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201op\Desktop\【RPA作業用】住基月報\02_【県】月報集計表\"/>
    </mc:Choice>
  </mc:AlternateContent>
  <xr:revisionPtr revIDLastSave="0" documentId="13_ncr:1_{24F7855E-BCCB-48A6-A791-F3428A7BCD2D}" xr6:coauthVersionLast="36" xr6:coauthVersionMax="36" xr10:uidLastSave="{00000000-0000-0000-0000-000000000000}"/>
  <workbookProtection workbookAlgorithmName="SHA-512" workbookHashValue="ZZuUcY6c4SyK/DOFFMQNLh9flOD5VPipVI9x3eOl7PAqL4brRBoXe746+/N4/CA+m4HS8i9J5qd4dmlQXbWfXg==" workbookSaltValue="iuNA0ZMxiee6nbPaoZIioA==" workbookSpinCount="100000" lockStructure="1"/>
  <bookViews>
    <workbookView xWindow="-90" yWindow="4005" windowWidth="19215" windowHeight="8550" xr2:uid="{00000000-000D-0000-FFFF-FFFF00000000}"/>
  </bookViews>
  <sheets>
    <sheet name="月報集計表（県集計）" sheetId="5" r:id="rId1"/>
  </sheets>
  <definedNames>
    <definedName name="_xlnm.Print_Area" localSheetId="0">'月報集計表（県集計）'!$A$1:$BE$57</definedName>
  </definedNames>
  <calcPr calcId="191029"/>
</workbook>
</file>

<file path=xl/calcChain.xml><?xml version="1.0" encoding="utf-8"?>
<calcChain xmlns="http://schemas.openxmlformats.org/spreadsheetml/2006/main">
  <c r="AV16" i="5" l="1"/>
  <c r="AU16" i="5"/>
  <c r="AT16" i="5"/>
  <c r="Z38" i="5" l="1"/>
  <c r="Z39" i="5"/>
  <c r="Z40" i="5"/>
  <c r="N38" i="5"/>
  <c r="I38" i="5"/>
  <c r="BB38" i="5" s="1"/>
  <c r="J38" i="5"/>
  <c r="BC38" i="5" s="1"/>
  <c r="BA38" i="5"/>
  <c r="AZ38" i="5"/>
  <c r="AY38" i="5"/>
  <c r="AX38" i="5"/>
  <c r="AL52" i="5" l="1"/>
  <c r="N7" i="5" l="1"/>
  <c r="AB24" i="5" l="1"/>
  <c r="AB26" i="5"/>
  <c r="AB30" i="5"/>
  <c r="I14" i="5" l="1"/>
  <c r="J14" i="5"/>
  <c r="I12" i="5" l="1"/>
  <c r="J12" i="5"/>
  <c r="AN16" i="5" l="1"/>
  <c r="AO16" i="5"/>
  <c r="AP16" i="5"/>
  <c r="AQ16" i="5"/>
  <c r="AS18" i="5" l="1"/>
  <c r="AR18" i="5"/>
  <c r="AW18" i="5"/>
  <c r="I49" i="5" l="1"/>
  <c r="J49" i="5"/>
  <c r="E24" i="5" l="1"/>
  <c r="E26" i="5"/>
  <c r="AV56" i="5" l="1"/>
  <c r="AU56" i="5"/>
  <c r="AT56" i="5"/>
  <c r="AQ56" i="5"/>
  <c r="AP56" i="5"/>
  <c r="AO56" i="5"/>
  <c r="AN56" i="5"/>
  <c r="AK56" i="5"/>
  <c r="AJ56" i="5"/>
  <c r="AI56" i="5"/>
  <c r="AH56" i="5"/>
  <c r="AG56" i="5"/>
  <c r="AF56" i="5"/>
  <c r="AE56" i="5"/>
  <c r="AD56" i="5"/>
  <c r="AC56" i="5"/>
  <c r="AB56" i="5"/>
  <c r="Y56" i="5"/>
  <c r="X56" i="5"/>
  <c r="W56" i="5"/>
  <c r="V56" i="5"/>
  <c r="U56" i="5"/>
  <c r="T56" i="5"/>
  <c r="S56" i="5"/>
  <c r="R56" i="5"/>
  <c r="Q56" i="5"/>
  <c r="P56" i="5"/>
  <c r="O56" i="5"/>
  <c r="M56" i="5"/>
  <c r="L56" i="5"/>
  <c r="K56" i="5"/>
  <c r="H56" i="5"/>
  <c r="G56" i="5"/>
  <c r="F56" i="5"/>
  <c r="E56" i="5"/>
  <c r="AV55" i="5"/>
  <c r="AU55" i="5"/>
  <c r="AT55" i="5"/>
  <c r="AQ55" i="5"/>
  <c r="AP55" i="5"/>
  <c r="AO55" i="5"/>
  <c r="AN55" i="5"/>
  <c r="AK55" i="5"/>
  <c r="AJ55" i="5"/>
  <c r="AI55" i="5"/>
  <c r="AH55" i="5"/>
  <c r="AG55" i="5"/>
  <c r="AF55" i="5"/>
  <c r="AE55" i="5"/>
  <c r="AD55" i="5"/>
  <c r="AC55" i="5"/>
  <c r="AB55" i="5"/>
  <c r="Y55" i="5"/>
  <c r="X55" i="5"/>
  <c r="W55" i="5"/>
  <c r="V55" i="5"/>
  <c r="U55" i="5"/>
  <c r="T55" i="5"/>
  <c r="S55" i="5"/>
  <c r="R55" i="5"/>
  <c r="Q55" i="5"/>
  <c r="P55" i="5"/>
  <c r="O55" i="5"/>
  <c r="M55" i="5"/>
  <c r="L55" i="5"/>
  <c r="K55" i="5"/>
  <c r="H55" i="5"/>
  <c r="G55" i="5"/>
  <c r="F55" i="5"/>
  <c r="E55" i="5"/>
  <c r="AV54" i="5"/>
  <c r="AU54" i="5"/>
  <c r="AT54" i="5"/>
  <c r="AQ54" i="5"/>
  <c r="AP54" i="5"/>
  <c r="AO54" i="5"/>
  <c r="AN54" i="5"/>
  <c r="AK54" i="5"/>
  <c r="AJ54" i="5"/>
  <c r="AI54" i="5"/>
  <c r="AH54" i="5"/>
  <c r="AG54" i="5"/>
  <c r="AF54" i="5"/>
  <c r="AE54" i="5"/>
  <c r="AD54" i="5"/>
  <c r="AC54" i="5"/>
  <c r="AB54" i="5"/>
  <c r="Y54" i="5"/>
  <c r="X54" i="5"/>
  <c r="W54" i="5"/>
  <c r="V54" i="5"/>
  <c r="U54" i="5"/>
  <c r="T54" i="5"/>
  <c r="S54" i="5"/>
  <c r="R54" i="5"/>
  <c r="Q54" i="5"/>
  <c r="P54" i="5"/>
  <c r="O54" i="5"/>
  <c r="M54" i="5"/>
  <c r="L54" i="5"/>
  <c r="K54" i="5"/>
  <c r="H54" i="5"/>
  <c r="G54" i="5"/>
  <c r="F54" i="5"/>
  <c r="E54" i="5"/>
  <c r="BA53" i="5"/>
  <c r="AZ53" i="5"/>
  <c r="AY53" i="5"/>
  <c r="AX53" i="5"/>
  <c r="AW53" i="5"/>
  <c r="AS53" i="5"/>
  <c r="AR53" i="5"/>
  <c r="AM53" i="5"/>
  <c r="AL53" i="5"/>
  <c r="AA53" i="5"/>
  <c r="Z53" i="5"/>
  <c r="N53" i="5"/>
  <c r="J53" i="5"/>
  <c r="BC53" i="5" s="1"/>
  <c r="I53" i="5"/>
  <c r="BB53" i="5" s="1"/>
  <c r="BA52" i="5"/>
  <c r="AZ52" i="5"/>
  <c r="AY52" i="5"/>
  <c r="AX52" i="5"/>
  <c r="AW52" i="5"/>
  <c r="AS52" i="5"/>
  <c r="AR52" i="5"/>
  <c r="AM52" i="5"/>
  <c r="AA52" i="5"/>
  <c r="Z52" i="5"/>
  <c r="N52" i="5"/>
  <c r="J52" i="5"/>
  <c r="BC52" i="5" s="1"/>
  <c r="I52" i="5"/>
  <c r="BB52" i="5" s="1"/>
  <c r="BA51" i="5"/>
  <c r="AZ51" i="5"/>
  <c r="AY51" i="5"/>
  <c r="AX51" i="5"/>
  <c r="AW51" i="5"/>
  <c r="AS51" i="5"/>
  <c r="AR51" i="5"/>
  <c r="AM51" i="5"/>
  <c r="AL51" i="5"/>
  <c r="AA51" i="5"/>
  <c r="Z51" i="5"/>
  <c r="N51" i="5"/>
  <c r="J51" i="5"/>
  <c r="BC51" i="5" s="1"/>
  <c r="I51" i="5"/>
  <c r="BB51" i="5" s="1"/>
  <c r="BA50" i="5"/>
  <c r="AZ50" i="5"/>
  <c r="AY50" i="5"/>
  <c r="AX50" i="5"/>
  <c r="AW50" i="5"/>
  <c r="AS50" i="5"/>
  <c r="AR50" i="5"/>
  <c r="AM50" i="5"/>
  <c r="AL50" i="5"/>
  <c r="AA50" i="5"/>
  <c r="Z50" i="5"/>
  <c r="N50" i="5"/>
  <c r="J50" i="5"/>
  <c r="BC50" i="5" s="1"/>
  <c r="I50" i="5"/>
  <c r="BB50" i="5" s="1"/>
  <c r="BA49" i="5"/>
  <c r="AZ49" i="5"/>
  <c r="AY49" i="5"/>
  <c r="AX49" i="5"/>
  <c r="AW49" i="5"/>
  <c r="AS49" i="5"/>
  <c r="AR49" i="5"/>
  <c r="AM49" i="5"/>
  <c r="AL49" i="5"/>
  <c r="AA49" i="5"/>
  <c r="Z49" i="5"/>
  <c r="N49" i="5"/>
  <c r="BC49" i="5"/>
  <c r="BB49" i="5"/>
  <c r="BA48" i="5"/>
  <c r="AZ48" i="5"/>
  <c r="AY48" i="5"/>
  <c r="AX48" i="5"/>
  <c r="AW48" i="5"/>
  <c r="AS48" i="5"/>
  <c r="AR48" i="5"/>
  <c r="AM48" i="5"/>
  <c r="AL48" i="5"/>
  <c r="AA48" i="5"/>
  <c r="Z48" i="5"/>
  <c r="N48" i="5"/>
  <c r="J48" i="5"/>
  <c r="BC48" i="5" s="1"/>
  <c r="I48" i="5"/>
  <c r="BB48" i="5" s="1"/>
  <c r="AV47" i="5"/>
  <c r="AU47" i="5"/>
  <c r="AT47" i="5"/>
  <c r="AQ47" i="5"/>
  <c r="AP47" i="5"/>
  <c r="AO47" i="5"/>
  <c r="AN47" i="5"/>
  <c r="AK47" i="5"/>
  <c r="AJ47" i="5"/>
  <c r="AI47" i="5"/>
  <c r="AH47" i="5"/>
  <c r="AG47" i="5"/>
  <c r="AF47" i="5"/>
  <c r="AE47" i="5"/>
  <c r="AD47" i="5"/>
  <c r="AC47" i="5"/>
  <c r="AB47" i="5"/>
  <c r="Y47" i="5"/>
  <c r="X47" i="5"/>
  <c r="W47" i="5"/>
  <c r="V47" i="5"/>
  <c r="U47" i="5"/>
  <c r="T47" i="5"/>
  <c r="S47" i="5"/>
  <c r="R47" i="5"/>
  <c r="Q47" i="5"/>
  <c r="P47" i="5"/>
  <c r="O47" i="5"/>
  <c r="M47" i="5"/>
  <c r="L47" i="5"/>
  <c r="K47" i="5"/>
  <c r="H47" i="5"/>
  <c r="G47" i="5"/>
  <c r="F47" i="5"/>
  <c r="E47" i="5"/>
  <c r="BA46" i="5"/>
  <c r="AZ46" i="5"/>
  <c r="AY46" i="5"/>
  <c r="AX46" i="5"/>
  <c r="AW46" i="5"/>
  <c r="AS46" i="5"/>
  <c r="AR46" i="5"/>
  <c r="AM46" i="5"/>
  <c r="AL46" i="5"/>
  <c r="AA46" i="5"/>
  <c r="Z46" i="5"/>
  <c r="N46" i="5"/>
  <c r="J46" i="5"/>
  <c r="BC46" i="5" s="1"/>
  <c r="I46" i="5"/>
  <c r="BB46" i="5" s="1"/>
  <c r="BA45" i="5"/>
  <c r="AZ45" i="5"/>
  <c r="AY45" i="5"/>
  <c r="AX45" i="5"/>
  <c r="AW45" i="5"/>
  <c r="AS45" i="5"/>
  <c r="AR45" i="5"/>
  <c r="AM45" i="5"/>
  <c r="AL45" i="5"/>
  <c r="AA45" i="5"/>
  <c r="Z45" i="5"/>
  <c r="N45" i="5"/>
  <c r="J45" i="5"/>
  <c r="BC45" i="5" s="1"/>
  <c r="I45" i="5"/>
  <c r="BB45" i="5" s="1"/>
  <c r="BA44" i="5"/>
  <c r="AZ44" i="5"/>
  <c r="AY44" i="5"/>
  <c r="AX44" i="5"/>
  <c r="AW44" i="5"/>
  <c r="AS44" i="5"/>
  <c r="AR44" i="5"/>
  <c r="AM44" i="5"/>
  <c r="AL44" i="5"/>
  <c r="AA44" i="5"/>
  <c r="Z44" i="5"/>
  <c r="N44" i="5"/>
  <c r="J44" i="5"/>
  <c r="BC44" i="5" s="1"/>
  <c r="I44" i="5"/>
  <c r="BB44" i="5" s="1"/>
  <c r="BA43" i="5"/>
  <c r="AZ43" i="5"/>
  <c r="AY43" i="5"/>
  <c r="AX43" i="5"/>
  <c r="AW43" i="5"/>
  <c r="AS43" i="5"/>
  <c r="AR43" i="5"/>
  <c r="AM43" i="5"/>
  <c r="AL43" i="5"/>
  <c r="AA43" i="5"/>
  <c r="Z43" i="5"/>
  <c r="N43" i="5"/>
  <c r="J43" i="5"/>
  <c r="BC43" i="5" s="1"/>
  <c r="I43" i="5"/>
  <c r="BB43" i="5" s="1"/>
  <c r="AV42" i="5"/>
  <c r="AU42" i="5"/>
  <c r="AT42" i="5"/>
  <c r="AQ42" i="5"/>
  <c r="AP42" i="5"/>
  <c r="AO42" i="5"/>
  <c r="AN42" i="5"/>
  <c r="AK42" i="5"/>
  <c r="AJ42" i="5"/>
  <c r="AI42" i="5"/>
  <c r="AH42" i="5"/>
  <c r="AG42" i="5"/>
  <c r="AF42" i="5"/>
  <c r="AE42" i="5"/>
  <c r="AD42" i="5"/>
  <c r="AC42" i="5"/>
  <c r="AB42" i="5"/>
  <c r="Y42" i="5"/>
  <c r="X42" i="5"/>
  <c r="W42" i="5"/>
  <c r="V42" i="5"/>
  <c r="U42" i="5"/>
  <c r="T42" i="5"/>
  <c r="S42" i="5"/>
  <c r="R42" i="5"/>
  <c r="Q42" i="5"/>
  <c r="P42" i="5"/>
  <c r="O42" i="5"/>
  <c r="M42" i="5"/>
  <c r="L42" i="5"/>
  <c r="K42" i="5"/>
  <c r="H42" i="5"/>
  <c r="G42" i="5"/>
  <c r="F42" i="5"/>
  <c r="E42" i="5"/>
  <c r="BA41" i="5"/>
  <c r="AZ41" i="5"/>
  <c r="AY41" i="5"/>
  <c r="AX41" i="5"/>
  <c r="AW41" i="5"/>
  <c r="AS41" i="5"/>
  <c r="AR41" i="5"/>
  <c r="AM41" i="5"/>
  <c r="AL41" i="5"/>
  <c r="AA41" i="5"/>
  <c r="Z41" i="5"/>
  <c r="N41" i="5"/>
  <c r="J41" i="5"/>
  <c r="BC41" i="5" s="1"/>
  <c r="I41" i="5"/>
  <c r="BB41" i="5" s="1"/>
  <c r="BA40" i="5"/>
  <c r="AZ40" i="5"/>
  <c r="AY40" i="5"/>
  <c r="AX40" i="5"/>
  <c r="AW40" i="5"/>
  <c r="AS40" i="5"/>
  <c r="AR40" i="5"/>
  <c r="AM40" i="5"/>
  <c r="AL40" i="5"/>
  <c r="AA40" i="5"/>
  <c r="N40" i="5"/>
  <c r="J40" i="5"/>
  <c r="BC40" i="5" s="1"/>
  <c r="I40" i="5"/>
  <c r="BB40" i="5" s="1"/>
  <c r="BA39" i="5"/>
  <c r="AZ39" i="5"/>
  <c r="AY39" i="5"/>
  <c r="AX39" i="5"/>
  <c r="AW39" i="5"/>
  <c r="AS39" i="5"/>
  <c r="AR39" i="5"/>
  <c r="AM39" i="5"/>
  <c r="AL39" i="5"/>
  <c r="AA39" i="5"/>
  <c r="N39" i="5"/>
  <c r="J39" i="5"/>
  <c r="BC39" i="5" s="1"/>
  <c r="I39" i="5"/>
  <c r="BB39" i="5" s="1"/>
  <c r="AW38" i="5"/>
  <c r="AS38" i="5"/>
  <c r="AR38" i="5"/>
  <c r="AM38" i="5"/>
  <c r="AL38" i="5"/>
  <c r="AA38" i="5"/>
  <c r="BA37" i="5"/>
  <c r="AZ37" i="5"/>
  <c r="AY37" i="5"/>
  <c r="AX37" i="5"/>
  <c r="AW37" i="5"/>
  <c r="AS37" i="5"/>
  <c r="AR37" i="5"/>
  <c r="AM37" i="5"/>
  <c r="AL37" i="5"/>
  <c r="AA37" i="5"/>
  <c r="Z37" i="5"/>
  <c r="N37" i="5"/>
  <c r="J37" i="5"/>
  <c r="BC37" i="5" s="1"/>
  <c r="I37" i="5"/>
  <c r="BB37" i="5" s="1"/>
  <c r="BA36" i="5"/>
  <c r="AZ36" i="5"/>
  <c r="AY36" i="5"/>
  <c r="AX36" i="5"/>
  <c r="AW36" i="5"/>
  <c r="AS36" i="5"/>
  <c r="AR36" i="5"/>
  <c r="AM36" i="5"/>
  <c r="AL36" i="5"/>
  <c r="AA36" i="5"/>
  <c r="Z36" i="5"/>
  <c r="N36" i="5"/>
  <c r="J36" i="5"/>
  <c r="BC36" i="5" s="1"/>
  <c r="I36" i="5"/>
  <c r="BB36" i="5" s="1"/>
  <c r="BA35" i="5"/>
  <c r="AZ35" i="5"/>
  <c r="AY35" i="5"/>
  <c r="AX35" i="5"/>
  <c r="AW35" i="5"/>
  <c r="AS35" i="5"/>
  <c r="AR35" i="5"/>
  <c r="AM35" i="5"/>
  <c r="AL35" i="5"/>
  <c r="AA35" i="5"/>
  <c r="Z35" i="5"/>
  <c r="N35" i="5"/>
  <c r="J35" i="5"/>
  <c r="BC35" i="5" s="1"/>
  <c r="I35" i="5"/>
  <c r="AV34" i="5"/>
  <c r="AU34" i="5"/>
  <c r="AT34" i="5"/>
  <c r="AQ34" i="5"/>
  <c r="AP34" i="5"/>
  <c r="AO34" i="5"/>
  <c r="AN34" i="5"/>
  <c r="AK34" i="5"/>
  <c r="AJ34" i="5"/>
  <c r="AI34" i="5"/>
  <c r="AH34" i="5"/>
  <c r="AG34" i="5"/>
  <c r="AF34" i="5"/>
  <c r="AE34" i="5"/>
  <c r="AD34" i="5"/>
  <c r="AC34" i="5"/>
  <c r="AB34" i="5"/>
  <c r="Y34" i="5"/>
  <c r="X34" i="5"/>
  <c r="W34" i="5"/>
  <c r="V34" i="5"/>
  <c r="U34" i="5"/>
  <c r="T34" i="5"/>
  <c r="S34" i="5"/>
  <c r="R34" i="5"/>
  <c r="Q34" i="5"/>
  <c r="P34" i="5"/>
  <c r="O34" i="5"/>
  <c r="M34" i="5"/>
  <c r="L34" i="5"/>
  <c r="K34" i="5"/>
  <c r="H34" i="5"/>
  <c r="G34" i="5"/>
  <c r="F34" i="5"/>
  <c r="E34" i="5"/>
  <c r="BA33" i="5"/>
  <c r="AZ33" i="5"/>
  <c r="AY33" i="5"/>
  <c r="AX33" i="5"/>
  <c r="AW33" i="5"/>
  <c r="AS33" i="5"/>
  <c r="AR33" i="5"/>
  <c r="AM33" i="5"/>
  <c r="AL33" i="5"/>
  <c r="AA33" i="5"/>
  <c r="Z33" i="5"/>
  <c r="N33" i="5"/>
  <c r="J33" i="5"/>
  <c r="BC33" i="5" s="1"/>
  <c r="I33" i="5"/>
  <c r="BB33" i="5" s="1"/>
  <c r="BA32" i="5"/>
  <c r="AZ32" i="5"/>
  <c r="AY32" i="5"/>
  <c r="AX32" i="5"/>
  <c r="AW32" i="5"/>
  <c r="AS32" i="5"/>
  <c r="AR32" i="5"/>
  <c r="AM32" i="5"/>
  <c r="AL32" i="5"/>
  <c r="AA32" i="5"/>
  <c r="Z32" i="5"/>
  <c r="N32" i="5"/>
  <c r="J32" i="5"/>
  <c r="BC32" i="5" s="1"/>
  <c r="I32" i="5"/>
  <c r="BB32" i="5" s="1"/>
  <c r="BA31" i="5"/>
  <c r="AZ31" i="5"/>
  <c r="AY31" i="5"/>
  <c r="AX31" i="5"/>
  <c r="AW31" i="5"/>
  <c r="AS31" i="5"/>
  <c r="AR31" i="5"/>
  <c r="AM31" i="5"/>
  <c r="AL31" i="5"/>
  <c r="AA31" i="5"/>
  <c r="Z31" i="5"/>
  <c r="N31" i="5"/>
  <c r="J31" i="5"/>
  <c r="BC31" i="5" s="1"/>
  <c r="I31" i="5"/>
  <c r="AV30" i="5"/>
  <c r="AU30" i="5"/>
  <c r="AT30" i="5"/>
  <c r="AQ30" i="5"/>
  <c r="AP30" i="5"/>
  <c r="AO30" i="5"/>
  <c r="AN30" i="5"/>
  <c r="AK30" i="5"/>
  <c r="AJ30" i="5"/>
  <c r="AI30" i="5"/>
  <c r="AH30" i="5"/>
  <c r="AG30" i="5"/>
  <c r="AF30" i="5"/>
  <c r="AE30" i="5"/>
  <c r="AD30" i="5"/>
  <c r="AC30" i="5"/>
  <c r="Y30" i="5"/>
  <c r="X30" i="5"/>
  <c r="W30" i="5"/>
  <c r="V30" i="5"/>
  <c r="U30" i="5"/>
  <c r="T30" i="5"/>
  <c r="S30" i="5"/>
  <c r="R30" i="5"/>
  <c r="Q30" i="5"/>
  <c r="P30" i="5"/>
  <c r="O30" i="5"/>
  <c r="M30" i="5"/>
  <c r="L30" i="5"/>
  <c r="K30" i="5"/>
  <c r="H30" i="5"/>
  <c r="G30" i="5"/>
  <c r="F30" i="5"/>
  <c r="E30" i="5"/>
  <c r="BA29" i="5"/>
  <c r="AZ29" i="5"/>
  <c r="AY29" i="5"/>
  <c r="AX29" i="5"/>
  <c r="AW29" i="5"/>
  <c r="AS29" i="5"/>
  <c r="AR29" i="5"/>
  <c r="AM29" i="5"/>
  <c r="AL29" i="5"/>
  <c r="AA29" i="5"/>
  <c r="Z29" i="5"/>
  <c r="N29" i="5"/>
  <c r="J29" i="5"/>
  <c r="BC29" i="5" s="1"/>
  <c r="I29" i="5"/>
  <c r="BB29" i="5" s="1"/>
  <c r="BA28" i="5"/>
  <c r="AZ28" i="5"/>
  <c r="AY28" i="5"/>
  <c r="AX28" i="5"/>
  <c r="AW28" i="5"/>
  <c r="AS28" i="5"/>
  <c r="AR28" i="5"/>
  <c r="AM28" i="5"/>
  <c r="AL28" i="5"/>
  <c r="AA28" i="5"/>
  <c r="Z28" i="5"/>
  <c r="N28" i="5"/>
  <c r="J28" i="5"/>
  <c r="BC28" i="5" s="1"/>
  <c r="I28" i="5"/>
  <c r="BB28" i="5" s="1"/>
  <c r="BA27" i="5"/>
  <c r="AZ27" i="5"/>
  <c r="AY27" i="5"/>
  <c r="AX27" i="5"/>
  <c r="AW27" i="5"/>
  <c r="AS27" i="5"/>
  <c r="AR27" i="5"/>
  <c r="AM27" i="5"/>
  <c r="AL27" i="5"/>
  <c r="AA27" i="5"/>
  <c r="Z27" i="5"/>
  <c r="N27" i="5"/>
  <c r="J27" i="5"/>
  <c r="BC27" i="5" s="1"/>
  <c r="I27" i="5"/>
  <c r="BB27" i="5" s="1"/>
  <c r="AV26" i="5"/>
  <c r="AU26" i="5"/>
  <c r="AT26" i="5"/>
  <c r="AQ26" i="5"/>
  <c r="AP26" i="5"/>
  <c r="AO26" i="5"/>
  <c r="AN26" i="5"/>
  <c r="AK26" i="5"/>
  <c r="AJ26" i="5"/>
  <c r="AI26" i="5"/>
  <c r="AH26" i="5"/>
  <c r="AG26" i="5"/>
  <c r="AF26" i="5"/>
  <c r="AE26" i="5"/>
  <c r="AD26" i="5"/>
  <c r="AC26" i="5"/>
  <c r="Y26" i="5"/>
  <c r="X26" i="5"/>
  <c r="W26" i="5"/>
  <c r="V26" i="5"/>
  <c r="U26" i="5"/>
  <c r="T26" i="5"/>
  <c r="S26" i="5"/>
  <c r="R26" i="5"/>
  <c r="Q26" i="5"/>
  <c r="P26" i="5"/>
  <c r="O26" i="5"/>
  <c r="M26" i="5"/>
  <c r="L26" i="5"/>
  <c r="K26" i="5"/>
  <c r="H26" i="5"/>
  <c r="G26" i="5"/>
  <c r="F26" i="5"/>
  <c r="BA25" i="5"/>
  <c r="AZ25" i="5"/>
  <c r="AY25" i="5"/>
  <c r="AX25" i="5"/>
  <c r="AW25" i="5"/>
  <c r="AS25" i="5"/>
  <c r="AR25" i="5"/>
  <c r="AM25" i="5"/>
  <c r="AL25" i="5"/>
  <c r="AA25" i="5"/>
  <c r="Z25" i="5"/>
  <c r="N25" i="5"/>
  <c r="J25" i="5"/>
  <c r="BC25" i="5" s="1"/>
  <c r="I25" i="5"/>
  <c r="BB25" i="5" s="1"/>
  <c r="AV24" i="5"/>
  <c r="AU24" i="5"/>
  <c r="AT24" i="5"/>
  <c r="AQ24" i="5"/>
  <c r="AP24" i="5"/>
  <c r="AO24" i="5"/>
  <c r="AN24" i="5"/>
  <c r="AK24" i="5"/>
  <c r="AJ24" i="5"/>
  <c r="AI24" i="5"/>
  <c r="AH24" i="5"/>
  <c r="AG24" i="5"/>
  <c r="AF24" i="5"/>
  <c r="AE24" i="5"/>
  <c r="AD24" i="5"/>
  <c r="AC24" i="5"/>
  <c r="Y24" i="5"/>
  <c r="X24" i="5"/>
  <c r="W24" i="5"/>
  <c r="V24" i="5"/>
  <c r="U24" i="5"/>
  <c r="T24" i="5"/>
  <c r="S24" i="5"/>
  <c r="R24" i="5"/>
  <c r="Q24" i="5"/>
  <c r="P24" i="5"/>
  <c r="O24" i="5"/>
  <c r="M24" i="5"/>
  <c r="L24" i="5"/>
  <c r="K24" i="5"/>
  <c r="H24" i="5"/>
  <c r="G24" i="5"/>
  <c r="F24" i="5"/>
  <c r="BA23" i="5"/>
  <c r="AZ23" i="5"/>
  <c r="AY23" i="5"/>
  <c r="AX23" i="5"/>
  <c r="AW23" i="5"/>
  <c r="AS23" i="5"/>
  <c r="AR23" i="5"/>
  <c r="AM23" i="5"/>
  <c r="AL23" i="5"/>
  <c r="AA23" i="5"/>
  <c r="Z23" i="5"/>
  <c r="N23" i="5"/>
  <c r="J23" i="5"/>
  <c r="BC23" i="5" s="1"/>
  <c r="I23" i="5"/>
  <c r="BB23" i="5" s="1"/>
  <c r="BA22" i="5"/>
  <c r="AZ22" i="5"/>
  <c r="AY22" i="5"/>
  <c r="AX22" i="5"/>
  <c r="AW22" i="5"/>
  <c r="AS22" i="5"/>
  <c r="AR22" i="5"/>
  <c r="AM22" i="5"/>
  <c r="AL22" i="5"/>
  <c r="AA22" i="5"/>
  <c r="Z22" i="5"/>
  <c r="N22" i="5"/>
  <c r="J22" i="5"/>
  <c r="BC22" i="5" s="1"/>
  <c r="I22" i="5"/>
  <c r="BB22" i="5" s="1"/>
  <c r="AV21" i="5"/>
  <c r="AU21" i="5"/>
  <c r="AT21" i="5"/>
  <c r="AQ21" i="5"/>
  <c r="AP21" i="5"/>
  <c r="AO21" i="5"/>
  <c r="AN21" i="5"/>
  <c r="AK21" i="5"/>
  <c r="AJ21" i="5"/>
  <c r="AI21" i="5"/>
  <c r="AH21" i="5"/>
  <c r="AG21" i="5"/>
  <c r="AF21" i="5"/>
  <c r="AE21" i="5"/>
  <c r="AD21" i="5"/>
  <c r="AC21" i="5"/>
  <c r="AB21" i="5"/>
  <c r="Y21" i="5"/>
  <c r="X21" i="5"/>
  <c r="W21" i="5"/>
  <c r="V21" i="5"/>
  <c r="U21" i="5"/>
  <c r="T21" i="5"/>
  <c r="S21" i="5"/>
  <c r="R21" i="5"/>
  <c r="Q21" i="5"/>
  <c r="P21" i="5"/>
  <c r="O21" i="5"/>
  <c r="M21" i="5"/>
  <c r="L21" i="5"/>
  <c r="K21" i="5"/>
  <c r="H21" i="5"/>
  <c r="G21" i="5"/>
  <c r="F21" i="5"/>
  <c r="E21" i="5"/>
  <c r="BA20" i="5"/>
  <c r="AZ20" i="5"/>
  <c r="AY20" i="5"/>
  <c r="AX20" i="5"/>
  <c r="AW20" i="5"/>
  <c r="AS20" i="5"/>
  <c r="AR20" i="5"/>
  <c r="AM20" i="5"/>
  <c r="AL20" i="5"/>
  <c r="AA20" i="5"/>
  <c r="Z20" i="5"/>
  <c r="N20" i="5"/>
  <c r="J20" i="5"/>
  <c r="BC20" i="5" s="1"/>
  <c r="I20" i="5"/>
  <c r="BA19" i="5"/>
  <c r="AZ19" i="5"/>
  <c r="AY19" i="5"/>
  <c r="AX19" i="5"/>
  <c r="AW19" i="5"/>
  <c r="AS19" i="5"/>
  <c r="AR19" i="5"/>
  <c r="AM19" i="5"/>
  <c r="AL19" i="5"/>
  <c r="AA19" i="5"/>
  <c r="Z19" i="5"/>
  <c r="N19" i="5"/>
  <c r="J19" i="5"/>
  <c r="BC19" i="5" s="1"/>
  <c r="I19" i="5"/>
  <c r="BB19" i="5" s="1"/>
  <c r="BA18" i="5"/>
  <c r="AZ18" i="5"/>
  <c r="AY18" i="5"/>
  <c r="AX18" i="5"/>
  <c r="AM18" i="5"/>
  <c r="AL18" i="5"/>
  <c r="AA18" i="5"/>
  <c r="Z18" i="5"/>
  <c r="N18" i="5"/>
  <c r="J18" i="5"/>
  <c r="BC18" i="5" s="1"/>
  <c r="I18" i="5"/>
  <c r="BB18" i="5" s="1"/>
  <c r="BA17" i="5"/>
  <c r="AZ17" i="5"/>
  <c r="AY17" i="5"/>
  <c r="AX17" i="5"/>
  <c r="AW17" i="5"/>
  <c r="AS17" i="5"/>
  <c r="AR17" i="5"/>
  <c r="AM17" i="5"/>
  <c r="AL17" i="5"/>
  <c r="AA17" i="5"/>
  <c r="Z17" i="5"/>
  <c r="N17" i="5"/>
  <c r="J17" i="5"/>
  <c r="BC17" i="5" s="1"/>
  <c r="I17" i="5"/>
  <c r="BB17" i="5" s="1"/>
  <c r="AK16" i="5"/>
  <c r="AJ16" i="5"/>
  <c r="AI16" i="5"/>
  <c r="AH16" i="5"/>
  <c r="AG16" i="5"/>
  <c r="AF16" i="5"/>
  <c r="AE16" i="5"/>
  <c r="AD16" i="5"/>
  <c r="AC16" i="5"/>
  <c r="AB16" i="5"/>
  <c r="Y16" i="5"/>
  <c r="X16" i="5"/>
  <c r="W16" i="5"/>
  <c r="V16" i="5"/>
  <c r="U16" i="5"/>
  <c r="T16" i="5"/>
  <c r="S16" i="5"/>
  <c r="R16" i="5"/>
  <c r="Q16" i="5"/>
  <c r="P16" i="5"/>
  <c r="O16" i="5"/>
  <c r="M16" i="5"/>
  <c r="L16" i="5"/>
  <c r="K16" i="5"/>
  <c r="H16" i="5"/>
  <c r="BA16" i="5" s="1"/>
  <c r="G16" i="5"/>
  <c r="F16" i="5"/>
  <c r="E16" i="5"/>
  <c r="BA15" i="5"/>
  <c r="AZ15" i="5"/>
  <c r="AY15" i="5"/>
  <c r="AX15" i="5"/>
  <c r="AW15" i="5"/>
  <c r="AS15" i="5"/>
  <c r="AR15" i="5"/>
  <c r="AM15" i="5"/>
  <c r="AL15" i="5"/>
  <c r="AA15" i="5"/>
  <c r="Z15" i="5"/>
  <c r="N15" i="5"/>
  <c r="J15" i="5"/>
  <c r="I15" i="5"/>
  <c r="BB15" i="5" s="1"/>
  <c r="BA14" i="5"/>
  <c r="AZ14" i="5"/>
  <c r="AY14" i="5"/>
  <c r="AX14" i="5"/>
  <c r="AW14" i="5"/>
  <c r="AS14" i="5"/>
  <c r="AR14" i="5"/>
  <c r="AM14" i="5"/>
  <c r="AL14" i="5"/>
  <c r="AA14" i="5"/>
  <c r="Z14" i="5"/>
  <c r="N14" i="5"/>
  <c r="BB14" i="5"/>
  <c r="BA13" i="5"/>
  <c r="AZ13" i="5"/>
  <c r="AY13" i="5"/>
  <c r="AX13" i="5"/>
  <c r="AW13" i="5"/>
  <c r="AS13" i="5"/>
  <c r="AR13" i="5"/>
  <c r="AM13" i="5"/>
  <c r="AL13" i="5"/>
  <c r="AA13" i="5"/>
  <c r="Z13" i="5"/>
  <c r="N13" i="5"/>
  <c r="J13" i="5"/>
  <c r="BC13" i="5" s="1"/>
  <c r="I13" i="5"/>
  <c r="BB13" i="5" s="1"/>
  <c r="BA12" i="5"/>
  <c r="AZ12" i="5"/>
  <c r="AY12" i="5"/>
  <c r="AX12" i="5"/>
  <c r="AW12" i="5"/>
  <c r="AS12" i="5"/>
  <c r="AR12" i="5"/>
  <c r="AM12" i="5"/>
  <c r="AL12" i="5"/>
  <c r="AA12" i="5"/>
  <c r="Z12" i="5"/>
  <c r="N12" i="5"/>
  <c r="BC12" i="5"/>
  <c r="BB12" i="5"/>
  <c r="BA11" i="5"/>
  <c r="AZ11" i="5"/>
  <c r="AY11" i="5"/>
  <c r="AX11" i="5"/>
  <c r="AW11" i="5"/>
  <c r="AS11" i="5"/>
  <c r="AR11" i="5"/>
  <c r="AM11" i="5"/>
  <c r="AL11" i="5"/>
  <c r="AA11" i="5"/>
  <c r="Z11" i="5"/>
  <c r="N11" i="5"/>
  <c r="J11" i="5"/>
  <c r="BC11" i="5" s="1"/>
  <c r="I11" i="5"/>
  <c r="BB11" i="5" s="1"/>
  <c r="BA10" i="5"/>
  <c r="AZ10" i="5"/>
  <c r="AY10" i="5"/>
  <c r="AX10" i="5"/>
  <c r="AW10" i="5"/>
  <c r="AS10" i="5"/>
  <c r="AR10" i="5"/>
  <c r="AM10" i="5"/>
  <c r="AL10" i="5"/>
  <c r="AA10" i="5"/>
  <c r="Z10" i="5"/>
  <c r="N10" i="5"/>
  <c r="J10" i="5"/>
  <c r="I10" i="5"/>
  <c r="BB10" i="5" s="1"/>
  <c r="BA9" i="5"/>
  <c r="AZ9" i="5"/>
  <c r="AY9" i="5"/>
  <c r="AX9" i="5"/>
  <c r="AW9" i="5"/>
  <c r="AS9" i="5"/>
  <c r="AR9" i="5"/>
  <c r="AM9" i="5"/>
  <c r="AL9" i="5"/>
  <c r="AA9" i="5"/>
  <c r="Z9" i="5"/>
  <c r="N9" i="5"/>
  <c r="J9" i="5"/>
  <c r="I9" i="5"/>
  <c r="BB9" i="5" s="1"/>
  <c r="BA8" i="5"/>
  <c r="AZ8" i="5"/>
  <c r="AY8" i="5"/>
  <c r="AX8" i="5"/>
  <c r="AW8" i="5"/>
  <c r="AS8" i="5"/>
  <c r="AR8" i="5"/>
  <c r="AM8" i="5"/>
  <c r="AL8" i="5"/>
  <c r="AA8" i="5"/>
  <c r="Z8" i="5"/>
  <c r="N8" i="5"/>
  <c r="J8" i="5"/>
  <c r="I8" i="5"/>
  <c r="BB8" i="5" s="1"/>
  <c r="BA7" i="5"/>
  <c r="AZ7" i="5"/>
  <c r="AY7" i="5"/>
  <c r="AX7" i="5"/>
  <c r="AW7" i="5"/>
  <c r="AS7" i="5"/>
  <c r="AR7" i="5"/>
  <c r="AM7" i="5"/>
  <c r="AL7" i="5"/>
  <c r="AA7" i="5"/>
  <c r="Z7" i="5"/>
  <c r="J7" i="5"/>
  <c r="BC7" i="5" s="1"/>
  <c r="I7" i="5"/>
  <c r="BB7" i="5" s="1"/>
  <c r="BA6" i="5"/>
  <c r="AZ6" i="5"/>
  <c r="AY6" i="5"/>
  <c r="AX6" i="5"/>
  <c r="AW6" i="5"/>
  <c r="AS6" i="5"/>
  <c r="AR6" i="5"/>
  <c r="AM6" i="5"/>
  <c r="AL6" i="5"/>
  <c r="AA6" i="5"/>
  <c r="Z6" i="5"/>
  <c r="N6" i="5"/>
  <c r="J6" i="5"/>
  <c r="I6" i="5"/>
  <c r="BB6" i="5" s="1"/>
  <c r="AY34" i="5" l="1"/>
  <c r="BD52" i="5"/>
  <c r="BD23" i="5"/>
  <c r="AZ54" i="5"/>
  <c r="AY26" i="5"/>
  <c r="BA24" i="5"/>
  <c r="BB31" i="5"/>
  <c r="BD31" i="5"/>
  <c r="BB35" i="5"/>
  <c r="BD35" i="5"/>
  <c r="BA54" i="5"/>
  <c r="AY16" i="5"/>
  <c r="AY42" i="5"/>
  <c r="BA26" i="5"/>
  <c r="AR47" i="5"/>
  <c r="BA55" i="5"/>
  <c r="AW54" i="5"/>
  <c r="AR54" i="5"/>
  <c r="AY47" i="5"/>
  <c r="AX42" i="5"/>
  <c r="AY21" i="5"/>
  <c r="AZ21" i="5"/>
  <c r="AX54" i="5"/>
  <c r="AW47" i="5"/>
  <c r="BA47" i="5"/>
  <c r="AZ42" i="5"/>
  <c r="AW34" i="5"/>
  <c r="AX30" i="5"/>
  <c r="AZ24" i="5"/>
  <c r="AR24" i="5"/>
  <c r="AP57" i="5"/>
  <c r="AW55" i="5"/>
  <c r="N47" i="5"/>
  <c r="AS16" i="5"/>
  <c r="AR30" i="5"/>
  <c r="AY55" i="5"/>
  <c r="AZ30" i="5"/>
  <c r="BA30" i="5"/>
  <c r="AW30" i="5"/>
  <c r="AW16" i="5"/>
  <c r="AR56" i="5"/>
  <c r="AR42" i="5"/>
  <c r="AS24" i="5"/>
  <c r="AR21" i="5"/>
  <c r="AS55" i="5"/>
  <c r="AR16" i="5"/>
  <c r="BE15" i="5"/>
  <c r="I26" i="5"/>
  <c r="J24" i="5"/>
  <c r="J54" i="5"/>
  <c r="BE12" i="5"/>
  <c r="I55" i="5"/>
  <c r="BE8" i="5"/>
  <c r="BC8" i="5"/>
  <c r="AM16" i="5"/>
  <c r="I16" i="5"/>
  <c r="N34" i="5"/>
  <c r="I34" i="5"/>
  <c r="I47" i="5"/>
  <c r="AA34" i="5"/>
  <c r="AL26" i="5"/>
  <c r="AA26" i="5"/>
  <c r="N26" i="5"/>
  <c r="AA24" i="5"/>
  <c r="Z42" i="5"/>
  <c r="AA42" i="5"/>
  <c r="AC57" i="5"/>
  <c r="AG57" i="5"/>
  <c r="AK57" i="5"/>
  <c r="AD57" i="5"/>
  <c r="N55" i="5"/>
  <c r="M57" i="5"/>
  <c r="AM42" i="5"/>
  <c r="BE51" i="5"/>
  <c r="AL54" i="5"/>
  <c r="AM54" i="5"/>
  <c r="AM47" i="5"/>
  <c r="AL47" i="5"/>
  <c r="AL42" i="5"/>
  <c r="AH57" i="5"/>
  <c r="AL34" i="5"/>
  <c r="BE27" i="5"/>
  <c r="AL30" i="5"/>
  <c r="AM30" i="5"/>
  <c r="AM26" i="5"/>
  <c r="AM24" i="5"/>
  <c r="AF57" i="5"/>
  <c r="AJ57" i="5"/>
  <c r="BD20" i="5"/>
  <c r="AL21" i="5"/>
  <c r="AM21" i="5"/>
  <c r="AL16" i="5"/>
  <c r="AE57" i="5"/>
  <c r="AI57" i="5"/>
  <c r="AM55" i="5"/>
  <c r="BD49" i="5"/>
  <c r="Z47" i="5"/>
  <c r="R57" i="5"/>
  <c r="V57" i="5"/>
  <c r="BD37" i="5"/>
  <c r="BE40" i="5"/>
  <c r="BD41" i="5"/>
  <c r="Z34" i="5"/>
  <c r="BD28" i="5"/>
  <c r="BE29" i="5"/>
  <c r="BD25" i="5"/>
  <c r="Z24" i="5"/>
  <c r="AA56" i="5"/>
  <c r="BD22" i="5"/>
  <c r="BE17" i="5"/>
  <c r="BE19" i="5"/>
  <c r="AA21" i="5"/>
  <c r="X57" i="5"/>
  <c r="BD6" i="5"/>
  <c r="BD9" i="5"/>
  <c r="BE10" i="5"/>
  <c r="Z16" i="5"/>
  <c r="S57" i="5"/>
  <c r="W57" i="5"/>
  <c r="P57" i="5"/>
  <c r="T57" i="5"/>
  <c r="BD7" i="5"/>
  <c r="BD12" i="5"/>
  <c r="BD8" i="5"/>
  <c r="BD11" i="5"/>
  <c r="BE6" i="5"/>
  <c r="BE9" i="5"/>
  <c r="BD10" i="5"/>
  <c r="BD13" i="5"/>
  <c r="BE14" i="5"/>
  <c r="AA16" i="5"/>
  <c r="AA55" i="5"/>
  <c r="Q57" i="5"/>
  <c r="U57" i="5"/>
  <c r="Y57" i="5"/>
  <c r="N54" i="5"/>
  <c r="N42" i="5"/>
  <c r="N30" i="5"/>
  <c r="N24" i="5"/>
  <c r="N21" i="5"/>
  <c r="N16" i="5"/>
  <c r="BD48" i="5"/>
  <c r="BE53" i="5"/>
  <c r="AY54" i="5"/>
  <c r="BE46" i="5"/>
  <c r="BD45" i="5"/>
  <c r="BE43" i="5"/>
  <c r="J47" i="5"/>
  <c r="AZ47" i="5"/>
  <c r="BD36" i="5"/>
  <c r="BA42" i="5"/>
  <c r="BD38" i="5"/>
  <c r="J42" i="5"/>
  <c r="AX34" i="5"/>
  <c r="BE31" i="5"/>
  <c r="BE32" i="5"/>
  <c r="AZ34" i="5"/>
  <c r="J30" i="5"/>
  <c r="AY30" i="5"/>
  <c r="AX26" i="5"/>
  <c r="AZ26" i="5"/>
  <c r="J56" i="5"/>
  <c r="F57" i="5"/>
  <c r="BE20" i="5"/>
  <c r="BE18" i="5"/>
  <c r="AY56" i="5"/>
  <c r="BC10" i="5"/>
  <c r="BD14" i="5"/>
  <c r="BC14" i="5"/>
  <c r="BD15" i="5"/>
  <c r="H57" i="5"/>
  <c r="BC6" i="5"/>
  <c r="AZ16" i="5"/>
  <c r="E57" i="5"/>
  <c r="AW42" i="5"/>
  <c r="AW26" i="5"/>
  <c r="AW24" i="5"/>
  <c r="AV57" i="5"/>
  <c r="AW21" i="5"/>
  <c r="AU57" i="5"/>
  <c r="AT57" i="5"/>
  <c r="BE49" i="5"/>
  <c r="BD53" i="5"/>
  <c r="BD51" i="5"/>
  <c r="AS47" i="5"/>
  <c r="BE44" i="5"/>
  <c r="AX47" i="5"/>
  <c r="BD40" i="5"/>
  <c r="BE33" i="5"/>
  <c r="AS34" i="5"/>
  <c r="BA34" i="5"/>
  <c r="BD29" i="5"/>
  <c r="BD27" i="5"/>
  <c r="AS26" i="5"/>
  <c r="AX24" i="5"/>
  <c r="AY24" i="5"/>
  <c r="BD17" i="5"/>
  <c r="AS21" i="5"/>
  <c r="BA21" i="5"/>
  <c r="BD19" i="5"/>
  <c r="AO57" i="5"/>
  <c r="AZ55" i="5"/>
  <c r="AQ57" i="5"/>
  <c r="BE7" i="5"/>
  <c r="BE11" i="5"/>
  <c r="BD18" i="5"/>
  <c r="BE39" i="5"/>
  <c r="BD44" i="5"/>
  <c r="N56" i="5"/>
  <c r="K57" i="5"/>
  <c r="BE23" i="5"/>
  <c r="AL24" i="5"/>
  <c r="BE25" i="5"/>
  <c r="Z26" i="5"/>
  <c r="BD32" i="5"/>
  <c r="J34" i="5"/>
  <c r="AR34" i="5"/>
  <c r="BE37" i="5"/>
  <c r="BE38" i="5"/>
  <c r="BD43" i="5"/>
  <c r="BE48" i="5"/>
  <c r="Z55" i="5"/>
  <c r="L57" i="5"/>
  <c r="AL56" i="5"/>
  <c r="AM56" i="5"/>
  <c r="N57" i="5"/>
  <c r="BE13" i="5"/>
  <c r="BD33" i="5"/>
  <c r="BE50" i="5"/>
  <c r="BC9" i="5"/>
  <c r="BC15" i="5"/>
  <c r="J16" i="5"/>
  <c r="AX16" i="5"/>
  <c r="BB20" i="5"/>
  <c r="AX21" i="5"/>
  <c r="I21" i="5"/>
  <c r="BE22" i="5"/>
  <c r="AR26" i="5"/>
  <c r="I30" i="5"/>
  <c r="Z30" i="5"/>
  <c r="BE35" i="5"/>
  <c r="BE36" i="5"/>
  <c r="AS42" i="5"/>
  <c r="AA47" i="5"/>
  <c r="I54" i="5"/>
  <c r="Z54" i="5"/>
  <c r="AN57" i="5"/>
  <c r="AX55" i="5"/>
  <c r="AR55" i="5"/>
  <c r="G57" i="5"/>
  <c r="AZ56" i="5"/>
  <c r="AW57" i="5"/>
  <c r="AB57" i="5"/>
  <c r="AL55" i="5"/>
  <c r="J21" i="5"/>
  <c r="Z21" i="5"/>
  <c r="BE28" i="5"/>
  <c r="AA30" i="5"/>
  <c r="AS30" i="5"/>
  <c r="AM34" i="5"/>
  <c r="BD39" i="5"/>
  <c r="BE41" i="5"/>
  <c r="BE45" i="5"/>
  <c r="BD46" i="5"/>
  <c r="BD50" i="5"/>
  <c r="BE52" i="5"/>
  <c r="AA54" i="5"/>
  <c r="AS54" i="5"/>
  <c r="Z56" i="5"/>
  <c r="O57" i="5"/>
  <c r="I24" i="5"/>
  <c r="J26" i="5"/>
  <c r="I42" i="5"/>
  <c r="J55" i="5"/>
  <c r="I56" i="5"/>
  <c r="AS56" i="5"/>
  <c r="AW56" i="5"/>
  <c r="BA56" i="5"/>
  <c r="AX56" i="5"/>
  <c r="BB30" i="5" l="1"/>
  <c r="BB21" i="5"/>
  <c r="BC26" i="5"/>
  <c r="AZ57" i="5"/>
  <c r="BB54" i="5"/>
  <c r="BB47" i="5"/>
  <c r="BC16" i="5"/>
  <c r="BB24" i="5"/>
  <c r="BB42" i="5"/>
  <c r="BC55" i="5"/>
  <c r="BC24" i="5"/>
  <c r="AR57" i="5"/>
  <c r="BC21" i="5"/>
  <c r="BB56" i="5"/>
  <c r="J57" i="5"/>
  <c r="BE24" i="5"/>
  <c r="BB16" i="5"/>
  <c r="BC54" i="5"/>
  <c r="BC47" i="5"/>
  <c r="BC34" i="5"/>
  <c r="BB55" i="5"/>
  <c r="BD34" i="5"/>
  <c r="BD16" i="5"/>
  <c r="BD47" i="5"/>
  <c r="BE34" i="5"/>
  <c r="BD30" i="5"/>
  <c r="AY57" i="5"/>
  <c r="BE54" i="5"/>
  <c r="BD54" i="5"/>
  <c r="AM57" i="5"/>
  <c r="AL57" i="5"/>
  <c r="BE56" i="5"/>
  <c r="BE30" i="5"/>
  <c r="Z57" i="5"/>
  <c r="AA57" i="5"/>
  <c r="BE47" i="5"/>
  <c r="BE42" i="5"/>
  <c r="BD42" i="5"/>
  <c r="BD24" i="5"/>
  <c r="BD56" i="5"/>
  <c r="BD21" i="5"/>
  <c r="AS57" i="5"/>
  <c r="AX57" i="5"/>
  <c r="BA57" i="5"/>
  <c r="BE55" i="5"/>
  <c r="BE26" i="5"/>
  <c r="BD55" i="5"/>
  <c r="BE16" i="5"/>
  <c r="I57" i="5"/>
  <c r="BD26" i="5"/>
  <c r="BC42" i="5"/>
  <c r="BB34" i="5"/>
  <c r="BE21" i="5"/>
  <c r="BC30" i="5"/>
  <c r="BB26" i="5"/>
  <c r="BC56" i="5"/>
  <c r="BB57" i="5" l="1"/>
  <c r="BC57" i="5"/>
  <c r="BE57" i="5"/>
  <c r="BD57" i="5"/>
</calcChain>
</file>

<file path=xl/sharedStrings.xml><?xml version="1.0" encoding="utf-8"?>
<sst xmlns="http://schemas.openxmlformats.org/spreadsheetml/2006/main" count="193" uniqueCount="128">
  <si>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</si>
  <si>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</si>
  <si>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</si>
  <si>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</si>
  <si>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</si>
  <si>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人　　　　口</t>
    <rPh sb="0" eb="1">
      <t>ヒト</t>
    </rPh>
    <rPh sb="5" eb="6">
      <t>クチ</t>
    </rPh>
    <phoneticPr fontId="2"/>
  </si>
  <si>
    <t>住　民　票　記　載　数</t>
    <rPh sb="0" eb="1">
      <t>ジュウ</t>
    </rPh>
    <rPh sb="2" eb="3">
      <t>ミン</t>
    </rPh>
    <rPh sb="4" eb="5">
      <t>ヒョウ</t>
    </rPh>
    <rPh sb="6" eb="7">
      <t>キ</t>
    </rPh>
    <rPh sb="8" eb="9">
      <t>ミツル</t>
    </rPh>
    <rPh sb="10" eb="11">
      <t>スウ</t>
    </rPh>
    <phoneticPr fontId="2"/>
  </si>
  <si>
    <t>住　民　票　消　除　数</t>
    <rPh sb="0" eb="1">
      <t>ジュウ</t>
    </rPh>
    <rPh sb="2" eb="3">
      <t>ミン</t>
    </rPh>
    <rPh sb="4" eb="5">
      <t>ヒョウ</t>
    </rPh>
    <rPh sb="6" eb="7">
      <t>ショウ</t>
    </rPh>
    <rPh sb="8" eb="9">
      <t>ジョ</t>
    </rPh>
    <rPh sb="10" eb="11">
      <t>スウ</t>
    </rPh>
    <phoneticPr fontId="2"/>
  </si>
  <si>
    <t>前　月　人　口</t>
    <rPh sb="0" eb="1">
      <t>マエ</t>
    </rPh>
    <rPh sb="2" eb="3">
      <t>ツキ</t>
    </rPh>
    <rPh sb="4" eb="5">
      <t>ヒト</t>
    </rPh>
    <rPh sb="6" eb="7">
      <t>クチ</t>
    </rPh>
    <phoneticPr fontId="2"/>
  </si>
  <si>
    <t>前　月　比　増　減</t>
    <rPh sb="0" eb="1">
      <t>マエ</t>
    </rPh>
    <rPh sb="2" eb="3">
      <t>ツキ</t>
    </rPh>
    <rPh sb="4" eb="5">
      <t>ヒ</t>
    </rPh>
    <rPh sb="6" eb="7">
      <t>ゾウ</t>
    </rPh>
    <rPh sb="8" eb="9">
      <t>ゲン</t>
    </rPh>
    <phoneticPr fontId="2"/>
  </si>
  <si>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</si>
  <si>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</si>
  <si>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</si>
  <si>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</si>
  <si>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</si>
  <si>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前月世帯数</t>
    <rPh sb="0" eb="2">
      <t>ゼンゲツ</t>
    </rPh>
    <rPh sb="2" eb="5">
      <t>セタイスウ</t>
    </rPh>
    <phoneticPr fontId="2"/>
  </si>
  <si>
    <t>前月分との
検査結果</t>
    <rPh sb="0" eb="3">
      <t>ゼンゲツブン</t>
    </rPh>
    <rPh sb="6" eb="8">
      <t>ケンサ</t>
    </rPh>
    <rPh sb="8" eb="10">
      <t>ケッカ</t>
    </rPh>
    <phoneticPr fontId="2"/>
  </si>
  <si>
    <t>転入</t>
    <rPh sb="0" eb="2">
      <t>テンニュウ</t>
    </rPh>
    <phoneticPr fontId="2"/>
  </si>
  <si>
    <t>出生</t>
    <rPh sb="0" eb="2">
      <t>シュッセイ</t>
    </rPh>
    <phoneticPr fontId="1"/>
  </si>
  <si>
    <t>その他</t>
    <rPh sb="2" eb="3">
      <t>ホカ</t>
    </rPh>
    <phoneticPr fontId="1"/>
  </si>
  <si>
    <t>転出</t>
    <rPh sb="0" eb="2">
      <t>テンシュツ</t>
    </rPh>
    <phoneticPr fontId="2"/>
  </si>
  <si>
    <t>死亡</t>
    <rPh sb="0" eb="2">
      <t>シボウ</t>
    </rPh>
    <phoneticPr fontId="2"/>
  </si>
  <si>
    <t>国内</t>
    <rPh sb="0" eb="2">
      <t>コクナイ</t>
    </rPh>
    <phoneticPr fontId="1"/>
  </si>
  <si>
    <t>国外</t>
    <rPh sb="0" eb="2">
      <t>コクガイ</t>
    </rPh>
    <phoneticPr fontId="1"/>
  </si>
  <si>
    <t>法第30条の47</t>
    <rPh sb="0" eb="1">
      <t>ホウ</t>
    </rPh>
    <rPh sb="1" eb="2">
      <t>ダイ</t>
    </rPh>
    <rPh sb="4" eb="5">
      <t>ジョウ</t>
    </rPh>
    <phoneticPr fontId="1"/>
  </si>
  <si>
    <t>帰化等</t>
    <rPh sb="0" eb="2">
      <t>キカ</t>
    </rPh>
    <rPh sb="2" eb="3">
      <t>トウ</t>
    </rPh>
    <phoneticPr fontId="1"/>
  </si>
  <si>
    <t>国籍
喪失</t>
    <rPh sb="0" eb="2">
      <t>コクセキ</t>
    </rPh>
    <rPh sb="3" eb="5">
      <t>ソウシツ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</si>
  <si>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</si>
  <si>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</si>
  <si>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</si>
  <si>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</si>
  <si>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</si>
  <si>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
国籍</t>
    <rPh sb="0" eb="2">
      <t>フクスウ</t>
    </rPh>
    <rPh sb="3" eb="5">
      <t>コクセキ</t>
    </rPh>
    <phoneticPr fontId="1"/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</si>
  <si>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</si>
  <si>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</si>
  <si>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</si>
  <si>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</si>
  <si>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</si>
  <si>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</si>
  <si>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</si>
  <si>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</si>
  <si>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</si>
  <si>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</si>
  <si>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</si>
  <si>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</si>
  <si>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</si>
  <si>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</si>
  <si>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</si>
  <si>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</si>
  <si>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</si>
  <si>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</si>
  <si>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</si>
  <si>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</si>
  <si>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</si>
  <si>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11</t>
  </si>
  <si>
    <t>平内町</t>
  </si>
  <si>
    <t>12</t>
  </si>
  <si>
    <t>今別町</t>
  </si>
  <si>
    <t>13</t>
  </si>
  <si>
    <t>14</t>
  </si>
  <si>
    <t>外ヶ浜町</t>
  </si>
  <si>
    <t>小　　　計</t>
  </si>
  <si>
    <t>15</t>
  </si>
  <si>
    <t>16</t>
  </si>
  <si>
    <t>深浦町</t>
  </si>
  <si>
    <t>17</t>
  </si>
  <si>
    <t>西目屋村</t>
  </si>
  <si>
    <t>18</t>
  </si>
  <si>
    <t>藤崎町</t>
  </si>
  <si>
    <t>19</t>
  </si>
  <si>
    <t>大鰐町</t>
  </si>
  <si>
    <t>20</t>
  </si>
  <si>
    <t>田舎館村</t>
  </si>
  <si>
    <t>21</t>
  </si>
  <si>
    <t>板柳町</t>
  </si>
  <si>
    <t>22</t>
  </si>
  <si>
    <t>鶴田町</t>
  </si>
  <si>
    <t>23</t>
  </si>
  <si>
    <t>中泊町</t>
  </si>
  <si>
    <t>24</t>
  </si>
  <si>
    <t>野辺地町</t>
  </si>
  <si>
    <t>25</t>
  </si>
  <si>
    <t>七戸町</t>
  </si>
  <si>
    <t>26</t>
  </si>
  <si>
    <t>六戸町</t>
  </si>
  <si>
    <t>27</t>
  </si>
  <si>
    <t>横浜町</t>
  </si>
  <si>
    <t>28</t>
  </si>
  <si>
    <t>東北町</t>
  </si>
  <si>
    <t>29</t>
  </si>
  <si>
    <t>30</t>
  </si>
  <si>
    <t>おいらせ町</t>
  </si>
  <si>
    <t>31</t>
  </si>
  <si>
    <t>大間町</t>
  </si>
  <si>
    <t>32</t>
  </si>
  <si>
    <t>東通村</t>
  </si>
  <si>
    <t>33</t>
  </si>
  <si>
    <t>風間浦村</t>
  </si>
  <si>
    <t>34</t>
  </si>
  <si>
    <t>佐井村</t>
  </si>
  <si>
    <t>35</t>
  </si>
  <si>
    <t>三戸町</t>
  </si>
  <si>
    <t>36</t>
  </si>
  <si>
    <t>五戸町</t>
  </si>
  <si>
    <t>37</t>
  </si>
  <si>
    <t>田子町</t>
  </si>
  <si>
    <t>38</t>
  </si>
  <si>
    <t>南部町</t>
  </si>
  <si>
    <t>39</t>
  </si>
  <si>
    <t>階上町</t>
  </si>
  <si>
    <t>40</t>
  </si>
  <si>
    <t>新郷村</t>
  </si>
  <si>
    <t>市
10</t>
  </si>
  <si>
    <t>東
津
軽
郡
4</t>
  </si>
  <si>
    <t>西
津
軽
郡
2</t>
  </si>
  <si>
    <t>中
郡
1</t>
  </si>
  <si>
    <t>南
津
軽
郡
3</t>
  </si>
  <si>
    <t>北
津
軽
郡
3</t>
  </si>
  <si>
    <t>上
北
郡
7</t>
  </si>
  <si>
    <t>下
北
郡
4</t>
  </si>
  <si>
    <t>三
戸
郡
6</t>
  </si>
  <si>
    <t>市　　　計(10)</t>
  </si>
  <si>
    <t>町　村　計(30)</t>
  </si>
  <si>
    <t>県　　　計(40)</t>
  </si>
  <si>
    <t>鰺ケ沢町</t>
    <rPh sb="0" eb="4">
      <t>アジガサワマチ</t>
    </rPh>
    <phoneticPr fontId="1"/>
  </si>
  <si>
    <t>蓬田村</t>
    <rPh sb="0" eb="1">
      <t>ヨモギ</t>
    </rPh>
    <phoneticPr fontId="1"/>
  </si>
  <si>
    <t>六ケ所村</t>
    <phoneticPr fontId="1"/>
  </si>
  <si>
    <t>(令和4年12月1日現在)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</si>
</sst>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#,##0_ ;[Red]\-#,##0\ "/>
    <numFmt numFmtId="178" formatCode="#,##0_);[Red]\(#,##0\)"/>
    <numFmt numFmtId="179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179" fontId="3" fillId="24" borderId="18" xfId="0" applyNumberFormat="1" applyFont="1" applyFill="1" applyBorder="1" applyAlignment="1" applyProtection="1">
      <alignment horizontal="right" vertical="center"/>
      <protection locked="0"/>
    </xf>
    <xf numFmtId="179" fontId="3" fillId="24" borderId="18" xfId="0" applyNumberFormat="1" applyFont="1" applyFill="1" applyBorder="1" applyAlignment="1" applyProtection="1">
      <alignment vertical="center"/>
      <protection locked="0"/>
    </xf>
    <xf numFmtId="179" fontId="3" fillId="25" borderId="18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center" vertical="center"/>
    </xf>
    <xf numFmtId="178" fontId="3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25" borderId="0" xfId="0" applyNumberFormat="1" applyFont="1" applyFill="1" applyProtection="1">
      <alignment vertical="center"/>
    </xf>
    <xf numFmtId="0" fontId="22" fillId="25" borderId="0" xfId="0" applyFont="1" applyFill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3" fillId="0" borderId="21" xfId="0" applyNumberFormat="1" applyFont="1" applyBorder="1" applyAlignment="1" applyProtection="1">
      <alignment horizontal="center" vertical="center" wrapText="1"/>
    </xf>
    <xf numFmtId="0" fontId="3" fillId="0" borderId="21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177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right" vertical="center"/>
    </xf>
    <xf numFmtId="0" fontId="3" fillId="0" borderId="17" xfId="0" applyNumberFormat="1" applyFont="1" applyBorder="1" applyAlignment="1" applyProtection="1">
      <alignment horizontal="center" vertical="center"/>
    </xf>
    <xf numFmtId="179" fontId="3" fillId="26" borderId="18" xfId="0" applyNumberFormat="1" applyFont="1" applyFill="1" applyBorder="1" applyAlignment="1" applyProtection="1">
      <alignment vertical="center"/>
    </xf>
    <xf numFmtId="177" fontId="3" fillId="26" borderId="18" xfId="0" applyNumberFormat="1" applyFont="1" applyFill="1" applyBorder="1" applyAlignment="1" applyProtection="1">
      <alignment vertical="center"/>
    </xf>
    <xf numFmtId="0" fontId="22" fillId="26" borderId="18" xfId="0" applyNumberFormat="1" applyFont="1" applyFill="1" applyBorder="1" applyAlignment="1" applyProtection="1">
      <alignment horizontal="center" vertical="center"/>
    </xf>
    <xf numFmtId="0" fontId="22" fillId="26" borderId="38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right" vertical="center"/>
    </xf>
    <xf numFmtId="0" fontId="3" fillId="0" borderId="18" xfId="0" applyNumberFormat="1" applyFont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horizontal="right" vertical="center"/>
    </xf>
    <xf numFmtId="0" fontId="3" fillId="0" borderId="40" xfId="0" applyNumberFormat="1" applyFont="1" applyBorder="1" applyAlignment="1" applyProtection="1">
      <alignment horizontal="center" vertical="center"/>
    </xf>
    <xf numFmtId="179" fontId="3" fillId="26" borderId="35" xfId="0" applyNumberFormat="1" applyFont="1" applyFill="1" applyBorder="1" applyAlignment="1" applyProtection="1">
      <alignment horizontal="right" vertical="center"/>
    </xf>
    <xf numFmtId="179" fontId="3" fillId="26" borderId="35" xfId="0" applyNumberFormat="1" applyFont="1" applyFill="1" applyBorder="1" applyAlignment="1" applyProtection="1">
      <alignment vertical="center"/>
    </xf>
    <xf numFmtId="177" fontId="3" fillId="26" borderId="35" xfId="0" applyNumberFormat="1" applyFont="1" applyFill="1" applyBorder="1" applyAlignment="1" applyProtection="1">
      <alignment vertical="center"/>
    </xf>
    <xf numFmtId="0" fontId="22" fillId="26" borderId="35" xfId="0" applyNumberFormat="1" applyFont="1" applyFill="1" applyBorder="1" applyAlignment="1" applyProtection="1">
      <alignment horizontal="center" vertical="center"/>
    </xf>
    <xf numFmtId="0" fontId="22" fillId="26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176" fontId="3" fillId="0" borderId="18" xfId="0" applyNumberFormat="1" applyFont="1" applyFill="1" applyBorder="1" applyAlignment="1" applyProtection="1">
      <alignment horizontal="right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179" fontId="23" fillId="24" borderId="18" xfId="0" applyNumberFormat="1" applyFont="1" applyFill="1" applyBorder="1" applyAlignment="1" applyProtection="1">
      <alignment vertical="center"/>
      <protection locked="0"/>
    </xf>
    <xf numFmtId="179" fontId="23" fillId="24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30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77" fontId="3" fillId="0" borderId="21" xfId="0" applyNumberFormat="1" applyFont="1" applyBorder="1" applyAlignment="1" applyProtection="1">
      <alignment horizontal="center" vertical="center"/>
    </xf>
    <xf numFmtId="0" fontId="3" fillId="0" borderId="19" xfId="0" applyNumberFormat="1" applyFont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0" fontId="3" fillId="0" borderId="32" xfId="0" applyNumberFormat="1" applyFont="1" applyBorder="1" applyAlignment="1" applyProtection="1">
      <alignment horizontal="center" vertic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3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5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7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  <color rgb="FFFF99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E64"/>
  <sheetViews>
    <sheetView showGridLines="0" tabSelected="1" view="pageBreakPreview" zoomScale="90" zoomScaleNormal="90" zoomScaleSheetLayoutView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W8" sqref="W8"/>
    </sheetView>
  </sheetViews>
  <sheetFormatPr defaultRowHeight="12.75" customHeight="1" x14ac:dyDescent="0.15"/>
  <cols>
    <col min="1" max="1" width="1.5" style="1" customWidth="1" collapsed="1"/>
    <col min="2" max="2" width="3.625" style="7" customWidth="1" collapsed="1"/>
    <col min="3" max="3" width="3.625" style="4" customWidth="1" collapsed="1"/>
    <col min="4" max="4" width="10.625" style="3" customWidth="1" collapsed="1"/>
    <col min="5" max="5" width="8.125" style="6" bestFit="1" customWidth="1" collapsed="1"/>
    <col min="6" max="6" width="6.25" style="6" customWidth="1" collapsed="1"/>
    <col min="7" max="7" width="8.125" style="6" bestFit="1" customWidth="1" collapsed="1"/>
    <col min="8" max="8" width="6.25" style="9" customWidth="1" collapsed="1"/>
    <col min="9" max="9" width="8.875" style="9" customWidth="1" collapsed="1"/>
    <col min="10" max="10" width="6.25" style="9" customWidth="1" collapsed="1"/>
    <col min="11" max="11" width="8.125" style="9" bestFit="1" customWidth="1" collapsed="1"/>
    <col min="12" max="13" width="6.25" style="9" customWidth="1" collapsed="1"/>
    <col min="14" max="14" width="8.125" style="9" bestFit="1" customWidth="1" collapsed="1"/>
    <col min="15" max="15" width="6.25" style="9" customWidth="1" collapsed="1"/>
    <col min="16" max="16" width="6.875" style="9" customWidth="1" collapsed="1"/>
    <col min="17" max="24" width="6.25" style="9" customWidth="1" collapsed="1"/>
    <col min="25" max="25" width="6.25" style="6" customWidth="1" collapsed="1"/>
    <col min="26" max="39" width="6.25" style="9" customWidth="1" collapsed="1"/>
    <col min="40" max="40" width="8.125" style="9" bestFit="1" customWidth="1" collapsed="1"/>
    <col min="41" max="41" width="6.25" style="9" customWidth="1" collapsed="1"/>
    <col min="42" max="42" width="8.125" style="9" bestFit="1" customWidth="1" collapsed="1"/>
    <col min="43" max="43" width="6.25" style="9" customWidth="1" collapsed="1"/>
    <col min="44" max="44" width="9.625" style="9" bestFit="1" customWidth="1" collapsed="1"/>
    <col min="45" max="45" width="6.25" style="9" customWidth="1" collapsed="1"/>
    <col min="46" max="46" width="8.125" style="9" bestFit="1" customWidth="1" collapsed="1"/>
    <col min="47" max="47" width="6.25" style="9" customWidth="1" collapsed="1"/>
    <col min="48" max="49" width="8.125" style="9" bestFit="1" customWidth="1" collapsed="1"/>
    <col min="50" max="50" width="8.25" style="12" bestFit="1" customWidth="1" collapsed="1"/>
    <col min="51" max="51" width="6.25" style="12" customWidth="1" collapsed="1"/>
    <col min="52" max="52" width="8.25" style="12" bestFit="1" customWidth="1" collapsed="1"/>
    <col min="53" max="53" width="6.25" style="12" customWidth="1" collapsed="1"/>
    <col min="54" max="54" width="9.75" style="12" bestFit="1" customWidth="1" collapsed="1"/>
    <col min="55" max="55" width="6.25" style="12" customWidth="1" collapsed="1"/>
    <col min="56" max="57" width="6.25" style="13" customWidth="1" collapsed="1"/>
    <col min="58" max="16384" width="9" style="1" collapsed="1"/>
  </cols>
  <sheetData>
    <row r="1" spans="2:57" s="16" customFormat="1" ht="12.75" customHeight="1" x14ac:dyDescent="0.15">
      <c r="B1" s="26" t="s">
        <v>10</v>
      </c>
      <c r="C1" s="27"/>
      <c r="D1" s="14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5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30"/>
      <c r="AY1" s="30"/>
      <c r="AZ1" s="30"/>
      <c r="BA1" s="30"/>
      <c r="BB1" s="30"/>
      <c r="BC1" s="31" t="s">
        <v>127</v>
      </c>
      <c r="BD1" s="32"/>
      <c r="BE1" s="32"/>
    </row>
    <row r="2" spans="2:57" s="16" customFormat="1" ht="12.75" customHeight="1" x14ac:dyDescent="0.15">
      <c r="B2" s="17"/>
      <c r="C2" s="33"/>
      <c r="D2" s="18"/>
      <c r="E2" s="66" t="s">
        <v>5</v>
      </c>
      <c r="F2" s="66"/>
      <c r="G2" s="66"/>
      <c r="H2" s="66"/>
      <c r="I2" s="66"/>
      <c r="J2" s="66"/>
      <c r="K2" s="69" t="s">
        <v>4</v>
      </c>
      <c r="L2" s="70"/>
      <c r="M2" s="70"/>
      <c r="N2" s="71"/>
      <c r="O2" s="66" t="s">
        <v>6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 t="s">
        <v>7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 t="s">
        <v>8</v>
      </c>
      <c r="AO2" s="66"/>
      <c r="AP2" s="66"/>
      <c r="AQ2" s="66"/>
      <c r="AR2" s="66"/>
      <c r="AS2" s="66"/>
      <c r="AT2" s="69" t="s">
        <v>15</v>
      </c>
      <c r="AU2" s="70"/>
      <c r="AV2" s="70"/>
      <c r="AW2" s="71"/>
      <c r="AX2" s="88" t="s">
        <v>9</v>
      </c>
      <c r="AY2" s="88"/>
      <c r="AZ2" s="88"/>
      <c r="BA2" s="88"/>
      <c r="BB2" s="88"/>
      <c r="BC2" s="88"/>
      <c r="BD2" s="78" t="s">
        <v>16</v>
      </c>
      <c r="BE2" s="79"/>
    </row>
    <row r="3" spans="2:57" s="16" customFormat="1" ht="12.75" customHeight="1" x14ac:dyDescent="0.15">
      <c r="B3" s="19"/>
      <c r="C3" s="34"/>
      <c r="D3" s="20"/>
      <c r="E3" s="67"/>
      <c r="F3" s="67"/>
      <c r="G3" s="67"/>
      <c r="H3" s="67"/>
      <c r="I3" s="67"/>
      <c r="J3" s="67"/>
      <c r="K3" s="72"/>
      <c r="L3" s="73"/>
      <c r="M3" s="73"/>
      <c r="N3" s="74"/>
      <c r="O3" s="84" t="s">
        <v>17</v>
      </c>
      <c r="P3" s="85"/>
      <c r="Q3" s="85"/>
      <c r="R3" s="86"/>
      <c r="S3" s="84" t="s">
        <v>18</v>
      </c>
      <c r="T3" s="85"/>
      <c r="U3" s="64" t="s">
        <v>19</v>
      </c>
      <c r="V3" s="87"/>
      <c r="W3" s="87"/>
      <c r="X3" s="87"/>
      <c r="Y3" s="65"/>
      <c r="Z3" s="84" t="s">
        <v>3</v>
      </c>
      <c r="AA3" s="86"/>
      <c r="AB3" s="67" t="s">
        <v>20</v>
      </c>
      <c r="AC3" s="67"/>
      <c r="AD3" s="67"/>
      <c r="AE3" s="67"/>
      <c r="AF3" s="84" t="s">
        <v>21</v>
      </c>
      <c r="AG3" s="85"/>
      <c r="AH3" s="64" t="s">
        <v>19</v>
      </c>
      <c r="AI3" s="87"/>
      <c r="AJ3" s="87"/>
      <c r="AK3" s="65"/>
      <c r="AL3" s="84" t="s">
        <v>3</v>
      </c>
      <c r="AM3" s="86"/>
      <c r="AN3" s="67"/>
      <c r="AO3" s="67"/>
      <c r="AP3" s="67"/>
      <c r="AQ3" s="67"/>
      <c r="AR3" s="67"/>
      <c r="AS3" s="67"/>
      <c r="AT3" s="72"/>
      <c r="AU3" s="73"/>
      <c r="AV3" s="73"/>
      <c r="AW3" s="74"/>
      <c r="AX3" s="68"/>
      <c r="AY3" s="68"/>
      <c r="AZ3" s="68"/>
      <c r="BA3" s="68"/>
      <c r="BB3" s="68"/>
      <c r="BC3" s="68"/>
      <c r="BD3" s="80"/>
      <c r="BE3" s="81"/>
    </row>
    <row r="4" spans="2:57" s="16" customFormat="1" ht="27" customHeight="1" x14ac:dyDescent="0.15">
      <c r="B4" s="19"/>
      <c r="C4" s="34"/>
      <c r="D4" s="20"/>
      <c r="E4" s="67" t="s">
        <v>1</v>
      </c>
      <c r="F4" s="67"/>
      <c r="G4" s="67" t="s">
        <v>2</v>
      </c>
      <c r="H4" s="67"/>
      <c r="I4" s="67" t="s">
        <v>3</v>
      </c>
      <c r="J4" s="67"/>
      <c r="K4" s="75" t="s">
        <v>11</v>
      </c>
      <c r="L4" s="75" t="s">
        <v>13</v>
      </c>
      <c r="M4" s="77" t="s">
        <v>14</v>
      </c>
      <c r="N4" s="75" t="s">
        <v>3</v>
      </c>
      <c r="O4" s="64" t="s">
        <v>22</v>
      </c>
      <c r="P4" s="65"/>
      <c r="Q4" s="64" t="s">
        <v>23</v>
      </c>
      <c r="R4" s="65"/>
      <c r="S4" s="72"/>
      <c r="T4" s="73"/>
      <c r="U4" s="35" t="s">
        <v>24</v>
      </c>
      <c r="V4" s="36" t="s">
        <v>25</v>
      </c>
      <c r="W4" s="35" t="s">
        <v>26</v>
      </c>
      <c r="X4" s="67" t="s">
        <v>19</v>
      </c>
      <c r="Y4" s="67"/>
      <c r="Z4" s="72"/>
      <c r="AA4" s="74"/>
      <c r="AB4" s="64" t="s">
        <v>22</v>
      </c>
      <c r="AC4" s="65"/>
      <c r="AD4" s="64" t="s">
        <v>23</v>
      </c>
      <c r="AE4" s="65"/>
      <c r="AF4" s="72"/>
      <c r="AG4" s="73"/>
      <c r="AH4" s="36" t="s">
        <v>25</v>
      </c>
      <c r="AI4" s="35" t="s">
        <v>26</v>
      </c>
      <c r="AJ4" s="67" t="s">
        <v>19</v>
      </c>
      <c r="AK4" s="67"/>
      <c r="AL4" s="72"/>
      <c r="AM4" s="74"/>
      <c r="AN4" s="67" t="s">
        <v>27</v>
      </c>
      <c r="AO4" s="67"/>
      <c r="AP4" s="67" t="s">
        <v>28</v>
      </c>
      <c r="AQ4" s="67"/>
      <c r="AR4" s="67" t="s">
        <v>29</v>
      </c>
      <c r="AS4" s="67"/>
      <c r="AT4" s="75" t="s">
        <v>30</v>
      </c>
      <c r="AU4" s="75" t="s">
        <v>31</v>
      </c>
      <c r="AV4" s="77" t="s">
        <v>32</v>
      </c>
      <c r="AW4" s="75" t="s">
        <v>29</v>
      </c>
      <c r="AX4" s="68" t="s">
        <v>27</v>
      </c>
      <c r="AY4" s="68"/>
      <c r="AZ4" s="68" t="s">
        <v>28</v>
      </c>
      <c r="BA4" s="68"/>
      <c r="BB4" s="68" t="s">
        <v>29</v>
      </c>
      <c r="BC4" s="68"/>
      <c r="BD4" s="82"/>
      <c r="BE4" s="83"/>
    </row>
    <row r="5" spans="2:57" s="16" customFormat="1" ht="26.25" customHeight="1" x14ac:dyDescent="0.15">
      <c r="B5" s="21"/>
      <c r="C5" s="37"/>
      <c r="D5" s="38" t="s">
        <v>0</v>
      </c>
      <c r="E5" s="39" t="s">
        <v>11</v>
      </c>
      <c r="F5" s="39" t="s">
        <v>12</v>
      </c>
      <c r="G5" s="39" t="s">
        <v>11</v>
      </c>
      <c r="H5" s="39" t="s">
        <v>12</v>
      </c>
      <c r="I5" s="39" t="s">
        <v>11</v>
      </c>
      <c r="J5" s="39" t="s">
        <v>12</v>
      </c>
      <c r="K5" s="76"/>
      <c r="L5" s="76"/>
      <c r="M5" s="76"/>
      <c r="N5" s="76"/>
      <c r="O5" s="40" t="s">
        <v>11</v>
      </c>
      <c r="P5" s="40" t="s">
        <v>31</v>
      </c>
      <c r="Q5" s="40" t="s">
        <v>11</v>
      </c>
      <c r="R5" s="40" t="s">
        <v>31</v>
      </c>
      <c r="S5" s="40" t="s">
        <v>11</v>
      </c>
      <c r="T5" s="40" t="s">
        <v>31</v>
      </c>
      <c r="U5" s="40" t="s">
        <v>31</v>
      </c>
      <c r="V5" s="40" t="s">
        <v>11</v>
      </c>
      <c r="W5" s="40" t="s">
        <v>31</v>
      </c>
      <c r="X5" s="40" t="s">
        <v>11</v>
      </c>
      <c r="Y5" s="40" t="s">
        <v>31</v>
      </c>
      <c r="Z5" s="40" t="s">
        <v>30</v>
      </c>
      <c r="AA5" s="40" t="s">
        <v>31</v>
      </c>
      <c r="AB5" s="40" t="s">
        <v>11</v>
      </c>
      <c r="AC5" s="40" t="s">
        <v>31</v>
      </c>
      <c r="AD5" s="40" t="s">
        <v>11</v>
      </c>
      <c r="AE5" s="40" t="s">
        <v>31</v>
      </c>
      <c r="AF5" s="40" t="s">
        <v>11</v>
      </c>
      <c r="AG5" s="40" t="s">
        <v>31</v>
      </c>
      <c r="AH5" s="40" t="s">
        <v>31</v>
      </c>
      <c r="AI5" s="40" t="s">
        <v>11</v>
      </c>
      <c r="AJ5" s="40" t="s">
        <v>11</v>
      </c>
      <c r="AK5" s="40" t="s">
        <v>31</v>
      </c>
      <c r="AL5" s="40" t="s">
        <v>11</v>
      </c>
      <c r="AM5" s="40" t="s">
        <v>31</v>
      </c>
      <c r="AN5" s="40" t="s">
        <v>11</v>
      </c>
      <c r="AO5" s="40" t="s">
        <v>31</v>
      </c>
      <c r="AP5" s="40" t="s">
        <v>11</v>
      </c>
      <c r="AQ5" s="40" t="s">
        <v>31</v>
      </c>
      <c r="AR5" s="40" t="s">
        <v>11</v>
      </c>
      <c r="AS5" s="40" t="s">
        <v>31</v>
      </c>
      <c r="AT5" s="76"/>
      <c r="AU5" s="76"/>
      <c r="AV5" s="76"/>
      <c r="AW5" s="76"/>
      <c r="AX5" s="41" t="s">
        <v>11</v>
      </c>
      <c r="AY5" s="41" t="s">
        <v>31</v>
      </c>
      <c r="AZ5" s="41" t="s">
        <v>11</v>
      </c>
      <c r="BA5" s="41" t="s">
        <v>31</v>
      </c>
      <c r="BB5" s="41" t="s">
        <v>11</v>
      </c>
      <c r="BC5" s="41" t="s">
        <v>31</v>
      </c>
      <c r="BD5" s="40" t="s">
        <v>11</v>
      </c>
      <c r="BE5" s="42" t="s">
        <v>31</v>
      </c>
    </row>
    <row r="6" spans="2:57" s="16" customFormat="1" ht="21" customHeight="1" x14ac:dyDescent="0.15">
      <c r="B6" s="92" t="s">
        <v>112</v>
      </c>
      <c r="C6" s="43" t="s">
        <v>33</v>
      </c>
      <c r="D6" s="44" t="s">
        <v>34</v>
      </c>
      <c r="E6" s="23">
        <v>126431</v>
      </c>
      <c r="F6" s="23">
        <v>435</v>
      </c>
      <c r="G6" s="23">
        <v>144305</v>
      </c>
      <c r="H6" s="24">
        <v>662</v>
      </c>
      <c r="I6" s="45">
        <f t="shared" ref="I6:I15" si="0">E6+G6</f>
        <v>270736</v>
      </c>
      <c r="J6" s="45">
        <f t="shared" ref="J6:J15" si="1">F6+H6</f>
        <v>1097</v>
      </c>
      <c r="K6" s="24">
        <v>136246</v>
      </c>
      <c r="L6" s="24">
        <v>776</v>
      </c>
      <c r="M6" s="24">
        <v>202</v>
      </c>
      <c r="N6" s="45">
        <f t="shared" ref="N6:N56" si="2">K6+L6+M6</f>
        <v>137224</v>
      </c>
      <c r="O6" s="24">
        <v>298</v>
      </c>
      <c r="P6" s="24">
        <v>11</v>
      </c>
      <c r="Q6" s="24">
        <v>8</v>
      </c>
      <c r="R6" s="24">
        <v>26</v>
      </c>
      <c r="S6" s="24">
        <v>116</v>
      </c>
      <c r="T6" s="24">
        <v>0</v>
      </c>
      <c r="U6" s="24">
        <v>1</v>
      </c>
      <c r="V6" s="24">
        <v>1</v>
      </c>
      <c r="W6" s="24">
        <v>0</v>
      </c>
      <c r="X6" s="24">
        <v>2</v>
      </c>
      <c r="Y6" s="23">
        <v>0</v>
      </c>
      <c r="Z6" s="45">
        <f t="shared" ref="Z6:Z57" si="3">O6+Q6+S6+V6+X6</f>
        <v>425</v>
      </c>
      <c r="AA6" s="45">
        <f t="shared" ref="AA6:AA57" si="4">P6+R6+T6+U6+W6+Y6</f>
        <v>38</v>
      </c>
      <c r="AB6" s="24">
        <v>323</v>
      </c>
      <c r="AC6" s="24">
        <v>23</v>
      </c>
      <c r="AD6" s="24">
        <v>6</v>
      </c>
      <c r="AE6" s="24">
        <v>7</v>
      </c>
      <c r="AF6" s="24">
        <v>365</v>
      </c>
      <c r="AG6" s="24">
        <v>0</v>
      </c>
      <c r="AH6" s="24">
        <v>0</v>
      </c>
      <c r="AI6" s="24">
        <v>0</v>
      </c>
      <c r="AJ6" s="24">
        <v>0</v>
      </c>
      <c r="AK6" s="24">
        <v>4</v>
      </c>
      <c r="AL6" s="45">
        <f t="shared" ref="AL6:AL57" si="5">AB6+AD6+AF6+AI6+AJ6</f>
        <v>694</v>
      </c>
      <c r="AM6" s="45">
        <f t="shared" ref="AM6:AM57" si="6">AC6+AE6+AG6+AH6+AK6</f>
        <v>34</v>
      </c>
      <c r="AN6" s="25">
        <v>126540</v>
      </c>
      <c r="AO6" s="25">
        <v>442</v>
      </c>
      <c r="AP6" s="25">
        <v>144465</v>
      </c>
      <c r="AQ6" s="25">
        <v>651</v>
      </c>
      <c r="AR6" s="45">
        <f t="shared" ref="AR6:AR15" si="7">AN6+AP6</f>
        <v>271005</v>
      </c>
      <c r="AS6" s="45">
        <f t="shared" ref="AS6:AS15" si="8">AO6+AQ6</f>
        <v>1093</v>
      </c>
      <c r="AT6" s="25">
        <v>136345</v>
      </c>
      <c r="AU6" s="25">
        <v>774</v>
      </c>
      <c r="AV6" s="25">
        <v>202</v>
      </c>
      <c r="AW6" s="45">
        <f t="shared" ref="AW6:AW56" si="9">AT6+AU6+AV6</f>
        <v>137321</v>
      </c>
      <c r="AX6" s="46">
        <f t="shared" ref="AX6:AX15" si="10">E6-AN6</f>
        <v>-109</v>
      </c>
      <c r="AY6" s="46">
        <f t="shared" ref="AY6:AY15" si="11">F6-AO6</f>
        <v>-7</v>
      </c>
      <c r="AZ6" s="46">
        <f t="shared" ref="AZ6:AZ15" si="12">G6-AP6</f>
        <v>-160</v>
      </c>
      <c r="BA6" s="46">
        <f t="shared" ref="BA6:BA15" si="13">H6-AQ6</f>
        <v>11</v>
      </c>
      <c r="BB6" s="46">
        <f t="shared" ref="BB6:BB15" si="14">I6-AN6-AP6</f>
        <v>-269</v>
      </c>
      <c r="BC6" s="46">
        <f t="shared" ref="BC6:BC15" si="15">J6-AO6-AQ6</f>
        <v>4</v>
      </c>
      <c r="BD6" s="47" t="str">
        <f t="shared" ref="BD6:BE37" si="16">IF(AR6+(Z6-AL6)=I6,"","不一致")</f>
        <v/>
      </c>
      <c r="BE6" s="48" t="str">
        <f t="shared" si="16"/>
        <v/>
      </c>
    </row>
    <row r="7" spans="2:57" s="16" customFormat="1" ht="21" customHeight="1" x14ac:dyDescent="0.15">
      <c r="B7" s="90"/>
      <c r="C7" s="49" t="s">
        <v>35</v>
      </c>
      <c r="D7" s="50" t="s">
        <v>36</v>
      </c>
      <c r="E7" s="23">
        <v>75656</v>
      </c>
      <c r="F7" s="23">
        <v>306</v>
      </c>
      <c r="G7" s="23">
        <v>87927</v>
      </c>
      <c r="H7" s="24">
        <v>531</v>
      </c>
      <c r="I7" s="45">
        <f t="shared" si="0"/>
        <v>163583</v>
      </c>
      <c r="J7" s="45">
        <f t="shared" si="1"/>
        <v>837</v>
      </c>
      <c r="K7" s="24">
        <v>79920</v>
      </c>
      <c r="L7" s="24">
        <v>602</v>
      </c>
      <c r="M7" s="24">
        <v>133</v>
      </c>
      <c r="N7" s="45">
        <f>K7+L7+M7</f>
        <v>80655</v>
      </c>
      <c r="O7" s="24">
        <v>193</v>
      </c>
      <c r="P7" s="24">
        <v>5</v>
      </c>
      <c r="Q7" s="24">
        <v>7</v>
      </c>
      <c r="R7" s="24">
        <v>51</v>
      </c>
      <c r="S7" s="24">
        <v>69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3">
        <v>1</v>
      </c>
      <c r="Z7" s="45">
        <f t="shared" si="3"/>
        <v>269</v>
      </c>
      <c r="AA7" s="45">
        <f t="shared" si="4"/>
        <v>57</v>
      </c>
      <c r="AB7" s="24">
        <v>212</v>
      </c>
      <c r="AC7" s="24">
        <v>24</v>
      </c>
      <c r="AD7" s="24">
        <v>3</v>
      </c>
      <c r="AE7" s="24">
        <v>2</v>
      </c>
      <c r="AF7" s="24">
        <v>251</v>
      </c>
      <c r="AG7" s="24">
        <v>0</v>
      </c>
      <c r="AH7" s="24">
        <v>0</v>
      </c>
      <c r="AI7" s="24">
        <v>0</v>
      </c>
      <c r="AJ7" s="24">
        <v>0</v>
      </c>
      <c r="AK7" s="24">
        <v>2</v>
      </c>
      <c r="AL7" s="45">
        <f t="shared" si="5"/>
        <v>466</v>
      </c>
      <c r="AM7" s="45">
        <f t="shared" si="6"/>
        <v>28</v>
      </c>
      <c r="AN7" s="25">
        <v>75746</v>
      </c>
      <c r="AO7" s="25">
        <v>298</v>
      </c>
      <c r="AP7" s="25">
        <v>88034</v>
      </c>
      <c r="AQ7" s="25">
        <v>510</v>
      </c>
      <c r="AR7" s="45">
        <f t="shared" si="7"/>
        <v>163780</v>
      </c>
      <c r="AS7" s="45">
        <f t="shared" si="8"/>
        <v>808</v>
      </c>
      <c r="AT7" s="25">
        <v>80022</v>
      </c>
      <c r="AU7" s="25">
        <v>574</v>
      </c>
      <c r="AV7" s="25">
        <v>133</v>
      </c>
      <c r="AW7" s="45">
        <f t="shared" si="9"/>
        <v>80729</v>
      </c>
      <c r="AX7" s="46">
        <f t="shared" si="10"/>
        <v>-90</v>
      </c>
      <c r="AY7" s="46">
        <f t="shared" si="11"/>
        <v>8</v>
      </c>
      <c r="AZ7" s="46">
        <f t="shared" si="12"/>
        <v>-107</v>
      </c>
      <c r="BA7" s="46">
        <f t="shared" si="13"/>
        <v>21</v>
      </c>
      <c r="BB7" s="46">
        <f t="shared" si="14"/>
        <v>-197</v>
      </c>
      <c r="BC7" s="46">
        <f t="shared" si="15"/>
        <v>29</v>
      </c>
      <c r="BD7" s="47" t="str">
        <f t="shared" si="16"/>
        <v/>
      </c>
      <c r="BE7" s="48" t="str">
        <f t="shared" si="16"/>
        <v/>
      </c>
    </row>
    <row r="8" spans="2:57" s="16" customFormat="1" ht="21" customHeight="1" x14ac:dyDescent="0.15">
      <c r="B8" s="90"/>
      <c r="C8" s="49" t="s">
        <v>37</v>
      </c>
      <c r="D8" s="50" t="s">
        <v>38</v>
      </c>
      <c r="E8" s="23">
        <v>105559</v>
      </c>
      <c r="F8" s="23">
        <v>707</v>
      </c>
      <c r="G8" s="23">
        <v>114555</v>
      </c>
      <c r="H8" s="24">
        <v>642</v>
      </c>
      <c r="I8" s="45">
        <f t="shared" si="0"/>
        <v>220114</v>
      </c>
      <c r="J8" s="45">
        <f t="shared" si="1"/>
        <v>1349</v>
      </c>
      <c r="K8" s="24">
        <v>109064</v>
      </c>
      <c r="L8" s="24">
        <v>988</v>
      </c>
      <c r="M8" s="24">
        <v>247</v>
      </c>
      <c r="N8" s="45">
        <f t="shared" si="2"/>
        <v>110299</v>
      </c>
      <c r="O8" s="24">
        <v>298</v>
      </c>
      <c r="P8" s="24">
        <v>18</v>
      </c>
      <c r="Q8" s="24">
        <v>4</v>
      </c>
      <c r="R8" s="24">
        <v>47</v>
      </c>
      <c r="S8" s="24">
        <v>103</v>
      </c>
      <c r="T8" s="24">
        <v>1</v>
      </c>
      <c r="U8" s="24">
        <v>0</v>
      </c>
      <c r="V8" s="24">
        <v>0</v>
      </c>
      <c r="W8" s="24">
        <v>0</v>
      </c>
      <c r="X8" s="24">
        <v>3</v>
      </c>
      <c r="Y8" s="23">
        <v>0</v>
      </c>
      <c r="Z8" s="45">
        <f t="shared" si="3"/>
        <v>408</v>
      </c>
      <c r="AA8" s="45">
        <f t="shared" si="4"/>
        <v>66</v>
      </c>
      <c r="AB8" s="24">
        <v>298</v>
      </c>
      <c r="AC8" s="24">
        <v>24</v>
      </c>
      <c r="AD8" s="24">
        <v>10</v>
      </c>
      <c r="AE8" s="24">
        <v>12</v>
      </c>
      <c r="AF8" s="24">
        <v>253</v>
      </c>
      <c r="AG8" s="24">
        <v>0</v>
      </c>
      <c r="AH8" s="24">
        <v>0</v>
      </c>
      <c r="AI8" s="24">
        <v>0</v>
      </c>
      <c r="AJ8" s="24">
        <v>1</v>
      </c>
      <c r="AK8" s="24">
        <v>2</v>
      </c>
      <c r="AL8" s="45">
        <f t="shared" si="5"/>
        <v>562</v>
      </c>
      <c r="AM8" s="45">
        <f t="shared" si="6"/>
        <v>38</v>
      </c>
      <c r="AN8" s="25">
        <v>105607</v>
      </c>
      <c r="AO8" s="25">
        <v>677</v>
      </c>
      <c r="AP8" s="25">
        <v>114661</v>
      </c>
      <c r="AQ8" s="25">
        <v>644</v>
      </c>
      <c r="AR8" s="45">
        <f t="shared" si="7"/>
        <v>220268</v>
      </c>
      <c r="AS8" s="45">
        <f t="shared" si="8"/>
        <v>1321</v>
      </c>
      <c r="AT8" s="25">
        <v>109054</v>
      </c>
      <c r="AU8" s="25">
        <v>959</v>
      </c>
      <c r="AV8" s="25">
        <v>248</v>
      </c>
      <c r="AW8" s="45">
        <f t="shared" si="9"/>
        <v>110261</v>
      </c>
      <c r="AX8" s="46">
        <f t="shared" si="10"/>
        <v>-48</v>
      </c>
      <c r="AY8" s="46">
        <f t="shared" si="11"/>
        <v>30</v>
      </c>
      <c r="AZ8" s="46">
        <f t="shared" si="12"/>
        <v>-106</v>
      </c>
      <c r="BA8" s="46">
        <f t="shared" si="13"/>
        <v>-2</v>
      </c>
      <c r="BB8" s="46">
        <f t="shared" si="14"/>
        <v>-154</v>
      </c>
      <c r="BC8" s="46">
        <f t="shared" si="15"/>
        <v>28</v>
      </c>
      <c r="BD8" s="47" t="str">
        <f t="shared" si="16"/>
        <v/>
      </c>
      <c r="BE8" s="48" t="str">
        <f t="shared" si="16"/>
        <v/>
      </c>
    </row>
    <row r="9" spans="2:57" s="16" customFormat="1" ht="21" customHeight="1" x14ac:dyDescent="0.15">
      <c r="B9" s="90"/>
      <c r="C9" s="49" t="s">
        <v>39</v>
      </c>
      <c r="D9" s="50" t="s">
        <v>40</v>
      </c>
      <c r="E9" s="23">
        <v>14747</v>
      </c>
      <c r="F9" s="23">
        <v>49</v>
      </c>
      <c r="G9" s="23">
        <v>16698</v>
      </c>
      <c r="H9" s="24">
        <v>110</v>
      </c>
      <c r="I9" s="45">
        <f t="shared" si="0"/>
        <v>31445</v>
      </c>
      <c r="J9" s="45">
        <f t="shared" si="1"/>
        <v>159</v>
      </c>
      <c r="K9" s="24">
        <v>13779</v>
      </c>
      <c r="L9" s="24">
        <v>128</v>
      </c>
      <c r="M9" s="24">
        <v>21</v>
      </c>
      <c r="N9" s="45">
        <f t="shared" si="2"/>
        <v>13928</v>
      </c>
      <c r="O9" s="24">
        <v>30</v>
      </c>
      <c r="P9" s="24">
        <v>7</v>
      </c>
      <c r="Q9" s="24">
        <v>1</v>
      </c>
      <c r="R9" s="24">
        <v>0</v>
      </c>
      <c r="S9" s="24">
        <v>15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3">
        <v>0</v>
      </c>
      <c r="Z9" s="45">
        <f t="shared" si="3"/>
        <v>46</v>
      </c>
      <c r="AA9" s="45">
        <f t="shared" si="4"/>
        <v>7</v>
      </c>
      <c r="AB9" s="24">
        <v>33</v>
      </c>
      <c r="AC9" s="24">
        <v>9</v>
      </c>
      <c r="AD9" s="24">
        <v>0</v>
      </c>
      <c r="AE9" s="24">
        <v>2</v>
      </c>
      <c r="AF9" s="24">
        <v>39</v>
      </c>
      <c r="AG9" s="24">
        <v>0</v>
      </c>
      <c r="AH9" s="24">
        <v>0</v>
      </c>
      <c r="AI9" s="24">
        <v>0</v>
      </c>
      <c r="AJ9" s="24">
        <v>0</v>
      </c>
      <c r="AK9" s="24">
        <v>1</v>
      </c>
      <c r="AL9" s="45">
        <f t="shared" si="5"/>
        <v>72</v>
      </c>
      <c r="AM9" s="45">
        <f t="shared" si="6"/>
        <v>12</v>
      </c>
      <c r="AN9" s="25">
        <v>14761</v>
      </c>
      <c r="AO9" s="25">
        <v>51</v>
      </c>
      <c r="AP9" s="25">
        <v>16710</v>
      </c>
      <c r="AQ9" s="25">
        <v>113</v>
      </c>
      <c r="AR9" s="45">
        <f t="shared" si="7"/>
        <v>31471</v>
      </c>
      <c r="AS9" s="45">
        <f t="shared" si="8"/>
        <v>164</v>
      </c>
      <c r="AT9" s="25">
        <v>13769</v>
      </c>
      <c r="AU9" s="25">
        <v>132</v>
      </c>
      <c r="AV9" s="25">
        <v>21</v>
      </c>
      <c r="AW9" s="45">
        <f t="shared" si="9"/>
        <v>13922</v>
      </c>
      <c r="AX9" s="46">
        <f t="shared" si="10"/>
        <v>-14</v>
      </c>
      <c r="AY9" s="46">
        <f t="shared" si="11"/>
        <v>-2</v>
      </c>
      <c r="AZ9" s="46">
        <f t="shared" si="12"/>
        <v>-12</v>
      </c>
      <c r="BA9" s="46">
        <f t="shared" si="13"/>
        <v>-3</v>
      </c>
      <c r="BB9" s="46">
        <f t="shared" si="14"/>
        <v>-26</v>
      </c>
      <c r="BC9" s="46">
        <f t="shared" si="15"/>
        <v>-5</v>
      </c>
      <c r="BD9" s="47" t="str">
        <f t="shared" si="16"/>
        <v/>
      </c>
      <c r="BE9" s="48" t="str">
        <f t="shared" si="16"/>
        <v/>
      </c>
    </row>
    <row r="10" spans="2:57" s="16" customFormat="1" ht="21" customHeight="1" x14ac:dyDescent="0.15">
      <c r="B10" s="90"/>
      <c r="C10" s="49" t="s">
        <v>41</v>
      </c>
      <c r="D10" s="50" t="s">
        <v>42</v>
      </c>
      <c r="E10" s="63">
        <v>23665</v>
      </c>
      <c r="F10" s="63">
        <v>41</v>
      </c>
      <c r="G10" s="63">
        <v>27912</v>
      </c>
      <c r="H10" s="62">
        <v>82</v>
      </c>
      <c r="I10" s="45">
        <f t="shared" si="0"/>
        <v>51577</v>
      </c>
      <c r="J10" s="45">
        <f t="shared" si="1"/>
        <v>123</v>
      </c>
      <c r="K10" s="62">
        <v>25520</v>
      </c>
      <c r="L10" s="62">
        <v>74</v>
      </c>
      <c r="M10" s="62">
        <v>40</v>
      </c>
      <c r="N10" s="45">
        <f t="shared" si="2"/>
        <v>25634</v>
      </c>
      <c r="O10" s="62">
        <v>79</v>
      </c>
      <c r="P10" s="62">
        <v>1</v>
      </c>
      <c r="Q10" s="62">
        <v>3</v>
      </c>
      <c r="R10" s="62">
        <v>9</v>
      </c>
      <c r="S10" s="62">
        <v>13</v>
      </c>
      <c r="T10" s="62">
        <v>0</v>
      </c>
      <c r="U10" s="62">
        <v>0</v>
      </c>
      <c r="V10" s="62">
        <v>0</v>
      </c>
      <c r="W10" s="62">
        <v>0</v>
      </c>
      <c r="X10" s="62">
        <v>1</v>
      </c>
      <c r="Y10" s="63">
        <v>0</v>
      </c>
      <c r="Z10" s="45">
        <f t="shared" si="3"/>
        <v>96</v>
      </c>
      <c r="AA10" s="45">
        <f t="shared" si="4"/>
        <v>10</v>
      </c>
      <c r="AB10" s="62">
        <v>99</v>
      </c>
      <c r="AC10" s="62">
        <v>0</v>
      </c>
      <c r="AD10" s="62">
        <v>0</v>
      </c>
      <c r="AE10" s="62">
        <v>0</v>
      </c>
      <c r="AF10" s="62">
        <v>72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45">
        <f t="shared" si="5"/>
        <v>171</v>
      </c>
      <c r="AM10" s="45">
        <f t="shared" si="6"/>
        <v>0</v>
      </c>
      <c r="AN10" s="25">
        <v>23709</v>
      </c>
      <c r="AO10" s="25">
        <v>40</v>
      </c>
      <c r="AP10" s="25">
        <v>27943</v>
      </c>
      <c r="AQ10" s="25">
        <v>73</v>
      </c>
      <c r="AR10" s="45">
        <f t="shared" si="7"/>
        <v>51652</v>
      </c>
      <c r="AS10" s="45">
        <f t="shared" si="8"/>
        <v>113</v>
      </c>
      <c r="AT10" s="25">
        <v>25539</v>
      </c>
      <c r="AU10" s="25">
        <v>64</v>
      </c>
      <c r="AV10" s="25">
        <v>40</v>
      </c>
      <c r="AW10" s="45">
        <f t="shared" si="9"/>
        <v>25643</v>
      </c>
      <c r="AX10" s="46">
        <f t="shared" si="10"/>
        <v>-44</v>
      </c>
      <c r="AY10" s="46">
        <f t="shared" si="11"/>
        <v>1</v>
      </c>
      <c r="AZ10" s="46">
        <f t="shared" si="12"/>
        <v>-31</v>
      </c>
      <c r="BA10" s="46">
        <f t="shared" si="13"/>
        <v>9</v>
      </c>
      <c r="BB10" s="46">
        <f t="shared" si="14"/>
        <v>-75</v>
      </c>
      <c r="BC10" s="46">
        <f t="shared" si="15"/>
        <v>10</v>
      </c>
      <c r="BD10" s="47" t="str">
        <f t="shared" si="16"/>
        <v/>
      </c>
      <c r="BE10" s="48" t="str">
        <f t="shared" si="16"/>
        <v/>
      </c>
    </row>
    <row r="11" spans="2:57" s="16" customFormat="1" ht="21" customHeight="1" x14ac:dyDescent="0.15">
      <c r="B11" s="90"/>
      <c r="C11" s="49" t="s">
        <v>43</v>
      </c>
      <c r="D11" s="50" t="s">
        <v>44</v>
      </c>
      <c r="E11" s="23">
        <v>28161</v>
      </c>
      <c r="F11" s="23">
        <v>151</v>
      </c>
      <c r="G11" s="23">
        <v>30547</v>
      </c>
      <c r="H11" s="24">
        <v>208</v>
      </c>
      <c r="I11" s="45">
        <f t="shared" si="0"/>
        <v>58708</v>
      </c>
      <c r="J11" s="45">
        <f t="shared" si="1"/>
        <v>359</v>
      </c>
      <c r="K11" s="24">
        <v>27749</v>
      </c>
      <c r="L11" s="24">
        <v>251</v>
      </c>
      <c r="M11" s="24">
        <v>67</v>
      </c>
      <c r="N11" s="45">
        <f t="shared" si="2"/>
        <v>28067</v>
      </c>
      <c r="O11" s="24">
        <v>94</v>
      </c>
      <c r="P11" s="24">
        <v>3</v>
      </c>
      <c r="Q11" s="24">
        <v>0</v>
      </c>
      <c r="R11" s="24">
        <v>2</v>
      </c>
      <c r="S11" s="24">
        <v>25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3">
        <v>0</v>
      </c>
      <c r="Z11" s="45">
        <f t="shared" si="3"/>
        <v>119</v>
      </c>
      <c r="AA11" s="45">
        <f t="shared" si="4"/>
        <v>5</v>
      </c>
      <c r="AB11" s="24">
        <v>78</v>
      </c>
      <c r="AC11" s="24">
        <v>5</v>
      </c>
      <c r="AD11" s="24">
        <v>0</v>
      </c>
      <c r="AE11" s="24">
        <v>2</v>
      </c>
      <c r="AF11" s="24">
        <v>76</v>
      </c>
      <c r="AG11" s="24">
        <v>0</v>
      </c>
      <c r="AH11" s="24">
        <v>0</v>
      </c>
      <c r="AI11" s="24">
        <v>0</v>
      </c>
      <c r="AJ11" s="24">
        <v>5</v>
      </c>
      <c r="AK11" s="24">
        <v>2</v>
      </c>
      <c r="AL11" s="45">
        <f t="shared" si="5"/>
        <v>159</v>
      </c>
      <c r="AM11" s="45">
        <f t="shared" si="6"/>
        <v>9</v>
      </c>
      <c r="AN11" s="25">
        <v>28181</v>
      </c>
      <c r="AO11" s="25">
        <v>148</v>
      </c>
      <c r="AP11" s="25">
        <v>30567</v>
      </c>
      <c r="AQ11" s="25">
        <v>215</v>
      </c>
      <c r="AR11" s="45">
        <f t="shared" si="7"/>
        <v>58748</v>
      </c>
      <c r="AS11" s="45">
        <f t="shared" si="8"/>
        <v>363</v>
      </c>
      <c r="AT11" s="25">
        <v>27754</v>
      </c>
      <c r="AU11" s="25">
        <v>255</v>
      </c>
      <c r="AV11" s="25">
        <v>67</v>
      </c>
      <c r="AW11" s="45">
        <f t="shared" si="9"/>
        <v>28076</v>
      </c>
      <c r="AX11" s="46">
        <f t="shared" si="10"/>
        <v>-20</v>
      </c>
      <c r="AY11" s="46">
        <f t="shared" si="11"/>
        <v>3</v>
      </c>
      <c r="AZ11" s="46">
        <f t="shared" si="12"/>
        <v>-20</v>
      </c>
      <c r="BA11" s="46">
        <f t="shared" si="13"/>
        <v>-7</v>
      </c>
      <c r="BB11" s="46">
        <f t="shared" si="14"/>
        <v>-40</v>
      </c>
      <c r="BC11" s="46">
        <f t="shared" si="15"/>
        <v>-4</v>
      </c>
      <c r="BD11" s="47" t="str">
        <f t="shared" si="16"/>
        <v/>
      </c>
      <c r="BE11" s="48" t="str">
        <f t="shared" si="16"/>
        <v/>
      </c>
    </row>
    <row r="12" spans="2:57" s="16" customFormat="1" ht="21" customHeight="1" x14ac:dyDescent="0.15">
      <c r="B12" s="90"/>
      <c r="C12" s="49" t="s">
        <v>45</v>
      </c>
      <c r="D12" s="50" t="s">
        <v>46</v>
      </c>
      <c r="E12" s="23">
        <v>18788</v>
      </c>
      <c r="F12" s="23">
        <v>249</v>
      </c>
      <c r="G12" s="23">
        <v>18852</v>
      </c>
      <c r="H12" s="24">
        <v>370</v>
      </c>
      <c r="I12" s="45">
        <f t="shared" si="0"/>
        <v>37640</v>
      </c>
      <c r="J12" s="45">
        <f t="shared" si="1"/>
        <v>619</v>
      </c>
      <c r="K12" s="24">
        <v>18943</v>
      </c>
      <c r="L12" s="24">
        <v>438</v>
      </c>
      <c r="M12" s="24">
        <v>117</v>
      </c>
      <c r="N12" s="45">
        <f t="shared" si="2"/>
        <v>19498</v>
      </c>
      <c r="O12" s="24">
        <v>93</v>
      </c>
      <c r="P12" s="24">
        <v>24</v>
      </c>
      <c r="Q12" s="24">
        <v>3</v>
      </c>
      <c r="R12" s="24">
        <v>1</v>
      </c>
      <c r="S12" s="24">
        <v>12</v>
      </c>
      <c r="T12" s="24">
        <v>0</v>
      </c>
      <c r="U12" s="24">
        <v>0</v>
      </c>
      <c r="V12" s="24">
        <v>0</v>
      </c>
      <c r="W12" s="24">
        <v>0</v>
      </c>
      <c r="X12" s="24">
        <v>1</v>
      </c>
      <c r="Y12" s="23">
        <v>0</v>
      </c>
      <c r="Z12" s="45">
        <f t="shared" si="3"/>
        <v>109</v>
      </c>
      <c r="AA12" s="45">
        <f t="shared" si="4"/>
        <v>25</v>
      </c>
      <c r="AB12" s="24">
        <v>92</v>
      </c>
      <c r="AC12" s="24">
        <v>3</v>
      </c>
      <c r="AD12" s="24">
        <v>3</v>
      </c>
      <c r="AE12" s="24">
        <v>9</v>
      </c>
      <c r="AF12" s="24">
        <v>37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45">
        <f t="shared" si="5"/>
        <v>132</v>
      </c>
      <c r="AM12" s="45">
        <f t="shared" si="6"/>
        <v>12</v>
      </c>
      <c r="AN12" s="25">
        <v>18797</v>
      </c>
      <c r="AO12" s="25">
        <v>250</v>
      </c>
      <c r="AP12" s="25">
        <v>18866</v>
      </c>
      <c r="AQ12" s="25">
        <v>356</v>
      </c>
      <c r="AR12" s="45">
        <f t="shared" si="7"/>
        <v>37663</v>
      </c>
      <c r="AS12" s="45">
        <f t="shared" si="8"/>
        <v>606</v>
      </c>
      <c r="AT12" s="25">
        <v>18944</v>
      </c>
      <c r="AU12" s="25">
        <v>425</v>
      </c>
      <c r="AV12" s="25">
        <v>117</v>
      </c>
      <c r="AW12" s="45">
        <f t="shared" si="9"/>
        <v>19486</v>
      </c>
      <c r="AX12" s="46">
        <f t="shared" si="10"/>
        <v>-9</v>
      </c>
      <c r="AY12" s="46">
        <f t="shared" si="11"/>
        <v>-1</v>
      </c>
      <c r="AZ12" s="46">
        <f t="shared" si="12"/>
        <v>-14</v>
      </c>
      <c r="BA12" s="46">
        <f t="shared" si="13"/>
        <v>14</v>
      </c>
      <c r="BB12" s="46">
        <f t="shared" si="14"/>
        <v>-23</v>
      </c>
      <c r="BC12" s="46">
        <f t="shared" si="15"/>
        <v>13</v>
      </c>
      <c r="BD12" s="47" t="str">
        <f t="shared" si="16"/>
        <v/>
      </c>
      <c r="BE12" s="48" t="str">
        <f t="shared" si="16"/>
        <v/>
      </c>
    </row>
    <row r="13" spans="2:57" s="16" customFormat="1" ht="21" customHeight="1" x14ac:dyDescent="0.15">
      <c r="B13" s="90"/>
      <c r="C13" s="49" t="s">
        <v>47</v>
      </c>
      <c r="D13" s="50" t="s">
        <v>48</v>
      </c>
      <c r="E13" s="23">
        <v>26308</v>
      </c>
      <c r="F13" s="23">
        <v>43</v>
      </c>
      <c r="G13" s="23">
        <v>27540</v>
      </c>
      <c r="H13" s="24">
        <v>106</v>
      </c>
      <c r="I13" s="45">
        <f t="shared" si="0"/>
        <v>53848</v>
      </c>
      <c r="J13" s="45">
        <f t="shared" si="1"/>
        <v>149</v>
      </c>
      <c r="K13" s="24">
        <v>28503</v>
      </c>
      <c r="L13" s="24">
        <v>87</v>
      </c>
      <c r="M13" s="24">
        <v>51</v>
      </c>
      <c r="N13" s="45">
        <f t="shared" si="2"/>
        <v>28641</v>
      </c>
      <c r="O13" s="24">
        <v>79</v>
      </c>
      <c r="P13" s="24">
        <v>0</v>
      </c>
      <c r="Q13" s="24">
        <v>0</v>
      </c>
      <c r="R13" s="24">
        <v>1</v>
      </c>
      <c r="S13" s="24">
        <v>8</v>
      </c>
      <c r="T13" s="24">
        <v>0</v>
      </c>
      <c r="U13" s="24">
        <v>0</v>
      </c>
      <c r="V13" s="24">
        <v>0</v>
      </c>
      <c r="W13" s="24">
        <v>0</v>
      </c>
      <c r="X13" s="24">
        <v>1</v>
      </c>
      <c r="Y13" s="23">
        <v>0</v>
      </c>
      <c r="Z13" s="45">
        <f t="shared" si="3"/>
        <v>88</v>
      </c>
      <c r="AA13" s="45">
        <f t="shared" si="4"/>
        <v>1</v>
      </c>
      <c r="AB13" s="24">
        <v>110</v>
      </c>
      <c r="AC13" s="24">
        <v>7</v>
      </c>
      <c r="AD13" s="24">
        <v>1</v>
      </c>
      <c r="AE13" s="24">
        <v>1</v>
      </c>
      <c r="AF13" s="24">
        <v>78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45">
        <f t="shared" si="5"/>
        <v>189</v>
      </c>
      <c r="AM13" s="45">
        <f t="shared" si="6"/>
        <v>8</v>
      </c>
      <c r="AN13" s="25">
        <v>26368</v>
      </c>
      <c r="AO13" s="25">
        <v>48</v>
      </c>
      <c r="AP13" s="25">
        <v>27581</v>
      </c>
      <c r="AQ13" s="25">
        <v>108</v>
      </c>
      <c r="AR13" s="45">
        <f t="shared" si="7"/>
        <v>53949</v>
      </c>
      <c r="AS13" s="45">
        <f t="shared" si="8"/>
        <v>156</v>
      </c>
      <c r="AT13" s="25">
        <v>28532</v>
      </c>
      <c r="AU13" s="25">
        <v>95</v>
      </c>
      <c r="AV13" s="25">
        <v>50</v>
      </c>
      <c r="AW13" s="45">
        <f t="shared" si="9"/>
        <v>28677</v>
      </c>
      <c r="AX13" s="46">
        <f t="shared" si="10"/>
        <v>-60</v>
      </c>
      <c r="AY13" s="46">
        <f t="shared" si="11"/>
        <v>-5</v>
      </c>
      <c r="AZ13" s="46">
        <f t="shared" si="12"/>
        <v>-41</v>
      </c>
      <c r="BA13" s="46">
        <f t="shared" si="13"/>
        <v>-2</v>
      </c>
      <c r="BB13" s="46">
        <f t="shared" si="14"/>
        <v>-101</v>
      </c>
      <c r="BC13" s="46">
        <f t="shared" si="15"/>
        <v>-7</v>
      </c>
      <c r="BD13" s="47" t="str">
        <f t="shared" si="16"/>
        <v/>
      </c>
      <c r="BE13" s="48" t="str">
        <f t="shared" si="16"/>
        <v/>
      </c>
    </row>
    <row r="14" spans="2:57" s="16" customFormat="1" ht="21" customHeight="1" x14ac:dyDescent="0.15">
      <c r="B14" s="90"/>
      <c r="C14" s="49" t="s">
        <v>49</v>
      </c>
      <c r="D14" s="50" t="s">
        <v>50</v>
      </c>
      <c r="E14" s="23">
        <v>14180</v>
      </c>
      <c r="F14" s="23">
        <v>27</v>
      </c>
      <c r="G14" s="23">
        <v>15960</v>
      </c>
      <c r="H14" s="24">
        <v>68</v>
      </c>
      <c r="I14" s="45">
        <f t="shared" si="0"/>
        <v>30140</v>
      </c>
      <c r="J14" s="45">
        <f t="shared" si="1"/>
        <v>95</v>
      </c>
      <c r="K14" s="24">
        <v>13415</v>
      </c>
      <c r="L14" s="24">
        <v>73</v>
      </c>
      <c r="M14" s="24">
        <v>16</v>
      </c>
      <c r="N14" s="45">
        <f t="shared" si="2"/>
        <v>13504</v>
      </c>
      <c r="O14" s="24">
        <v>43</v>
      </c>
      <c r="P14" s="24">
        <v>4</v>
      </c>
      <c r="Q14" s="24">
        <v>0</v>
      </c>
      <c r="R14" s="24">
        <v>5</v>
      </c>
      <c r="S14" s="24">
        <v>7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3">
        <v>0</v>
      </c>
      <c r="Z14" s="45">
        <f t="shared" si="3"/>
        <v>50</v>
      </c>
      <c r="AA14" s="45">
        <f t="shared" si="4"/>
        <v>9</v>
      </c>
      <c r="AB14" s="24">
        <v>32</v>
      </c>
      <c r="AC14" s="24">
        <v>7</v>
      </c>
      <c r="AD14" s="24">
        <v>1</v>
      </c>
      <c r="AE14" s="24">
        <v>1</v>
      </c>
      <c r="AF14" s="24">
        <v>53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45">
        <f t="shared" si="5"/>
        <v>86</v>
      </c>
      <c r="AM14" s="45">
        <f t="shared" si="6"/>
        <v>8</v>
      </c>
      <c r="AN14" s="25">
        <v>14192</v>
      </c>
      <c r="AO14" s="25">
        <v>31</v>
      </c>
      <c r="AP14" s="25">
        <v>15984</v>
      </c>
      <c r="AQ14" s="25">
        <v>63</v>
      </c>
      <c r="AR14" s="45">
        <f t="shared" si="7"/>
        <v>30176</v>
      </c>
      <c r="AS14" s="45">
        <f t="shared" si="8"/>
        <v>94</v>
      </c>
      <c r="AT14" s="25">
        <v>13413</v>
      </c>
      <c r="AU14" s="25">
        <v>72</v>
      </c>
      <c r="AV14" s="25">
        <v>16</v>
      </c>
      <c r="AW14" s="45">
        <f t="shared" si="9"/>
        <v>13501</v>
      </c>
      <c r="AX14" s="46">
        <f t="shared" si="10"/>
        <v>-12</v>
      </c>
      <c r="AY14" s="46">
        <f t="shared" si="11"/>
        <v>-4</v>
      </c>
      <c r="AZ14" s="46">
        <f t="shared" si="12"/>
        <v>-24</v>
      </c>
      <c r="BA14" s="46">
        <f t="shared" si="13"/>
        <v>5</v>
      </c>
      <c r="BB14" s="46">
        <f t="shared" si="14"/>
        <v>-36</v>
      </c>
      <c r="BC14" s="46">
        <f t="shared" si="15"/>
        <v>1</v>
      </c>
      <c r="BD14" s="47" t="str">
        <f t="shared" si="16"/>
        <v/>
      </c>
      <c r="BE14" s="48" t="str">
        <f t="shared" si="16"/>
        <v/>
      </c>
    </row>
    <row r="15" spans="2:57" s="16" customFormat="1" ht="21" customHeight="1" x14ac:dyDescent="0.15">
      <c r="B15" s="90"/>
      <c r="C15" s="49" t="s">
        <v>51</v>
      </c>
      <c r="D15" s="50" t="s">
        <v>52</v>
      </c>
      <c r="E15" s="23">
        <v>14198</v>
      </c>
      <c r="F15" s="23">
        <v>9</v>
      </c>
      <c r="G15" s="23">
        <v>15871</v>
      </c>
      <c r="H15" s="24">
        <v>71</v>
      </c>
      <c r="I15" s="45">
        <f t="shared" si="0"/>
        <v>30069</v>
      </c>
      <c r="J15" s="45">
        <f t="shared" si="1"/>
        <v>80</v>
      </c>
      <c r="K15" s="24">
        <v>12170</v>
      </c>
      <c r="L15" s="24">
        <v>65</v>
      </c>
      <c r="M15" s="24">
        <v>13</v>
      </c>
      <c r="N15" s="45">
        <f t="shared" si="2"/>
        <v>12248</v>
      </c>
      <c r="O15" s="24">
        <v>47</v>
      </c>
      <c r="P15" s="24">
        <v>2</v>
      </c>
      <c r="Q15" s="24">
        <v>0</v>
      </c>
      <c r="R15" s="24">
        <v>0</v>
      </c>
      <c r="S15" s="24">
        <v>12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3">
        <v>0</v>
      </c>
      <c r="Z15" s="45">
        <f t="shared" si="3"/>
        <v>59</v>
      </c>
      <c r="AA15" s="45">
        <f t="shared" si="4"/>
        <v>2</v>
      </c>
      <c r="AB15" s="24">
        <v>38</v>
      </c>
      <c r="AC15" s="24">
        <v>0</v>
      </c>
      <c r="AD15" s="24">
        <v>0</v>
      </c>
      <c r="AE15" s="24">
        <v>1</v>
      </c>
      <c r="AF15" s="24">
        <v>42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45">
        <f t="shared" si="5"/>
        <v>80</v>
      </c>
      <c r="AM15" s="45">
        <f t="shared" si="6"/>
        <v>1</v>
      </c>
      <c r="AN15" s="25">
        <v>14212</v>
      </c>
      <c r="AO15" s="25">
        <v>9</v>
      </c>
      <c r="AP15" s="25">
        <v>15878</v>
      </c>
      <c r="AQ15" s="25">
        <v>70</v>
      </c>
      <c r="AR15" s="45">
        <f t="shared" si="7"/>
        <v>30090</v>
      </c>
      <c r="AS15" s="45">
        <f t="shared" si="8"/>
        <v>79</v>
      </c>
      <c r="AT15" s="25">
        <v>12165</v>
      </c>
      <c r="AU15" s="25">
        <v>64</v>
      </c>
      <c r="AV15" s="25">
        <v>13</v>
      </c>
      <c r="AW15" s="45">
        <f t="shared" si="9"/>
        <v>12242</v>
      </c>
      <c r="AX15" s="46">
        <f t="shared" si="10"/>
        <v>-14</v>
      </c>
      <c r="AY15" s="46">
        <f t="shared" si="11"/>
        <v>0</v>
      </c>
      <c r="AZ15" s="46">
        <f t="shared" si="12"/>
        <v>-7</v>
      </c>
      <c r="BA15" s="46">
        <f t="shared" si="13"/>
        <v>1</v>
      </c>
      <c r="BB15" s="46">
        <f t="shared" si="14"/>
        <v>-21</v>
      </c>
      <c r="BC15" s="46">
        <f t="shared" si="15"/>
        <v>1</v>
      </c>
      <c r="BD15" s="47" t="str">
        <f t="shared" si="16"/>
        <v/>
      </c>
      <c r="BE15" s="48" t="str">
        <f t="shared" si="16"/>
        <v/>
      </c>
    </row>
    <row r="16" spans="2:57" s="16" customFormat="1" ht="21" customHeight="1" x14ac:dyDescent="0.15">
      <c r="B16" s="91"/>
      <c r="C16" s="51"/>
      <c r="D16" s="52" t="s">
        <v>53</v>
      </c>
      <c r="E16" s="53">
        <f>E6+E7+E8+E9+E10+E11+E12+E13+E14+E15</f>
        <v>447693</v>
      </c>
      <c r="F16" s="53">
        <f>F6+F7+F8+F9+F10+F11+F12+F13+F14+F15</f>
        <v>2017</v>
      </c>
      <c r="G16" s="53">
        <f>G6+G7+G8+G9+G10+G11+G12+G13+G14+G15</f>
        <v>500167</v>
      </c>
      <c r="H16" s="54">
        <f>H6+H7+H8+H9+H10+H11+H12+H13+H14+H15</f>
        <v>2850</v>
      </c>
      <c r="I16" s="54">
        <f t="shared" ref="I16:J37" si="17">E16+G16</f>
        <v>947860</v>
      </c>
      <c r="J16" s="54">
        <f t="shared" si="17"/>
        <v>4867</v>
      </c>
      <c r="K16" s="54">
        <f>K6+K7+K8+K9+K10+K11+K12+K13+K14+K15</f>
        <v>465309</v>
      </c>
      <c r="L16" s="54">
        <f>L6+L7+L8+L9+L10+L11+L12+L13+L14+L15</f>
        <v>3482</v>
      </c>
      <c r="M16" s="54">
        <f>M6+M7+M8+M9+M10+M11+M12+M13+M14+M15</f>
        <v>907</v>
      </c>
      <c r="N16" s="54">
        <f t="shared" si="2"/>
        <v>469698</v>
      </c>
      <c r="O16" s="54">
        <f t="shared" ref="O16:Y16" si="18">O6+O7+O8+O9+O10+O11+O12+O13+O14+O15</f>
        <v>1254</v>
      </c>
      <c r="P16" s="54">
        <f t="shared" si="18"/>
        <v>75</v>
      </c>
      <c r="Q16" s="54">
        <f t="shared" si="18"/>
        <v>26</v>
      </c>
      <c r="R16" s="54">
        <f t="shared" si="18"/>
        <v>142</v>
      </c>
      <c r="S16" s="54">
        <f t="shared" si="18"/>
        <v>380</v>
      </c>
      <c r="T16" s="54">
        <f t="shared" si="18"/>
        <v>1</v>
      </c>
      <c r="U16" s="54">
        <f t="shared" si="18"/>
        <v>1</v>
      </c>
      <c r="V16" s="54">
        <f t="shared" si="18"/>
        <v>1</v>
      </c>
      <c r="W16" s="54">
        <f t="shared" si="18"/>
        <v>0</v>
      </c>
      <c r="X16" s="54">
        <f t="shared" si="18"/>
        <v>8</v>
      </c>
      <c r="Y16" s="53">
        <f t="shared" si="18"/>
        <v>1</v>
      </c>
      <c r="Z16" s="54">
        <f t="shared" si="3"/>
        <v>1669</v>
      </c>
      <c r="AA16" s="54">
        <f t="shared" si="4"/>
        <v>220</v>
      </c>
      <c r="AB16" s="54">
        <f t="shared" ref="AB16:AK16" si="19">AB6+AB7+AB8+AB9+AB10+AB11+AB12+AB13+AB14+AB15</f>
        <v>1315</v>
      </c>
      <c r="AC16" s="54">
        <f t="shared" si="19"/>
        <v>102</v>
      </c>
      <c r="AD16" s="54">
        <f t="shared" si="19"/>
        <v>24</v>
      </c>
      <c r="AE16" s="54">
        <f t="shared" si="19"/>
        <v>37</v>
      </c>
      <c r="AF16" s="54">
        <f t="shared" si="19"/>
        <v>1266</v>
      </c>
      <c r="AG16" s="54">
        <f t="shared" si="19"/>
        <v>0</v>
      </c>
      <c r="AH16" s="54">
        <f t="shared" si="19"/>
        <v>0</v>
      </c>
      <c r="AI16" s="54">
        <f t="shared" si="19"/>
        <v>0</v>
      </c>
      <c r="AJ16" s="54">
        <f t="shared" si="19"/>
        <v>6</v>
      </c>
      <c r="AK16" s="54">
        <f t="shared" si="19"/>
        <v>11</v>
      </c>
      <c r="AL16" s="54">
        <f t="shared" si="5"/>
        <v>2611</v>
      </c>
      <c r="AM16" s="54">
        <f t="shared" si="6"/>
        <v>150</v>
      </c>
      <c r="AN16" s="54">
        <f>AN6+AN7+AN8+AN9+AN10+AN11+AN12+AN13+AN14+AN15</f>
        <v>448113</v>
      </c>
      <c r="AO16" s="54">
        <f>AO6+AO7+AO8+AO9+AO10+AO11+AO12+AO13+AO14+AO15</f>
        <v>1994</v>
      </c>
      <c r="AP16" s="54">
        <f>AP6+AP7+AP8+AP9+AP10+AP11+AP12+AP13+AP14+AP15</f>
        <v>500689</v>
      </c>
      <c r="AQ16" s="54">
        <f>AQ6+AQ7+AQ8+AQ9+AQ10+AQ11+AQ12+AQ13+AQ14+AQ15</f>
        <v>2803</v>
      </c>
      <c r="AR16" s="54">
        <f t="shared" ref="AR16:AS37" si="20">AN16+AP16</f>
        <v>948802</v>
      </c>
      <c r="AS16" s="54">
        <f t="shared" si="20"/>
        <v>4797</v>
      </c>
      <c r="AT16" s="54">
        <f>AT6+AT7+AT8+AT9+AT10+AT11+AT12+AT13+AT14+AT15</f>
        <v>465537</v>
      </c>
      <c r="AU16" s="54">
        <f t="shared" ref="AU16:AV16" si="21">AU6+AU7+AU8+AU9+AU10+AU11+AU12+AU13+AU14+AU15</f>
        <v>3414</v>
      </c>
      <c r="AV16" s="54">
        <f t="shared" si="21"/>
        <v>907</v>
      </c>
      <c r="AW16" s="54">
        <f t="shared" si="9"/>
        <v>469858</v>
      </c>
      <c r="AX16" s="55">
        <f t="shared" ref="AX16:AZ37" si="22">E16-AN16</f>
        <v>-420</v>
      </c>
      <c r="AY16" s="55">
        <f t="shared" si="22"/>
        <v>23</v>
      </c>
      <c r="AZ16" s="55">
        <f t="shared" si="22"/>
        <v>-522</v>
      </c>
      <c r="BA16" s="55">
        <f t="shared" ref="BA16:BC54" si="23">H16-AQ16</f>
        <v>47</v>
      </c>
      <c r="BB16" s="55">
        <f>I16-AR16</f>
        <v>-942</v>
      </c>
      <c r="BC16" s="55">
        <f>J16-AS16</f>
        <v>70</v>
      </c>
      <c r="BD16" s="56" t="str">
        <f t="shared" si="16"/>
        <v/>
      </c>
      <c r="BE16" s="57" t="str">
        <f t="shared" si="16"/>
        <v/>
      </c>
    </row>
    <row r="17" spans="2:57" s="16" customFormat="1" ht="21" customHeight="1" x14ac:dyDescent="0.15">
      <c r="B17" s="89" t="s">
        <v>113</v>
      </c>
      <c r="C17" s="49" t="s">
        <v>54</v>
      </c>
      <c r="D17" s="50" t="s">
        <v>55</v>
      </c>
      <c r="E17" s="63">
        <v>4877</v>
      </c>
      <c r="F17" s="63">
        <v>12</v>
      </c>
      <c r="G17" s="63">
        <v>5297</v>
      </c>
      <c r="H17" s="62">
        <v>29</v>
      </c>
      <c r="I17" s="45">
        <f t="shared" si="17"/>
        <v>10174</v>
      </c>
      <c r="J17" s="45">
        <f t="shared" si="17"/>
        <v>41</v>
      </c>
      <c r="K17" s="62">
        <v>4777</v>
      </c>
      <c r="L17" s="62">
        <v>28</v>
      </c>
      <c r="M17" s="62">
        <v>5</v>
      </c>
      <c r="N17" s="45">
        <f t="shared" si="2"/>
        <v>4810</v>
      </c>
      <c r="O17" s="62">
        <v>7</v>
      </c>
      <c r="P17" s="62">
        <v>0</v>
      </c>
      <c r="Q17" s="62">
        <v>0</v>
      </c>
      <c r="R17" s="62">
        <v>0</v>
      </c>
      <c r="S17" s="62">
        <v>6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3">
        <v>0</v>
      </c>
      <c r="Z17" s="45">
        <f t="shared" si="3"/>
        <v>13</v>
      </c>
      <c r="AA17" s="45">
        <f t="shared" si="4"/>
        <v>0</v>
      </c>
      <c r="AB17" s="62">
        <v>16</v>
      </c>
      <c r="AC17" s="62">
        <v>0</v>
      </c>
      <c r="AD17" s="62">
        <v>3</v>
      </c>
      <c r="AE17" s="62">
        <v>0</v>
      </c>
      <c r="AF17" s="62">
        <v>25</v>
      </c>
      <c r="AG17" s="62">
        <v>0</v>
      </c>
      <c r="AH17" s="62">
        <v>0</v>
      </c>
      <c r="AI17" s="62">
        <v>0</v>
      </c>
      <c r="AJ17" s="62">
        <v>0</v>
      </c>
      <c r="AK17" s="62">
        <v>1</v>
      </c>
      <c r="AL17" s="45">
        <f t="shared" si="5"/>
        <v>44</v>
      </c>
      <c r="AM17" s="45">
        <f t="shared" si="6"/>
        <v>1</v>
      </c>
      <c r="AN17" s="25">
        <v>4893</v>
      </c>
      <c r="AO17" s="25">
        <v>12</v>
      </c>
      <c r="AP17" s="25">
        <v>5312</v>
      </c>
      <c r="AQ17" s="25">
        <v>30</v>
      </c>
      <c r="AR17" s="45">
        <f t="shared" si="20"/>
        <v>10205</v>
      </c>
      <c r="AS17" s="45">
        <f t="shared" si="20"/>
        <v>42</v>
      </c>
      <c r="AT17" s="25">
        <v>4793</v>
      </c>
      <c r="AU17" s="25">
        <v>29</v>
      </c>
      <c r="AV17" s="25">
        <v>5</v>
      </c>
      <c r="AW17" s="45">
        <f t="shared" si="9"/>
        <v>4827</v>
      </c>
      <c r="AX17" s="46">
        <f t="shared" si="22"/>
        <v>-16</v>
      </c>
      <c r="AY17" s="46">
        <f t="shared" si="22"/>
        <v>0</v>
      </c>
      <c r="AZ17" s="46">
        <f t="shared" si="22"/>
        <v>-15</v>
      </c>
      <c r="BA17" s="46">
        <f t="shared" si="23"/>
        <v>-1</v>
      </c>
      <c r="BB17" s="46">
        <f t="shared" ref="BB17:BC20" si="24">I17-AN17-AP17</f>
        <v>-31</v>
      </c>
      <c r="BC17" s="46">
        <f t="shared" si="24"/>
        <v>-1</v>
      </c>
      <c r="BD17" s="47" t="str">
        <f t="shared" si="16"/>
        <v/>
      </c>
      <c r="BE17" s="48" t="str">
        <f t="shared" si="16"/>
        <v/>
      </c>
    </row>
    <row r="18" spans="2:57" s="16" customFormat="1" ht="21" customHeight="1" x14ac:dyDescent="0.15">
      <c r="B18" s="90"/>
      <c r="C18" s="49" t="s">
        <v>56</v>
      </c>
      <c r="D18" s="50" t="s">
        <v>57</v>
      </c>
      <c r="E18" s="23">
        <v>1104</v>
      </c>
      <c r="F18" s="23">
        <v>3</v>
      </c>
      <c r="G18" s="23">
        <v>1205</v>
      </c>
      <c r="H18" s="24">
        <v>0</v>
      </c>
      <c r="I18" s="45">
        <f t="shared" si="17"/>
        <v>2309</v>
      </c>
      <c r="J18" s="45">
        <f t="shared" si="17"/>
        <v>3</v>
      </c>
      <c r="K18" s="24">
        <v>1332</v>
      </c>
      <c r="L18" s="24">
        <v>1</v>
      </c>
      <c r="M18" s="24">
        <v>2</v>
      </c>
      <c r="N18" s="45">
        <f t="shared" si="2"/>
        <v>1335</v>
      </c>
      <c r="O18" s="24">
        <v>1</v>
      </c>
      <c r="P18" s="24">
        <v>0</v>
      </c>
      <c r="Q18" s="24">
        <v>0</v>
      </c>
      <c r="R18" s="24">
        <v>0</v>
      </c>
      <c r="S18" s="24">
        <v>1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3">
        <v>0</v>
      </c>
      <c r="Z18" s="45">
        <f t="shared" si="3"/>
        <v>2</v>
      </c>
      <c r="AA18" s="45">
        <f t="shared" si="4"/>
        <v>0</v>
      </c>
      <c r="AB18" s="24">
        <v>8</v>
      </c>
      <c r="AC18" s="24">
        <v>0</v>
      </c>
      <c r="AD18" s="24">
        <v>0</v>
      </c>
      <c r="AE18" s="24">
        <v>0</v>
      </c>
      <c r="AF18" s="24">
        <v>5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45">
        <f t="shared" si="5"/>
        <v>13</v>
      </c>
      <c r="AM18" s="45">
        <f t="shared" si="6"/>
        <v>0</v>
      </c>
      <c r="AN18" s="25">
        <v>1110</v>
      </c>
      <c r="AO18" s="25">
        <v>3</v>
      </c>
      <c r="AP18" s="25">
        <v>1210</v>
      </c>
      <c r="AQ18" s="25">
        <v>0</v>
      </c>
      <c r="AR18" s="45">
        <f t="shared" ref="AR18" si="25">AN18+AP18</f>
        <v>2320</v>
      </c>
      <c r="AS18" s="45">
        <f t="shared" ref="AS18" si="26">AO18+AQ18</f>
        <v>3</v>
      </c>
      <c r="AT18" s="25">
        <v>1332</v>
      </c>
      <c r="AU18" s="25">
        <v>1</v>
      </c>
      <c r="AV18" s="25">
        <v>2</v>
      </c>
      <c r="AW18" s="45">
        <f t="shared" si="9"/>
        <v>1335</v>
      </c>
      <c r="AX18" s="46">
        <f t="shared" si="22"/>
        <v>-6</v>
      </c>
      <c r="AY18" s="46">
        <f t="shared" si="22"/>
        <v>0</v>
      </c>
      <c r="AZ18" s="46">
        <f t="shared" si="22"/>
        <v>-5</v>
      </c>
      <c r="BA18" s="46">
        <f t="shared" si="23"/>
        <v>0</v>
      </c>
      <c r="BB18" s="46">
        <f t="shared" si="24"/>
        <v>-11</v>
      </c>
      <c r="BC18" s="46">
        <f t="shared" si="24"/>
        <v>0</v>
      </c>
      <c r="BD18" s="47" t="str">
        <f t="shared" si="16"/>
        <v/>
      </c>
      <c r="BE18" s="48" t="str">
        <f t="shared" si="16"/>
        <v/>
      </c>
    </row>
    <row r="19" spans="2:57" s="16" customFormat="1" ht="21" customHeight="1" x14ac:dyDescent="0.15">
      <c r="B19" s="90"/>
      <c r="C19" s="49" t="s">
        <v>58</v>
      </c>
      <c r="D19" s="50" t="s">
        <v>125</v>
      </c>
      <c r="E19" s="23">
        <v>1255</v>
      </c>
      <c r="F19" s="23">
        <v>0</v>
      </c>
      <c r="G19" s="23">
        <v>1333</v>
      </c>
      <c r="H19" s="24">
        <v>2</v>
      </c>
      <c r="I19" s="45">
        <f t="shared" si="17"/>
        <v>2588</v>
      </c>
      <c r="J19" s="45">
        <f t="shared" si="17"/>
        <v>2</v>
      </c>
      <c r="K19" s="24">
        <v>1132</v>
      </c>
      <c r="L19" s="24">
        <v>1</v>
      </c>
      <c r="M19" s="24">
        <v>1</v>
      </c>
      <c r="N19" s="45">
        <f t="shared" si="2"/>
        <v>1134</v>
      </c>
      <c r="O19" s="24">
        <v>8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3">
        <v>0</v>
      </c>
      <c r="Z19" s="45">
        <f t="shared" si="3"/>
        <v>8</v>
      </c>
      <c r="AA19" s="45">
        <f t="shared" si="4"/>
        <v>0</v>
      </c>
      <c r="AB19" s="24">
        <v>7</v>
      </c>
      <c r="AC19" s="24">
        <v>0</v>
      </c>
      <c r="AD19" s="24">
        <v>0</v>
      </c>
      <c r="AE19" s="24">
        <v>0</v>
      </c>
      <c r="AF19" s="24">
        <v>7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45">
        <f t="shared" si="5"/>
        <v>14</v>
      </c>
      <c r="AM19" s="45">
        <f t="shared" si="6"/>
        <v>0</v>
      </c>
      <c r="AN19" s="25">
        <v>1259</v>
      </c>
      <c r="AO19" s="25">
        <v>0</v>
      </c>
      <c r="AP19" s="25">
        <v>1335</v>
      </c>
      <c r="AQ19" s="25">
        <v>2</v>
      </c>
      <c r="AR19" s="45">
        <f t="shared" si="20"/>
        <v>2594</v>
      </c>
      <c r="AS19" s="45">
        <f t="shared" si="20"/>
        <v>2</v>
      </c>
      <c r="AT19" s="25">
        <v>1136</v>
      </c>
      <c r="AU19" s="25">
        <v>1</v>
      </c>
      <c r="AV19" s="25">
        <v>1</v>
      </c>
      <c r="AW19" s="45">
        <f t="shared" si="9"/>
        <v>1138</v>
      </c>
      <c r="AX19" s="46">
        <f t="shared" si="22"/>
        <v>-4</v>
      </c>
      <c r="AY19" s="46">
        <f t="shared" si="22"/>
        <v>0</v>
      </c>
      <c r="AZ19" s="46">
        <f t="shared" si="22"/>
        <v>-2</v>
      </c>
      <c r="BA19" s="46">
        <f t="shared" si="23"/>
        <v>0</v>
      </c>
      <c r="BB19" s="46">
        <f t="shared" si="24"/>
        <v>-6</v>
      </c>
      <c r="BC19" s="46">
        <f t="shared" si="24"/>
        <v>0</v>
      </c>
      <c r="BD19" s="47" t="str">
        <f t="shared" si="16"/>
        <v/>
      </c>
      <c r="BE19" s="48" t="str">
        <f t="shared" si="16"/>
        <v/>
      </c>
    </row>
    <row r="20" spans="2:57" s="16" customFormat="1" ht="21" customHeight="1" x14ac:dyDescent="0.15">
      <c r="B20" s="90"/>
      <c r="C20" s="49" t="s">
        <v>59</v>
      </c>
      <c r="D20" s="50" t="s">
        <v>60</v>
      </c>
      <c r="E20" s="63">
        <v>2559</v>
      </c>
      <c r="F20" s="63">
        <v>9</v>
      </c>
      <c r="G20" s="63">
        <v>2768</v>
      </c>
      <c r="H20" s="62">
        <v>43</v>
      </c>
      <c r="I20" s="45">
        <f t="shared" si="17"/>
        <v>5327</v>
      </c>
      <c r="J20" s="45">
        <f t="shared" si="17"/>
        <v>52</v>
      </c>
      <c r="K20" s="62">
        <v>2673</v>
      </c>
      <c r="L20" s="62">
        <v>50</v>
      </c>
      <c r="M20" s="62">
        <v>2</v>
      </c>
      <c r="N20" s="45">
        <f t="shared" si="2"/>
        <v>2725</v>
      </c>
      <c r="O20" s="62">
        <v>8</v>
      </c>
      <c r="P20" s="62">
        <v>8</v>
      </c>
      <c r="Q20" s="62">
        <v>0</v>
      </c>
      <c r="R20" s="62">
        <v>0</v>
      </c>
      <c r="S20" s="62">
        <v>1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3">
        <v>0</v>
      </c>
      <c r="Z20" s="45">
        <f t="shared" si="3"/>
        <v>9</v>
      </c>
      <c r="AA20" s="45">
        <f t="shared" si="4"/>
        <v>8</v>
      </c>
      <c r="AB20" s="62">
        <v>12</v>
      </c>
      <c r="AC20" s="62">
        <v>1</v>
      </c>
      <c r="AD20" s="62">
        <v>0</v>
      </c>
      <c r="AE20" s="62">
        <v>1</v>
      </c>
      <c r="AF20" s="62">
        <v>13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45">
        <f t="shared" si="5"/>
        <v>25</v>
      </c>
      <c r="AM20" s="45">
        <f t="shared" si="6"/>
        <v>2</v>
      </c>
      <c r="AN20" s="25">
        <v>2568</v>
      </c>
      <c r="AO20" s="25">
        <v>7</v>
      </c>
      <c r="AP20" s="25">
        <v>2775</v>
      </c>
      <c r="AQ20" s="25">
        <v>39</v>
      </c>
      <c r="AR20" s="45">
        <f t="shared" si="20"/>
        <v>5343</v>
      </c>
      <c r="AS20" s="45">
        <f t="shared" si="20"/>
        <v>46</v>
      </c>
      <c r="AT20" s="25">
        <v>2682</v>
      </c>
      <c r="AU20" s="25">
        <v>44</v>
      </c>
      <c r="AV20" s="25">
        <v>2</v>
      </c>
      <c r="AW20" s="45">
        <f t="shared" si="9"/>
        <v>2728</v>
      </c>
      <c r="AX20" s="46">
        <f t="shared" si="22"/>
        <v>-9</v>
      </c>
      <c r="AY20" s="46">
        <f t="shared" si="22"/>
        <v>2</v>
      </c>
      <c r="AZ20" s="46">
        <f t="shared" si="22"/>
        <v>-7</v>
      </c>
      <c r="BA20" s="46">
        <f t="shared" si="23"/>
        <v>4</v>
      </c>
      <c r="BB20" s="46">
        <f t="shared" si="24"/>
        <v>-16</v>
      </c>
      <c r="BC20" s="46">
        <f t="shared" si="24"/>
        <v>6</v>
      </c>
      <c r="BD20" s="47" t="str">
        <f t="shared" si="16"/>
        <v/>
      </c>
      <c r="BE20" s="48" t="str">
        <f t="shared" si="16"/>
        <v/>
      </c>
    </row>
    <row r="21" spans="2:57" s="16" customFormat="1" ht="21" customHeight="1" x14ac:dyDescent="0.15">
      <c r="B21" s="91"/>
      <c r="C21" s="51"/>
      <c r="D21" s="52" t="s">
        <v>61</v>
      </c>
      <c r="E21" s="53">
        <f>E17+E18+E19+E20</f>
        <v>9795</v>
      </c>
      <c r="F21" s="53">
        <f>F17+F18+F19+F20</f>
        <v>24</v>
      </c>
      <c r="G21" s="53">
        <f>G17+G18+G19+G20</f>
        <v>10603</v>
      </c>
      <c r="H21" s="54">
        <f>H17+H18+H19+H20</f>
        <v>74</v>
      </c>
      <c r="I21" s="54">
        <f t="shared" si="17"/>
        <v>20398</v>
      </c>
      <c r="J21" s="54">
        <f t="shared" si="17"/>
        <v>98</v>
      </c>
      <c r="K21" s="54">
        <f>K17+K18+K19+K20</f>
        <v>9914</v>
      </c>
      <c r="L21" s="54">
        <f>L17+L18+L19+L20</f>
        <v>80</v>
      </c>
      <c r="M21" s="54">
        <f>M17+M18+M19+M20</f>
        <v>10</v>
      </c>
      <c r="N21" s="54">
        <f t="shared" si="2"/>
        <v>10004</v>
      </c>
      <c r="O21" s="54">
        <f t="shared" ref="O21:Y21" si="27">O17+O18+O19+O20</f>
        <v>24</v>
      </c>
      <c r="P21" s="54">
        <f t="shared" si="27"/>
        <v>8</v>
      </c>
      <c r="Q21" s="54">
        <f t="shared" si="27"/>
        <v>0</v>
      </c>
      <c r="R21" s="54">
        <f t="shared" si="27"/>
        <v>0</v>
      </c>
      <c r="S21" s="54">
        <f t="shared" si="27"/>
        <v>8</v>
      </c>
      <c r="T21" s="54">
        <f t="shared" si="27"/>
        <v>0</v>
      </c>
      <c r="U21" s="54">
        <f t="shared" si="27"/>
        <v>0</v>
      </c>
      <c r="V21" s="54">
        <f t="shared" si="27"/>
        <v>0</v>
      </c>
      <c r="W21" s="54">
        <f t="shared" si="27"/>
        <v>0</v>
      </c>
      <c r="X21" s="54">
        <f t="shared" si="27"/>
        <v>0</v>
      </c>
      <c r="Y21" s="53">
        <f t="shared" si="27"/>
        <v>0</v>
      </c>
      <c r="Z21" s="54">
        <f t="shared" si="3"/>
        <v>32</v>
      </c>
      <c r="AA21" s="54">
        <f t="shared" si="4"/>
        <v>8</v>
      </c>
      <c r="AB21" s="54">
        <f t="shared" ref="AB21:AK21" si="28">AB17+AB18+AB19+AB20</f>
        <v>43</v>
      </c>
      <c r="AC21" s="54">
        <f t="shared" si="28"/>
        <v>1</v>
      </c>
      <c r="AD21" s="54">
        <f t="shared" si="28"/>
        <v>3</v>
      </c>
      <c r="AE21" s="54">
        <f t="shared" si="28"/>
        <v>1</v>
      </c>
      <c r="AF21" s="54">
        <f t="shared" si="28"/>
        <v>50</v>
      </c>
      <c r="AG21" s="54">
        <f t="shared" si="28"/>
        <v>0</v>
      </c>
      <c r="AH21" s="54">
        <f t="shared" si="28"/>
        <v>0</v>
      </c>
      <c r="AI21" s="54">
        <f t="shared" si="28"/>
        <v>0</v>
      </c>
      <c r="AJ21" s="54">
        <f t="shared" si="28"/>
        <v>0</v>
      </c>
      <c r="AK21" s="54">
        <f t="shared" si="28"/>
        <v>1</v>
      </c>
      <c r="AL21" s="54">
        <f t="shared" si="5"/>
        <v>96</v>
      </c>
      <c r="AM21" s="54">
        <f t="shared" si="6"/>
        <v>3</v>
      </c>
      <c r="AN21" s="54">
        <f>AN17+AN18+AN19+AN20</f>
        <v>9830</v>
      </c>
      <c r="AO21" s="54">
        <f>AO17+AO18+AO19+AO20</f>
        <v>22</v>
      </c>
      <c r="AP21" s="54">
        <f>AP17+AP18+AP19+AP20</f>
        <v>10632</v>
      </c>
      <c r="AQ21" s="54">
        <f>AQ17+AQ18+AQ19+AQ20</f>
        <v>71</v>
      </c>
      <c r="AR21" s="54">
        <f t="shared" si="20"/>
        <v>20462</v>
      </c>
      <c r="AS21" s="54">
        <f t="shared" si="20"/>
        <v>93</v>
      </c>
      <c r="AT21" s="54">
        <f>AT17+AT18+AT19+AT20</f>
        <v>9943</v>
      </c>
      <c r="AU21" s="54">
        <f>AU17+AU18+AU19+AU20</f>
        <v>75</v>
      </c>
      <c r="AV21" s="54">
        <f>AV17+AV18+AV19+AV20</f>
        <v>10</v>
      </c>
      <c r="AW21" s="54">
        <f t="shared" si="9"/>
        <v>10028</v>
      </c>
      <c r="AX21" s="55">
        <f t="shared" si="22"/>
        <v>-35</v>
      </c>
      <c r="AY21" s="55">
        <f t="shared" si="22"/>
        <v>2</v>
      </c>
      <c r="AZ21" s="55">
        <f t="shared" si="22"/>
        <v>-29</v>
      </c>
      <c r="BA21" s="55">
        <f t="shared" si="23"/>
        <v>3</v>
      </c>
      <c r="BB21" s="55">
        <f>I21-AR21</f>
        <v>-64</v>
      </c>
      <c r="BC21" s="55">
        <f>J21-AS21</f>
        <v>5</v>
      </c>
      <c r="BD21" s="56" t="str">
        <f t="shared" si="16"/>
        <v/>
      </c>
      <c r="BE21" s="57" t="str">
        <f t="shared" si="16"/>
        <v/>
      </c>
    </row>
    <row r="22" spans="2:57" s="16" customFormat="1" ht="21" customHeight="1" x14ac:dyDescent="0.15">
      <c r="B22" s="89" t="s">
        <v>114</v>
      </c>
      <c r="C22" s="49" t="s">
        <v>62</v>
      </c>
      <c r="D22" s="50" t="s">
        <v>124</v>
      </c>
      <c r="E22" s="23">
        <v>4207</v>
      </c>
      <c r="F22" s="23">
        <v>6</v>
      </c>
      <c r="G22" s="23">
        <v>4774</v>
      </c>
      <c r="H22" s="24">
        <v>23</v>
      </c>
      <c r="I22" s="45">
        <f t="shared" si="17"/>
        <v>8981</v>
      </c>
      <c r="J22" s="45">
        <f t="shared" si="17"/>
        <v>29</v>
      </c>
      <c r="K22" s="24">
        <v>4374</v>
      </c>
      <c r="L22" s="24">
        <v>20</v>
      </c>
      <c r="M22" s="24">
        <v>7</v>
      </c>
      <c r="N22" s="45">
        <f t="shared" si="2"/>
        <v>4401</v>
      </c>
      <c r="O22" s="24">
        <v>12</v>
      </c>
      <c r="P22" s="62"/>
      <c r="Q22" s="62"/>
      <c r="R22" s="62">
        <v>2</v>
      </c>
      <c r="S22" s="24">
        <v>3</v>
      </c>
      <c r="T22" s="62"/>
      <c r="U22" s="62"/>
      <c r="V22" s="62"/>
      <c r="W22" s="62"/>
      <c r="X22" s="62"/>
      <c r="Y22" s="62"/>
      <c r="Z22" s="45">
        <f t="shared" si="3"/>
        <v>15</v>
      </c>
      <c r="AA22" s="45">
        <f t="shared" si="4"/>
        <v>2</v>
      </c>
      <c r="AB22" s="24">
        <v>14</v>
      </c>
      <c r="AC22" s="24">
        <v>1</v>
      </c>
      <c r="AD22" s="62"/>
      <c r="AE22" s="62"/>
      <c r="AF22" s="24">
        <v>24</v>
      </c>
      <c r="AG22" s="62"/>
      <c r="AH22" s="62"/>
      <c r="AI22" s="62"/>
      <c r="AJ22" s="62"/>
      <c r="AK22" s="62"/>
      <c r="AL22" s="45">
        <f t="shared" si="5"/>
        <v>38</v>
      </c>
      <c r="AM22" s="45">
        <f t="shared" si="6"/>
        <v>1</v>
      </c>
      <c r="AN22" s="25">
        <v>4217</v>
      </c>
      <c r="AO22" s="25">
        <v>7</v>
      </c>
      <c r="AP22" s="25">
        <v>4787</v>
      </c>
      <c r="AQ22" s="25">
        <v>21</v>
      </c>
      <c r="AR22" s="45">
        <f t="shared" si="20"/>
        <v>9004</v>
      </c>
      <c r="AS22" s="45">
        <f t="shared" si="20"/>
        <v>28</v>
      </c>
      <c r="AT22" s="25">
        <v>4388</v>
      </c>
      <c r="AU22" s="25">
        <v>18</v>
      </c>
      <c r="AV22" s="25">
        <v>8</v>
      </c>
      <c r="AW22" s="45">
        <f t="shared" si="9"/>
        <v>4414</v>
      </c>
      <c r="AX22" s="46">
        <f t="shared" si="22"/>
        <v>-10</v>
      </c>
      <c r="AY22" s="46">
        <f t="shared" si="22"/>
        <v>-1</v>
      </c>
      <c r="AZ22" s="46">
        <f t="shared" si="22"/>
        <v>-13</v>
      </c>
      <c r="BA22" s="46">
        <f t="shared" si="23"/>
        <v>2</v>
      </c>
      <c r="BB22" s="46">
        <f>I22-AN22-AP22</f>
        <v>-23</v>
      </c>
      <c r="BC22" s="46">
        <f>J22-AO22-AQ22</f>
        <v>1</v>
      </c>
      <c r="BD22" s="47" t="str">
        <f t="shared" si="16"/>
        <v/>
      </c>
      <c r="BE22" s="48" t="str">
        <f t="shared" si="16"/>
        <v/>
      </c>
    </row>
    <row r="23" spans="2:57" s="16" customFormat="1" ht="21" customHeight="1" x14ac:dyDescent="0.15">
      <c r="B23" s="90"/>
      <c r="C23" s="49" t="s">
        <v>63</v>
      </c>
      <c r="D23" s="50" t="s">
        <v>64</v>
      </c>
      <c r="E23" s="23">
        <v>3453</v>
      </c>
      <c r="F23" s="23">
        <v>7</v>
      </c>
      <c r="G23" s="23">
        <v>3834</v>
      </c>
      <c r="H23" s="24">
        <v>16</v>
      </c>
      <c r="I23" s="45">
        <f t="shared" si="17"/>
        <v>7287</v>
      </c>
      <c r="J23" s="45">
        <f t="shared" si="17"/>
        <v>23</v>
      </c>
      <c r="K23" s="24">
        <v>3545</v>
      </c>
      <c r="L23" s="24">
        <v>22</v>
      </c>
      <c r="M23" s="24">
        <v>1</v>
      </c>
      <c r="N23" s="45">
        <f t="shared" si="2"/>
        <v>3568</v>
      </c>
      <c r="O23" s="24">
        <v>8</v>
      </c>
      <c r="P23" s="24">
        <v>0</v>
      </c>
      <c r="Q23" s="24">
        <v>0</v>
      </c>
      <c r="R23" s="24">
        <v>2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3">
        <v>0</v>
      </c>
      <c r="Z23" s="45">
        <f t="shared" si="3"/>
        <v>8</v>
      </c>
      <c r="AA23" s="45">
        <f t="shared" si="4"/>
        <v>2</v>
      </c>
      <c r="AB23" s="24">
        <v>6</v>
      </c>
      <c r="AC23" s="24">
        <v>0</v>
      </c>
      <c r="AD23" s="24">
        <v>2</v>
      </c>
      <c r="AE23" s="24">
        <v>0</v>
      </c>
      <c r="AF23" s="24">
        <v>18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45">
        <f t="shared" si="5"/>
        <v>26</v>
      </c>
      <c r="AM23" s="45">
        <f t="shared" si="6"/>
        <v>0</v>
      </c>
      <c r="AN23" s="25">
        <v>3458</v>
      </c>
      <c r="AO23" s="25">
        <v>7</v>
      </c>
      <c r="AP23" s="25">
        <v>3847</v>
      </c>
      <c r="AQ23" s="25">
        <v>14</v>
      </c>
      <c r="AR23" s="45">
        <f t="shared" si="20"/>
        <v>7305</v>
      </c>
      <c r="AS23" s="45">
        <f t="shared" si="20"/>
        <v>21</v>
      </c>
      <c r="AT23" s="25">
        <v>3553</v>
      </c>
      <c r="AU23" s="25">
        <v>20</v>
      </c>
      <c r="AV23" s="25">
        <v>1</v>
      </c>
      <c r="AW23" s="45">
        <f t="shared" si="9"/>
        <v>3574</v>
      </c>
      <c r="AX23" s="46">
        <f t="shared" si="22"/>
        <v>-5</v>
      </c>
      <c r="AY23" s="46">
        <f t="shared" si="22"/>
        <v>0</v>
      </c>
      <c r="AZ23" s="46">
        <f t="shared" si="22"/>
        <v>-13</v>
      </c>
      <c r="BA23" s="46">
        <f t="shared" si="23"/>
        <v>2</v>
      </c>
      <c r="BB23" s="46">
        <f>I23-AN23-AP23</f>
        <v>-18</v>
      </c>
      <c r="BC23" s="46">
        <f>J23-AO23-AQ23</f>
        <v>2</v>
      </c>
      <c r="BD23" s="47" t="str">
        <f t="shared" si="16"/>
        <v/>
      </c>
      <c r="BE23" s="48" t="str">
        <f t="shared" si="16"/>
        <v/>
      </c>
    </row>
    <row r="24" spans="2:57" s="16" customFormat="1" ht="21" customHeight="1" x14ac:dyDescent="0.15">
      <c r="B24" s="91"/>
      <c r="C24" s="51"/>
      <c r="D24" s="52" t="s">
        <v>61</v>
      </c>
      <c r="E24" s="53">
        <f>E22+E23</f>
        <v>7660</v>
      </c>
      <c r="F24" s="53">
        <f>F22+F23</f>
        <v>13</v>
      </c>
      <c r="G24" s="53">
        <f>G22+G23</f>
        <v>8608</v>
      </c>
      <c r="H24" s="54">
        <f>H22+H23</f>
        <v>39</v>
      </c>
      <c r="I24" s="54">
        <f t="shared" si="17"/>
        <v>16268</v>
      </c>
      <c r="J24" s="54">
        <f t="shared" si="17"/>
        <v>52</v>
      </c>
      <c r="K24" s="54">
        <f>K22+K23</f>
        <v>7919</v>
      </c>
      <c r="L24" s="54">
        <f>L22+L23</f>
        <v>42</v>
      </c>
      <c r="M24" s="54">
        <f>M22+M23</f>
        <v>8</v>
      </c>
      <c r="N24" s="54">
        <f t="shared" si="2"/>
        <v>7969</v>
      </c>
      <c r="O24" s="54">
        <f t="shared" ref="O24:Y24" si="29">O22+O23</f>
        <v>20</v>
      </c>
      <c r="P24" s="54">
        <f t="shared" si="29"/>
        <v>0</v>
      </c>
      <c r="Q24" s="54">
        <f t="shared" si="29"/>
        <v>0</v>
      </c>
      <c r="R24" s="54">
        <f t="shared" si="29"/>
        <v>4</v>
      </c>
      <c r="S24" s="54">
        <f t="shared" si="29"/>
        <v>3</v>
      </c>
      <c r="T24" s="54">
        <f t="shared" si="29"/>
        <v>0</v>
      </c>
      <c r="U24" s="54">
        <f t="shared" si="29"/>
        <v>0</v>
      </c>
      <c r="V24" s="54">
        <f t="shared" si="29"/>
        <v>0</v>
      </c>
      <c r="W24" s="54">
        <f t="shared" si="29"/>
        <v>0</v>
      </c>
      <c r="X24" s="54">
        <f t="shared" si="29"/>
        <v>0</v>
      </c>
      <c r="Y24" s="53">
        <f t="shared" si="29"/>
        <v>0</v>
      </c>
      <c r="Z24" s="54">
        <f t="shared" si="3"/>
        <v>23</v>
      </c>
      <c r="AA24" s="54">
        <f t="shared" si="4"/>
        <v>4</v>
      </c>
      <c r="AB24" s="54">
        <f t="shared" ref="AB24:AK24" si="30">AB22+AB23</f>
        <v>20</v>
      </c>
      <c r="AC24" s="54">
        <f t="shared" si="30"/>
        <v>1</v>
      </c>
      <c r="AD24" s="54">
        <f t="shared" si="30"/>
        <v>2</v>
      </c>
      <c r="AE24" s="54">
        <f t="shared" si="30"/>
        <v>0</v>
      </c>
      <c r="AF24" s="54">
        <f t="shared" si="30"/>
        <v>42</v>
      </c>
      <c r="AG24" s="54">
        <f t="shared" si="30"/>
        <v>0</v>
      </c>
      <c r="AH24" s="54">
        <f t="shared" si="30"/>
        <v>0</v>
      </c>
      <c r="AI24" s="54">
        <f t="shared" si="30"/>
        <v>0</v>
      </c>
      <c r="AJ24" s="54">
        <f t="shared" si="30"/>
        <v>0</v>
      </c>
      <c r="AK24" s="54">
        <f t="shared" si="30"/>
        <v>0</v>
      </c>
      <c r="AL24" s="54">
        <f t="shared" si="5"/>
        <v>64</v>
      </c>
      <c r="AM24" s="54">
        <f t="shared" si="6"/>
        <v>1</v>
      </c>
      <c r="AN24" s="54">
        <f>AN22+AN23</f>
        <v>7675</v>
      </c>
      <c r="AO24" s="54">
        <f>AO22+AO23</f>
        <v>14</v>
      </c>
      <c r="AP24" s="54">
        <f>AP22+AP23</f>
        <v>8634</v>
      </c>
      <c r="AQ24" s="54">
        <f>AQ22+AQ23</f>
        <v>35</v>
      </c>
      <c r="AR24" s="54">
        <f t="shared" si="20"/>
        <v>16309</v>
      </c>
      <c r="AS24" s="54">
        <f t="shared" si="20"/>
        <v>49</v>
      </c>
      <c r="AT24" s="54">
        <f>AT22+AT23</f>
        <v>7941</v>
      </c>
      <c r="AU24" s="54">
        <f>AU22+AU23</f>
        <v>38</v>
      </c>
      <c r="AV24" s="54">
        <f>AV22+AV23</f>
        <v>9</v>
      </c>
      <c r="AW24" s="54">
        <f t="shared" si="9"/>
        <v>7988</v>
      </c>
      <c r="AX24" s="55">
        <f t="shared" si="22"/>
        <v>-15</v>
      </c>
      <c r="AY24" s="55">
        <f t="shared" si="22"/>
        <v>-1</v>
      </c>
      <c r="AZ24" s="55">
        <f t="shared" si="22"/>
        <v>-26</v>
      </c>
      <c r="BA24" s="55">
        <f t="shared" si="23"/>
        <v>4</v>
      </c>
      <c r="BB24" s="55">
        <f>I24-AR24</f>
        <v>-41</v>
      </c>
      <c r="BC24" s="55">
        <f>J24-AS24</f>
        <v>3</v>
      </c>
      <c r="BD24" s="56" t="str">
        <f t="shared" si="16"/>
        <v/>
      </c>
      <c r="BE24" s="57" t="str">
        <f t="shared" si="16"/>
        <v/>
      </c>
    </row>
    <row r="25" spans="2:57" s="16" customFormat="1" ht="21" customHeight="1" x14ac:dyDescent="0.15">
      <c r="B25" s="89" t="s">
        <v>115</v>
      </c>
      <c r="C25" s="49" t="s">
        <v>65</v>
      </c>
      <c r="D25" s="50" t="s">
        <v>66</v>
      </c>
      <c r="E25" s="23">
        <v>591</v>
      </c>
      <c r="F25" s="23">
        <v>0</v>
      </c>
      <c r="G25" s="23">
        <v>683</v>
      </c>
      <c r="H25" s="24">
        <v>0</v>
      </c>
      <c r="I25" s="45">
        <f t="shared" si="17"/>
        <v>1274</v>
      </c>
      <c r="J25" s="45">
        <f t="shared" si="17"/>
        <v>0</v>
      </c>
      <c r="K25" s="24">
        <v>551</v>
      </c>
      <c r="L25" s="24">
        <v>0</v>
      </c>
      <c r="M25" s="24">
        <v>0</v>
      </c>
      <c r="N25" s="45">
        <f t="shared" si="2"/>
        <v>551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3">
        <v>0</v>
      </c>
      <c r="Z25" s="45">
        <f t="shared" si="3"/>
        <v>0</v>
      </c>
      <c r="AA25" s="45">
        <f t="shared" si="4"/>
        <v>0</v>
      </c>
      <c r="AB25" s="24">
        <v>3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45">
        <f t="shared" si="5"/>
        <v>3</v>
      </c>
      <c r="AM25" s="45">
        <f t="shared" si="6"/>
        <v>0</v>
      </c>
      <c r="AN25" s="25">
        <v>594</v>
      </c>
      <c r="AO25" s="25">
        <v>0</v>
      </c>
      <c r="AP25" s="25">
        <v>683</v>
      </c>
      <c r="AQ25" s="25">
        <v>0</v>
      </c>
      <c r="AR25" s="45">
        <f t="shared" si="20"/>
        <v>1277</v>
      </c>
      <c r="AS25" s="45">
        <f t="shared" si="20"/>
        <v>0</v>
      </c>
      <c r="AT25" s="25">
        <v>549</v>
      </c>
      <c r="AU25" s="25">
        <v>0</v>
      </c>
      <c r="AV25" s="25">
        <v>0</v>
      </c>
      <c r="AW25" s="45">
        <f t="shared" si="9"/>
        <v>549</v>
      </c>
      <c r="AX25" s="46">
        <f t="shared" si="22"/>
        <v>-3</v>
      </c>
      <c r="AY25" s="46">
        <f t="shared" si="22"/>
        <v>0</v>
      </c>
      <c r="AZ25" s="46">
        <f t="shared" si="22"/>
        <v>0</v>
      </c>
      <c r="BA25" s="46">
        <f t="shared" si="23"/>
        <v>0</v>
      </c>
      <c r="BB25" s="46">
        <f>I25-AN25-AP25</f>
        <v>-3</v>
      </c>
      <c r="BC25" s="46">
        <f>J25-AO25-AQ25</f>
        <v>0</v>
      </c>
      <c r="BD25" s="47" t="str">
        <f t="shared" si="16"/>
        <v/>
      </c>
      <c r="BE25" s="48" t="str">
        <f t="shared" si="16"/>
        <v/>
      </c>
    </row>
    <row r="26" spans="2:57" s="16" customFormat="1" ht="21" customHeight="1" x14ac:dyDescent="0.15">
      <c r="B26" s="91"/>
      <c r="C26" s="51"/>
      <c r="D26" s="52" t="s">
        <v>61</v>
      </c>
      <c r="E26" s="53">
        <f>E25</f>
        <v>591</v>
      </c>
      <c r="F26" s="53">
        <f>F25</f>
        <v>0</v>
      </c>
      <c r="G26" s="53">
        <f>G25</f>
        <v>683</v>
      </c>
      <c r="H26" s="54">
        <f>H25</f>
        <v>0</v>
      </c>
      <c r="I26" s="54">
        <f t="shared" si="17"/>
        <v>1274</v>
      </c>
      <c r="J26" s="54">
        <f t="shared" si="17"/>
        <v>0</v>
      </c>
      <c r="K26" s="54">
        <f>K25</f>
        <v>551</v>
      </c>
      <c r="L26" s="54">
        <f>L25</f>
        <v>0</v>
      </c>
      <c r="M26" s="54">
        <f>M25</f>
        <v>0</v>
      </c>
      <c r="N26" s="54">
        <f t="shared" si="2"/>
        <v>551</v>
      </c>
      <c r="O26" s="54">
        <f t="shared" ref="O26:Y26" si="31">O25</f>
        <v>0</v>
      </c>
      <c r="P26" s="54">
        <f t="shared" si="31"/>
        <v>0</v>
      </c>
      <c r="Q26" s="54">
        <f t="shared" si="31"/>
        <v>0</v>
      </c>
      <c r="R26" s="54">
        <f t="shared" si="31"/>
        <v>0</v>
      </c>
      <c r="S26" s="54">
        <f t="shared" si="31"/>
        <v>0</v>
      </c>
      <c r="T26" s="54">
        <f t="shared" si="31"/>
        <v>0</v>
      </c>
      <c r="U26" s="54">
        <f t="shared" si="31"/>
        <v>0</v>
      </c>
      <c r="V26" s="54">
        <f t="shared" si="31"/>
        <v>0</v>
      </c>
      <c r="W26" s="54">
        <f t="shared" si="31"/>
        <v>0</v>
      </c>
      <c r="X26" s="54">
        <f t="shared" si="31"/>
        <v>0</v>
      </c>
      <c r="Y26" s="53">
        <f t="shared" si="31"/>
        <v>0</v>
      </c>
      <c r="Z26" s="54">
        <f t="shared" si="3"/>
        <v>0</v>
      </c>
      <c r="AA26" s="54">
        <f t="shared" si="4"/>
        <v>0</v>
      </c>
      <c r="AB26" s="54">
        <f t="shared" ref="AB26:AK26" si="32">AB25</f>
        <v>3</v>
      </c>
      <c r="AC26" s="54">
        <f t="shared" si="32"/>
        <v>0</v>
      </c>
      <c r="AD26" s="54">
        <f t="shared" si="32"/>
        <v>0</v>
      </c>
      <c r="AE26" s="54">
        <f t="shared" si="32"/>
        <v>0</v>
      </c>
      <c r="AF26" s="54">
        <f t="shared" si="32"/>
        <v>0</v>
      </c>
      <c r="AG26" s="54">
        <f t="shared" si="32"/>
        <v>0</v>
      </c>
      <c r="AH26" s="54">
        <f t="shared" si="32"/>
        <v>0</v>
      </c>
      <c r="AI26" s="54">
        <f t="shared" si="32"/>
        <v>0</v>
      </c>
      <c r="AJ26" s="54">
        <f t="shared" si="32"/>
        <v>0</v>
      </c>
      <c r="AK26" s="54">
        <f t="shared" si="32"/>
        <v>0</v>
      </c>
      <c r="AL26" s="54">
        <f t="shared" si="5"/>
        <v>3</v>
      </c>
      <c r="AM26" s="54">
        <f t="shared" si="6"/>
        <v>0</v>
      </c>
      <c r="AN26" s="54">
        <f>AN25</f>
        <v>594</v>
      </c>
      <c r="AO26" s="54">
        <f>AO25</f>
        <v>0</v>
      </c>
      <c r="AP26" s="54">
        <f>AP25</f>
        <v>683</v>
      </c>
      <c r="AQ26" s="54">
        <f>AQ25</f>
        <v>0</v>
      </c>
      <c r="AR26" s="54">
        <f t="shared" si="20"/>
        <v>1277</v>
      </c>
      <c r="AS26" s="54">
        <f t="shared" si="20"/>
        <v>0</v>
      </c>
      <c r="AT26" s="54">
        <f>AT25</f>
        <v>549</v>
      </c>
      <c r="AU26" s="54">
        <f>AU25</f>
        <v>0</v>
      </c>
      <c r="AV26" s="54">
        <f>AV25</f>
        <v>0</v>
      </c>
      <c r="AW26" s="54">
        <f t="shared" si="9"/>
        <v>549</v>
      </c>
      <c r="AX26" s="55">
        <f t="shared" si="22"/>
        <v>-3</v>
      </c>
      <c r="AY26" s="55">
        <f t="shared" si="22"/>
        <v>0</v>
      </c>
      <c r="AZ26" s="55">
        <f t="shared" si="22"/>
        <v>0</v>
      </c>
      <c r="BA26" s="55">
        <f t="shared" si="23"/>
        <v>0</v>
      </c>
      <c r="BB26" s="55">
        <f>I26-AR26</f>
        <v>-3</v>
      </c>
      <c r="BC26" s="55">
        <f>J26-AS26</f>
        <v>0</v>
      </c>
      <c r="BD26" s="56" t="str">
        <f t="shared" si="16"/>
        <v/>
      </c>
      <c r="BE26" s="57" t="str">
        <f t="shared" si="16"/>
        <v/>
      </c>
    </row>
    <row r="27" spans="2:57" s="58" customFormat="1" ht="21" customHeight="1" x14ac:dyDescent="0.15">
      <c r="B27" s="89" t="s">
        <v>116</v>
      </c>
      <c r="C27" s="59" t="s">
        <v>67</v>
      </c>
      <c r="D27" s="60" t="s">
        <v>68</v>
      </c>
      <c r="E27" s="23">
        <v>6843</v>
      </c>
      <c r="F27" s="23">
        <v>4</v>
      </c>
      <c r="G27" s="23">
        <v>7713</v>
      </c>
      <c r="H27" s="24">
        <v>14</v>
      </c>
      <c r="I27" s="45">
        <f t="shared" si="17"/>
        <v>14556</v>
      </c>
      <c r="J27" s="45">
        <f t="shared" si="17"/>
        <v>18</v>
      </c>
      <c r="K27" s="24">
        <v>6131</v>
      </c>
      <c r="L27" s="24">
        <v>10</v>
      </c>
      <c r="M27" s="24">
        <v>7</v>
      </c>
      <c r="N27" s="45">
        <f t="shared" si="2"/>
        <v>6148</v>
      </c>
      <c r="O27" s="24">
        <v>37</v>
      </c>
      <c r="P27" s="24">
        <v>0</v>
      </c>
      <c r="Q27" s="24">
        <v>0</v>
      </c>
      <c r="R27" s="24">
        <v>0</v>
      </c>
      <c r="S27" s="24">
        <v>7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3">
        <v>0</v>
      </c>
      <c r="Z27" s="45">
        <f t="shared" si="3"/>
        <v>44</v>
      </c>
      <c r="AA27" s="45">
        <f t="shared" si="4"/>
        <v>0</v>
      </c>
      <c r="AB27" s="24">
        <v>18</v>
      </c>
      <c r="AC27" s="24">
        <v>0</v>
      </c>
      <c r="AD27" s="24">
        <v>0</v>
      </c>
      <c r="AE27" s="24">
        <v>1</v>
      </c>
      <c r="AF27" s="24">
        <v>21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45">
        <f t="shared" si="5"/>
        <v>39</v>
      </c>
      <c r="AM27" s="45">
        <f t="shared" si="6"/>
        <v>1</v>
      </c>
      <c r="AN27" s="25">
        <v>6837</v>
      </c>
      <c r="AO27" s="25">
        <v>4</v>
      </c>
      <c r="AP27" s="25">
        <v>7714</v>
      </c>
      <c r="AQ27" s="25">
        <v>15</v>
      </c>
      <c r="AR27" s="45">
        <f t="shared" si="20"/>
        <v>14551</v>
      </c>
      <c r="AS27" s="45">
        <f t="shared" si="20"/>
        <v>19</v>
      </c>
      <c r="AT27" s="25">
        <v>6131</v>
      </c>
      <c r="AU27" s="25">
        <v>11</v>
      </c>
      <c r="AV27" s="25">
        <v>7</v>
      </c>
      <c r="AW27" s="45">
        <f t="shared" si="9"/>
        <v>6149</v>
      </c>
      <c r="AX27" s="46">
        <f t="shared" si="22"/>
        <v>6</v>
      </c>
      <c r="AY27" s="46">
        <f t="shared" si="22"/>
        <v>0</v>
      </c>
      <c r="AZ27" s="46">
        <f t="shared" si="22"/>
        <v>-1</v>
      </c>
      <c r="BA27" s="46">
        <f t="shared" si="23"/>
        <v>-1</v>
      </c>
      <c r="BB27" s="46">
        <f t="shared" ref="BB27:BC29" si="33">I27-AN27-AP27</f>
        <v>5</v>
      </c>
      <c r="BC27" s="46">
        <f t="shared" si="33"/>
        <v>-1</v>
      </c>
      <c r="BD27" s="47" t="str">
        <f t="shared" si="16"/>
        <v/>
      </c>
      <c r="BE27" s="48" t="str">
        <f t="shared" si="16"/>
        <v/>
      </c>
    </row>
    <row r="28" spans="2:57" s="16" customFormat="1" ht="21" customHeight="1" x14ac:dyDescent="0.15">
      <c r="B28" s="90"/>
      <c r="C28" s="49" t="s">
        <v>69</v>
      </c>
      <c r="D28" s="50" t="s">
        <v>70</v>
      </c>
      <c r="E28" s="23">
        <v>4007</v>
      </c>
      <c r="F28" s="23">
        <v>2</v>
      </c>
      <c r="G28" s="23">
        <v>4693</v>
      </c>
      <c r="H28" s="24">
        <v>1</v>
      </c>
      <c r="I28" s="45">
        <f t="shared" si="17"/>
        <v>8700</v>
      </c>
      <c r="J28" s="45">
        <f t="shared" si="17"/>
        <v>3</v>
      </c>
      <c r="K28" s="24">
        <v>4112</v>
      </c>
      <c r="L28" s="24">
        <v>2</v>
      </c>
      <c r="M28" s="24">
        <v>1</v>
      </c>
      <c r="N28" s="45">
        <f t="shared" si="2"/>
        <v>4115</v>
      </c>
      <c r="O28" s="24">
        <v>7</v>
      </c>
      <c r="P28" s="24">
        <v>0</v>
      </c>
      <c r="Q28" s="24">
        <v>0</v>
      </c>
      <c r="R28" s="24">
        <v>0</v>
      </c>
      <c r="S28" s="24">
        <v>3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3">
        <v>0</v>
      </c>
      <c r="Z28" s="45">
        <f t="shared" si="3"/>
        <v>10</v>
      </c>
      <c r="AA28" s="45">
        <f t="shared" si="4"/>
        <v>0</v>
      </c>
      <c r="AB28" s="24">
        <v>20</v>
      </c>
      <c r="AC28" s="24">
        <v>0</v>
      </c>
      <c r="AD28" s="24">
        <v>0</v>
      </c>
      <c r="AE28" s="24">
        <v>0</v>
      </c>
      <c r="AF28" s="24">
        <v>24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45">
        <f t="shared" si="5"/>
        <v>44</v>
      </c>
      <c r="AM28" s="45">
        <f t="shared" si="6"/>
        <v>0</v>
      </c>
      <c r="AN28" s="25">
        <v>4020</v>
      </c>
      <c r="AO28" s="25">
        <v>2</v>
      </c>
      <c r="AP28" s="25">
        <v>4714</v>
      </c>
      <c r="AQ28" s="25">
        <v>1</v>
      </c>
      <c r="AR28" s="45">
        <f t="shared" si="20"/>
        <v>8734</v>
      </c>
      <c r="AS28" s="45">
        <f t="shared" si="20"/>
        <v>3</v>
      </c>
      <c r="AT28" s="25">
        <v>4127</v>
      </c>
      <c r="AU28" s="25">
        <v>2</v>
      </c>
      <c r="AV28" s="25">
        <v>1</v>
      </c>
      <c r="AW28" s="45">
        <f t="shared" si="9"/>
        <v>4130</v>
      </c>
      <c r="AX28" s="46">
        <f t="shared" si="22"/>
        <v>-13</v>
      </c>
      <c r="AY28" s="46">
        <f t="shared" si="22"/>
        <v>0</v>
      </c>
      <c r="AZ28" s="46">
        <f t="shared" si="22"/>
        <v>-21</v>
      </c>
      <c r="BA28" s="46">
        <f t="shared" si="23"/>
        <v>0</v>
      </c>
      <c r="BB28" s="46">
        <f t="shared" si="33"/>
        <v>-34</v>
      </c>
      <c r="BC28" s="46">
        <f t="shared" si="33"/>
        <v>0</v>
      </c>
      <c r="BD28" s="47" t="str">
        <f t="shared" si="16"/>
        <v/>
      </c>
      <c r="BE28" s="48" t="str">
        <f t="shared" si="16"/>
        <v/>
      </c>
    </row>
    <row r="29" spans="2:57" s="16" customFormat="1" ht="21" customHeight="1" x14ac:dyDescent="0.15">
      <c r="B29" s="90"/>
      <c r="C29" s="49" t="s">
        <v>71</v>
      </c>
      <c r="D29" s="50" t="s">
        <v>72</v>
      </c>
      <c r="E29" s="23">
        <v>3533</v>
      </c>
      <c r="F29" s="23">
        <v>4</v>
      </c>
      <c r="G29" s="23">
        <v>3890</v>
      </c>
      <c r="H29" s="24">
        <v>7</v>
      </c>
      <c r="I29" s="45">
        <f t="shared" si="17"/>
        <v>7423</v>
      </c>
      <c r="J29" s="45">
        <f t="shared" si="17"/>
        <v>11</v>
      </c>
      <c r="K29" s="24">
        <v>2827</v>
      </c>
      <c r="L29" s="24">
        <v>8</v>
      </c>
      <c r="M29" s="24">
        <v>1</v>
      </c>
      <c r="N29" s="45">
        <f t="shared" si="2"/>
        <v>2836</v>
      </c>
      <c r="O29" s="24">
        <v>20</v>
      </c>
      <c r="P29" s="24">
        <v>0</v>
      </c>
      <c r="Q29" s="24">
        <v>0</v>
      </c>
      <c r="R29" s="24">
        <v>1</v>
      </c>
      <c r="S29" s="24">
        <v>8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3">
        <v>0</v>
      </c>
      <c r="Z29" s="45">
        <f t="shared" si="3"/>
        <v>28</v>
      </c>
      <c r="AA29" s="45">
        <f t="shared" si="4"/>
        <v>1</v>
      </c>
      <c r="AB29" s="24">
        <v>17</v>
      </c>
      <c r="AC29" s="24">
        <v>0</v>
      </c>
      <c r="AD29" s="24">
        <v>1</v>
      </c>
      <c r="AE29" s="24">
        <v>2</v>
      </c>
      <c r="AF29" s="24">
        <v>21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45">
        <f t="shared" si="5"/>
        <v>39</v>
      </c>
      <c r="AM29" s="45">
        <f t="shared" si="6"/>
        <v>2</v>
      </c>
      <c r="AN29" s="25">
        <v>3540</v>
      </c>
      <c r="AO29" s="25">
        <v>3</v>
      </c>
      <c r="AP29" s="25">
        <v>3894</v>
      </c>
      <c r="AQ29" s="25">
        <v>9</v>
      </c>
      <c r="AR29" s="45">
        <f t="shared" si="20"/>
        <v>7434</v>
      </c>
      <c r="AS29" s="45">
        <f t="shared" si="20"/>
        <v>12</v>
      </c>
      <c r="AT29" s="25">
        <v>2828</v>
      </c>
      <c r="AU29" s="25">
        <v>9</v>
      </c>
      <c r="AV29" s="25">
        <v>1</v>
      </c>
      <c r="AW29" s="45">
        <f t="shared" si="9"/>
        <v>2838</v>
      </c>
      <c r="AX29" s="46">
        <f t="shared" si="22"/>
        <v>-7</v>
      </c>
      <c r="AY29" s="46">
        <f t="shared" si="22"/>
        <v>1</v>
      </c>
      <c r="AZ29" s="46">
        <f t="shared" si="22"/>
        <v>-4</v>
      </c>
      <c r="BA29" s="46">
        <f t="shared" si="23"/>
        <v>-2</v>
      </c>
      <c r="BB29" s="46">
        <f t="shared" si="33"/>
        <v>-11</v>
      </c>
      <c r="BC29" s="46">
        <f t="shared" si="33"/>
        <v>-1</v>
      </c>
      <c r="BD29" s="47" t="str">
        <f t="shared" si="16"/>
        <v/>
      </c>
      <c r="BE29" s="48" t="str">
        <f t="shared" si="16"/>
        <v/>
      </c>
    </row>
    <row r="30" spans="2:57" s="16" customFormat="1" ht="21" customHeight="1" x14ac:dyDescent="0.15">
      <c r="B30" s="91"/>
      <c r="C30" s="51"/>
      <c r="D30" s="52" t="s">
        <v>61</v>
      </c>
      <c r="E30" s="53">
        <f>E27+E28+E29</f>
        <v>14383</v>
      </c>
      <c r="F30" s="53">
        <f>F27+F28+F29</f>
        <v>10</v>
      </c>
      <c r="G30" s="53">
        <f>G27+G28+G29</f>
        <v>16296</v>
      </c>
      <c r="H30" s="54">
        <f>H27+H28+H29</f>
        <v>22</v>
      </c>
      <c r="I30" s="54">
        <f t="shared" si="17"/>
        <v>30679</v>
      </c>
      <c r="J30" s="54">
        <f t="shared" si="17"/>
        <v>32</v>
      </c>
      <c r="K30" s="54">
        <f>K27+K28+K29</f>
        <v>13070</v>
      </c>
      <c r="L30" s="54">
        <f>L27+L28+L29</f>
        <v>20</v>
      </c>
      <c r="M30" s="54">
        <f>M27+M28+M29</f>
        <v>9</v>
      </c>
      <c r="N30" s="54">
        <f t="shared" si="2"/>
        <v>13099</v>
      </c>
      <c r="O30" s="54">
        <f t="shared" ref="O30:Y30" si="34">O27+O28+O29</f>
        <v>64</v>
      </c>
      <c r="P30" s="54">
        <f t="shared" si="34"/>
        <v>0</v>
      </c>
      <c r="Q30" s="54">
        <f t="shared" si="34"/>
        <v>0</v>
      </c>
      <c r="R30" s="54">
        <f t="shared" si="34"/>
        <v>1</v>
      </c>
      <c r="S30" s="54">
        <f t="shared" si="34"/>
        <v>18</v>
      </c>
      <c r="T30" s="54">
        <f t="shared" si="34"/>
        <v>0</v>
      </c>
      <c r="U30" s="54">
        <f t="shared" si="34"/>
        <v>0</v>
      </c>
      <c r="V30" s="54">
        <f t="shared" si="34"/>
        <v>0</v>
      </c>
      <c r="W30" s="54">
        <f t="shared" si="34"/>
        <v>0</v>
      </c>
      <c r="X30" s="54">
        <f t="shared" si="34"/>
        <v>0</v>
      </c>
      <c r="Y30" s="53">
        <f t="shared" si="34"/>
        <v>0</v>
      </c>
      <c r="Z30" s="54">
        <f t="shared" si="3"/>
        <v>82</v>
      </c>
      <c r="AA30" s="54">
        <f t="shared" si="4"/>
        <v>1</v>
      </c>
      <c r="AB30" s="54">
        <f t="shared" ref="AB30:AK30" si="35">AB27+AB28+AB29</f>
        <v>55</v>
      </c>
      <c r="AC30" s="54">
        <f t="shared" si="35"/>
        <v>0</v>
      </c>
      <c r="AD30" s="54">
        <f t="shared" si="35"/>
        <v>1</v>
      </c>
      <c r="AE30" s="54">
        <f t="shared" si="35"/>
        <v>3</v>
      </c>
      <c r="AF30" s="54">
        <f t="shared" si="35"/>
        <v>66</v>
      </c>
      <c r="AG30" s="54">
        <f t="shared" si="35"/>
        <v>0</v>
      </c>
      <c r="AH30" s="54">
        <f t="shared" si="35"/>
        <v>0</v>
      </c>
      <c r="AI30" s="54">
        <f t="shared" si="35"/>
        <v>0</v>
      </c>
      <c r="AJ30" s="54">
        <f t="shared" si="35"/>
        <v>0</v>
      </c>
      <c r="AK30" s="54">
        <f t="shared" si="35"/>
        <v>0</v>
      </c>
      <c r="AL30" s="54">
        <f t="shared" si="5"/>
        <v>122</v>
      </c>
      <c r="AM30" s="54">
        <f t="shared" si="6"/>
        <v>3</v>
      </c>
      <c r="AN30" s="54">
        <f>AN27+AN28+AN29</f>
        <v>14397</v>
      </c>
      <c r="AO30" s="54">
        <f>AO27+AO28+AO29</f>
        <v>9</v>
      </c>
      <c r="AP30" s="54">
        <f>AP27+AP28+AP29</f>
        <v>16322</v>
      </c>
      <c r="AQ30" s="54">
        <f>AQ27+AQ28+AQ29</f>
        <v>25</v>
      </c>
      <c r="AR30" s="54">
        <f t="shared" si="20"/>
        <v>30719</v>
      </c>
      <c r="AS30" s="54">
        <f t="shared" si="20"/>
        <v>34</v>
      </c>
      <c r="AT30" s="54">
        <f>AT27+AT28+AT29</f>
        <v>13086</v>
      </c>
      <c r="AU30" s="54">
        <f>AU27+AU28+AU29</f>
        <v>22</v>
      </c>
      <c r="AV30" s="54">
        <f>AV27+AV28+AV29</f>
        <v>9</v>
      </c>
      <c r="AW30" s="54">
        <f t="shared" si="9"/>
        <v>13117</v>
      </c>
      <c r="AX30" s="55">
        <f t="shared" si="22"/>
        <v>-14</v>
      </c>
      <c r="AY30" s="55">
        <f t="shared" si="22"/>
        <v>1</v>
      </c>
      <c r="AZ30" s="55">
        <f t="shared" si="22"/>
        <v>-26</v>
      </c>
      <c r="BA30" s="55">
        <f t="shared" si="23"/>
        <v>-3</v>
      </c>
      <c r="BB30" s="55">
        <f>I30-AR30</f>
        <v>-40</v>
      </c>
      <c r="BC30" s="55">
        <f>J30-AS30</f>
        <v>-2</v>
      </c>
      <c r="BD30" s="56" t="str">
        <f t="shared" si="16"/>
        <v/>
      </c>
      <c r="BE30" s="57" t="str">
        <f t="shared" si="16"/>
        <v/>
      </c>
    </row>
    <row r="31" spans="2:57" s="16" customFormat="1" ht="21" customHeight="1" x14ac:dyDescent="0.15">
      <c r="B31" s="89" t="s">
        <v>117</v>
      </c>
      <c r="C31" s="49" t="s">
        <v>73</v>
      </c>
      <c r="D31" s="50" t="s">
        <v>74</v>
      </c>
      <c r="E31" s="23">
        <v>5863</v>
      </c>
      <c r="F31" s="23">
        <v>12</v>
      </c>
      <c r="G31" s="23">
        <v>6836</v>
      </c>
      <c r="H31" s="24">
        <v>27</v>
      </c>
      <c r="I31" s="45">
        <f t="shared" si="17"/>
        <v>12699</v>
      </c>
      <c r="J31" s="45">
        <f t="shared" si="17"/>
        <v>39</v>
      </c>
      <c r="K31" s="24">
        <v>5423</v>
      </c>
      <c r="L31" s="24">
        <v>24</v>
      </c>
      <c r="M31" s="24">
        <v>11</v>
      </c>
      <c r="N31" s="45">
        <f t="shared" si="2"/>
        <v>5458</v>
      </c>
      <c r="O31" s="24">
        <v>18</v>
      </c>
      <c r="P31" s="24">
        <v>0</v>
      </c>
      <c r="Q31" s="24">
        <v>0</v>
      </c>
      <c r="R31" s="24">
        <v>1</v>
      </c>
      <c r="S31" s="24">
        <v>5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3">
        <v>0</v>
      </c>
      <c r="Z31" s="45">
        <f t="shared" si="3"/>
        <v>23</v>
      </c>
      <c r="AA31" s="45">
        <f t="shared" si="4"/>
        <v>1</v>
      </c>
      <c r="AB31" s="24">
        <v>14</v>
      </c>
      <c r="AC31" s="24">
        <v>0</v>
      </c>
      <c r="AD31" s="24">
        <v>0</v>
      </c>
      <c r="AE31" s="24">
        <v>0</v>
      </c>
      <c r="AF31" s="24">
        <v>26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45">
        <f t="shared" si="5"/>
        <v>40</v>
      </c>
      <c r="AM31" s="45">
        <f t="shared" si="6"/>
        <v>0</v>
      </c>
      <c r="AN31" s="25">
        <v>5871</v>
      </c>
      <c r="AO31" s="25">
        <v>12</v>
      </c>
      <c r="AP31" s="25">
        <v>6845</v>
      </c>
      <c r="AQ31" s="25">
        <v>26</v>
      </c>
      <c r="AR31" s="45">
        <f t="shared" si="20"/>
        <v>12716</v>
      </c>
      <c r="AS31" s="45">
        <f t="shared" si="20"/>
        <v>38</v>
      </c>
      <c r="AT31" s="25">
        <v>5429</v>
      </c>
      <c r="AU31" s="25">
        <v>23</v>
      </c>
      <c r="AV31" s="25">
        <v>11</v>
      </c>
      <c r="AW31" s="45">
        <f t="shared" si="9"/>
        <v>5463</v>
      </c>
      <c r="AX31" s="46">
        <f t="shared" si="22"/>
        <v>-8</v>
      </c>
      <c r="AY31" s="46">
        <f t="shared" si="22"/>
        <v>0</v>
      </c>
      <c r="AZ31" s="46">
        <f t="shared" si="22"/>
        <v>-9</v>
      </c>
      <c r="BA31" s="46">
        <f t="shared" si="23"/>
        <v>1</v>
      </c>
      <c r="BB31" s="46">
        <f t="shared" ref="BB31:BC33" si="36">I31-AN31-AP31</f>
        <v>-17</v>
      </c>
      <c r="BC31" s="46">
        <f t="shared" si="36"/>
        <v>1</v>
      </c>
      <c r="BD31" s="47" t="str">
        <f>IF(AR31+(Z31-AL31)=I31,"","不一致")</f>
        <v/>
      </c>
      <c r="BE31" s="48" t="str">
        <f t="shared" si="16"/>
        <v/>
      </c>
    </row>
    <row r="32" spans="2:57" s="16" customFormat="1" ht="21" customHeight="1" x14ac:dyDescent="0.15">
      <c r="B32" s="90"/>
      <c r="C32" s="49" t="s">
        <v>75</v>
      </c>
      <c r="D32" s="50" t="s">
        <v>76</v>
      </c>
      <c r="E32" s="23">
        <v>5618</v>
      </c>
      <c r="F32" s="23">
        <v>6</v>
      </c>
      <c r="G32" s="23">
        <v>6379</v>
      </c>
      <c r="H32" s="24">
        <v>12</v>
      </c>
      <c r="I32" s="45">
        <f t="shared" si="17"/>
        <v>11997</v>
      </c>
      <c r="J32" s="45">
        <f t="shared" si="17"/>
        <v>18</v>
      </c>
      <c r="K32" s="24">
        <v>5355</v>
      </c>
      <c r="L32" s="24">
        <v>12</v>
      </c>
      <c r="M32" s="24">
        <v>2</v>
      </c>
      <c r="N32" s="45">
        <f t="shared" si="2"/>
        <v>5369</v>
      </c>
      <c r="O32" s="24">
        <v>26</v>
      </c>
      <c r="P32" s="24"/>
      <c r="Q32" s="24"/>
      <c r="R32" s="24"/>
      <c r="S32" s="24">
        <v>5</v>
      </c>
      <c r="T32" s="24"/>
      <c r="U32" s="24"/>
      <c r="V32" s="24"/>
      <c r="W32" s="24"/>
      <c r="X32" s="24"/>
      <c r="Y32" s="23"/>
      <c r="Z32" s="45">
        <f t="shared" si="3"/>
        <v>31</v>
      </c>
      <c r="AA32" s="45">
        <f t="shared" si="4"/>
        <v>0</v>
      </c>
      <c r="AB32" s="24">
        <v>19</v>
      </c>
      <c r="AC32" s="24"/>
      <c r="AD32" s="24"/>
      <c r="AE32" s="24"/>
      <c r="AF32" s="24">
        <v>20</v>
      </c>
      <c r="AG32" s="24"/>
      <c r="AH32" s="24"/>
      <c r="AI32" s="24"/>
      <c r="AJ32" s="24"/>
      <c r="AK32" s="24"/>
      <c r="AL32" s="45">
        <f t="shared" si="5"/>
        <v>39</v>
      </c>
      <c r="AM32" s="45">
        <f t="shared" si="6"/>
        <v>0</v>
      </c>
      <c r="AN32" s="25">
        <v>5619</v>
      </c>
      <c r="AO32" s="25">
        <v>6</v>
      </c>
      <c r="AP32" s="25">
        <v>6386</v>
      </c>
      <c r="AQ32" s="25">
        <v>12</v>
      </c>
      <c r="AR32" s="45">
        <f t="shared" si="20"/>
        <v>12005</v>
      </c>
      <c r="AS32" s="45">
        <f t="shared" si="20"/>
        <v>18</v>
      </c>
      <c r="AT32" s="25">
        <v>5351</v>
      </c>
      <c r="AU32" s="25">
        <v>12</v>
      </c>
      <c r="AV32" s="25">
        <v>2</v>
      </c>
      <c r="AW32" s="45">
        <f t="shared" si="9"/>
        <v>5365</v>
      </c>
      <c r="AX32" s="46">
        <f t="shared" si="22"/>
        <v>-1</v>
      </c>
      <c r="AY32" s="46">
        <f t="shared" si="22"/>
        <v>0</v>
      </c>
      <c r="AZ32" s="46">
        <f t="shared" si="22"/>
        <v>-7</v>
      </c>
      <c r="BA32" s="46">
        <f t="shared" si="23"/>
        <v>0</v>
      </c>
      <c r="BB32" s="46">
        <f t="shared" si="36"/>
        <v>-8</v>
      </c>
      <c r="BC32" s="46">
        <f t="shared" si="36"/>
        <v>0</v>
      </c>
      <c r="BD32" s="47" t="str">
        <f t="shared" si="16"/>
        <v/>
      </c>
      <c r="BE32" s="48" t="str">
        <f t="shared" si="16"/>
        <v/>
      </c>
    </row>
    <row r="33" spans="2:57" s="16" customFormat="1" ht="21" customHeight="1" x14ac:dyDescent="0.15">
      <c r="B33" s="90"/>
      <c r="C33" s="49" t="s">
        <v>77</v>
      </c>
      <c r="D33" s="50" t="s">
        <v>78</v>
      </c>
      <c r="E33" s="23">
        <v>4701</v>
      </c>
      <c r="F33" s="23">
        <v>24</v>
      </c>
      <c r="G33" s="23">
        <v>5282</v>
      </c>
      <c r="H33" s="24">
        <v>43</v>
      </c>
      <c r="I33" s="45">
        <f t="shared" si="17"/>
        <v>9983</v>
      </c>
      <c r="J33" s="45">
        <f t="shared" si="17"/>
        <v>67</v>
      </c>
      <c r="K33" s="24">
        <v>4923</v>
      </c>
      <c r="L33" s="24">
        <v>62</v>
      </c>
      <c r="M33" s="24">
        <v>3</v>
      </c>
      <c r="N33" s="45">
        <f t="shared" si="2"/>
        <v>4988</v>
      </c>
      <c r="O33" s="24">
        <v>9</v>
      </c>
      <c r="P33" s="24">
        <v>1</v>
      </c>
      <c r="Q33" s="24">
        <v>0</v>
      </c>
      <c r="R33" s="24">
        <v>0</v>
      </c>
      <c r="S33" s="24">
        <v>2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3">
        <v>0</v>
      </c>
      <c r="Z33" s="45">
        <f t="shared" si="3"/>
        <v>11</v>
      </c>
      <c r="AA33" s="45">
        <f t="shared" si="4"/>
        <v>1</v>
      </c>
      <c r="AB33" s="24">
        <v>18</v>
      </c>
      <c r="AC33" s="24">
        <v>0</v>
      </c>
      <c r="AD33" s="24">
        <v>4</v>
      </c>
      <c r="AE33" s="24">
        <v>3</v>
      </c>
      <c r="AF33" s="24">
        <v>18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45">
        <f t="shared" si="5"/>
        <v>40</v>
      </c>
      <c r="AM33" s="45">
        <f t="shared" si="6"/>
        <v>3</v>
      </c>
      <c r="AN33" s="25">
        <v>4709</v>
      </c>
      <c r="AO33" s="25">
        <v>24</v>
      </c>
      <c r="AP33" s="25">
        <v>5303</v>
      </c>
      <c r="AQ33" s="25">
        <v>45</v>
      </c>
      <c r="AR33" s="45">
        <f t="shared" si="20"/>
        <v>10012</v>
      </c>
      <c r="AS33" s="45">
        <f t="shared" si="20"/>
        <v>69</v>
      </c>
      <c r="AT33" s="25">
        <v>4934</v>
      </c>
      <c r="AU33" s="25">
        <v>64</v>
      </c>
      <c r="AV33" s="25">
        <v>3</v>
      </c>
      <c r="AW33" s="45">
        <f t="shared" si="9"/>
        <v>5001</v>
      </c>
      <c r="AX33" s="46">
        <f t="shared" si="22"/>
        <v>-8</v>
      </c>
      <c r="AY33" s="46">
        <f t="shared" si="22"/>
        <v>0</v>
      </c>
      <c r="AZ33" s="46">
        <f t="shared" si="22"/>
        <v>-21</v>
      </c>
      <c r="BA33" s="46">
        <f t="shared" si="23"/>
        <v>-2</v>
      </c>
      <c r="BB33" s="46">
        <f t="shared" si="36"/>
        <v>-29</v>
      </c>
      <c r="BC33" s="46">
        <f t="shared" si="36"/>
        <v>-2</v>
      </c>
      <c r="BD33" s="47" t="str">
        <f t="shared" si="16"/>
        <v/>
      </c>
      <c r="BE33" s="48" t="str">
        <f t="shared" si="16"/>
        <v/>
      </c>
    </row>
    <row r="34" spans="2:57" s="16" customFormat="1" ht="21" customHeight="1" x14ac:dyDescent="0.15">
      <c r="B34" s="91"/>
      <c r="C34" s="51"/>
      <c r="D34" s="52" t="s">
        <v>61</v>
      </c>
      <c r="E34" s="53">
        <f>E31+E32+E33</f>
        <v>16182</v>
      </c>
      <c r="F34" s="53">
        <f>F31+F32+F33</f>
        <v>42</v>
      </c>
      <c r="G34" s="53">
        <f>G31+G32+G33</f>
        <v>18497</v>
      </c>
      <c r="H34" s="54">
        <f>H31+H32+H33</f>
        <v>82</v>
      </c>
      <c r="I34" s="54">
        <f t="shared" si="17"/>
        <v>34679</v>
      </c>
      <c r="J34" s="54">
        <f t="shared" si="17"/>
        <v>124</v>
      </c>
      <c r="K34" s="54">
        <f>K31+K32+K33</f>
        <v>15701</v>
      </c>
      <c r="L34" s="54">
        <f>L31+L32+L33</f>
        <v>98</v>
      </c>
      <c r="M34" s="54">
        <f>M31+M32+M33</f>
        <v>16</v>
      </c>
      <c r="N34" s="54">
        <f t="shared" si="2"/>
        <v>15815</v>
      </c>
      <c r="O34" s="54">
        <f t="shared" ref="O34:Y34" si="37">O31+O32+O33</f>
        <v>53</v>
      </c>
      <c r="P34" s="54">
        <f t="shared" si="37"/>
        <v>1</v>
      </c>
      <c r="Q34" s="54">
        <f t="shared" si="37"/>
        <v>0</v>
      </c>
      <c r="R34" s="54">
        <f t="shared" si="37"/>
        <v>1</v>
      </c>
      <c r="S34" s="54">
        <f t="shared" si="37"/>
        <v>12</v>
      </c>
      <c r="T34" s="54">
        <f t="shared" si="37"/>
        <v>0</v>
      </c>
      <c r="U34" s="54">
        <f t="shared" si="37"/>
        <v>0</v>
      </c>
      <c r="V34" s="54">
        <f t="shared" si="37"/>
        <v>0</v>
      </c>
      <c r="W34" s="54">
        <f t="shared" si="37"/>
        <v>0</v>
      </c>
      <c r="X34" s="54">
        <f t="shared" si="37"/>
        <v>0</v>
      </c>
      <c r="Y34" s="53">
        <f t="shared" si="37"/>
        <v>0</v>
      </c>
      <c r="Z34" s="54">
        <f t="shared" si="3"/>
        <v>65</v>
      </c>
      <c r="AA34" s="54">
        <f t="shared" si="4"/>
        <v>2</v>
      </c>
      <c r="AB34" s="54">
        <f t="shared" ref="AB34:AK34" si="38">AB31+AB32+AB33</f>
        <v>51</v>
      </c>
      <c r="AC34" s="54">
        <f t="shared" si="38"/>
        <v>0</v>
      </c>
      <c r="AD34" s="54">
        <f t="shared" si="38"/>
        <v>4</v>
      </c>
      <c r="AE34" s="54">
        <f t="shared" si="38"/>
        <v>3</v>
      </c>
      <c r="AF34" s="54">
        <f t="shared" si="38"/>
        <v>64</v>
      </c>
      <c r="AG34" s="54">
        <f t="shared" si="38"/>
        <v>0</v>
      </c>
      <c r="AH34" s="54">
        <f t="shared" si="38"/>
        <v>0</v>
      </c>
      <c r="AI34" s="54">
        <f t="shared" si="38"/>
        <v>0</v>
      </c>
      <c r="AJ34" s="54">
        <f t="shared" si="38"/>
        <v>0</v>
      </c>
      <c r="AK34" s="54">
        <f t="shared" si="38"/>
        <v>0</v>
      </c>
      <c r="AL34" s="54">
        <f t="shared" si="5"/>
        <v>119</v>
      </c>
      <c r="AM34" s="54">
        <f t="shared" si="6"/>
        <v>3</v>
      </c>
      <c r="AN34" s="54">
        <f>AN31+AN32+AN33</f>
        <v>16199</v>
      </c>
      <c r="AO34" s="54">
        <f>AO31+AO32+AO33</f>
        <v>42</v>
      </c>
      <c r="AP34" s="54">
        <f>AP31+AP32+AP33</f>
        <v>18534</v>
      </c>
      <c r="AQ34" s="54">
        <f>AQ31+AQ32+AQ33</f>
        <v>83</v>
      </c>
      <c r="AR34" s="54">
        <f t="shared" si="20"/>
        <v>34733</v>
      </c>
      <c r="AS34" s="54">
        <f t="shared" si="20"/>
        <v>125</v>
      </c>
      <c r="AT34" s="54">
        <f>AT31+AT32+AT33</f>
        <v>15714</v>
      </c>
      <c r="AU34" s="54">
        <f>AU31+AU32+AU33</f>
        <v>99</v>
      </c>
      <c r="AV34" s="54">
        <f>AV31+AV32+AV33</f>
        <v>16</v>
      </c>
      <c r="AW34" s="54">
        <f t="shared" si="9"/>
        <v>15829</v>
      </c>
      <c r="AX34" s="55">
        <f t="shared" si="22"/>
        <v>-17</v>
      </c>
      <c r="AY34" s="55">
        <f t="shared" si="22"/>
        <v>0</v>
      </c>
      <c r="AZ34" s="55">
        <f t="shared" si="22"/>
        <v>-37</v>
      </c>
      <c r="BA34" s="55">
        <f t="shared" si="23"/>
        <v>-1</v>
      </c>
      <c r="BB34" s="55">
        <f>I34-AR34</f>
        <v>-54</v>
      </c>
      <c r="BC34" s="55">
        <f>J34-AS34</f>
        <v>-1</v>
      </c>
      <c r="BD34" s="56" t="str">
        <f t="shared" si="16"/>
        <v/>
      </c>
      <c r="BE34" s="57" t="str">
        <f t="shared" si="16"/>
        <v/>
      </c>
    </row>
    <row r="35" spans="2:57" s="16" customFormat="1" ht="21" customHeight="1" x14ac:dyDescent="0.15">
      <c r="B35" s="89" t="s">
        <v>118</v>
      </c>
      <c r="C35" s="49" t="s">
        <v>79</v>
      </c>
      <c r="D35" s="50" t="s">
        <v>80</v>
      </c>
      <c r="E35" s="23">
        <v>5739</v>
      </c>
      <c r="F35" s="23">
        <v>41</v>
      </c>
      <c r="G35" s="23">
        <v>6454</v>
      </c>
      <c r="H35" s="24">
        <v>130</v>
      </c>
      <c r="I35" s="45">
        <f t="shared" si="17"/>
        <v>12193</v>
      </c>
      <c r="J35" s="45">
        <f t="shared" si="17"/>
        <v>171</v>
      </c>
      <c r="K35" s="24">
        <v>6216</v>
      </c>
      <c r="L35" s="24">
        <v>162</v>
      </c>
      <c r="M35" s="24">
        <v>6</v>
      </c>
      <c r="N35" s="45">
        <f t="shared" si="2"/>
        <v>6384</v>
      </c>
      <c r="O35" s="24">
        <v>13</v>
      </c>
      <c r="P35" s="24">
        <v>0</v>
      </c>
      <c r="Q35" s="24">
        <v>1</v>
      </c>
      <c r="R35" s="24">
        <v>0</v>
      </c>
      <c r="S35" s="24">
        <v>5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3">
        <v>0</v>
      </c>
      <c r="Z35" s="45">
        <f t="shared" si="3"/>
        <v>19</v>
      </c>
      <c r="AA35" s="45">
        <f t="shared" si="4"/>
        <v>0</v>
      </c>
      <c r="AB35" s="24">
        <v>19</v>
      </c>
      <c r="AC35" s="24">
        <v>0</v>
      </c>
      <c r="AD35" s="24">
        <v>0</v>
      </c>
      <c r="AE35" s="24">
        <v>0</v>
      </c>
      <c r="AF35" s="24">
        <v>15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45">
        <f t="shared" si="5"/>
        <v>34</v>
      </c>
      <c r="AM35" s="45">
        <f t="shared" si="6"/>
        <v>0</v>
      </c>
      <c r="AN35" s="25">
        <v>5744</v>
      </c>
      <c r="AO35" s="25">
        <v>41</v>
      </c>
      <c r="AP35" s="25">
        <v>6464</v>
      </c>
      <c r="AQ35" s="25">
        <v>130</v>
      </c>
      <c r="AR35" s="45">
        <f t="shared" si="20"/>
        <v>12208</v>
      </c>
      <c r="AS35" s="45">
        <f t="shared" si="20"/>
        <v>171</v>
      </c>
      <c r="AT35" s="25">
        <v>6231</v>
      </c>
      <c r="AU35" s="25">
        <v>162</v>
      </c>
      <c r="AV35" s="25">
        <v>6</v>
      </c>
      <c r="AW35" s="45">
        <f t="shared" si="9"/>
        <v>6399</v>
      </c>
      <c r="AX35" s="46">
        <f t="shared" si="22"/>
        <v>-5</v>
      </c>
      <c r="AY35" s="46">
        <f t="shared" si="22"/>
        <v>0</v>
      </c>
      <c r="AZ35" s="46">
        <f t="shared" si="22"/>
        <v>-10</v>
      </c>
      <c r="BA35" s="46">
        <f t="shared" si="23"/>
        <v>0</v>
      </c>
      <c r="BB35" s="46">
        <f t="shared" ref="BB35:BC41" si="39">I35-AN35-AP35</f>
        <v>-15</v>
      </c>
      <c r="BC35" s="46">
        <f t="shared" si="39"/>
        <v>0</v>
      </c>
      <c r="BD35" s="47" t="str">
        <f>IF(AR35+(Z35-AL35)=I35,"","不一致")</f>
        <v/>
      </c>
      <c r="BE35" s="48" t="str">
        <f t="shared" si="16"/>
        <v/>
      </c>
    </row>
    <row r="36" spans="2:57" s="16" customFormat="1" ht="21" customHeight="1" x14ac:dyDescent="0.15">
      <c r="B36" s="90"/>
      <c r="C36" s="49" t="s">
        <v>81</v>
      </c>
      <c r="D36" s="50" t="s">
        <v>82</v>
      </c>
      <c r="E36" s="23">
        <v>6970</v>
      </c>
      <c r="F36" s="23">
        <v>50</v>
      </c>
      <c r="G36" s="23">
        <v>7582</v>
      </c>
      <c r="H36" s="24">
        <v>64</v>
      </c>
      <c r="I36" s="45">
        <f t="shared" si="17"/>
        <v>14552</v>
      </c>
      <c r="J36" s="45">
        <f t="shared" si="17"/>
        <v>114</v>
      </c>
      <c r="K36" s="24">
        <v>6739</v>
      </c>
      <c r="L36" s="24">
        <v>99</v>
      </c>
      <c r="M36" s="24">
        <v>13</v>
      </c>
      <c r="N36" s="45">
        <f t="shared" si="2"/>
        <v>6851</v>
      </c>
      <c r="O36" s="24">
        <v>26</v>
      </c>
      <c r="P36" s="24">
        <v>0</v>
      </c>
      <c r="Q36" s="24">
        <v>0</v>
      </c>
      <c r="R36" s="24">
        <v>5</v>
      </c>
      <c r="S36" s="24">
        <v>11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3">
        <v>0</v>
      </c>
      <c r="Z36" s="45">
        <f t="shared" si="3"/>
        <v>37</v>
      </c>
      <c r="AA36" s="45">
        <f t="shared" si="4"/>
        <v>5</v>
      </c>
      <c r="AB36" s="24">
        <v>20</v>
      </c>
      <c r="AC36" s="24">
        <v>1</v>
      </c>
      <c r="AD36" s="24">
        <v>0</v>
      </c>
      <c r="AE36" s="24">
        <v>2</v>
      </c>
      <c r="AF36" s="24">
        <v>30</v>
      </c>
      <c r="AG36" s="24">
        <v>0</v>
      </c>
      <c r="AH36" s="24">
        <v>0</v>
      </c>
      <c r="AI36" s="24">
        <v>0</v>
      </c>
      <c r="AJ36" s="24">
        <v>2</v>
      </c>
      <c r="AK36" s="24">
        <v>0</v>
      </c>
      <c r="AL36" s="45">
        <f t="shared" si="5"/>
        <v>52</v>
      </c>
      <c r="AM36" s="45">
        <f t="shared" si="6"/>
        <v>3</v>
      </c>
      <c r="AN36" s="25">
        <v>6986</v>
      </c>
      <c r="AO36" s="25">
        <v>48</v>
      </c>
      <c r="AP36" s="25">
        <v>7581</v>
      </c>
      <c r="AQ36" s="25">
        <v>64</v>
      </c>
      <c r="AR36" s="45">
        <f t="shared" si="20"/>
        <v>14567</v>
      </c>
      <c r="AS36" s="45">
        <f t="shared" si="20"/>
        <v>112</v>
      </c>
      <c r="AT36" s="25">
        <v>6741</v>
      </c>
      <c r="AU36" s="25">
        <v>97</v>
      </c>
      <c r="AV36" s="25">
        <v>13</v>
      </c>
      <c r="AW36" s="45">
        <f t="shared" si="9"/>
        <v>6851</v>
      </c>
      <c r="AX36" s="46">
        <f t="shared" si="22"/>
        <v>-16</v>
      </c>
      <c r="AY36" s="46">
        <f t="shared" si="22"/>
        <v>2</v>
      </c>
      <c r="AZ36" s="46">
        <f t="shared" si="22"/>
        <v>1</v>
      </c>
      <c r="BA36" s="46">
        <f t="shared" si="23"/>
        <v>0</v>
      </c>
      <c r="BB36" s="46">
        <f t="shared" si="39"/>
        <v>-15</v>
      </c>
      <c r="BC36" s="46">
        <f t="shared" si="39"/>
        <v>2</v>
      </c>
      <c r="BD36" s="47" t="str">
        <f t="shared" si="16"/>
        <v/>
      </c>
      <c r="BE36" s="48" t="str">
        <f t="shared" si="16"/>
        <v/>
      </c>
    </row>
    <row r="37" spans="2:57" s="16" customFormat="1" ht="21" customHeight="1" x14ac:dyDescent="0.15">
      <c r="B37" s="90"/>
      <c r="C37" s="49" t="s">
        <v>83</v>
      </c>
      <c r="D37" s="50" t="s">
        <v>84</v>
      </c>
      <c r="E37" s="23">
        <v>5242</v>
      </c>
      <c r="F37" s="23">
        <v>83</v>
      </c>
      <c r="G37" s="23">
        <v>5458</v>
      </c>
      <c r="H37" s="24">
        <v>66</v>
      </c>
      <c r="I37" s="45">
        <f t="shared" si="17"/>
        <v>10700</v>
      </c>
      <c r="J37" s="45">
        <f t="shared" si="17"/>
        <v>149</v>
      </c>
      <c r="K37" s="24">
        <v>4533</v>
      </c>
      <c r="L37" s="24">
        <v>98</v>
      </c>
      <c r="M37" s="24">
        <v>23</v>
      </c>
      <c r="N37" s="45">
        <f t="shared" si="2"/>
        <v>4654</v>
      </c>
      <c r="O37" s="24">
        <v>20</v>
      </c>
      <c r="P37" s="24">
        <v>1</v>
      </c>
      <c r="Q37" s="24">
        <v>0</v>
      </c>
      <c r="R37" s="24">
        <v>2</v>
      </c>
      <c r="S37" s="24">
        <v>8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3">
        <v>0</v>
      </c>
      <c r="Z37" s="45">
        <f t="shared" si="3"/>
        <v>28</v>
      </c>
      <c r="AA37" s="45">
        <f t="shared" si="4"/>
        <v>3</v>
      </c>
      <c r="AB37" s="24">
        <v>14</v>
      </c>
      <c r="AC37" s="24">
        <v>2</v>
      </c>
      <c r="AD37" s="24">
        <v>0</v>
      </c>
      <c r="AE37" s="24">
        <v>1</v>
      </c>
      <c r="AF37" s="24">
        <v>16</v>
      </c>
      <c r="AG37" s="24">
        <v>0</v>
      </c>
      <c r="AH37" s="24">
        <v>0</v>
      </c>
      <c r="AI37" s="24">
        <v>0</v>
      </c>
      <c r="AJ37" s="24">
        <v>0</v>
      </c>
      <c r="AK37" s="24">
        <v>1</v>
      </c>
      <c r="AL37" s="45">
        <f t="shared" si="5"/>
        <v>30</v>
      </c>
      <c r="AM37" s="45">
        <f t="shared" si="6"/>
        <v>4</v>
      </c>
      <c r="AN37" s="25">
        <v>5248</v>
      </c>
      <c r="AO37" s="25">
        <v>84</v>
      </c>
      <c r="AP37" s="25">
        <v>5454</v>
      </c>
      <c r="AQ37" s="25">
        <v>66</v>
      </c>
      <c r="AR37" s="45">
        <f t="shared" si="20"/>
        <v>10702</v>
      </c>
      <c r="AS37" s="45">
        <f t="shared" si="20"/>
        <v>150</v>
      </c>
      <c r="AT37" s="25">
        <v>4533</v>
      </c>
      <c r="AU37" s="25">
        <v>99</v>
      </c>
      <c r="AV37" s="25">
        <v>23</v>
      </c>
      <c r="AW37" s="45">
        <f t="shared" si="9"/>
        <v>4655</v>
      </c>
      <c r="AX37" s="46">
        <f t="shared" si="22"/>
        <v>-6</v>
      </c>
      <c r="AY37" s="46">
        <f t="shared" si="22"/>
        <v>-1</v>
      </c>
      <c r="AZ37" s="46">
        <f t="shared" si="22"/>
        <v>4</v>
      </c>
      <c r="BA37" s="46">
        <f t="shared" si="23"/>
        <v>0</v>
      </c>
      <c r="BB37" s="46">
        <f t="shared" si="39"/>
        <v>-2</v>
      </c>
      <c r="BC37" s="46">
        <f t="shared" si="39"/>
        <v>-1</v>
      </c>
      <c r="BD37" s="47" t="str">
        <f t="shared" si="16"/>
        <v/>
      </c>
      <c r="BE37" s="48" t="str">
        <f t="shared" si="16"/>
        <v/>
      </c>
    </row>
    <row r="38" spans="2:57" s="16" customFormat="1" ht="21" customHeight="1" x14ac:dyDescent="0.15">
      <c r="B38" s="90"/>
      <c r="C38" s="49" t="s">
        <v>85</v>
      </c>
      <c r="D38" s="50" t="s">
        <v>86</v>
      </c>
      <c r="E38" s="23">
        <v>2138</v>
      </c>
      <c r="F38" s="23">
        <v>12</v>
      </c>
      <c r="G38" s="23">
        <v>2052</v>
      </c>
      <c r="H38" s="24">
        <v>92</v>
      </c>
      <c r="I38" s="45">
        <f t="shared" ref="I38" si="40">E38+G38</f>
        <v>4190</v>
      </c>
      <c r="J38" s="45">
        <f t="shared" ref="J38" si="41">F38+H38</f>
        <v>104</v>
      </c>
      <c r="K38" s="24">
        <v>2038</v>
      </c>
      <c r="L38" s="24">
        <v>95</v>
      </c>
      <c r="M38" s="24">
        <v>9</v>
      </c>
      <c r="N38" s="45">
        <f t="shared" si="2"/>
        <v>2142</v>
      </c>
      <c r="O38" s="24">
        <v>10</v>
      </c>
      <c r="P38" s="24">
        <v>0</v>
      </c>
      <c r="Q38" s="24">
        <v>0</v>
      </c>
      <c r="R38" s="24">
        <v>12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3">
        <v>0</v>
      </c>
      <c r="Z38" s="45">
        <f>O38+Q38+S38+V38+X38</f>
        <v>11</v>
      </c>
      <c r="AA38" s="45">
        <f t="shared" si="4"/>
        <v>12</v>
      </c>
      <c r="AB38" s="24">
        <v>4</v>
      </c>
      <c r="AC38" s="24">
        <v>0</v>
      </c>
      <c r="AD38" s="24">
        <v>0</v>
      </c>
      <c r="AE38" s="24">
        <v>1</v>
      </c>
      <c r="AF38" s="24">
        <v>11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45">
        <f t="shared" si="5"/>
        <v>15</v>
      </c>
      <c r="AM38" s="45">
        <f t="shared" si="6"/>
        <v>1</v>
      </c>
      <c r="AN38" s="25">
        <v>2139</v>
      </c>
      <c r="AO38" s="25">
        <v>13</v>
      </c>
      <c r="AP38" s="25">
        <v>2055</v>
      </c>
      <c r="AQ38" s="25">
        <v>80</v>
      </c>
      <c r="AR38" s="45">
        <f t="shared" ref="AR38:AS57" si="42">AN38+AP38</f>
        <v>4194</v>
      </c>
      <c r="AS38" s="45">
        <f t="shared" si="42"/>
        <v>93</v>
      </c>
      <c r="AT38" s="25">
        <v>2034</v>
      </c>
      <c r="AU38" s="25">
        <v>84</v>
      </c>
      <c r="AV38" s="25">
        <v>9</v>
      </c>
      <c r="AW38" s="45">
        <f t="shared" si="9"/>
        <v>2127</v>
      </c>
      <c r="AX38" s="46">
        <f t="shared" ref="AX38" si="43">E38-AN38</f>
        <v>-1</v>
      </c>
      <c r="AY38" s="46">
        <f t="shared" ref="AY38" si="44">F38-AO38</f>
        <v>-1</v>
      </c>
      <c r="AZ38" s="46">
        <f t="shared" ref="AZ38" si="45">G38-AP38</f>
        <v>-3</v>
      </c>
      <c r="BA38" s="46">
        <f t="shared" ref="BA38" si="46">H38-AQ38</f>
        <v>12</v>
      </c>
      <c r="BB38" s="46">
        <f>I38-AN38-AP38</f>
        <v>-4</v>
      </c>
      <c r="BC38" s="46">
        <f t="shared" ref="BC38" si="47">J38-AO38-AQ38</f>
        <v>11</v>
      </c>
      <c r="BD38" s="47" t="str">
        <f t="shared" ref="BD38:BE57" si="48">IF(AR38+(Z38-AL38)=I38,"","不一致")</f>
        <v/>
      </c>
      <c r="BE38" s="48" t="str">
        <f t="shared" si="48"/>
        <v/>
      </c>
    </row>
    <row r="39" spans="2:57" s="16" customFormat="1" ht="21" customHeight="1" x14ac:dyDescent="0.15">
      <c r="B39" s="90"/>
      <c r="C39" s="49" t="s">
        <v>87</v>
      </c>
      <c r="D39" s="50" t="s">
        <v>88</v>
      </c>
      <c r="E39" s="23">
        <v>8018</v>
      </c>
      <c r="F39" s="23">
        <v>55</v>
      </c>
      <c r="G39" s="23">
        <v>8491</v>
      </c>
      <c r="H39" s="24">
        <v>93</v>
      </c>
      <c r="I39" s="45">
        <f t="shared" ref="I39:J57" si="49">E39+G39</f>
        <v>16509</v>
      </c>
      <c r="J39" s="45">
        <f t="shared" si="49"/>
        <v>148</v>
      </c>
      <c r="K39" s="24">
        <v>7114</v>
      </c>
      <c r="L39" s="24">
        <v>117</v>
      </c>
      <c r="M39" s="24">
        <v>26</v>
      </c>
      <c r="N39" s="45">
        <f t="shared" si="2"/>
        <v>7257</v>
      </c>
      <c r="O39" s="24">
        <v>16</v>
      </c>
      <c r="P39" s="24">
        <v>4</v>
      </c>
      <c r="Q39" s="24">
        <v>0</v>
      </c>
      <c r="R39" s="24">
        <v>4</v>
      </c>
      <c r="S39" s="24">
        <v>5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3">
        <v>0</v>
      </c>
      <c r="Z39" s="45">
        <f>O39+Q39+S39+V39+X39</f>
        <v>21</v>
      </c>
      <c r="AA39" s="45">
        <f t="shared" si="4"/>
        <v>8</v>
      </c>
      <c r="AB39" s="24">
        <v>30</v>
      </c>
      <c r="AC39" s="24">
        <v>10</v>
      </c>
      <c r="AD39" s="24">
        <v>0</v>
      </c>
      <c r="AE39" s="24">
        <v>2</v>
      </c>
      <c r="AF39" s="24">
        <v>32</v>
      </c>
      <c r="AG39" s="24">
        <v>0</v>
      </c>
      <c r="AH39" s="24">
        <v>0</v>
      </c>
      <c r="AI39" s="24">
        <v>0</v>
      </c>
      <c r="AJ39" s="24">
        <v>0</v>
      </c>
      <c r="AK39" s="24">
        <v>1</v>
      </c>
      <c r="AL39" s="45">
        <f t="shared" si="5"/>
        <v>62</v>
      </c>
      <c r="AM39" s="45">
        <f t="shared" si="6"/>
        <v>13</v>
      </c>
      <c r="AN39" s="25">
        <v>8039</v>
      </c>
      <c r="AO39" s="25">
        <v>57</v>
      </c>
      <c r="AP39" s="25">
        <v>8511</v>
      </c>
      <c r="AQ39" s="25">
        <v>96</v>
      </c>
      <c r="AR39" s="45">
        <f t="shared" si="42"/>
        <v>16550</v>
      </c>
      <c r="AS39" s="45">
        <f t="shared" si="42"/>
        <v>153</v>
      </c>
      <c r="AT39" s="25">
        <v>7124</v>
      </c>
      <c r="AU39" s="25">
        <v>123</v>
      </c>
      <c r="AV39" s="25">
        <v>26</v>
      </c>
      <c r="AW39" s="45">
        <f t="shared" si="9"/>
        <v>7273</v>
      </c>
      <c r="AX39" s="46">
        <f t="shared" ref="AX39:BC57" si="50">E39-AN39</f>
        <v>-21</v>
      </c>
      <c r="AY39" s="46">
        <f t="shared" si="50"/>
        <v>-2</v>
      </c>
      <c r="AZ39" s="46">
        <f t="shared" si="50"/>
        <v>-20</v>
      </c>
      <c r="BA39" s="46">
        <f t="shared" si="23"/>
        <v>-3</v>
      </c>
      <c r="BB39" s="46">
        <f t="shared" si="39"/>
        <v>-41</v>
      </c>
      <c r="BC39" s="46">
        <f t="shared" si="39"/>
        <v>-5</v>
      </c>
      <c r="BD39" s="47" t="str">
        <f t="shared" si="48"/>
        <v/>
      </c>
      <c r="BE39" s="48" t="str">
        <f t="shared" si="48"/>
        <v/>
      </c>
    </row>
    <row r="40" spans="2:57" s="16" customFormat="1" ht="21" customHeight="1" x14ac:dyDescent="0.15">
      <c r="B40" s="90"/>
      <c r="C40" s="49" t="s">
        <v>89</v>
      </c>
      <c r="D40" s="50" t="s">
        <v>126</v>
      </c>
      <c r="E40" s="23">
        <v>5358</v>
      </c>
      <c r="F40" s="23">
        <v>67</v>
      </c>
      <c r="G40" s="23">
        <v>4457</v>
      </c>
      <c r="H40" s="24">
        <v>47</v>
      </c>
      <c r="I40" s="45">
        <f t="shared" si="49"/>
        <v>9815</v>
      </c>
      <c r="J40" s="45">
        <f t="shared" si="49"/>
        <v>114</v>
      </c>
      <c r="K40" s="24">
        <v>4918</v>
      </c>
      <c r="L40" s="24">
        <v>85</v>
      </c>
      <c r="M40" s="24">
        <v>13</v>
      </c>
      <c r="N40" s="45">
        <f t="shared" si="2"/>
        <v>5016</v>
      </c>
      <c r="O40" s="24">
        <v>16</v>
      </c>
      <c r="P40" s="24">
        <v>1</v>
      </c>
      <c r="Q40" s="24"/>
      <c r="R40" s="24"/>
      <c r="S40" s="24">
        <v>5</v>
      </c>
      <c r="T40" s="24"/>
      <c r="U40" s="24"/>
      <c r="V40" s="24"/>
      <c r="W40" s="24"/>
      <c r="X40" s="24"/>
      <c r="Y40" s="24"/>
      <c r="Z40" s="45">
        <f>O40+Q40+S40+V40+X40</f>
        <v>21</v>
      </c>
      <c r="AA40" s="45">
        <f t="shared" si="4"/>
        <v>1</v>
      </c>
      <c r="AB40" s="24">
        <v>21</v>
      </c>
      <c r="AC40" s="24">
        <v>1</v>
      </c>
      <c r="AD40" s="24"/>
      <c r="AE40" s="24">
        <v>3</v>
      </c>
      <c r="AF40" s="24">
        <v>10</v>
      </c>
      <c r="AG40" s="24"/>
      <c r="AH40" s="24"/>
      <c r="AI40" s="24"/>
      <c r="AJ40" s="24"/>
      <c r="AK40" s="24">
        <v>1</v>
      </c>
      <c r="AL40" s="45">
        <f t="shared" si="5"/>
        <v>31</v>
      </c>
      <c r="AM40" s="45">
        <f t="shared" si="6"/>
        <v>5</v>
      </c>
      <c r="AN40" s="25">
        <v>5366</v>
      </c>
      <c r="AO40" s="25">
        <v>71</v>
      </c>
      <c r="AP40" s="25">
        <v>4459</v>
      </c>
      <c r="AQ40" s="25">
        <v>47</v>
      </c>
      <c r="AR40" s="45">
        <f t="shared" si="42"/>
        <v>9825</v>
      </c>
      <c r="AS40" s="45">
        <f t="shared" si="42"/>
        <v>118</v>
      </c>
      <c r="AT40" s="25">
        <v>4917</v>
      </c>
      <c r="AU40" s="25">
        <v>89</v>
      </c>
      <c r="AV40" s="25">
        <v>13</v>
      </c>
      <c r="AW40" s="45">
        <f t="shared" si="9"/>
        <v>5019</v>
      </c>
      <c r="AX40" s="46">
        <f t="shared" si="50"/>
        <v>-8</v>
      </c>
      <c r="AY40" s="46">
        <f t="shared" si="50"/>
        <v>-4</v>
      </c>
      <c r="AZ40" s="46">
        <f t="shared" si="50"/>
        <v>-2</v>
      </c>
      <c r="BA40" s="46">
        <f t="shared" si="23"/>
        <v>0</v>
      </c>
      <c r="BB40" s="46">
        <f t="shared" si="39"/>
        <v>-10</v>
      </c>
      <c r="BC40" s="46">
        <f t="shared" si="39"/>
        <v>-4</v>
      </c>
      <c r="BD40" s="47" t="str">
        <f t="shared" si="48"/>
        <v/>
      </c>
      <c r="BE40" s="48" t="str">
        <f t="shared" si="48"/>
        <v/>
      </c>
    </row>
    <row r="41" spans="2:57" s="16" customFormat="1" ht="21" customHeight="1" x14ac:dyDescent="0.15">
      <c r="B41" s="90"/>
      <c r="C41" s="49" t="s">
        <v>90</v>
      </c>
      <c r="D41" s="50" t="s">
        <v>91</v>
      </c>
      <c r="E41" s="23">
        <v>12088</v>
      </c>
      <c r="F41" s="23">
        <v>99</v>
      </c>
      <c r="G41" s="23">
        <v>12911</v>
      </c>
      <c r="H41" s="24">
        <v>166</v>
      </c>
      <c r="I41" s="45">
        <f t="shared" si="49"/>
        <v>24999</v>
      </c>
      <c r="J41" s="45">
        <f t="shared" si="49"/>
        <v>265</v>
      </c>
      <c r="K41" s="24">
        <v>10554</v>
      </c>
      <c r="L41" s="24">
        <v>159</v>
      </c>
      <c r="M41" s="24">
        <v>72</v>
      </c>
      <c r="N41" s="45">
        <f t="shared" si="2"/>
        <v>10785</v>
      </c>
      <c r="O41" s="24">
        <v>67</v>
      </c>
      <c r="P41" s="24">
        <v>6</v>
      </c>
      <c r="Q41" s="24">
        <v>1</v>
      </c>
      <c r="R41" s="24">
        <v>5</v>
      </c>
      <c r="S41" s="24">
        <v>13</v>
      </c>
      <c r="T41" s="24">
        <v>0</v>
      </c>
      <c r="U41" s="24">
        <v>0</v>
      </c>
      <c r="V41" s="24">
        <v>0</v>
      </c>
      <c r="W41" s="24">
        <v>0</v>
      </c>
      <c r="X41" s="24">
        <v>3</v>
      </c>
      <c r="Y41" s="23">
        <v>0</v>
      </c>
      <c r="Z41" s="45">
        <f t="shared" si="3"/>
        <v>84</v>
      </c>
      <c r="AA41" s="45">
        <f t="shared" si="4"/>
        <v>11</v>
      </c>
      <c r="AB41" s="24">
        <v>46</v>
      </c>
      <c r="AC41" s="24">
        <v>6</v>
      </c>
      <c r="AD41" s="24">
        <v>2</v>
      </c>
      <c r="AE41" s="24">
        <v>5</v>
      </c>
      <c r="AF41" s="24">
        <v>19</v>
      </c>
      <c r="AG41" s="24">
        <v>0</v>
      </c>
      <c r="AH41" s="24">
        <v>0</v>
      </c>
      <c r="AI41" s="24">
        <v>0</v>
      </c>
      <c r="AJ41" s="24">
        <v>0</v>
      </c>
      <c r="AK41" s="24">
        <v>4</v>
      </c>
      <c r="AL41" s="45">
        <f t="shared" si="5"/>
        <v>67</v>
      </c>
      <c r="AM41" s="45">
        <f t="shared" si="6"/>
        <v>15</v>
      </c>
      <c r="AN41" s="25">
        <v>12089</v>
      </c>
      <c r="AO41" s="25">
        <v>100</v>
      </c>
      <c r="AP41" s="25">
        <v>12893</v>
      </c>
      <c r="AQ41" s="25">
        <v>169</v>
      </c>
      <c r="AR41" s="45">
        <f t="shared" si="42"/>
        <v>24982</v>
      </c>
      <c r="AS41" s="45">
        <f t="shared" si="42"/>
        <v>269</v>
      </c>
      <c r="AT41" s="25">
        <v>10539</v>
      </c>
      <c r="AU41" s="25">
        <v>160</v>
      </c>
      <c r="AV41" s="25">
        <v>73</v>
      </c>
      <c r="AW41" s="45">
        <f t="shared" si="9"/>
        <v>10772</v>
      </c>
      <c r="AX41" s="46">
        <f t="shared" si="50"/>
        <v>-1</v>
      </c>
      <c r="AY41" s="46">
        <f t="shared" si="50"/>
        <v>-1</v>
      </c>
      <c r="AZ41" s="46">
        <f t="shared" si="50"/>
        <v>18</v>
      </c>
      <c r="BA41" s="46">
        <f t="shared" si="23"/>
        <v>-3</v>
      </c>
      <c r="BB41" s="46">
        <f t="shared" si="39"/>
        <v>17</v>
      </c>
      <c r="BC41" s="46">
        <f t="shared" si="39"/>
        <v>-4</v>
      </c>
      <c r="BD41" s="47" t="str">
        <f t="shared" si="48"/>
        <v/>
      </c>
      <c r="BE41" s="48" t="str">
        <f t="shared" si="48"/>
        <v/>
      </c>
    </row>
    <row r="42" spans="2:57" s="16" customFormat="1" ht="21" customHeight="1" x14ac:dyDescent="0.15">
      <c r="B42" s="91"/>
      <c r="C42" s="51"/>
      <c r="D42" s="52" t="s">
        <v>61</v>
      </c>
      <c r="E42" s="53">
        <f>E35+E36+E37+E38+E39+E40+E41</f>
        <v>45553</v>
      </c>
      <c r="F42" s="53">
        <f>F35+F36+F37+F38+F39+F40+F41</f>
        <v>407</v>
      </c>
      <c r="G42" s="53">
        <f>G35+G36+G37+G38+G39+G40+G41</f>
        <v>47405</v>
      </c>
      <c r="H42" s="54">
        <f>H35+H36+H37+H38+H39+H40+H41</f>
        <v>658</v>
      </c>
      <c r="I42" s="54">
        <f t="shared" si="49"/>
        <v>92958</v>
      </c>
      <c r="J42" s="54">
        <f t="shared" si="49"/>
        <v>1065</v>
      </c>
      <c r="K42" s="54">
        <f>K35+K36+K37+K38+K39+K40+K41</f>
        <v>42112</v>
      </c>
      <c r="L42" s="54">
        <f>L35+L36+L37+L38+L39+L40+L41</f>
        <v>815</v>
      </c>
      <c r="M42" s="54">
        <f>M35+M36+M37+M38+M39+M40+M41</f>
        <v>162</v>
      </c>
      <c r="N42" s="54">
        <f t="shared" si="2"/>
        <v>43089</v>
      </c>
      <c r="O42" s="54">
        <f t="shared" ref="O42:Y42" si="51">O35+O36+O37+O38+O39+O40+O41</f>
        <v>168</v>
      </c>
      <c r="P42" s="54">
        <f t="shared" si="51"/>
        <v>12</v>
      </c>
      <c r="Q42" s="54">
        <f t="shared" si="51"/>
        <v>2</v>
      </c>
      <c r="R42" s="54">
        <f t="shared" si="51"/>
        <v>28</v>
      </c>
      <c r="S42" s="54">
        <f t="shared" si="51"/>
        <v>48</v>
      </c>
      <c r="T42" s="54">
        <f t="shared" si="51"/>
        <v>0</v>
      </c>
      <c r="U42" s="54">
        <f t="shared" si="51"/>
        <v>0</v>
      </c>
      <c r="V42" s="54">
        <f t="shared" si="51"/>
        <v>0</v>
      </c>
      <c r="W42" s="54">
        <f t="shared" si="51"/>
        <v>0</v>
      </c>
      <c r="X42" s="54">
        <f t="shared" si="51"/>
        <v>3</v>
      </c>
      <c r="Y42" s="53">
        <f t="shared" si="51"/>
        <v>0</v>
      </c>
      <c r="Z42" s="54">
        <f t="shared" si="3"/>
        <v>221</v>
      </c>
      <c r="AA42" s="54">
        <f t="shared" si="4"/>
        <v>40</v>
      </c>
      <c r="AB42" s="54">
        <f t="shared" ref="AB42:AK42" si="52">AB35+AB36+AB37+AB38+AB39+AB40+AB41</f>
        <v>154</v>
      </c>
      <c r="AC42" s="54">
        <f t="shared" si="52"/>
        <v>20</v>
      </c>
      <c r="AD42" s="54">
        <f t="shared" si="52"/>
        <v>2</v>
      </c>
      <c r="AE42" s="54">
        <f t="shared" si="52"/>
        <v>14</v>
      </c>
      <c r="AF42" s="54">
        <f t="shared" si="52"/>
        <v>133</v>
      </c>
      <c r="AG42" s="54">
        <f t="shared" si="52"/>
        <v>0</v>
      </c>
      <c r="AH42" s="54">
        <f t="shared" si="52"/>
        <v>0</v>
      </c>
      <c r="AI42" s="54">
        <f t="shared" si="52"/>
        <v>0</v>
      </c>
      <c r="AJ42" s="54">
        <f t="shared" si="52"/>
        <v>2</v>
      </c>
      <c r="AK42" s="54">
        <f t="shared" si="52"/>
        <v>7</v>
      </c>
      <c r="AL42" s="54">
        <f t="shared" si="5"/>
        <v>291</v>
      </c>
      <c r="AM42" s="54">
        <f t="shared" si="6"/>
        <v>41</v>
      </c>
      <c r="AN42" s="54">
        <f>AN35+AN36+AN37+AN38+AN39+AN40+AN41</f>
        <v>45611</v>
      </c>
      <c r="AO42" s="54">
        <f>AO35+AO36+AO37+AO38+AO39+AO40+AO41</f>
        <v>414</v>
      </c>
      <c r="AP42" s="54">
        <f>AP35+AP36+AP37+AP38+AP39+AP40+AP41</f>
        <v>47417</v>
      </c>
      <c r="AQ42" s="54">
        <f>AQ35+AQ36+AQ37+AQ38+AQ39+AQ40+AQ41</f>
        <v>652</v>
      </c>
      <c r="AR42" s="54">
        <f t="shared" si="42"/>
        <v>93028</v>
      </c>
      <c r="AS42" s="54">
        <f t="shared" si="42"/>
        <v>1066</v>
      </c>
      <c r="AT42" s="54">
        <f>AT35+AT36+AT37+AT38+AT39+AT40+AT41</f>
        <v>42119</v>
      </c>
      <c r="AU42" s="54">
        <f>AU35+AU36+AU37+AU38+AU39+AU40+AU41</f>
        <v>814</v>
      </c>
      <c r="AV42" s="54">
        <f>AV35+AV36+AV37+AV38+AV39+AV40+AV41</f>
        <v>163</v>
      </c>
      <c r="AW42" s="54">
        <f t="shared" si="9"/>
        <v>43096</v>
      </c>
      <c r="AX42" s="55">
        <f t="shared" si="50"/>
        <v>-58</v>
      </c>
      <c r="AY42" s="55">
        <f t="shared" si="50"/>
        <v>-7</v>
      </c>
      <c r="AZ42" s="55">
        <f t="shared" si="50"/>
        <v>-12</v>
      </c>
      <c r="BA42" s="55">
        <f t="shared" si="23"/>
        <v>6</v>
      </c>
      <c r="BB42" s="55">
        <f>I42-AR42</f>
        <v>-70</v>
      </c>
      <c r="BC42" s="55">
        <f>J42-AS42</f>
        <v>-1</v>
      </c>
      <c r="BD42" s="56" t="str">
        <f t="shared" si="48"/>
        <v/>
      </c>
      <c r="BE42" s="57" t="str">
        <f t="shared" si="48"/>
        <v/>
      </c>
    </row>
    <row r="43" spans="2:57" s="16" customFormat="1" ht="21" customHeight="1" x14ac:dyDescent="0.15">
      <c r="B43" s="89" t="s">
        <v>119</v>
      </c>
      <c r="C43" s="49" t="s">
        <v>92</v>
      </c>
      <c r="D43" s="50" t="s">
        <v>93</v>
      </c>
      <c r="E43" s="23">
        <v>2498</v>
      </c>
      <c r="F43" s="23">
        <v>5</v>
      </c>
      <c r="G43" s="23">
        <v>2367</v>
      </c>
      <c r="H43" s="24">
        <v>11</v>
      </c>
      <c r="I43" s="45">
        <f t="shared" si="49"/>
        <v>4865</v>
      </c>
      <c r="J43" s="45">
        <f t="shared" si="49"/>
        <v>16</v>
      </c>
      <c r="K43" s="24">
        <v>2489</v>
      </c>
      <c r="L43" s="24">
        <v>9</v>
      </c>
      <c r="M43" s="24">
        <v>7</v>
      </c>
      <c r="N43" s="45">
        <f t="shared" si="2"/>
        <v>2505</v>
      </c>
      <c r="O43" s="24">
        <v>5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45">
        <f t="shared" si="3"/>
        <v>5</v>
      </c>
      <c r="AA43" s="45">
        <f t="shared" si="4"/>
        <v>0</v>
      </c>
      <c r="AB43" s="24">
        <v>11</v>
      </c>
      <c r="AC43" s="24">
        <v>0</v>
      </c>
      <c r="AD43" s="24">
        <v>0</v>
      </c>
      <c r="AE43" s="24">
        <v>0</v>
      </c>
      <c r="AF43" s="24">
        <v>9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45">
        <f t="shared" si="5"/>
        <v>20</v>
      </c>
      <c r="AM43" s="45">
        <f t="shared" si="6"/>
        <v>0</v>
      </c>
      <c r="AN43" s="25">
        <v>2505</v>
      </c>
      <c r="AO43" s="25">
        <v>5</v>
      </c>
      <c r="AP43" s="25">
        <v>2375</v>
      </c>
      <c r="AQ43" s="25">
        <v>11</v>
      </c>
      <c r="AR43" s="45">
        <f t="shared" si="42"/>
        <v>4880</v>
      </c>
      <c r="AS43" s="45">
        <f t="shared" si="42"/>
        <v>16</v>
      </c>
      <c r="AT43" s="25">
        <v>2495</v>
      </c>
      <c r="AU43" s="25">
        <v>10</v>
      </c>
      <c r="AV43" s="25">
        <v>7</v>
      </c>
      <c r="AW43" s="45">
        <f t="shared" si="9"/>
        <v>2512</v>
      </c>
      <c r="AX43" s="46">
        <f t="shared" si="50"/>
        <v>-7</v>
      </c>
      <c r="AY43" s="46">
        <f t="shared" si="50"/>
        <v>0</v>
      </c>
      <c r="AZ43" s="46">
        <f t="shared" si="50"/>
        <v>-8</v>
      </c>
      <c r="BA43" s="46">
        <f t="shared" si="23"/>
        <v>0</v>
      </c>
      <c r="BB43" s="46">
        <f t="shared" ref="BB43:BC46" si="53">I43-AN43-AP43</f>
        <v>-15</v>
      </c>
      <c r="BC43" s="46">
        <f t="shared" si="53"/>
        <v>0</v>
      </c>
      <c r="BD43" s="47" t="str">
        <f t="shared" si="48"/>
        <v/>
      </c>
      <c r="BE43" s="48" t="str">
        <f t="shared" si="48"/>
        <v/>
      </c>
    </row>
    <row r="44" spans="2:57" s="16" customFormat="1" ht="21" customHeight="1" x14ac:dyDescent="0.15">
      <c r="B44" s="90"/>
      <c r="C44" s="49" t="s">
        <v>94</v>
      </c>
      <c r="D44" s="50" t="s">
        <v>95</v>
      </c>
      <c r="E44" s="23">
        <v>3068</v>
      </c>
      <c r="F44" s="23">
        <v>5</v>
      </c>
      <c r="G44" s="23">
        <v>2851</v>
      </c>
      <c r="H44" s="24">
        <v>10</v>
      </c>
      <c r="I44" s="45">
        <f t="shared" si="49"/>
        <v>5919</v>
      </c>
      <c r="J44" s="45">
        <f t="shared" si="49"/>
        <v>15</v>
      </c>
      <c r="K44" s="24">
        <v>2814</v>
      </c>
      <c r="L44" s="24">
        <v>7</v>
      </c>
      <c r="M44" s="24">
        <v>7</v>
      </c>
      <c r="N44" s="45">
        <f t="shared" si="2"/>
        <v>2828</v>
      </c>
      <c r="O44" s="24">
        <v>16</v>
      </c>
      <c r="P44" s="24">
        <v>0</v>
      </c>
      <c r="Q44" s="24">
        <v>0</v>
      </c>
      <c r="R44" s="24">
        <v>1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3">
        <v>0</v>
      </c>
      <c r="Z44" s="45">
        <f t="shared" si="3"/>
        <v>16</v>
      </c>
      <c r="AA44" s="45">
        <f t="shared" si="4"/>
        <v>1</v>
      </c>
      <c r="AB44" s="24">
        <v>10</v>
      </c>
      <c r="AC44" s="24">
        <v>4</v>
      </c>
      <c r="AD44" s="24">
        <v>0</v>
      </c>
      <c r="AE44" s="24">
        <v>0</v>
      </c>
      <c r="AF44" s="24">
        <v>10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45">
        <f t="shared" si="5"/>
        <v>20</v>
      </c>
      <c r="AM44" s="45">
        <f t="shared" si="6"/>
        <v>4</v>
      </c>
      <c r="AN44" s="25">
        <v>3070</v>
      </c>
      <c r="AO44" s="25">
        <v>8</v>
      </c>
      <c r="AP44" s="25">
        <v>2853</v>
      </c>
      <c r="AQ44" s="25">
        <v>10</v>
      </c>
      <c r="AR44" s="45">
        <f t="shared" si="42"/>
        <v>5923</v>
      </c>
      <c r="AS44" s="45">
        <f t="shared" si="42"/>
        <v>18</v>
      </c>
      <c r="AT44" s="25">
        <v>2814</v>
      </c>
      <c r="AU44" s="25">
        <v>10</v>
      </c>
      <c r="AV44" s="25">
        <v>7</v>
      </c>
      <c r="AW44" s="45">
        <f t="shared" si="9"/>
        <v>2831</v>
      </c>
      <c r="AX44" s="46">
        <f t="shared" si="50"/>
        <v>-2</v>
      </c>
      <c r="AY44" s="46">
        <f t="shared" si="50"/>
        <v>-3</v>
      </c>
      <c r="AZ44" s="46">
        <f t="shared" si="50"/>
        <v>-2</v>
      </c>
      <c r="BA44" s="46">
        <f t="shared" si="23"/>
        <v>0</v>
      </c>
      <c r="BB44" s="46">
        <f t="shared" si="53"/>
        <v>-4</v>
      </c>
      <c r="BC44" s="46">
        <f t="shared" si="53"/>
        <v>-3</v>
      </c>
      <c r="BD44" s="47" t="str">
        <f t="shared" si="48"/>
        <v/>
      </c>
      <c r="BE44" s="48" t="str">
        <f t="shared" si="48"/>
        <v/>
      </c>
    </row>
    <row r="45" spans="2:57" s="16" customFormat="1" ht="21" customHeight="1" x14ac:dyDescent="0.15">
      <c r="B45" s="90"/>
      <c r="C45" s="49" t="s">
        <v>96</v>
      </c>
      <c r="D45" s="50" t="s">
        <v>97</v>
      </c>
      <c r="E45" s="23">
        <v>826</v>
      </c>
      <c r="F45" s="23">
        <v>1</v>
      </c>
      <c r="G45" s="23">
        <v>869</v>
      </c>
      <c r="H45" s="24">
        <v>2</v>
      </c>
      <c r="I45" s="45">
        <f t="shared" si="49"/>
        <v>1695</v>
      </c>
      <c r="J45" s="45">
        <f t="shared" si="49"/>
        <v>3</v>
      </c>
      <c r="K45" s="24">
        <v>866</v>
      </c>
      <c r="L45" s="24">
        <v>3</v>
      </c>
      <c r="M45" s="24">
        <v>0</v>
      </c>
      <c r="N45" s="45">
        <f t="shared" si="2"/>
        <v>869</v>
      </c>
      <c r="O45" s="24">
        <v>1</v>
      </c>
      <c r="P45" s="24">
        <v>0</v>
      </c>
      <c r="Q45" s="24">
        <v>0</v>
      </c>
      <c r="R45" s="24">
        <v>0</v>
      </c>
      <c r="S45" s="24">
        <v>1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3">
        <v>0</v>
      </c>
      <c r="Z45" s="45">
        <f t="shared" si="3"/>
        <v>2</v>
      </c>
      <c r="AA45" s="45">
        <f t="shared" si="4"/>
        <v>0</v>
      </c>
      <c r="AB45" s="24">
        <v>2</v>
      </c>
      <c r="AC45" s="24">
        <v>0</v>
      </c>
      <c r="AD45" s="24">
        <v>0</v>
      </c>
      <c r="AE45" s="24">
        <v>0</v>
      </c>
      <c r="AF45" s="24">
        <v>7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45">
        <f t="shared" si="5"/>
        <v>9</v>
      </c>
      <c r="AM45" s="45">
        <f t="shared" si="6"/>
        <v>0</v>
      </c>
      <c r="AN45" s="25">
        <v>830</v>
      </c>
      <c r="AO45" s="25">
        <v>1</v>
      </c>
      <c r="AP45" s="25">
        <v>872</v>
      </c>
      <c r="AQ45" s="25">
        <v>2</v>
      </c>
      <c r="AR45" s="45">
        <f t="shared" si="42"/>
        <v>1702</v>
      </c>
      <c r="AS45" s="45">
        <f t="shared" si="42"/>
        <v>3</v>
      </c>
      <c r="AT45" s="25">
        <v>867</v>
      </c>
      <c r="AU45" s="25">
        <v>3</v>
      </c>
      <c r="AV45" s="25">
        <v>0</v>
      </c>
      <c r="AW45" s="45">
        <f t="shared" si="9"/>
        <v>870</v>
      </c>
      <c r="AX45" s="46">
        <f t="shared" si="50"/>
        <v>-4</v>
      </c>
      <c r="AY45" s="46">
        <f t="shared" si="50"/>
        <v>0</v>
      </c>
      <c r="AZ45" s="46">
        <f t="shared" si="50"/>
        <v>-3</v>
      </c>
      <c r="BA45" s="46">
        <f t="shared" si="23"/>
        <v>0</v>
      </c>
      <c r="BB45" s="46">
        <f t="shared" si="53"/>
        <v>-7</v>
      </c>
      <c r="BC45" s="46">
        <f t="shared" si="53"/>
        <v>0</v>
      </c>
      <c r="BD45" s="47" t="str">
        <f t="shared" si="48"/>
        <v/>
      </c>
      <c r="BE45" s="48" t="str">
        <f t="shared" si="48"/>
        <v/>
      </c>
    </row>
    <row r="46" spans="2:57" s="16" customFormat="1" ht="21" customHeight="1" x14ac:dyDescent="0.15">
      <c r="B46" s="90"/>
      <c r="C46" s="49" t="s">
        <v>98</v>
      </c>
      <c r="D46" s="50" t="s">
        <v>99</v>
      </c>
      <c r="E46" s="23">
        <v>877</v>
      </c>
      <c r="F46" s="23">
        <v>1</v>
      </c>
      <c r="G46" s="23">
        <v>864</v>
      </c>
      <c r="H46" s="24">
        <v>1</v>
      </c>
      <c r="I46" s="45">
        <f t="shared" si="49"/>
        <v>1741</v>
      </c>
      <c r="J46" s="45">
        <f t="shared" si="49"/>
        <v>2</v>
      </c>
      <c r="K46" s="24">
        <v>880</v>
      </c>
      <c r="L46" s="24">
        <v>1</v>
      </c>
      <c r="M46" s="24">
        <v>1</v>
      </c>
      <c r="N46" s="45">
        <f t="shared" si="2"/>
        <v>882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3">
        <v>0</v>
      </c>
      <c r="Z46" s="45">
        <f t="shared" si="3"/>
        <v>0</v>
      </c>
      <c r="AA46" s="45">
        <f t="shared" si="4"/>
        <v>0</v>
      </c>
      <c r="AB46" s="24">
        <v>2</v>
      </c>
      <c r="AC46" s="24">
        <v>0</v>
      </c>
      <c r="AD46" s="24">
        <v>0</v>
      </c>
      <c r="AE46" s="24">
        <v>0</v>
      </c>
      <c r="AF46" s="24">
        <v>2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45">
        <f t="shared" si="5"/>
        <v>4</v>
      </c>
      <c r="AM46" s="45">
        <f t="shared" si="6"/>
        <v>0</v>
      </c>
      <c r="AN46" s="25">
        <v>878</v>
      </c>
      <c r="AO46" s="25">
        <v>1</v>
      </c>
      <c r="AP46" s="25">
        <v>867</v>
      </c>
      <c r="AQ46" s="25">
        <v>1</v>
      </c>
      <c r="AR46" s="45">
        <f t="shared" si="42"/>
        <v>1745</v>
      </c>
      <c r="AS46" s="45">
        <f t="shared" si="42"/>
        <v>2</v>
      </c>
      <c r="AT46" s="25">
        <v>881</v>
      </c>
      <c r="AU46" s="25">
        <v>1</v>
      </c>
      <c r="AV46" s="25">
        <v>1</v>
      </c>
      <c r="AW46" s="45">
        <f t="shared" si="9"/>
        <v>883</v>
      </c>
      <c r="AX46" s="46">
        <f t="shared" si="50"/>
        <v>-1</v>
      </c>
      <c r="AY46" s="46">
        <f t="shared" si="50"/>
        <v>0</v>
      </c>
      <c r="AZ46" s="46">
        <f t="shared" si="50"/>
        <v>-3</v>
      </c>
      <c r="BA46" s="46">
        <f t="shared" si="23"/>
        <v>0</v>
      </c>
      <c r="BB46" s="46">
        <f t="shared" si="53"/>
        <v>-4</v>
      </c>
      <c r="BC46" s="46">
        <f t="shared" si="53"/>
        <v>0</v>
      </c>
      <c r="BD46" s="47" t="str">
        <f t="shared" si="48"/>
        <v/>
      </c>
      <c r="BE46" s="48" t="str">
        <f t="shared" si="48"/>
        <v/>
      </c>
    </row>
    <row r="47" spans="2:57" s="16" customFormat="1" ht="21" customHeight="1" x14ac:dyDescent="0.15">
      <c r="B47" s="91"/>
      <c r="C47" s="51"/>
      <c r="D47" s="52" t="s">
        <v>61</v>
      </c>
      <c r="E47" s="53">
        <f>E43+E44+E45+E46</f>
        <v>7269</v>
      </c>
      <c r="F47" s="53">
        <f>F43+F44+F45+F46</f>
        <v>12</v>
      </c>
      <c r="G47" s="53">
        <f>G43+G44+G45+G46</f>
        <v>6951</v>
      </c>
      <c r="H47" s="54">
        <f>H43+H44+H45+H46</f>
        <v>24</v>
      </c>
      <c r="I47" s="54">
        <f t="shared" si="49"/>
        <v>14220</v>
      </c>
      <c r="J47" s="54">
        <f t="shared" si="49"/>
        <v>36</v>
      </c>
      <c r="K47" s="54">
        <f>K43+K44+K45+K46</f>
        <v>7049</v>
      </c>
      <c r="L47" s="54">
        <f>L43+L44+L45+L46</f>
        <v>20</v>
      </c>
      <c r="M47" s="54">
        <f>M43+M44+M45+M46</f>
        <v>15</v>
      </c>
      <c r="N47" s="54">
        <f t="shared" si="2"/>
        <v>7084</v>
      </c>
      <c r="O47" s="54">
        <f t="shared" ref="O47:Y47" si="54">O43+O44+O45+O46</f>
        <v>22</v>
      </c>
      <c r="P47" s="54">
        <f t="shared" si="54"/>
        <v>0</v>
      </c>
      <c r="Q47" s="54">
        <f t="shared" si="54"/>
        <v>0</v>
      </c>
      <c r="R47" s="54">
        <f t="shared" si="54"/>
        <v>1</v>
      </c>
      <c r="S47" s="54">
        <f t="shared" si="54"/>
        <v>1</v>
      </c>
      <c r="T47" s="54">
        <f t="shared" si="54"/>
        <v>0</v>
      </c>
      <c r="U47" s="54">
        <f t="shared" si="54"/>
        <v>0</v>
      </c>
      <c r="V47" s="54">
        <f t="shared" si="54"/>
        <v>0</v>
      </c>
      <c r="W47" s="54">
        <f t="shared" si="54"/>
        <v>0</v>
      </c>
      <c r="X47" s="54">
        <f t="shared" si="54"/>
        <v>0</v>
      </c>
      <c r="Y47" s="53">
        <f t="shared" si="54"/>
        <v>0</v>
      </c>
      <c r="Z47" s="54">
        <f t="shared" si="3"/>
        <v>23</v>
      </c>
      <c r="AA47" s="54">
        <f t="shared" si="4"/>
        <v>1</v>
      </c>
      <c r="AB47" s="54">
        <f t="shared" ref="AB47:AK47" si="55">AB43+AB44+AB45+AB46</f>
        <v>25</v>
      </c>
      <c r="AC47" s="54">
        <f t="shared" si="55"/>
        <v>4</v>
      </c>
      <c r="AD47" s="54">
        <f t="shared" si="55"/>
        <v>0</v>
      </c>
      <c r="AE47" s="54">
        <f t="shared" si="55"/>
        <v>0</v>
      </c>
      <c r="AF47" s="54">
        <f t="shared" si="55"/>
        <v>28</v>
      </c>
      <c r="AG47" s="54">
        <f t="shared" si="55"/>
        <v>0</v>
      </c>
      <c r="AH47" s="54">
        <f t="shared" si="55"/>
        <v>0</v>
      </c>
      <c r="AI47" s="54">
        <f t="shared" si="55"/>
        <v>0</v>
      </c>
      <c r="AJ47" s="54">
        <f t="shared" si="55"/>
        <v>0</v>
      </c>
      <c r="AK47" s="54">
        <f t="shared" si="55"/>
        <v>0</v>
      </c>
      <c r="AL47" s="54">
        <f t="shared" si="5"/>
        <v>53</v>
      </c>
      <c r="AM47" s="54">
        <f t="shared" si="6"/>
        <v>4</v>
      </c>
      <c r="AN47" s="54">
        <f>AN43+AN44+AN45+AN46</f>
        <v>7283</v>
      </c>
      <c r="AO47" s="54">
        <f>AO43+AO44+AO45+AO46</f>
        <v>15</v>
      </c>
      <c r="AP47" s="54">
        <f>AP43+AP44+AP45+AP46</f>
        <v>6967</v>
      </c>
      <c r="AQ47" s="54">
        <f>AQ43+AQ44+AQ45+AQ46</f>
        <v>24</v>
      </c>
      <c r="AR47" s="54">
        <f t="shared" si="42"/>
        <v>14250</v>
      </c>
      <c r="AS47" s="54">
        <f t="shared" si="42"/>
        <v>39</v>
      </c>
      <c r="AT47" s="54">
        <f>AT43+AT44+AT45+AT46</f>
        <v>7057</v>
      </c>
      <c r="AU47" s="54">
        <f>AU43+AU44+AU45+AU46</f>
        <v>24</v>
      </c>
      <c r="AV47" s="54">
        <f>AV43+AV44+AV45+AV46</f>
        <v>15</v>
      </c>
      <c r="AW47" s="54">
        <f t="shared" si="9"/>
        <v>7096</v>
      </c>
      <c r="AX47" s="55">
        <f t="shared" si="50"/>
        <v>-14</v>
      </c>
      <c r="AY47" s="55">
        <f t="shared" si="50"/>
        <v>-3</v>
      </c>
      <c r="AZ47" s="55">
        <f t="shared" si="50"/>
        <v>-16</v>
      </c>
      <c r="BA47" s="55">
        <f t="shared" si="23"/>
        <v>0</v>
      </c>
      <c r="BB47" s="55">
        <f>I47-AR47</f>
        <v>-30</v>
      </c>
      <c r="BC47" s="55">
        <f>J47-AS47</f>
        <v>-3</v>
      </c>
      <c r="BD47" s="56" t="str">
        <f t="shared" si="48"/>
        <v/>
      </c>
      <c r="BE47" s="57" t="str">
        <f t="shared" si="48"/>
        <v/>
      </c>
    </row>
    <row r="48" spans="2:57" s="16" customFormat="1" ht="21" customHeight="1" x14ac:dyDescent="0.15">
      <c r="B48" s="89" t="s">
        <v>120</v>
      </c>
      <c r="C48" s="49" t="s">
        <v>100</v>
      </c>
      <c r="D48" s="50" t="s">
        <v>101</v>
      </c>
      <c r="E48" s="23">
        <v>4387</v>
      </c>
      <c r="F48" s="23">
        <v>28</v>
      </c>
      <c r="G48" s="23">
        <v>4744</v>
      </c>
      <c r="H48" s="24">
        <v>32</v>
      </c>
      <c r="I48" s="45">
        <f t="shared" si="49"/>
        <v>9131</v>
      </c>
      <c r="J48" s="45">
        <f t="shared" si="49"/>
        <v>60</v>
      </c>
      <c r="K48" s="24">
        <v>4099</v>
      </c>
      <c r="L48" s="24">
        <v>32</v>
      </c>
      <c r="M48" s="24">
        <v>21</v>
      </c>
      <c r="N48" s="45">
        <f t="shared" si="2"/>
        <v>4152</v>
      </c>
      <c r="O48" s="24">
        <v>5</v>
      </c>
      <c r="P48" s="24"/>
      <c r="Q48" s="24"/>
      <c r="R48" s="24"/>
      <c r="S48" s="24">
        <v>1</v>
      </c>
      <c r="T48" s="24"/>
      <c r="U48" s="24"/>
      <c r="V48" s="24"/>
      <c r="W48" s="24"/>
      <c r="X48" s="24"/>
      <c r="Y48" s="23"/>
      <c r="Z48" s="45">
        <f t="shared" si="3"/>
        <v>6</v>
      </c>
      <c r="AA48" s="45">
        <f t="shared" si="4"/>
        <v>0</v>
      </c>
      <c r="AB48" s="24">
        <v>18</v>
      </c>
      <c r="AC48" s="24">
        <v>1</v>
      </c>
      <c r="AD48" s="24"/>
      <c r="AE48" s="24"/>
      <c r="AF48" s="24">
        <v>14</v>
      </c>
      <c r="AG48" s="24"/>
      <c r="AH48" s="24"/>
      <c r="AI48" s="24"/>
      <c r="AJ48" s="24"/>
      <c r="AK48" s="24"/>
      <c r="AL48" s="45">
        <f t="shared" si="5"/>
        <v>32</v>
      </c>
      <c r="AM48" s="45">
        <f t="shared" si="6"/>
        <v>1</v>
      </c>
      <c r="AN48" s="25">
        <v>4401</v>
      </c>
      <c r="AO48" s="25">
        <v>29</v>
      </c>
      <c r="AP48" s="25">
        <v>4756</v>
      </c>
      <c r="AQ48" s="25">
        <v>32</v>
      </c>
      <c r="AR48" s="45">
        <f t="shared" si="42"/>
        <v>9157</v>
      </c>
      <c r="AS48" s="45">
        <f t="shared" si="42"/>
        <v>61</v>
      </c>
      <c r="AT48" s="25">
        <v>4102</v>
      </c>
      <c r="AU48" s="25">
        <v>33</v>
      </c>
      <c r="AV48" s="25">
        <v>21</v>
      </c>
      <c r="AW48" s="45">
        <f t="shared" si="9"/>
        <v>4156</v>
      </c>
      <c r="AX48" s="46">
        <f t="shared" si="50"/>
        <v>-14</v>
      </c>
      <c r="AY48" s="46">
        <f t="shared" si="50"/>
        <v>-1</v>
      </c>
      <c r="AZ48" s="46">
        <f t="shared" si="50"/>
        <v>-12</v>
      </c>
      <c r="BA48" s="46">
        <f t="shared" si="23"/>
        <v>0</v>
      </c>
      <c r="BB48" s="46">
        <f t="shared" ref="BB48:BC53" si="56">I48-AN48-AP48</f>
        <v>-26</v>
      </c>
      <c r="BC48" s="46">
        <f t="shared" si="56"/>
        <v>-1</v>
      </c>
      <c r="BD48" s="47" t="str">
        <f t="shared" si="48"/>
        <v/>
      </c>
      <c r="BE48" s="48" t="str">
        <f t="shared" si="48"/>
        <v/>
      </c>
    </row>
    <row r="49" spans="2:57" s="16" customFormat="1" ht="21" customHeight="1" x14ac:dyDescent="0.15">
      <c r="B49" s="90"/>
      <c r="C49" s="49" t="s">
        <v>102</v>
      </c>
      <c r="D49" s="50" t="s">
        <v>103</v>
      </c>
      <c r="E49" s="23">
        <v>7756</v>
      </c>
      <c r="F49" s="23">
        <v>19</v>
      </c>
      <c r="G49" s="23">
        <v>8272</v>
      </c>
      <c r="H49" s="24">
        <v>60</v>
      </c>
      <c r="I49" s="45">
        <f t="shared" si="49"/>
        <v>16028</v>
      </c>
      <c r="J49" s="45">
        <f t="shared" si="49"/>
        <v>79</v>
      </c>
      <c r="K49" s="24">
        <v>6963</v>
      </c>
      <c r="L49" s="24">
        <v>47</v>
      </c>
      <c r="M49" s="24">
        <v>26</v>
      </c>
      <c r="N49" s="45">
        <f t="shared" si="2"/>
        <v>7036</v>
      </c>
      <c r="O49" s="24">
        <v>21</v>
      </c>
      <c r="P49" s="24">
        <v>0</v>
      </c>
      <c r="Q49" s="24">
        <v>0</v>
      </c>
      <c r="R49" s="24">
        <v>8</v>
      </c>
      <c r="S49" s="24">
        <v>3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3">
        <v>0</v>
      </c>
      <c r="Z49" s="45">
        <f t="shared" si="3"/>
        <v>24</v>
      </c>
      <c r="AA49" s="45">
        <f t="shared" si="4"/>
        <v>8</v>
      </c>
      <c r="AB49" s="24">
        <v>21</v>
      </c>
      <c r="AC49" s="24">
        <v>1</v>
      </c>
      <c r="AD49" s="24">
        <v>0</v>
      </c>
      <c r="AE49" s="24">
        <v>0</v>
      </c>
      <c r="AF49" s="24">
        <v>22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45">
        <f t="shared" si="5"/>
        <v>43</v>
      </c>
      <c r="AM49" s="45">
        <f t="shared" si="6"/>
        <v>1</v>
      </c>
      <c r="AN49" s="25">
        <v>7760</v>
      </c>
      <c r="AO49" s="25">
        <v>19</v>
      </c>
      <c r="AP49" s="25">
        <v>8287</v>
      </c>
      <c r="AQ49" s="25">
        <v>53</v>
      </c>
      <c r="AR49" s="45">
        <f t="shared" si="42"/>
        <v>16047</v>
      </c>
      <c r="AS49" s="45">
        <f t="shared" si="42"/>
        <v>72</v>
      </c>
      <c r="AT49" s="25">
        <v>6964</v>
      </c>
      <c r="AU49" s="25">
        <v>40</v>
      </c>
      <c r="AV49" s="25">
        <v>26</v>
      </c>
      <c r="AW49" s="45">
        <f t="shared" si="9"/>
        <v>7030</v>
      </c>
      <c r="AX49" s="46">
        <f t="shared" si="50"/>
        <v>-4</v>
      </c>
      <c r="AY49" s="46">
        <f t="shared" si="50"/>
        <v>0</v>
      </c>
      <c r="AZ49" s="46">
        <f t="shared" si="50"/>
        <v>-15</v>
      </c>
      <c r="BA49" s="46">
        <f t="shared" si="23"/>
        <v>7</v>
      </c>
      <c r="BB49" s="46">
        <f t="shared" si="56"/>
        <v>-19</v>
      </c>
      <c r="BC49" s="46">
        <f t="shared" si="56"/>
        <v>7</v>
      </c>
      <c r="BD49" s="47" t="str">
        <f t="shared" si="48"/>
        <v/>
      </c>
      <c r="BE49" s="48" t="str">
        <f t="shared" si="48"/>
        <v/>
      </c>
    </row>
    <row r="50" spans="2:57" s="16" customFormat="1" ht="21" customHeight="1" x14ac:dyDescent="0.15">
      <c r="B50" s="90"/>
      <c r="C50" s="49" t="s">
        <v>104</v>
      </c>
      <c r="D50" s="50" t="s">
        <v>105</v>
      </c>
      <c r="E50" s="23">
        <v>2419</v>
      </c>
      <c r="F50" s="23">
        <v>1</v>
      </c>
      <c r="G50" s="23">
        <v>2569</v>
      </c>
      <c r="H50" s="24">
        <v>11</v>
      </c>
      <c r="I50" s="45">
        <f t="shared" si="49"/>
        <v>4988</v>
      </c>
      <c r="J50" s="45">
        <f t="shared" si="49"/>
        <v>12</v>
      </c>
      <c r="K50" s="24">
        <v>2091</v>
      </c>
      <c r="L50" s="24">
        <v>1</v>
      </c>
      <c r="M50" s="24">
        <v>11</v>
      </c>
      <c r="N50" s="45">
        <f t="shared" si="2"/>
        <v>2103</v>
      </c>
      <c r="O50" s="24">
        <v>4</v>
      </c>
      <c r="P50" s="24">
        <v>0</v>
      </c>
      <c r="Q50" s="24">
        <v>0</v>
      </c>
      <c r="R50" s="24">
        <v>0</v>
      </c>
      <c r="S50" s="24">
        <v>1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3">
        <v>0</v>
      </c>
      <c r="Z50" s="45">
        <f t="shared" si="3"/>
        <v>5</v>
      </c>
      <c r="AA50" s="45">
        <f t="shared" si="4"/>
        <v>0</v>
      </c>
      <c r="AB50" s="24">
        <v>6</v>
      </c>
      <c r="AC50" s="24">
        <v>1</v>
      </c>
      <c r="AD50" s="24">
        <v>0</v>
      </c>
      <c r="AE50" s="24">
        <v>0</v>
      </c>
      <c r="AF50" s="24">
        <v>14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45">
        <f t="shared" si="5"/>
        <v>20</v>
      </c>
      <c r="AM50" s="45">
        <f t="shared" si="6"/>
        <v>1</v>
      </c>
      <c r="AN50" s="25">
        <v>2428</v>
      </c>
      <c r="AO50" s="25">
        <v>2</v>
      </c>
      <c r="AP50" s="25">
        <v>2575</v>
      </c>
      <c r="AQ50" s="25">
        <v>11</v>
      </c>
      <c r="AR50" s="45">
        <f t="shared" si="42"/>
        <v>5003</v>
      </c>
      <c r="AS50" s="45">
        <f t="shared" si="42"/>
        <v>13</v>
      </c>
      <c r="AT50" s="25">
        <v>2094</v>
      </c>
      <c r="AU50" s="25">
        <v>1</v>
      </c>
      <c r="AV50" s="25">
        <v>12</v>
      </c>
      <c r="AW50" s="45">
        <f t="shared" si="9"/>
        <v>2107</v>
      </c>
      <c r="AX50" s="46">
        <f t="shared" si="50"/>
        <v>-9</v>
      </c>
      <c r="AY50" s="46">
        <f t="shared" si="50"/>
        <v>-1</v>
      </c>
      <c r="AZ50" s="46">
        <f t="shared" si="50"/>
        <v>-6</v>
      </c>
      <c r="BA50" s="46">
        <f t="shared" si="23"/>
        <v>0</v>
      </c>
      <c r="BB50" s="46">
        <f t="shared" si="56"/>
        <v>-15</v>
      </c>
      <c r="BC50" s="46">
        <f t="shared" si="56"/>
        <v>-1</v>
      </c>
      <c r="BD50" s="47" t="str">
        <f t="shared" si="48"/>
        <v/>
      </c>
      <c r="BE50" s="48" t="str">
        <f t="shared" si="48"/>
        <v/>
      </c>
    </row>
    <row r="51" spans="2:57" s="16" customFormat="1" ht="21" customHeight="1" x14ac:dyDescent="0.15">
      <c r="B51" s="90"/>
      <c r="C51" s="49" t="s">
        <v>106</v>
      </c>
      <c r="D51" s="50" t="s">
        <v>107</v>
      </c>
      <c r="E51" s="23">
        <v>8027</v>
      </c>
      <c r="F51" s="23">
        <v>16</v>
      </c>
      <c r="G51" s="23">
        <v>8892</v>
      </c>
      <c r="H51" s="24">
        <v>45</v>
      </c>
      <c r="I51" s="45">
        <f t="shared" si="49"/>
        <v>16919</v>
      </c>
      <c r="J51" s="45">
        <f t="shared" si="49"/>
        <v>61</v>
      </c>
      <c r="K51" s="24">
        <v>7430</v>
      </c>
      <c r="L51" s="24">
        <v>30</v>
      </c>
      <c r="M51" s="24">
        <v>24</v>
      </c>
      <c r="N51" s="45">
        <f t="shared" si="2"/>
        <v>7484</v>
      </c>
      <c r="O51" s="24">
        <v>34</v>
      </c>
      <c r="P51" s="24">
        <v>1</v>
      </c>
      <c r="Q51" s="24">
        <v>0</v>
      </c>
      <c r="R51" s="24">
        <v>0</v>
      </c>
      <c r="S51" s="24">
        <v>5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3">
        <v>0</v>
      </c>
      <c r="Z51" s="45">
        <f t="shared" si="3"/>
        <v>39</v>
      </c>
      <c r="AA51" s="45">
        <f t="shared" si="4"/>
        <v>1</v>
      </c>
      <c r="AB51" s="24">
        <v>21</v>
      </c>
      <c r="AC51" s="24">
        <v>0</v>
      </c>
      <c r="AD51" s="24">
        <v>0</v>
      </c>
      <c r="AE51" s="24">
        <v>0</v>
      </c>
      <c r="AF51" s="24">
        <v>37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45">
        <f t="shared" si="5"/>
        <v>58</v>
      </c>
      <c r="AM51" s="45">
        <f t="shared" si="6"/>
        <v>0</v>
      </c>
      <c r="AN51" s="25">
        <v>8031</v>
      </c>
      <c r="AO51" s="25">
        <v>16</v>
      </c>
      <c r="AP51" s="25">
        <v>8907</v>
      </c>
      <c r="AQ51" s="25">
        <v>44</v>
      </c>
      <c r="AR51" s="45">
        <f t="shared" si="42"/>
        <v>16938</v>
      </c>
      <c r="AS51" s="45">
        <f t="shared" si="42"/>
        <v>60</v>
      </c>
      <c r="AT51" s="25">
        <v>7427</v>
      </c>
      <c r="AU51" s="25">
        <v>29</v>
      </c>
      <c r="AV51" s="25">
        <v>24</v>
      </c>
      <c r="AW51" s="45">
        <f t="shared" si="9"/>
        <v>7480</v>
      </c>
      <c r="AX51" s="46">
        <f t="shared" si="50"/>
        <v>-4</v>
      </c>
      <c r="AY51" s="46">
        <f t="shared" si="50"/>
        <v>0</v>
      </c>
      <c r="AZ51" s="46">
        <f t="shared" si="50"/>
        <v>-15</v>
      </c>
      <c r="BA51" s="46">
        <f t="shared" si="23"/>
        <v>1</v>
      </c>
      <c r="BB51" s="46">
        <f t="shared" si="56"/>
        <v>-19</v>
      </c>
      <c r="BC51" s="46">
        <f t="shared" si="56"/>
        <v>1</v>
      </c>
      <c r="BD51" s="47" t="str">
        <f t="shared" si="48"/>
        <v/>
      </c>
      <c r="BE51" s="48" t="str">
        <f t="shared" si="48"/>
        <v/>
      </c>
    </row>
    <row r="52" spans="2:57" s="16" customFormat="1" ht="21" customHeight="1" x14ac:dyDescent="0.15">
      <c r="B52" s="90"/>
      <c r="C52" s="49" t="s">
        <v>108</v>
      </c>
      <c r="D52" s="50" t="s">
        <v>109</v>
      </c>
      <c r="E52" s="23">
        <v>6459</v>
      </c>
      <c r="F52" s="23">
        <v>46</v>
      </c>
      <c r="G52" s="23">
        <v>6398</v>
      </c>
      <c r="H52" s="24">
        <v>25</v>
      </c>
      <c r="I52" s="45">
        <f t="shared" si="49"/>
        <v>12857</v>
      </c>
      <c r="J52" s="45">
        <f t="shared" si="49"/>
        <v>71</v>
      </c>
      <c r="K52" s="24">
        <v>5956</v>
      </c>
      <c r="L52" s="24">
        <v>42</v>
      </c>
      <c r="M52" s="24">
        <v>24</v>
      </c>
      <c r="N52" s="45">
        <f t="shared" si="2"/>
        <v>6022</v>
      </c>
      <c r="O52" s="24">
        <v>28</v>
      </c>
      <c r="P52" s="24">
        <v>1</v>
      </c>
      <c r="Q52" s="24">
        <v>0</v>
      </c>
      <c r="R52" s="24">
        <v>1</v>
      </c>
      <c r="S52" s="24">
        <v>3</v>
      </c>
      <c r="T52" s="24">
        <v>0</v>
      </c>
      <c r="U52" s="24">
        <v>0</v>
      </c>
      <c r="V52" s="24">
        <v>0</v>
      </c>
      <c r="W52" s="24">
        <v>0</v>
      </c>
      <c r="X52" s="24">
        <v>1</v>
      </c>
      <c r="Y52" s="23">
        <v>0</v>
      </c>
      <c r="Z52" s="45">
        <f t="shared" si="3"/>
        <v>32</v>
      </c>
      <c r="AA52" s="45">
        <f t="shared" si="4"/>
        <v>2</v>
      </c>
      <c r="AB52" s="24">
        <v>22</v>
      </c>
      <c r="AC52" s="24">
        <v>0</v>
      </c>
      <c r="AD52" s="24">
        <v>2</v>
      </c>
      <c r="AE52" s="24">
        <v>1</v>
      </c>
      <c r="AF52" s="24">
        <v>19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45">
        <f t="shared" si="5"/>
        <v>43</v>
      </c>
      <c r="AM52" s="45">
        <f t="shared" si="6"/>
        <v>1</v>
      </c>
      <c r="AN52" s="25">
        <v>6464</v>
      </c>
      <c r="AO52" s="25">
        <v>45</v>
      </c>
      <c r="AP52" s="25">
        <v>6404</v>
      </c>
      <c r="AQ52" s="25">
        <v>25</v>
      </c>
      <c r="AR52" s="45">
        <f t="shared" si="42"/>
        <v>12868</v>
      </c>
      <c r="AS52" s="45">
        <f t="shared" si="42"/>
        <v>70</v>
      </c>
      <c r="AT52" s="25">
        <v>5956</v>
      </c>
      <c r="AU52" s="25">
        <v>42</v>
      </c>
      <c r="AV52" s="25">
        <v>24</v>
      </c>
      <c r="AW52" s="45">
        <f t="shared" si="9"/>
        <v>6022</v>
      </c>
      <c r="AX52" s="46">
        <f t="shared" si="50"/>
        <v>-5</v>
      </c>
      <c r="AY52" s="46">
        <f t="shared" si="50"/>
        <v>1</v>
      </c>
      <c r="AZ52" s="46">
        <f t="shared" si="50"/>
        <v>-6</v>
      </c>
      <c r="BA52" s="46">
        <f t="shared" si="23"/>
        <v>0</v>
      </c>
      <c r="BB52" s="46">
        <f t="shared" si="56"/>
        <v>-11</v>
      </c>
      <c r="BC52" s="46">
        <f t="shared" si="56"/>
        <v>1</v>
      </c>
      <c r="BD52" s="47" t="str">
        <f>IF(AR52+(Z52-AL52)=I52,"","不一致")</f>
        <v/>
      </c>
      <c r="BE52" s="48" t="str">
        <f t="shared" si="48"/>
        <v/>
      </c>
    </row>
    <row r="53" spans="2:57" s="16" customFormat="1" ht="21" customHeight="1" x14ac:dyDescent="0.15">
      <c r="B53" s="90"/>
      <c r="C53" s="49" t="s">
        <v>110</v>
      </c>
      <c r="D53" s="50" t="s">
        <v>111</v>
      </c>
      <c r="E53" s="23">
        <v>1090</v>
      </c>
      <c r="F53" s="23">
        <v>2</v>
      </c>
      <c r="G53" s="23">
        <v>1118</v>
      </c>
      <c r="H53" s="24">
        <v>5</v>
      </c>
      <c r="I53" s="45">
        <f t="shared" si="49"/>
        <v>2208</v>
      </c>
      <c r="J53" s="45">
        <f t="shared" si="49"/>
        <v>7</v>
      </c>
      <c r="K53" s="24">
        <v>894</v>
      </c>
      <c r="L53" s="24">
        <v>1</v>
      </c>
      <c r="M53" s="24">
        <v>6</v>
      </c>
      <c r="N53" s="45">
        <f t="shared" si="2"/>
        <v>901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3">
        <v>0</v>
      </c>
      <c r="Z53" s="45">
        <f t="shared" si="3"/>
        <v>0</v>
      </c>
      <c r="AA53" s="45">
        <f t="shared" si="4"/>
        <v>0</v>
      </c>
      <c r="AB53" s="24">
        <v>5</v>
      </c>
      <c r="AC53" s="24">
        <v>0</v>
      </c>
      <c r="AD53" s="24">
        <v>0</v>
      </c>
      <c r="AE53" s="24">
        <v>0</v>
      </c>
      <c r="AF53" s="24">
        <v>4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45">
        <f t="shared" si="5"/>
        <v>9</v>
      </c>
      <c r="AM53" s="45">
        <f t="shared" si="6"/>
        <v>0</v>
      </c>
      <c r="AN53" s="25">
        <v>1095</v>
      </c>
      <c r="AO53" s="25">
        <v>2</v>
      </c>
      <c r="AP53" s="25">
        <v>1122</v>
      </c>
      <c r="AQ53" s="25">
        <v>5</v>
      </c>
      <c r="AR53" s="45">
        <f t="shared" si="42"/>
        <v>2217</v>
      </c>
      <c r="AS53" s="45">
        <f t="shared" si="42"/>
        <v>7</v>
      </c>
      <c r="AT53" s="25">
        <v>898</v>
      </c>
      <c r="AU53" s="25">
        <v>1</v>
      </c>
      <c r="AV53" s="25">
        <v>6</v>
      </c>
      <c r="AW53" s="45">
        <f t="shared" si="9"/>
        <v>905</v>
      </c>
      <c r="AX53" s="46">
        <f t="shared" si="50"/>
        <v>-5</v>
      </c>
      <c r="AY53" s="46">
        <f t="shared" si="50"/>
        <v>0</v>
      </c>
      <c r="AZ53" s="46">
        <f t="shared" si="50"/>
        <v>-4</v>
      </c>
      <c r="BA53" s="46">
        <f t="shared" si="23"/>
        <v>0</v>
      </c>
      <c r="BB53" s="46">
        <f t="shared" si="56"/>
        <v>-9</v>
      </c>
      <c r="BC53" s="46">
        <f t="shared" si="56"/>
        <v>0</v>
      </c>
      <c r="BD53" s="47" t="str">
        <f t="shared" si="48"/>
        <v/>
      </c>
      <c r="BE53" s="48" t="str">
        <f t="shared" si="48"/>
        <v/>
      </c>
    </row>
    <row r="54" spans="2:57" s="16" customFormat="1" ht="21" customHeight="1" x14ac:dyDescent="0.15">
      <c r="B54" s="91"/>
      <c r="C54" s="51"/>
      <c r="D54" s="52" t="s">
        <v>61</v>
      </c>
      <c r="E54" s="53">
        <f>E48+E49+E50+E51+E52+E53</f>
        <v>30138</v>
      </c>
      <c r="F54" s="53">
        <f>F48+F49+F50+F51+F52+F53</f>
        <v>112</v>
      </c>
      <c r="G54" s="53">
        <f>G48+G49+G50+G51+G52+G53</f>
        <v>31993</v>
      </c>
      <c r="H54" s="54">
        <f>H48+H49+H50+H51+H52+H53</f>
        <v>178</v>
      </c>
      <c r="I54" s="54">
        <f t="shared" si="49"/>
        <v>62131</v>
      </c>
      <c r="J54" s="54">
        <f t="shared" si="49"/>
        <v>290</v>
      </c>
      <c r="K54" s="54">
        <f>K48+K49+K50+K51+K52+K53</f>
        <v>27433</v>
      </c>
      <c r="L54" s="54">
        <f>L48+L49+L50+L51+L52+L53</f>
        <v>153</v>
      </c>
      <c r="M54" s="54">
        <f>M48+M49+M50+M51+M52+M53</f>
        <v>112</v>
      </c>
      <c r="N54" s="54">
        <f t="shared" si="2"/>
        <v>27698</v>
      </c>
      <c r="O54" s="54">
        <f t="shared" ref="O54:Y54" si="57">O48+O49+O50+O51+O52+O53</f>
        <v>92</v>
      </c>
      <c r="P54" s="54">
        <f t="shared" si="57"/>
        <v>2</v>
      </c>
      <c r="Q54" s="54">
        <f t="shared" si="57"/>
        <v>0</v>
      </c>
      <c r="R54" s="54">
        <f t="shared" si="57"/>
        <v>9</v>
      </c>
      <c r="S54" s="54">
        <f t="shared" si="57"/>
        <v>13</v>
      </c>
      <c r="T54" s="54">
        <f t="shared" si="57"/>
        <v>0</v>
      </c>
      <c r="U54" s="54">
        <f t="shared" si="57"/>
        <v>0</v>
      </c>
      <c r="V54" s="54">
        <f t="shared" si="57"/>
        <v>0</v>
      </c>
      <c r="W54" s="54">
        <f t="shared" si="57"/>
        <v>0</v>
      </c>
      <c r="X54" s="54">
        <f t="shared" si="57"/>
        <v>1</v>
      </c>
      <c r="Y54" s="53">
        <f t="shared" si="57"/>
        <v>0</v>
      </c>
      <c r="Z54" s="54">
        <f t="shared" si="3"/>
        <v>106</v>
      </c>
      <c r="AA54" s="54">
        <f t="shared" si="4"/>
        <v>11</v>
      </c>
      <c r="AB54" s="54">
        <f t="shared" ref="AB54:AK54" si="58">AB48+AB49+AB50+AB51+AB52+AB53</f>
        <v>93</v>
      </c>
      <c r="AC54" s="54">
        <f t="shared" si="58"/>
        <v>3</v>
      </c>
      <c r="AD54" s="54">
        <f t="shared" si="58"/>
        <v>2</v>
      </c>
      <c r="AE54" s="54">
        <f t="shared" si="58"/>
        <v>1</v>
      </c>
      <c r="AF54" s="54">
        <f t="shared" si="58"/>
        <v>110</v>
      </c>
      <c r="AG54" s="54">
        <f t="shared" si="58"/>
        <v>0</v>
      </c>
      <c r="AH54" s="54">
        <f t="shared" si="58"/>
        <v>0</v>
      </c>
      <c r="AI54" s="54">
        <f t="shared" si="58"/>
        <v>0</v>
      </c>
      <c r="AJ54" s="54">
        <f t="shared" si="58"/>
        <v>0</v>
      </c>
      <c r="AK54" s="54">
        <f t="shared" si="58"/>
        <v>0</v>
      </c>
      <c r="AL54" s="54">
        <f t="shared" si="5"/>
        <v>205</v>
      </c>
      <c r="AM54" s="54">
        <f t="shared" si="6"/>
        <v>4</v>
      </c>
      <c r="AN54" s="54">
        <f>AN48+AN49+AN50+AN51+AN52+AN53</f>
        <v>30179</v>
      </c>
      <c r="AO54" s="54">
        <f>AO48+AO49+AO50+AO51+AO52+AO53</f>
        <v>113</v>
      </c>
      <c r="AP54" s="54">
        <f>AP48+AP49+AP50+AP51+AP52+AP53</f>
        <v>32051</v>
      </c>
      <c r="AQ54" s="54">
        <f>AQ48+AQ49+AQ50+AQ51+AQ52+AQ53</f>
        <v>170</v>
      </c>
      <c r="AR54" s="54">
        <f t="shared" si="42"/>
        <v>62230</v>
      </c>
      <c r="AS54" s="54">
        <f t="shared" si="42"/>
        <v>283</v>
      </c>
      <c r="AT54" s="54">
        <f>AT48+AT49+AT50+AT51+AT52+AT53</f>
        <v>27441</v>
      </c>
      <c r="AU54" s="54">
        <f>AU48+AU49+AU50+AU51+AU52+AU53</f>
        <v>146</v>
      </c>
      <c r="AV54" s="54">
        <f>AV48+AV49+AV50+AV51+AV52+AV53</f>
        <v>113</v>
      </c>
      <c r="AW54" s="54">
        <f t="shared" si="9"/>
        <v>27700</v>
      </c>
      <c r="AX54" s="55">
        <f t="shared" si="50"/>
        <v>-41</v>
      </c>
      <c r="AY54" s="55">
        <f t="shared" si="50"/>
        <v>-1</v>
      </c>
      <c r="AZ54" s="55">
        <f t="shared" si="50"/>
        <v>-58</v>
      </c>
      <c r="BA54" s="55">
        <f t="shared" si="23"/>
        <v>8</v>
      </c>
      <c r="BB54" s="55">
        <f t="shared" si="23"/>
        <v>-99</v>
      </c>
      <c r="BC54" s="55">
        <f t="shared" si="23"/>
        <v>7</v>
      </c>
      <c r="BD54" s="56" t="str">
        <f t="shared" si="48"/>
        <v/>
      </c>
      <c r="BE54" s="57" t="str">
        <f t="shared" si="48"/>
        <v/>
      </c>
    </row>
    <row r="55" spans="2:57" s="16" customFormat="1" ht="21" customHeight="1" x14ac:dyDescent="0.15">
      <c r="B55" s="22"/>
      <c r="C55" s="37"/>
      <c r="D55" s="61" t="s">
        <v>121</v>
      </c>
      <c r="E55" s="53">
        <f>E6+E7+E8+E9+E10+E11+E12+E13+E14+E15</f>
        <v>447693</v>
      </c>
      <c r="F55" s="53">
        <f>F6+F7+F8+F9+F10+F11+F12+F13+F14+F15</f>
        <v>2017</v>
      </c>
      <c r="G55" s="53">
        <f>G6+G7+G8+G9+G10+G11+G12+G13+G14+G15</f>
        <v>500167</v>
      </c>
      <c r="H55" s="54">
        <f>H6+H7+H8+H9+H10+H11+H12+H13+H14+H15</f>
        <v>2850</v>
      </c>
      <c r="I55" s="54">
        <f t="shared" si="49"/>
        <v>947860</v>
      </c>
      <c r="J55" s="54">
        <f t="shared" si="49"/>
        <v>4867</v>
      </c>
      <c r="K55" s="54">
        <f>K6+K7+K8+K9+K10+K11+K12+K13+K14+K15</f>
        <v>465309</v>
      </c>
      <c r="L55" s="54">
        <f>L6+L7+L8+L9+L10+L11+L12+L13+L14+L15</f>
        <v>3482</v>
      </c>
      <c r="M55" s="54">
        <f>M6+M7+M8+M9+M10+M11+M12+M13+M14+M15</f>
        <v>907</v>
      </c>
      <c r="N55" s="54">
        <f t="shared" si="2"/>
        <v>469698</v>
      </c>
      <c r="O55" s="54">
        <f t="shared" ref="O55:Y55" si="59">O6+O7+O8+O9+O10+O11+O12+O13+O14+O15</f>
        <v>1254</v>
      </c>
      <c r="P55" s="54">
        <f t="shared" si="59"/>
        <v>75</v>
      </c>
      <c r="Q55" s="54">
        <f t="shared" si="59"/>
        <v>26</v>
      </c>
      <c r="R55" s="54">
        <f t="shared" si="59"/>
        <v>142</v>
      </c>
      <c r="S55" s="54">
        <f t="shared" si="59"/>
        <v>380</v>
      </c>
      <c r="T55" s="54">
        <f t="shared" si="59"/>
        <v>1</v>
      </c>
      <c r="U55" s="54">
        <f t="shared" si="59"/>
        <v>1</v>
      </c>
      <c r="V55" s="54">
        <f t="shared" si="59"/>
        <v>1</v>
      </c>
      <c r="W55" s="54">
        <f t="shared" si="59"/>
        <v>0</v>
      </c>
      <c r="X55" s="54">
        <f t="shared" si="59"/>
        <v>8</v>
      </c>
      <c r="Y55" s="53">
        <f t="shared" si="59"/>
        <v>1</v>
      </c>
      <c r="Z55" s="54">
        <f t="shared" si="3"/>
        <v>1669</v>
      </c>
      <c r="AA55" s="54">
        <f t="shared" si="4"/>
        <v>220</v>
      </c>
      <c r="AB55" s="54">
        <f t="shared" ref="AB55:AK55" si="60">AB6+AB7+AB8+AB9+AB10+AB11+AB12+AB13+AB14+AB15</f>
        <v>1315</v>
      </c>
      <c r="AC55" s="54">
        <f t="shared" si="60"/>
        <v>102</v>
      </c>
      <c r="AD55" s="54">
        <f t="shared" si="60"/>
        <v>24</v>
      </c>
      <c r="AE55" s="54">
        <f t="shared" si="60"/>
        <v>37</v>
      </c>
      <c r="AF55" s="54">
        <f t="shared" si="60"/>
        <v>1266</v>
      </c>
      <c r="AG55" s="54">
        <f t="shared" si="60"/>
        <v>0</v>
      </c>
      <c r="AH55" s="54">
        <f t="shared" si="60"/>
        <v>0</v>
      </c>
      <c r="AI55" s="54">
        <f t="shared" si="60"/>
        <v>0</v>
      </c>
      <c r="AJ55" s="54">
        <f t="shared" si="60"/>
        <v>6</v>
      </c>
      <c r="AK55" s="54">
        <f t="shared" si="60"/>
        <v>11</v>
      </c>
      <c r="AL55" s="54">
        <f t="shared" si="5"/>
        <v>2611</v>
      </c>
      <c r="AM55" s="54">
        <f t="shared" si="6"/>
        <v>150</v>
      </c>
      <c r="AN55" s="54">
        <f>AN6+AN7+AN8+AN9+AN10+AN11+AN12+AN13+AN14+AN15</f>
        <v>448113</v>
      </c>
      <c r="AO55" s="54">
        <f>AO6+AO7+AO8+AO9+AO10+AO11+AO12+AO13+AO14+AO15</f>
        <v>1994</v>
      </c>
      <c r="AP55" s="54">
        <f>AP6+AP7+AP8+AP9+AP10+AP11+AP12+AP13+AP14+AP15</f>
        <v>500689</v>
      </c>
      <c r="AQ55" s="54">
        <f>AQ6+AQ7+AQ8+AQ9+AQ10+AQ11+AQ12+AQ13+AQ14+AQ15</f>
        <v>2803</v>
      </c>
      <c r="AR55" s="54">
        <f t="shared" si="42"/>
        <v>948802</v>
      </c>
      <c r="AS55" s="54">
        <f t="shared" si="42"/>
        <v>4797</v>
      </c>
      <c r="AT55" s="54">
        <f>AT6+AT7+AT8+AT9+AT10+AT11+AT12+AT13+AT14+AT15</f>
        <v>465537</v>
      </c>
      <c r="AU55" s="54">
        <f>AU6+AU7+AU8+AU9+AU10+AU11+AU12+AU13+AU14+AU15</f>
        <v>3414</v>
      </c>
      <c r="AV55" s="54">
        <f>AV6+AV7+AV8+AV9+AV10+AV11+AV12+AV13+AV14+AV15</f>
        <v>907</v>
      </c>
      <c r="AW55" s="54">
        <f t="shared" si="9"/>
        <v>469858</v>
      </c>
      <c r="AX55" s="55">
        <f t="shared" si="50"/>
        <v>-420</v>
      </c>
      <c r="AY55" s="55">
        <f t="shared" si="50"/>
        <v>23</v>
      </c>
      <c r="AZ55" s="55">
        <f t="shared" si="50"/>
        <v>-522</v>
      </c>
      <c r="BA55" s="55">
        <f t="shared" si="50"/>
        <v>47</v>
      </c>
      <c r="BB55" s="55">
        <f t="shared" si="50"/>
        <v>-942</v>
      </c>
      <c r="BC55" s="55">
        <f t="shared" si="50"/>
        <v>70</v>
      </c>
      <c r="BD55" s="56" t="str">
        <f t="shared" si="48"/>
        <v/>
      </c>
      <c r="BE55" s="57" t="str">
        <f t="shared" si="48"/>
        <v/>
      </c>
    </row>
    <row r="56" spans="2:57" s="16" customFormat="1" ht="21" customHeight="1" x14ac:dyDescent="0.15">
      <c r="B56" s="22"/>
      <c r="C56" s="37"/>
      <c r="D56" s="61" t="s">
        <v>122</v>
      </c>
      <c r="E56" s="53">
        <f>E17+E18+E19+E20+E22+E23+E25+E27+E28+E29+E31+E32+E33+E35+E36+E37+E38+E39+E40+E41+E43+E44+E45+E46+E48+E49+E50+E51+E52+E53</f>
        <v>131571</v>
      </c>
      <c r="F56" s="53">
        <f>F17+F18+F19+F20+F22+F23+F25+F27+F28+F29+F31+F32+F33+F35+F36+F37+F38+F39+F40+F41+F43+F44+F45+F46+F48+F49+F50+F51+F52+F53</f>
        <v>620</v>
      </c>
      <c r="G56" s="53">
        <f>G17+G18+G19+G20+G22+G23+G25+G27+G28+G29+G31+G32+G33+G35+G36+G37+G38+G39+G40+G41+G43+G44+G45+G46+G48+G49+G50+G51+G52+G53</f>
        <v>141036</v>
      </c>
      <c r="H56" s="54">
        <f>H17+H18+H19+H20+H22+H23+H25+H27+H28+H29+H31+H32+H33+H35+H36+H37+H38+H39+H40+H41+H43+H44+H45+H46+H48+H49+H50+H51+H52+H53</f>
        <v>1077</v>
      </c>
      <c r="I56" s="54">
        <f t="shared" si="49"/>
        <v>272607</v>
      </c>
      <c r="J56" s="54">
        <f t="shared" si="49"/>
        <v>1697</v>
      </c>
      <c r="K56" s="54">
        <f>K17+K18+K19+K20+K22+K23+K25+K27+K28+K29+K31+K32+K33+K35+K36+K37+K38+K39+K40+K41+K43+K44+K45+K46+K48+K49+K50+K51+K52+K53</f>
        <v>123749</v>
      </c>
      <c r="L56" s="54">
        <f>L17+L18+L19+L20+L22+L23+L25+L27+L28+L29+L31+L32+L33+L35+L36+L37+L38+L39+L40+L41+L43+L44+L45+L46+L48+L49+L50+L51+L52+L53</f>
        <v>1228</v>
      </c>
      <c r="M56" s="54">
        <f>M17+M18+M19+M20+M22+M23+M25+M27+M28+M29+M31+M32+M33+M35+M36+M37+M38+M39+M40+M41+M43+M44+M45+M46+M48+M49+M50+M51+M52+M53</f>
        <v>332</v>
      </c>
      <c r="N56" s="54">
        <f t="shared" si="2"/>
        <v>125309</v>
      </c>
      <c r="O56" s="54">
        <f t="shared" ref="O56:Y56" si="61">O17+O18+O19+O20+O22+O23+O25+O27+O28+O29+O31+O32+O33+O35+O36+O37+O38+O39+O40+O41+O43+O44+O45+O46+O48+O49+O50+O51+O52+O53</f>
        <v>443</v>
      </c>
      <c r="P56" s="54">
        <f t="shared" si="61"/>
        <v>23</v>
      </c>
      <c r="Q56" s="54">
        <f t="shared" si="61"/>
        <v>2</v>
      </c>
      <c r="R56" s="54">
        <f t="shared" si="61"/>
        <v>44</v>
      </c>
      <c r="S56" s="54">
        <f t="shared" si="61"/>
        <v>103</v>
      </c>
      <c r="T56" s="54">
        <f t="shared" si="61"/>
        <v>0</v>
      </c>
      <c r="U56" s="54">
        <f t="shared" si="61"/>
        <v>0</v>
      </c>
      <c r="V56" s="54">
        <f t="shared" si="61"/>
        <v>0</v>
      </c>
      <c r="W56" s="54">
        <f t="shared" si="61"/>
        <v>0</v>
      </c>
      <c r="X56" s="54">
        <f t="shared" si="61"/>
        <v>4</v>
      </c>
      <c r="Y56" s="53">
        <f t="shared" si="61"/>
        <v>0</v>
      </c>
      <c r="Z56" s="54">
        <f t="shared" si="3"/>
        <v>552</v>
      </c>
      <c r="AA56" s="54">
        <f t="shared" si="4"/>
        <v>67</v>
      </c>
      <c r="AB56" s="54">
        <f t="shared" ref="AB56:AK56" si="62">AB17+AB18+AB19+AB20+AB22+AB23+AB25+AB27+AB28+AB29+AB31+AB32+AB33+AB35+AB36+AB37+AB38+AB39+AB40+AB41+AB43+AB44+AB45+AB46+AB48+AB49+AB50+AB51+AB52+AB53</f>
        <v>444</v>
      </c>
      <c r="AC56" s="54">
        <f t="shared" si="62"/>
        <v>29</v>
      </c>
      <c r="AD56" s="54">
        <f t="shared" si="62"/>
        <v>14</v>
      </c>
      <c r="AE56" s="54">
        <f t="shared" si="62"/>
        <v>22</v>
      </c>
      <c r="AF56" s="54">
        <f t="shared" si="62"/>
        <v>493</v>
      </c>
      <c r="AG56" s="54">
        <f t="shared" si="62"/>
        <v>0</v>
      </c>
      <c r="AH56" s="54">
        <f t="shared" si="62"/>
        <v>0</v>
      </c>
      <c r="AI56" s="54">
        <f t="shared" si="62"/>
        <v>0</v>
      </c>
      <c r="AJ56" s="54">
        <f t="shared" si="62"/>
        <v>2</v>
      </c>
      <c r="AK56" s="54">
        <f t="shared" si="62"/>
        <v>8</v>
      </c>
      <c r="AL56" s="54">
        <f t="shared" si="5"/>
        <v>953</v>
      </c>
      <c r="AM56" s="54">
        <f t="shared" si="6"/>
        <v>59</v>
      </c>
      <c r="AN56" s="54">
        <f>AN17+AN18+AN19+AN20+AN22+AN23+AN25+AN27+AN28+AN29+AN31+AN32+AN33+AN35+AN36+AN37+AN38+AN39+AN40+AN41+AN43+AN44+AN45+AN46+AN48+AN49+AN50+AN51+AN52+AN53</f>
        <v>131768</v>
      </c>
      <c r="AO56" s="54">
        <f>AO17+AO18+AO19+AO20+AO22+AO23+AO25+AO27+AO28+AO29+AO31+AO32+AO33+AO35+AO36+AO37+AO38+AO39+AO40+AO41+AO43+AO44+AO45+AO46+AO48+AO49+AO50+AO51+AO52+AO53</f>
        <v>629</v>
      </c>
      <c r="AP56" s="54">
        <f>AP17+AP18+AP19+AP20+AP22+AP23+AP25+AP27+AP28+AP29+AP31+AP32+AP33+AP35+AP36+AP37+AP38+AP39+AP40+AP41+AP43+AP44+AP45+AP46+AP48+AP49+AP50+AP51+AP52+AP53</f>
        <v>141240</v>
      </c>
      <c r="AQ56" s="54">
        <f>AQ17+AQ18+AQ19+AQ20+AQ22+AQ23+AQ25+AQ27+AQ28+AQ29+AQ31+AQ32+AQ33+AQ35+AQ36+AQ37+AQ38+AQ39+AQ40+AQ41+AQ43+AQ44+AQ45+AQ46+AQ48+AQ49+AQ50+AQ51+AQ52+AQ53</f>
        <v>1060</v>
      </c>
      <c r="AR56" s="54">
        <f t="shared" si="42"/>
        <v>273008</v>
      </c>
      <c r="AS56" s="54">
        <f t="shared" si="42"/>
        <v>1689</v>
      </c>
      <c r="AT56" s="54">
        <f>AT17+AT18+AT19+AT20+AT22+AT23+AT25+AT27+AT28+AT29+AT31+AT32+AT33+AT35+AT36+AT37+AT38+AT39+AT40+AT41+AT43+AT44+AT45+AT46+AT48+AT49+AT50+AT51+AT52+AT53</f>
        <v>123850</v>
      </c>
      <c r="AU56" s="54">
        <f>AU17+AU18+AU19+AU20+AU22+AU23+AU25+AU27+AU28+AU29+AU31+AU32+AU33+AU35+AU36+AU37+AU38+AU39+AU40+AU41+AU43+AU44+AU45+AU46+AU48+AU49+AU50+AU51+AU52+AU53</f>
        <v>1218</v>
      </c>
      <c r="AV56" s="54">
        <f>AV17+AV18+AV19+AV20+AV22+AV23+AV25+AV27+AV28+AV29+AV31+AV32+AV33+AV35+AV36+AV37+AV38+AV39+AV40+AV41+AV43+AV44+AV45+AV46+AV48+AV49+AV50+AV51+AV52+AV53</f>
        <v>335</v>
      </c>
      <c r="AW56" s="54">
        <f t="shared" si="9"/>
        <v>125403</v>
      </c>
      <c r="AX56" s="55">
        <f t="shared" si="50"/>
        <v>-197</v>
      </c>
      <c r="AY56" s="55">
        <f t="shared" si="50"/>
        <v>-9</v>
      </c>
      <c r="AZ56" s="55">
        <f t="shared" si="50"/>
        <v>-204</v>
      </c>
      <c r="BA56" s="55">
        <f t="shared" si="50"/>
        <v>17</v>
      </c>
      <c r="BB56" s="55">
        <f t="shared" si="50"/>
        <v>-401</v>
      </c>
      <c r="BC56" s="55">
        <f t="shared" si="50"/>
        <v>8</v>
      </c>
      <c r="BD56" s="56" t="str">
        <f t="shared" si="48"/>
        <v/>
      </c>
      <c r="BE56" s="57" t="str">
        <f t="shared" si="48"/>
        <v/>
      </c>
    </row>
    <row r="57" spans="2:57" s="16" customFormat="1" ht="21" customHeight="1" x14ac:dyDescent="0.15">
      <c r="B57" s="22"/>
      <c r="C57" s="37"/>
      <c r="D57" s="61" t="s">
        <v>123</v>
      </c>
      <c r="E57" s="53">
        <f>E56+E55</f>
        <v>579264</v>
      </c>
      <c r="F57" s="53">
        <f>F56+F55</f>
        <v>2637</v>
      </c>
      <c r="G57" s="53">
        <f>G56+G55</f>
        <v>641203</v>
      </c>
      <c r="H57" s="54">
        <f>H56+H55</f>
        <v>3927</v>
      </c>
      <c r="I57" s="54">
        <f t="shared" si="49"/>
        <v>1220467</v>
      </c>
      <c r="J57" s="54">
        <f t="shared" si="49"/>
        <v>6564</v>
      </c>
      <c r="K57" s="54">
        <f>K56+K55</f>
        <v>589058</v>
      </c>
      <c r="L57" s="54">
        <f>L56+L55</f>
        <v>4710</v>
      </c>
      <c r="M57" s="54">
        <f>M56+M55</f>
        <v>1239</v>
      </c>
      <c r="N57" s="54">
        <f>K56+K55+L56+L55+M56+M55</f>
        <v>595007</v>
      </c>
      <c r="O57" s="54">
        <f t="shared" ref="O57:Y57" si="63">O56+O55</f>
        <v>1697</v>
      </c>
      <c r="P57" s="54">
        <f t="shared" si="63"/>
        <v>98</v>
      </c>
      <c r="Q57" s="54">
        <f t="shared" si="63"/>
        <v>28</v>
      </c>
      <c r="R57" s="54">
        <f t="shared" si="63"/>
        <v>186</v>
      </c>
      <c r="S57" s="54">
        <f t="shared" si="63"/>
        <v>483</v>
      </c>
      <c r="T57" s="54">
        <f t="shared" si="63"/>
        <v>1</v>
      </c>
      <c r="U57" s="54">
        <f t="shared" si="63"/>
        <v>1</v>
      </c>
      <c r="V57" s="54">
        <f t="shared" si="63"/>
        <v>1</v>
      </c>
      <c r="W57" s="54">
        <f t="shared" si="63"/>
        <v>0</v>
      </c>
      <c r="X57" s="54">
        <f t="shared" si="63"/>
        <v>12</v>
      </c>
      <c r="Y57" s="53">
        <f t="shared" si="63"/>
        <v>1</v>
      </c>
      <c r="Z57" s="54">
        <f t="shared" si="3"/>
        <v>2221</v>
      </c>
      <c r="AA57" s="54">
        <f t="shared" si="4"/>
        <v>287</v>
      </c>
      <c r="AB57" s="54">
        <f t="shared" ref="AB57:AK57" si="64">AB56+AB55</f>
        <v>1759</v>
      </c>
      <c r="AC57" s="54">
        <f t="shared" si="64"/>
        <v>131</v>
      </c>
      <c r="AD57" s="54">
        <f t="shared" si="64"/>
        <v>38</v>
      </c>
      <c r="AE57" s="54">
        <f t="shared" si="64"/>
        <v>59</v>
      </c>
      <c r="AF57" s="54">
        <f t="shared" si="64"/>
        <v>1759</v>
      </c>
      <c r="AG57" s="54">
        <f t="shared" si="64"/>
        <v>0</v>
      </c>
      <c r="AH57" s="54">
        <f t="shared" si="64"/>
        <v>0</v>
      </c>
      <c r="AI57" s="54">
        <f t="shared" si="64"/>
        <v>0</v>
      </c>
      <c r="AJ57" s="54">
        <f t="shared" si="64"/>
        <v>8</v>
      </c>
      <c r="AK57" s="54">
        <f t="shared" si="64"/>
        <v>19</v>
      </c>
      <c r="AL57" s="54">
        <f t="shared" si="5"/>
        <v>3564</v>
      </c>
      <c r="AM57" s="54">
        <f t="shared" si="6"/>
        <v>209</v>
      </c>
      <c r="AN57" s="54">
        <f>AN56+AN55</f>
        <v>579881</v>
      </c>
      <c r="AO57" s="54">
        <f>AO56+AO55</f>
        <v>2623</v>
      </c>
      <c r="AP57" s="54">
        <f>AP56+AP55</f>
        <v>641929</v>
      </c>
      <c r="AQ57" s="54">
        <f>AQ56+AQ55</f>
        <v>3863</v>
      </c>
      <c r="AR57" s="54">
        <f t="shared" si="42"/>
        <v>1221810</v>
      </c>
      <c r="AS57" s="54">
        <f t="shared" si="42"/>
        <v>6486</v>
      </c>
      <c r="AT57" s="54">
        <f>AT56+AT55</f>
        <v>589387</v>
      </c>
      <c r="AU57" s="54">
        <f>AU56+AU55</f>
        <v>4632</v>
      </c>
      <c r="AV57" s="54">
        <f>AV56+AV55</f>
        <v>1242</v>
      </c>
      <c r="AW57" s="54">
        <f>AT56+AT55+AU56+AU55+AV56+AV55</f>
        <v>595261</v>
      </c>
      <c r="AX57" s="55">
        <f t="shared" si="50"/>
        <v>-617</v>
      </c>
      <c r="AY57" s="55">
        <f t="shared" si="50"/>
        <v>14</v>
      </c>
      <c r="AZ57" s="55">
        <f t="shared" si="50"/>
        <v>-726</v>
      </c>
      <c r="BA57" s="55">
        <f t="shared" si="50"/>
        <v>64</v>
      </c>
      <c r="BB57" s="55">
        <f t="shared" si="50"/>
        <v>-1343</v>
      </c>
      <c r="BC57" s="55">
        <f t="shared" si="50"/>
        <v>78</v>
      </c>
      <c r="BD57" s="56" t="str">
        <f t="shared" si="48"/>
        <v/>
      </c>
      <c r="BE57" s="57" t="str">
        <f t="shared" si="48"/>
        <v/>
      </c>
    </row>
    <row r="58" spans="2:57" ht="12.75" customHeight="1" x14ac:dyDescent="0.15">
      <c r="B58" s="8"/>
      <c r="C58" s="5"/>
      <c r="D58" s="2"/>
      <c r="E58" s="10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</row>
    <row r="59" spans="2:57" ht="12.75" customHeight="1" x14ac:dyDescent="0.15">
      <c r="B59" s="8"/>
      <c r="C59" s="5"/>
      <c r="D59" s="2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</row>
    <row r="60" spans="2:57" ht="12.75" customHeight="1" x14ac:dyDescent="0.15">
      <c r="B60" s="8"/>
      <c r="C60" s="5"/>
      <c r="D60" s="2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</row>
    <row r="61" spans="2:57" ht="12.75" customHeight="1" x14ac:dyDescent="0.15">
      <c r="B61" s="8"/>
      <c r="C61" s="5"/>
      <c r="D61" s="2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</row>
    <row r="62" spans="2:57" ht="12.75" customHeight="1" x14ac:dyDescent="0.15">
      <c r="B62" s="8"/>
      <c r="C62" s="5"/>
      <c r="D62" s="2"/>
      <c r="E62" s="10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</row>
    <row r="63" spans="2:57" ht="12.75" customHeight="1" x14ac:dyDescent="0.15">
      <c r="B63" s="8"/>
      <c r="C63" s="5"/>
      <c r="D63" s="2"/>
      <c r="E63" s="10"/>
      <c r="F63" s="10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</row>
    <row r="64" spans="2:57" ht="12.75" customHeight="1" x14ac:dyDescent="0.15">
      <c r="B64" s="8"/>
      <c r="C64" s="5"/>
      <c r="D64" s="2"/>
      <c r="E64" s="10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</row>
  </sheetData>
  <sheetProtection selectLockedCells="1"/>
  <mergeCells count="48">
    <mergeCell ref="B35:B42"/>
    <mergeCell ref="B43:B47"/>
    <mergeCell ref="B48:B54"/>
    <mergeCell ref="B6:B16"/>
    <mergeCell ref="B17:B21"/>
    <mergeCell ref="B22:B24"/>
    <mergeCell ref="B25:B26"/>
    <mergeCell ref="B27:B30"/>
    <mergeCell ref="B31:B34"/>
    <mergeCell ref="BB4:BC4"/>
    <mergeCell ref="AT2:AW3"/>
    <mergeCell ref="AU4:AU5"/>
    <mergeCell ref="AJ4:AK4"/>
    <mergeCell ref="AN4:AO4"/>
    <mergeCell ref="AP4:AQ4"/>
    <mergeCell ref="AR4:AS4"/>
    <mergeCell ref="AT4:AT5"/>
    <mergeCell ref="AL3:AM4"/>
    <mergeCell ref="BD2:BE4"/>
    <mergeCell ref="O3:R3"/>
    <mergeCell ref="S3:T4"/>
    <mergeCell ref="U3:Y3"/>
    <mergeCell ref="Z3:AA4"/>
    <mergeCell ref="AB3:AE3"/>
    <mergeCell ref="AF3:AG4"/>
    <mergeCell ref="AH3:AK3"/>
    <mergeCell ref="AV4:AV5"/>
    <mergeCell ref="AW4:AW5"/>
    <mergeCell ref="O4:P4"/>
    <mergeCell ref="O2:AA2"/>
    <mergeCell ref="AX2:BC3"/>
    <mergeCell ref="Q4:R4"/>
    <mergeCell ref="X4:Y4"/>
    <mergeCell ref="AB4:AC4"/>
    <mergeCell ref="E4:F4"/>
    <mergeCell ref="G4:H4"/>
    <mergeCell ref="E2:J3"/>
    <mergeCell ref="I4:J4"/>
    <mergeCell ref="K2:N3"/>
    <mergeCell ref="N4:N5"/>
    <mergeCell ref="K4:K5"/>
    <mergeCell ref="L4:L5"/>
    <mergeCell ref="M4:M5"/>
    <mergeCell ref="AD4:AE4"/>
    <mergeCell ref="AB2:AM2"/>
    <mergeCell ref="AN2:AS3"/>
    <mergeCell ref="AX4:AY4"/>
    <mergeCell ref="AZ4:BA4"/>
  </mergeCells>
  <phoneticPr fontId="1"/>
  <printOptions horizontalCentered="1"/>
  <pageMargins left="0.78740157480314965" right="0.39370078740157483" top="0.39370078740157483" bottom="0.39370078740157483" header="0.19685039370078741" footer="0.19685039370078741"/>
  <pageSetup paperSize="8" scale="5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月報集計表（県集計）</vt:lpstr>
      <vt:lpstr>'月報集計表（県集計）'!Print_Area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英樹</dc:creator>
  <cp:lastModifiedBy>201op</cp:lastModifiedBy>
  <cp:lastPrinted>2021-12-21T12:24:48Z</cp:lastPrinted>
  <dcterms:created xsi:type="dcterms:W3CDTF">2004-02-13T02:10:51Z</dcterms:created>
  <dcterms:modified xsi:type="dcterms:W3CDTF">2023-02-16T00:03:56Z</dcterms:modified>
</cp:coreProperties>
</file>