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ANDISK-TOKEI3\tokei-share\10_管理・教育統計G\●06_学校基本調査\R3年度調査\R3 報告書関係\3_原稿\R3オープンデータカタログ用\"/>
    </mc:Choice>
  </mc:AlternateContent>
  <bookViews>
    <workbookView xWindow="3360" yWindow="2430" windowWidth="8475" windowHeight="4365" firstSheet="3" activeTab="10"/>
  </bookViews>
  <sheets>
    <sheet name="幼稚園" sheetId="21" r:id="rId1"/>
    <sheet name="幼保連携" sheetId="23" r:id="rId2"/>
    <sheet name="小学校" sheetId="15" r:id="rId3"/>
    <sheet name="中学校" sheetId="16" r:id="rId4"/>
    <sheet name="高等学校（１）" sheetId="9" r:id="rId5"/>
    <sheet name="高等学校（２）（３）" sheetId="17" r:id="rId6"/>
    <sheet name="特別支援学校" sheetId="10" r:id="rId7"/>
    <sheet name="専修学校（1）" sheetId="24" r:id="rId8"/>
    <sheet name="専修学校（２）～（４）" sheetId="19" r:id="rId9"/>
    <sheet name="各種学校（１）" sheetId="20" r:id="rId10"/>
    <sheet name="各種学校（２）" sheetId="26" r:id="rId11"/>
  </sheets>
  <definedNames>
    <definedName name="_Regression_Int" localSheetId="9" hidden="1">1</definedName>
    <definedName name="_Regression_Int" localSheetId="4" hidden="1">1</definedName>
    <definedName name="_Regression_Int" localSheetId="5" hidden="1">1</definedName>
    <definedName name="_Regression_Int" localSheetId="2" hidden="1">1</definedName>
    <definedName name="_Regression_Int" localSheetId="8" hidden="1">1</definedName>
    <definedName name="_Regression_Int" localSheetId="3" hidden="1">1</definedName>
    <definedName name="_Regression_Int" localSheetId="6" hidden="1">1</definedName>
    <definedName name="_Regression_Int" localSheetId="0" hidden="1">1</definedName>
    <definedName name="_Regression_Int" localSheetId="1" hidden="1">1</definedName>
    <definedName name="_xlnm.Print_Area" localSheetId="4">'高等学校（１）'!$A$1:$X$57</definedName>
    <definedName name="_xlnm.Print_Area" localSheetId="5">'高等学校（２）（３）'!$A$1:$V$47</definedName>
    <definedName name="_xlnm.Print_Area" localSheetId="2">小学校!$BK$1:$BN$59</definedName>
    <definedName name="_xlnm.Print_Area" localSheetId="8">'専修学校（２）～（４）'!#REF!,'専修学校（２）～（４）'!$B$1:$S$45,'専修学校（２）～（４）'!$W$1:$AN$45,'専修学校（２）～（４）'!$AR$1:$BL$45</definedName>
    <definedName name="_xlnm.Print_Area" localSheetId="3">中学校!$BD$1:$BG$62</definedName>
    <definedName name="_xlnm.Print_Area" localSheetId="6">特別支援学校!$A$1:$T$14</definedName>
    <definedName name="_xlnm.Print_Area" localSheetId="0">幼稚園!$A$1:$L$58</definedName>
    <definedName name="_xlnm.Print_Area" localSheetId="1">幼保連携!$A$1:$O$56</definedName>
    <definedName name="Print_Area_MI" localSheetId="9">'各種学校（１）'!#REF!</definedName>
    <definedName name="Print_Area_MI" localSheetId="4">'高等学校（１）'!$N$1:$X$35</definedName>
    <definedName name="Print_Area_MI" localSheetId="5">'高等学校（２）（３）'!#REF!</definedName>
    <definedName name="Print_Area_MI" localSheetId="2">小学校!#REF!</definedName>
    <definedName name="Print_Area_MI" localSheetId="8">'専修学校（２）～（４）'!#REF!</definedName>
    <definedName name="Print_Area_MI" localSheetId="3">中学校!$BD$1:$BL$46</definedName>
    <definedName name="Print_Area_MI" localSheetId="6">特別支援学校!$K$1:$T$14</definedName>
    <definedName name="Print_Area_MI" localSheetId="0">幼稚園!$A$36:$L$58</definedName>
    <definedName name="Print_Area_MI" localSheetId="1">幼保連携!$A$34:$O$56</definedName>
  </definedNames>
  <calcPr calcId="162913"/>
</workbook>
</file>

<file path=xl/calcChain.xml><?xml version="1.0" encoding="utf-8"?>
<calcChain xmlns="http://schemas.openxmlformats.org/spreadsheetml/2006/main">
  <c r="B6" i="17" l="1"/>
  <c r="W7" i="19" l="1"/>
  <c r="O7" i="19"/>
  <c r="Q7" i="19"/>
  <c r="P7" i="19"/>
  <c r="E7" i="19"/>
  <c r="D7" i="19"/>
  <c r="C7" i="19"/>
  <c r="H7" i="19"/>
  <c r="G7" i="19" l="1"/>
  <c r="F7" i="19"/>
  <c r="K7" i="10"/>
  <c r="J7" i="10"/>
  <c r="I7" i="10"/>
  <c r="H7" i="10"/>
  <c r="G7" i="10"/>
  <c r="F7" i="10"/>
  <c r="E7" i="10"/>
  <c r="L7" i="10"/>
  <c r="D7" i="10"/>
  <c r="C7" i="10"/>
  <c r="B7" i="10"/>
  <c r="J25" i="17" l="1"/>
  <c r="H25" i="17"/>
  <c r="F25" i="17"/>
  <c r="N7" i="9" l="1"/>
  <c r="K7" i="9"/>
  <c r="L7" i="9"/>
  <c r="K19" i="9"/>
  <c r="K20" i="9"/>
  <c r="K8" i="9"/>
  <c r="X51" i="9"/>
  <c r="C46" i="9"/>
  <c r="X38" i="9"/>
  <c r="C34" i="9"/>
  <c r="X30" i="9"/>
  <c r="C28" i="9"/>
  <c r="X25" i="9"/>
  <c r="S19" i="9"/>
  <c r="R20" i="9"/>
  <c r="T19" i="9"/>
  <c r="H8" i="9"/>
  <c r="I8" i="9"/>
  <c r="J8" i="9"/>
  <c r="G8" i="9"/>
  <c r="C8" i="9"/>
  <c r="C32" i="16" l="1"/>
  <c r="BG34" i="16"/>
  <c r="D32" i="16"/>
  <c r="BG29" i="16"/>
  <c r="C24" i="16"/>
  <c r="BG8" i="16" l="1"/>
  <c r="BF8" i="16"/>
  <c r="BB8" i="16"/>
  <c r="BA8" i="16"/>
  <c r="AZ8" i="16"/>
  <c r="AY8" i="16"/>
  <c r="AX8" i="16"/>
  <c r="AW8" i="16"/>
  <c r="AV8" i="16"/>
  <c r="AU8" i="16"/>
  <c r="AT8" i="16"/>
  <c r="AS8" i="16"/>
  <c r="AR8" i="16"/>
  <c r="AQ8" i="16"/>
  <c r="AP8" i="16"/>
  <c r="AO8" i="16"/>
  <c r="AN8" i="16"/>
  <c r="AM8" i="16"/>
  <c r="AL8" i="16"/>
  <c r="AK8" i="16"/>
  <c r="AJ8" i="16"/>
  <c r="AI8" i="16"/>
  <c r="AH8" i="16"/>
  <c r="AG8" i="16"/>
  <c r="AF8" i="16"/>
  <c r="AE8" i="16"/>
  <c r="AD8" i="16"/>
  <c r="AC8" i="16"/>
  <c r="AA8" i="16"/>
  <c r="Z8" i="16"/>
  <c r="Y8" i="16"/>
  <c r="X8" i="16"/>
  <c r="W8" i="16"/>
  <c r="V8" i="16"/>
  <c r="R8" i="16"/>
  <c r="Q8" i="16"/>
  <c r="P8" i="16"/>
  <c r="O8" i="16"/>
  <c r="N8" i="16"/>
  <c r="M8" i="16"/>
  <c r="L8" i="16"/>
  <c r="K8" i="16"/>
  <c r="J8" i="16"/>
  <c r="I8" i="16"/>
  <c r="C8" i="16"/>
  <c r="E9" i="21" l="1"/>
  <c r="D8" i="21" l="1"/>
  <c r="C8" i="21"/>
  <c r="C52" i="21"/>
  <c r="D52" i="21"/>
  <c r="E52" i="21"/>
  <c r="F52" i="21"/>
  <c r="G52" i="21"/>
  <c r="H52" i="21"/>
  <c r="I52" i="21"/>
  <c r="J52" i="21"/>
  <c r="K52" i="21"/>
  <c r="L52" i="21"/>
  <c r="L47" i="21"/>
  <c r="K47" i="21"/>
  <c r="J47" i="21"/>
  <c r="I47" i="21"/>
  <c r="H47" i="21"/>
  <c r="G47" i="21"/>
  <c r="F47" i="21"/>
  <c r="E47" i="21"/>
  <c r="D47" i="21"/>
  <c r="C47" i="21"/>
  <c r="C39" i="21"/>
  <c r="D39" i="21"/>
  <c r="E39" i="21"/>
  <c r="F39" i="21"/>
  <c r="L39" i="21"/>
  <c r="K39" i="21"/>
  <c r="J39" i="21"/>
  <c r="I39" i="21"/>
  <c r="H39" i="21"/>
  <c r="G39" i="21"/>
  <c r="Q7" i="15" l="1"/>
  <c r="G39" i="15"/>
  <c r="F39" i="15"/>
  <c r="C39" i="15"/>
  <c r="D39" i="15"/>
  <c r="E39" i="15"/>
  <c r="E29" i="15"/>
  <c r="E26" i="15"/>
  <c r="E31" i="15"/>
  <c r="Y39" i="15"/>
  <c r="Z39" i="15"/>
  <c r="AA39" i="15"/>
  <c r="V35" i="15"/>
  <c r="X35" i="15"/>
  <c r="W35" i="15"/>
  <c r="W20" i="15" s="1"/>
  <c r="I35" i="15"/>
  <c r="I20" i="15" s="1"/>
  <c r="H35" i="15"/>
  <c r="H20" i="15" s="1"/>
  <c r="G35" i="15"/>
  <c r="G20" i="15" s="1"/>
  <c r="G7" i="15" s="1"/>
  <c r="F35" i="15"/>
  <c r="AA31" i="15"/>
  <c r="AA20" i="15" s="1"/>
  <c r="Y26" i="15"/>
  <c r="Y21" i="15"/>
  <c r="Y20" i="15" s="1"/>
  <c r="Y7" i="15" s="1"/>
  <c r="Z20" i="15"/>
  <c r="X20" i="15"/>
  <c r="V20" i="15"/>
  <c r="U20" i="15"/>
  <c r="T20" i="15"/>
  <c r="S20" i="15"/>
  <c r="R20" i="15"/>
  <c r="Q20" i="15"/>
  <c r="P20" i="15"/>
  <c r="O20" i="15"/>
  <c r="N20" i="15"/>
  <c r="M20" i="15"/>
  <c r="L20" i="15"/>
  <c r="K20" i="15"/>
  <c r="J20" i="15"/>
  <c r="G8" i="15"/>
  <c r="Y8" i="15"/>
  <c r="O45" i="23"/>
  <c r="N45" i="23"/>
  <c r="M45" i="23"/>
  <c r="L45" i="23"/>
  <c r="K45" i="23"/>
  <c r="J45" i="23"/>
  <c r="I45" i="23"/>
  <c r="H45" i="23"/>
  <c r="G45" i="23"/>
  <c r="F45" i="23"/>
  <c r="E45" i="23"/>
  <c r="D45" i="23"/>
  <c r="C45" i="23"/>
  <c r="O50" i="23"/>
  <c r="N50" i="23"/>
  <c r="M50" i="23"/>
  <c r="L50" i="23"/>
  <c r="K50" i="23"/>
  <c r="J50" i="23"/>
  <c r="I50" i="23"/>
  <c r="H50" i="23"/>
  <c r="G50" i="23"/>
  <c r="F50" i="23"/>
  <c r="E50" i="23"/>
  <c r="D50" i="23"/>
  <c r="C50" i="23"/>
  <c r="C29" i="23"/>
  <c r="D29" i="23"/>
  <c r="D33" i="23"/>
  <c r="C33" i="23"/>
  <c r="C37" i="23"/>
  <c r="D37" i="23"/>
  <c r="E37" i="23"/>
  <c r="F37" i="23"/>
  <c r="G37" i="23"/>
  <c r="H37" i="23"/>
  <c r="I37" i="23"/>
  <c r="J37" i="23"/>
  <c r="K37" i="23"/>
  <c r="L37" i="23"/>
  <c r="M37" i="23"/>
  <c r="N37" i="23"/>
  <c r="O37" i="23"/>
  <c r="O33" i="23"/>
  <c r="N33" i="23"/>
  <c r="M33" i="23"/>
  <c r="L33" i="23"/>
  <c r="K33" i="23"/>
  <c r="J33" i="23"/>
  <c r="I33" i="23"/>
  <c r="H33" i="23"/>
  <c r="G33" i="23"/>
  <c r="F33" i="23"/>
  <c r="E33" i="23"/>
  <c r="E29" i="23"/>
  <c r="F29" i="23"/>
  <c r="G29" i="23"/>
  <c r="H29" i="23"/>
  <c r="I29" i="23"/>
  <c r="J29" i="23"/>
  <c r="K29" i="23"/>
  <c r="L29" i="23"/>
  <c r="M29" i="23"/>
  <c r="N29" i="23"/>
  <c r="O29" i="23"/>
  <c r="E24" i="23"/>
  <c r="F24" i="23"/>
  <c r="G24" i="23"/>
  <c r="H24" i="23"/>
  <c r="I24" i="23"/>
  <c r="J24" i="23"/>
  <c r="K24" i="23"/>
  <c r="L24" i="23"/>
  <c r="M24" i="23"/>
  <c r="N24" i="23"/>
  <c r="O24" i="23"/>
  <c r="O19" i="23"/>
  <c r="N19" i="23"/>
  <c r="M19" i="23"/>
  <c r="L19" i="23"/>
  <c r="K19" i="23"/>
  <c r="J19" i="23"/>
  <c r="I19" i="23"/>
  <c r="H19" i="23"/>
  <c r="G19" i="23"/>
  <c r="F19" i="23"/>
  <c r="E19" i="23"/>
  <c r="O7" i="23"/>
  <c r="N7" i="23"/>
  <c r="M7" i="23"/>
  <c r="L7" i="23"/>
  <c r="K7" i="23"/>
  <c r="J7" i="23"/>
  <c r="I7" i="23"/>
  <c r="H7" i="23"/>
  <c r="G7" i="23"/>
  <c r="F7" i="23"/>
  <c r="E7" i="23"/>
  <c r="L31" i="21"/>
  <c r="I26" i="21"/>
  <c r="J26" i="21"/>
  <c r="K26" i="21"/>
  <c r="L26" i="21"/>
  <c r="L21" i="21"/>
  <c r="K21" i="21"/>
  <c r="J21" i="21"/>
  <c r="I21" i="21"/>
  <c r="H21" i="21"/>
  <c r="G21" i="21"/>
  <c r="F21" i="21"/>
  <c r="E21" i="21"/>
  <c r="D21" i="21"/>
  <c r="C21" i="21"/>
  <c r="AR29" i="15" l="1"/>
  <c r="AS29" i="15"/>
  <c r="AS7" i="15"/>
  <c r="F8" i="15"/>
  <c r="C20" i="15"/>
  <c r="C7" i="15" s="1"/>
  <c r="C8" i="15"/>
  <c r="G27" i="23"/>
  <c r="F27" i="23"/>
  <c r="E27" i="23"/>
  <c r="D27" i="23"/>
  <c r="C27" i="23"/>
  <c r="D24" i="23"/>
  <c r="C24" i="23"/>
  <c r="C19" i="23"/>
  <c r="D19" i="23"/>
  <c r="D18" i="23" s="1"/>
  <c r="D6" i="23" s="1"/>
  <c r="E18" i="23"/>
  <c r="E6" i="23" s="1"/>
  <c r="D7" i="23"/>
  <c r="C7" i="23"/>
  <c r="J9" i="21"/>
  <c r="K9" i="21"/>
  <c r="L20" i="21"/>
  <c r="K20" i="21"/>
  <c r="K8" i="21" s="1"/>
  <c r="J20" i="21"/>
  <c r="H20" i="21"/>
  <c r="H8" i="21" s="1"/>
  <c r="I20" i="21"/>
  <c r="I8" i="21" s="1"/>
  <c r="G20" i="21"/>
  <c r="G8" i="21" s="1"/>
  <c r="F9" i="21"/>
  <c r="C20" i="21"/>
  <c r="C9" i="21"/>
  <c r="BH20" i="15" l="1"/>
  <c r="BI20" i="15"/>
  <c r="BH19" i="15"/>
  <c r="BI19" i="15"/>
  <c r="BI18" i="15"/>
  <c r="BH17" i="15"/>
  <c r="BI17" i="15"/>
  <c r="BI16" i="15"/>
  <c r="BI15" i="15"/>
  <c r="BI14" i="15"/>
  <c r="BI12" i="15"/>
  <c r="BI13" i="15"/>
  <c r="BI11" i="15"/>
  <c r="BI10" i="15"/>
  <c r="BI9" i="15"/>
  <c r="BI8" i="15"/>
  <c r="BH15" i="15"/>
  <c r="BH14" i="15"/>
  <c r="BH13" i="15"/>
  <c r="BH12" i="15"/>
  <c r="BH11" i="15"/>
  <c r="BH10" i="15"/>
  <c r="BH9" i="15"/>
  <c r="BH8" i="15"/>
  <c r="E8" i="15" l="1"/>
  <c r="E7" i="15"/>
  <c r="E52" i="15"/>
  <c r="E47" i="15"/>
  <c r="E35" i="15"/>
  <c r="E21" i="15"/>
  <c r="I8" i="26" l="1"/>
  <c r="H8" i="26"/>
  <c r="AI7" i="19"/>
  <c r="AB7" i="19"/>
  <c r="Z7" i="19"/>
  <c r="X7" i="19"/>
  <c r="AR7" i="19" l="1"/>
  <c r="E10" i="24"/>
  <c r="T7" i="10"/>
  <c r="S7" i="10"/>
  <c r="R7" i="10"/>
  <c r="Q7" i="10"/>
  <c r="P7" i="10"/>
  <c r="D25" i="17"/>
  <c r="F47" i="17"/>
  <c r="F27" i="17"/>
  <c r="D27" i="17"/>
  <c r="D29" i="17"/>
  <c r="D31" i="17"/>
  <c r="D33" i="17"/>
  <c r="D35" i="17"/>
  <c r="D37" i="17"/>
  <c r="D39" i="17"/>
  <c r="D41" i="17"/>
  <c r="D43" i="17"/>
  <c r="D45" i="17"/>
  <c r="D47" i="17"/>
  <c r="H47" i="17"/>
  <c r="H31" i="17"/>
  <c r="H29" i="17"/>
  <c r="H27" i="17"/>
  <c r="J35" i="17"/>
  <c r="J33" i="17"/>
  <c r="J31" i="17"/>
  <c r="N8" i="17"/>
  <c r="N7" i="17"/>
  <c r="O6" i="17"/>
  <c r="N17" i="17"/>
  <c r="M17" i="17"/>
  <c r="D8" i="17"/>
  <c r="D6" i="17" s="1"/>
  <c r="N6" i="17" l="1"/>
  <c r="O20" i="9"/>
  <c r="O8" i="9"/>
  <c r="BA15" i="16" l="1"/>
  <c r="BA14" i="16"/>
  <c r="BA13" i="16"/>
  <c r="BA12" i="16"/>
  <c r="BA11" i="16"/>
  <c r="BA10" i="16"/>
  <c r="BA9" i="16"/>
  <c r="BA7" i="16"/>
  <c r="W18" i="16"/>
  <c r="V24" i="16"/>
  <c r="V23" i="16" s="1"/>
  <c r="V7" i="16" s="1"/>
  <c r="V29" i="16"/>
  <c r="I23" i="16"/>
  <c r="G23" i="16"/>
  <c r="G7" i="16"/>
  <c r="G8" i="16"/>
  <c r="G29" i="16"/>
  <c r="BH44" i="15"/>
  <c r="BH28" i="15"/>
  <c r="BH7" i="15"/>
  <c r="I8" i="15"/>
  <c r="H8" i="15"/>
  <c r="O18" i="23"/>
  <c r="O6" i="23" s="1"/>
  <c r="F18" i="23"/>
  <c r="F6" i="23" s="1"/>
  <c r="I9" i="21"/>
  <c r="H9" i="21"/>
  <c r="G9" i="21"/>
  <c r="E7" i="24" l="1"/>
  <c r="G10" i="24"/>
  <c r="F10" i="24"/>
  <c r="N7" i="10"/>
  <c r="M7" i="10"/>
  <c r="L25" i="17"/>
  <c r="Q6" i="17"/>
  <c r="P6" i="17"/>
  <c r="N14" i="17"/>
  <c r="N13" i="17"/>
  <c r="N12" i="17"/>
  <c r="H9" i="17"/>
  <c r="H7" i="17"/>
  <c r="D17" i="17"/>
  <c r="D7" i="17"/>
  <c r="P51" i="9" l="1"/>
  <c r="Q51" i="9"/>
  <c r="P46" i="9"/>
  <c r="Q46" i="9"/>
  <c r="P38" i="9"/>
  <c r="Q38" i="9"/>
  <c r="P34" i="9"/>
  <c r="Q34" i="9"/>
  <c r="BG42" i="16"/>
  <c r="BG32" i="16"/>
  <c r="BA61" i="16"/>
  <c r="BB61" i="16"/>
  <c r="BB60" i="16"/>
  <c r="BA60" i="16"/>
  <c r="BB59" i="16"/>
  <c r="BA59" i="16"/>
  <c r="BB58" i="16"/>
  <c r="BA58" i="16"/>
  <c r="BB57" i="16"/>
  <c r="BA57" i="16"/>
  <c r="BB56" i="16"/>
  <c r="BA56" i="16"/>
  <c r="BB54" i="16"/>
  <c r="BA54" i="16"/>
  <c r="BB53" i="16"/>
  <c r="BA53" i="16"/>
  <c r="BB52" i="16"/>
  <c r="BA52" i="16"/>
  <c r="BB51" i="16"/>
  <c r="BA51" i="16"/>
  <c r="BB49" i="16"/>
  <c r="BA49" i="16"/>
  <c r="BB48" i="16"/>
  <c r="BA48" i="16"/>
  <c r="BB47" i="16"/>
  <c r="BA47" i="16"/>
  <c r="BB46" i="16"/>
  <c r="BA46" i="16"/>
  <c r="BB45" i="16"/>
  <c r="BA45" i="16"/>
  <c r="BB44" i="16"/>
  <c r="BA44" i="16"/>
  <c r="BB43" i="16"/>
  <c r="BA43" i="16"/>
  <c r="BB41" i="16"/>
  <c r="BA41" i="16"/>
  <c r="BB40" i="16"/>
  <c r="BA40" i="16"/>
  <c r="BB39" i="16"/>
  <c r="BA39" i="16"/>
  <c r="BB37" i="16"/>
  <c r="BA37" i="16"/>
  <c r="BB36" i="16"/>
  <c r="BA36" i="16"/>
  <c r="BB35" i="16"/>
  <c r="BA35" i="16"/>
  <c r="BA33" i="16"/>
  <c r="BB33" i="16"/>
  <c r="BB30" i="16"/>
  <c r="BA30" i="16"/>
  <c r="BB31" i="16"/>
  <c r="BA31" i="16"/>
  <c r="BB26" i="16"/>
  <c r="BB28" i="16"/>
  <c r="BB27" i="16"/>
  <c r="BB25" i="16"/>
  <c r="BA28" i="16"/>
  <c r="BA27" i="16"/>
  <c r="BA26" i="16"/>
  <c r="BA25" i="16"/>
  <c r="BA22" i="16"/>
  <c r="BB20" i="16"/>
  <c r="BB22" i="16"/>
  <c r="BB21" i="16"/>
  <c r="BB19" i="16"/>
  <c r="BB17" i="16"/>
  <c r="BB16" i="16"/>
  <c r="BB15" i="16"/>
  <c r="BB14" i="16"/>
  <c r="BB13" i="16"/>
  <c r="BB12" i="16"/>
  <c r="BB11" i="16"/>
  <c r="BB10" i="16"/>
  <c r="BB9" i="16"/>
  <c r="BA21" i="16"/>
  <c r="BA20" i="16"/>
  <c r="BA19" i="16"/>
  <c r="BA17" i="16"/>
  <c r="BA16" i="16"/>
  <c r="AJ32" i="16"/>
  <c r="F50" i="16" l="1"/>
  <c r="D50" i="16"/>
  <c r="E50" i="16"/>
  <c r="E55" i="16"/>
  <c r="E32" i="16"/>
  <c r="F32" i="16"/>
  <c r="N32" i="16"/>
  <c r="M32" i="16"/>
  <c r="L32" i="16"/>
  <c r="N38" i="16"/>
  <c r="N42" i="16"/>
  <c r="M42" i="16"/>
  <c r="L42" i="16"/>
  <c r="K42" i="16"/>
  <c r="K55" i="16"/>
  <c r="K50" i="16"/>
  <c r="L55" i="16"/>
  <c r="M55" i="16"/>
  <c r="M50" i="16"/>
  <c r="L50" i="16"/>
  <c r="O32" i="16"/>
  <c r="J32" i="16"/>
  <c r="K32" i="16"/>
  <c r="L29" i="16"/>
  <c r="M29" i="16"/>
  <c r="N29" i="16"/>
  <c r="F55" i="16"/>
  <c r="F42" i="16"/>
  <c r="F38" i="16"/>
  <c r="F34" i="16"/>
  <c r="F29" i="16"/>
  <c r="F24" i="16"/>
  <c r="BI52" i="15"/>
  <c r="BI58" i="15"/>
  <c r="BI57" i="15"/>
  <c r="BI56" i="15"/>
  <c r="BI55" i="15"/>
  <c r="BI54" i="15"/>
  <c r="BI53" i="15"/>
  <c r="BH58" i="15"/>
  <c r="BH57" i="15"/>
  <c r="BH56" i="15"/>
  <c r="BH55" i="15"/>
  <c r="BH54" i="15"/>
  <c r="BH53" i="15"/>
  <c r="BI51" i="15"/>
  <c r="BI50" i="15"/>
  <c r="BI49" i="15"/>
  <c r="BI48" i="15"/>
  <c r="BH51" i="15"/>
  <c r="BH50" i="15"/>
  <c r="BH49" i="15"/>
  <c r="BH48" i="15"/>
  <c r="BI46" i="15"/>
  <c r="BI45" i="15"/>
  <c r="BI44" i="15"/>
  <c r="BI43" i="15"/>
  <c r="BI42" i="15"/>
  <c r="BI41" i="15"/>
  <c r="BI40" i="15"/>
  <c r="BH46" i="15"/>
  <c r="BH45" i="15"/>
  <c r="BH43" i="15"/>
  <c r="BH42" i="15"/>
  <c r="BH41" i="15"/>
  <c r="BH40" i="15"/>
  <c r="BI36" i="15"/>
  <c r="BH38" i="15"/>
  <c r="BH37" i="15"/>
  <c r="BH36" i="15"/>
  <c r="BI38" i="15"/>
  <c r="BI37" i="15"/>
  <c r="BI34" i="15"/>
  <c r="BI33" i="15"/>
  <c r="BI32" i="15"/>
  <c r="BH34" i="15"/>
  <c r="BH33" i="15"/>
  <c r="BH32" i="15"/>
  <c r="BI30" i="15"/>
  <c r="BH30" i="15"/>
  <c r="BH27" i="15"/>
  <c r="BI28" i="15"/>
  <c r="BI27" i="15"/>
  <c r="BH25" i="15"/>
  <c r="BH22" i="15"/>
  <c r="BI25" i="15"/>
  <c r="BI24" i="15"/>
  <c r="BI23" i="15"/>
  <c r="BI22" i="15"/>
  <c r="BH24" i="15"/>
  <c r="BH23" i="15"/>
  <c r="BH18" i="15"/>
  <c r="BH16" i="15"/>
  <c r="BC52" i="15"/>
  <c r="BC47" i="15"/>
  <c r="BB47" i="15"/>
  <c r="BB39" i="15"/>
  <c r="BC39" i="15"/>
  <c r="BB35" i="15"/>
  <c r="BC35" i="15"/>
  <c r="BB31" i="15"/>
  <c r="BC26" i="15"/>
  <c r="BC21" i="15"/>
  <c r="AZ39" i="15"/>
  <c r="AZ52" i="15"/>
  <c r="AY52" i="15"/>
  <c r="AX52" i="15"/>
  <c r="AX39" i="15"/>
  <c r="AY39" i="15"/>
  <c r="AY26" i="15"/>
  <c r="AX26" i="15"/>
  <c r="AW26" i="15"/>
  <c r="AY21" i="15"/>
  <c r="AX21" i="15"/>
  <c r="AW21" i="15"/>
  <c r="AU31" i="15"/>
  <c r="AT31" i="15"/>
  <c r="AU35" i="15"/>
  <c r="AT35" i="15"/>
  <c r="AU39" i="15"/>
  <c r="AT39" i="15"/>
  <c r="AU47" i="15"/>
  <c r="AT47" i="15"/>
  <c r="AU52" i="15"/>
  <c r="AT52" i="15"/>
  <c r="AT29" i="15"/>
  <c r="AT26" i="15"/>
  <c r="AM29" i="15"/>
  <c r="AL29" i="15"/>
  <c r="AL31" i="15"/>
  <c r="AK29" i="15"/>
  <c r="AJ29" i="15"/>
  <c r="AI29" i="15"/>
  <c r="AH29" i="15"/>
  <c r="AG29" i="15"/>
  <c r="AF29" i="15"/>
  <c r="AE29" i="15"/>
  <c r="BA29" i="15"/>
  <c r="AZ29" i="15"/>
  <c r="AY29" i="15"/>
  <c r="AX29" i="15"/>
  <c r="AW29" i="15"/>
  <c r="AV29" i="15"/>
  <c r="AU29" i="15"/>
  <c r="AE7" i="15"/>
  <c r="AH7" i="15"/>
  <c r="AH20" i="15"/>
  <c r="BA11" i="15"/>
  <c r="F23" i="16" l="1"/>
  <c r="BH52" i="15"/>
  <c r="G7" i="24" l="1"/>
  <c r="F7" i="24"/>
  <c r="N25" i="17"/>
  <c r="R25" i="17"/>
  <c r="R6" i="17"/>
  <c r="D16" i="17"/>
  <c r="D15" i="17"/>
  <c r="D14" i="17"/>
  <c r="D13" i="17"/>
  <c r="D12" i="17"/>
  <c r="D11" i="17"/>
  <c r="D10" i="17"/>
  <c r="D9" i="17"/>
  <c r="N10" i="17"/>
  <c r="N9" i="17"/>
  <c r="N46" i="9"/>
  <c r="L8" i="9"/>
  <c r="K28" i="9"/>
  <c r="R25" i="9"/>
  <c r="R30" i="9" l="1"/>
  <c r="R38" i="9"/>
  <c r="N25" i="9"/>
  <c r="R8" i="9"/>
  <c r="H8" i="16"/>
  <c r="BN8" i="15" l="1"/>
  <c r="BM8" i="15"/>
  <c r="AE8" i="15" l="1"/>
  <c r="H52" i="15" l="1"/>
  <c r="M27" i="23"/>
  <c r="M8" i="9" l="1"/>
  <c r="BG38" i="16" l="1"/>
  <c r="AU29" i="16"/>
  <c r="AR50" i="16" l="1"/>
  <c r="AI38" i="16"/>
  <c r="X55" i="16"/>
  <c r="I55" i="16" l="1"/>
  <c r="H55" i="16"/>
  <c r="H50" i="16"/>
  <c r="I50" i="16"/>
  <c r="I42" i="16"/>
  <c r="H42" i="16"/>
  <c r="H38" i="16"/>
  <c r="I38" i="16"/>
  <c r="I34" i="16"/>
  <c r="H34" i="16"/>
  <c r="H29" i="16"/>
  <c r="I29" i="16"/>
  <c r="I24" i="16"/>
  <c r="H24" i="16"/>
  <c r="D34" i="16" l="1"/>
  <c r="C34" i="16"/>
  <c r="C55" i="16"/>
  <c r="C50" i="16"/>
  <c r="C42" i="16"/>
  <c r="C38" i="16"/>
  <c r="C29" i="16"/>
  <c r="D42" i="16"/>
  <c r="C23" i="16" l="1"/>
  <c r="C7" i="16" s="1"/>
  <c r="BN21" i="15"/>
  <c r="BM39" i="15"/>
  <c r="AZ47" i="15"/>
  <c r="W29" i="15"/>
  <c r="X29" i="15"/>
  <c r="T8" i="26" l="1"/>
  <c r="G10" i="20"/>
  <c r="G7" i="20" s="1"/>
  <c r="F10" i="20"/>
  <c r="F7" i="20" s="1"/>
  <c r="E10" i="20"/>
  <c r="E7" i="20" s="1"/>
  <c r="F8" i="26" l="1"/>
  <c r="L8" i="26"/>
  <c r="C8" i="26"/>
  <c r="Q8" i="26"/>
  <c r="P8" i="26"/>
  <c r="O8" i="26"/>
  <c r="J8" i="26"/>
  <c r="G8" i="26"/>
  <c r="U8" i="26"/>
  <c r="K8" i="26"/>
  <c r="E8" i="26"/>
  <c r="M8" i="26"/>
  <c r="R8" i="26"/>
  <c r="D8" i="26"/>
  <c r="N8" i="26" l="1"/>
  <c r="S8" i="26"/>
  <c r="X50" i="16"/>
  <c r="Y50" i="16"/>
  <c r="BN29" i="15"/>
  <c r="AW7" i="19" l="1"/>
  <c r="AZ7" i="19"/>
  <c r="AV7" i="19"/>
  <c r="AY7" i="19"/>
  <c r="AX7" i="19"/>
  <c r="AU7" i="19"/>
  <c r="J47" i="17" l="1"/>
  <c r="J45" i="17"/>
  <c r="H45" i="17"/>
  <c r="F45" i="17"/>
  <c r="J43" i="17"/>
  <c r="H43" i="17"/>
  <c r="F43" i="17"/>
  <c r="J41" i="17"/>
  <c r="H41" i="17"/>
  <c r="F41" i="17"/>
  <c r="J39" i="17"/>
  <c r="H39" i="17"/>
  <c r="F39" i="17"/>
  <c r="J37" i="17"/>
  <c r="H37" i="17"/>
  <c r="F37" i="17"/>
  <c r="H35" i="17"/>
  <c r="F35" i="17"/>
  <c r="H33" i="17"/>
  <c r="F33" i="17"/>
  <c r="F31" i="17"/>
  <c r="J29" i="17"/>
  <c r="F29" i="17"/>
  <c r="J27" i="17"/>
  <c r="AV38" i="16" l="1"/>
  <c r="AU38" i="16"/>
  <c r="L38" i="16"/>
  <c r="AS52" i="15" l="1"/>
  <c r="AR35" i="15"/>
  <c r="AI35" i="15"/>
  <c r="AG26" i="15"/>
  <c r="AF26" i="15"/>
  <c r="AA26" i="15"/>
  <c r="R52" i="15" l="1"/>
  <c r="Q26" i="15"/>
  <c r="Y29" i="15"/>
  <c r="V29" i="15"/>
  <c r="S29" i="15"/>
  <c r="P29" i="15"/>
  <c r="M29" i="15"/>
  <c r="J29" i="15"/>
  <c r="I26" i="15"/>
  <c r="H26" i="15"/>
  <c r="J26" i="15" l="1"/>
  <c r="P39" i="15"/>
  <c r="S47" i="15"/>
  <c r="P26" i="15"/>
  <c r="S26" i="15"/>
  <c r="P21" i="15"/>
  <c r="Y52" i="15"/>
  <c r="Y47" i="15"/>
  <c r="Y35" i="15"/>
  <c r="Y31" i="15"/>
  <c r="V21" i="15"/>
  <c r="V52" i="15"/>
  <c r="V47" i="15"/>
  <c r="V39" i="15"/>
  <c r="V31" i="15"/>
  <c r="V26" i="15"/>
  <c r="S39" i="15"/>
  <c r="S35" i="15"/>
  <c r="S31" i="15"/>
  <c r="S52" i="15"/>
  <c r="S21" i="15"/>
  <c r="P52" i="15"/>
  <c r="P47" i="15"/>
  <c r="P35" i="15"/>
  <c r="P31" i="15"/>
  <c r="M52" i="15"/>
  <c r="M47" i="15"/>
  <c r="M39" i="15"/>
  <c r="M35" i="15"/>
  <c r="M31" i="15"/>
  <c r="M26" i="15"/>
  <c r="M21" i="15"/>
  <c r="J52" i="15"/>
  <c r="J47" i="15"/>
  <c r="J39" i="15"/>
  <c r="J35" i="15"/>
  <c r="J31" i="15"/>
  <c r="J21" i="15"/>
  <c r="K34" i="9" l="1"/>
  <c r="AZ55" i="16"/>
  <c r="L34" i="16"/>
  <c r="N8" i="9" l="1"/>
  <c r="BN31" i="15"/>
  <c r="BF31" i="15"/>
  <c r="F26" i="21" l="1"/>
  <c r="BH21" i="15" l="1"/>
  <c r="BH31" i="15"/>
  <c r="K27" i="23"/>
  <c r="J27" i="23"/>
  <c r="I27" i="23"/>
  <c r="O27" i="23"/>
  <c r="N27" i="23"/>
  <c r="L27" i="23"/>
  <c r="H27" i="23"/>
  <c r="AA52" i="15"/>
  <c r="Z52" i="15"/>
  <c r="X52" i="15"/>
  <c r="W52" i="15"/>
  <c r="U52" i="15"/>
  <c r="T52" i="15"/>
  <c r="Q52" i="15"/>
  <c r="O52" i="15"/>
  <c r="N52" i="15"/>
  <c r="L52" i="15"/>
  <c r="K52" i="15"/>
  <c r="I52" i="15"/>
  <c r="G52" i="15"/>
  <c r="AA47" i="15"/>
  <c r="Z47" i="15"/>
  <c r="X47" i="15"/>
  <c r="W47" i="15"/>
  <c r="U47" i="15"/>
  <c r="T47" i="15"/>
  <c r="R47" i="15"/>
  <c r="Q47" i="15"/>
  <c r="O47" i="15"/>
  <c r="N47" i="15"/>
  <c r="L47" i="15"/>
  <c r="K47" i="15"/>
  <c r="I47" i="15"/>
  <c r="H47" i="15"/>
  <c r="G47" i="15"/>
  <c r="X39" i="15"/>
  <c r="W39" i="15"/>
  <c r="U39" i="15"/>
  <c r="T39" i="15"/>
  <c r="R39" i="15"/>
  <c r="Q39" i="15"/>
  <c r="O39" i="15"/>
  <c r="N39" i="15"/>
  <c r="L39" i="15"/>
  <c r="K39" i="15"/>
  <c r="I39" i="15"/>
  <c r="H39" i="15"/>
  <c r="AA35" i="15"/>
  <c r="Z35" i="15"/>
  <c r="U35" i="15"/>
  <c r="T35" i="15"/>
  <c r="R35" i="15"/>
  <c r="Q35" i="15"/>
  <c r="O35" i="15"/>
  <c r="N35" i="15"/>
  <c r="L35" i="15"/>
  <c r="K35" i="15"/>
  <c r="Z31" i="15"/>
  <c r="X31" i="15"/>
  <c r="W31" i="15"/>
  <c r="U31" i="15"/>
  <c r="T31" i="15"/>
  <c r="R31" i="15"/>
  <c r="Q31" i="15"/>
  <c r="O31" i="15"/>
  <c r="N31" i="15"/>
  <c r="L31" i="15"/>
  <c r="K31" i="15"/>
  <c r="I31" i="15"/>
  <c r="H31" i="15"/>
  <c r="G31" i="15"/>
  <c r="AA29" i="15"/>
  <c r="Z29" i="15"/>
  <c r="U29" i="15"/>
  <c r="T29" i="15"/>
  <c r="R29" i="15"/>
  <c r="Q29" i="15"/>
  <c r="O29" i="15"/>
  <c r="N29" i="15"/>
  <c r="L29" i="15"/>
  <c r="K29" i="15"/>
  <c r="I29" i="15"/>
  <c r="H29" i="15"/>
  <c r="G29" i="15"/>
  <c r="Z26" i="15"/>
  <c r="X26" i="15"/>
  <c r="W26" i="15"/>
  <c r="U26" i="15"/>
  <c r="T26" i="15"/>
  <c r="R26" i="15"/>
  <c r="O26" i="15"/>
  <c r="N26" i="15"/>
  <c r="L26" i="15"/>
  <c r="K26" i="15"/>
  <c r="G26" i="15"/>
  <c r="AA21" i="15"/>
  <c r="Z21" i="15"/>
  <c r="X21" i="15"/>
  <c r="W21" i="15"/>
  <c r="U21" i="15"/>
  <c r="T21" i="15"/>
  <c r="R21" i="15"/>
  <c r="Q21" i="15"/>
  <c r="O21" i="15"/>
  <c r="N21" i="15"/>
  <c r="L21" i="15"/>
  <c r="K21" i="15"/>
  <c r="I21" i="15"/>
  <c r="H21" i="15"/>
  <c r="G21" i="15"/>
  <c r="V8" i="15"/>
  <c r="V7" i="15" s="1"/>
  <c r="S8" i="15"/>
  <c r="P8" i="15"/>
  <c r="P7" i="15" s="1"/>
  <c r="M8" i="15"/>
  <c r="M7" i="15" s="1"/>
  <c r="J8" i="15"/>
  <c r="AA8" i="15"/>
  <c r="Z8" i="15"/>
  <c r="X8" i="15"/>
  <c r="W8" i="15"/>
  <c r="U8" i="15"/>
  <c r="T8" i="15"/>
  <c r="R8" i="15"/>
  <c r="Q8" i="15"/>
  <c r="O8" i="15"/>
  <c r="N8" i="15"/>
  <c r="L8" i="15"/>
  <c r="K8" i="15"/>
  <c r="F52" i="15"/>
  <c r="F47" i="15"/>
  <c r="F31" i="15"/>
  <c r="F29" i="15"/>
  <c r="F26" i="15"/>
  <c r="F21" i="15"/>
  <c r="D52" i="15"/>
  <c r="D47" i="15"/>
  <c r="D35" i="15"/>
  <c r="D31" i="15"/>
  <c r="D29" i="15"/>
  <c r="D26" i="15"/>
  <c r="D21" i="15"/>
  <c r="C52" i="15"/>
  <c r="C47" i="15"/>
  <c r="C35" i="15"/>
  <c r="C31" i="15"/>
  <c r="C29" i="15"/>
  <c r="C26" i="15"/>
  <c r="C21" i="15"/>
  <c r="D8" i="15"/>
  <c r="BB38" i="16"/>
  <c r="BA55" i="16"/>
  <c r="BA50" i="16"/>
  <c r="O46" i="9"/>
  <c r="BH47" i="15"/>
  <c r="BH29" i="15"/>
  <c r="BM21" i="15"/>
  <c r="BM26" i="15"/>
  <c r="BN26" i="15"/>
  <c r="BM29" i="15"/>
  <c r="BM31" i="15"/>
  <c r="BM35" i="15"/>
  <c r="BN35" i="15"/>
  <c r="BN39" i="15"/>
  <c r="BM47" i="15"/>
  <c r="BN47" i="15"/>
  <c r="BM52" i="15"/>
  <c r="BN52" i="15"/>
  <c r="M7" i="19"/>
  <c r="R7" i="19"/>
  <c r="G24" i="16"/>
  <c r="J24" i="16"/>
  <c r="K24" i="16"/>
  <c r="L24" i="16"/>
  <c r="M24" i="16"/>
  <c r="N24" i="16"/>
  <c r="O24" i="16"/>
  <c r="P24" i="16"/>
  <c r="Q24" i="16"/>
  <c r="R24" i="16"/>
  <c r="J29" i="16"/>
  <c r="K29" i="16"/>
  <c r="O29" i="16"/>
  <c r="P29" i="16"/>
  <c r="Q29" i="16"/>
  <c r="R29" i="16"/>
  <c r="G32" i="16"/>
  <c r="H32" i="16"/>
  <c r="I32" i="16"/>
  <c r="P32" i="16"/>
  <c r="Q32" i="16"/>
  <c r="R32" i="16"/>
  <c r="G34" i="16"/>
  <c r="J34" i="16"/>
  <c r="K34" i="16"/>
  <c r="M34" i="16"/>
  <c r="N34" i="16"/>
  <c r="O34" i="16"/>
  <c r="P34" i="16"/>
  <c r="Q34" i="16"/>
  <c r="R34" i="16"/>
  <c r="G38" i="16"/>
  <c r="J38" i="16"/>
  <c r="K38" i="16"/>
  <c r="M38" i="16"/>
  <c r="O38" i="16"/>
  <c r="P38" i="16"/>
  <c r="Q38" i="16"/>
  <c r="R38" i="16"/>
  <c r="G42" i="16"/>
  <c r="J42" i="16"/>
  <c r="O42" i="16"/>
  <c r="P42" i="16"/>
  <c r="Q42" i="16"/>
  <c r="R42" i="16"/>
  <c r="G50" i="16"/>
  <c r="J50" i="16"/>
  <c r="N50" i="16"/>
  <c r="O50" i="16"/>
  <c r="P50" i="16"/>
  <c r="Q50" i="16"/>
  <c r="R50" i="16"/>
  <c r="D9" i="21"/>
  <c r="L9" i="21"/>
  <c r="C26" i="21"/>
  <c r="D26" i="21"/>
  <c r="E26" i="21"/>
  <c r="G26" i="21"/>
  <c r="H26" i="21"/>
  <c r="C29" i="21"/>
  <c r="D29" i="21"/>
  <c r="E29" i="21"/>
  <c r="F29" i="21"/>
  <c r="G29" i="21"/>
  <c r="H29" i="21"/>
  <c r="I29" i="21"/>
  <c r="J29" i="21"/>
  <c r="K29" i="21"/>
  <c r="L29" i="21"/>
  <c r="C31" i="21"/>
  <c r="D31" i="21"/>
  <c r="E31" i="21"/>
  <c r="F31" i="21"/>
  <c r="G31" i="21"/>
  <c r="H31" i="21"/>
  <c r="I31" i="21"/>
  <c r="J31" i="21"/>
  <c r="K31" i="21"/>
  <c r="C35" i="21"/>
  <c r="D35" i="21"/>
  <c r="E35" i="21"/>
  <c r="F35" i="21"/>
  <c r="G35" i="21"/>
  <c r="H35" i="21"/>
  <c r="I35" i="21"/>
  <c r="J35" i="21"/>
  <c r="K35" i="21"/>
  <c r="L35" i="21"/>
  <c r="AR29" i="16"/>
  <c r="O7" i="10"/>
  <c r="P25" i="17"/>
  <c r="T25" i="17"/>
  <c r="V25" i="17"/>
  <c r="H8" i="17"/>
  <c r="C8" i="17" s="1"/>
  <c r="C9" i="17"/>
  <c r="H10" i="17"/>
  <c r="H11" i="17"/>
  <c r="H12" i="17"/>
  <c r="H13" i="17"/>
  <c r="H14" i="17"/>
  <c r="H15" i="17"/>
  <c r="C15" i="17" s="1"/>
  <c r="H16" i="17"/>
  <c r="C16" i="17" s="1"/>
  <c r="H17" i="17"/>
  <c r="C17" i="17" s="1"/>
  <c r="C7" i="17"/>
  <c r="C6" i="17" s="1"/>
  <c r="M7" i="17"/>
  <c r="M8" i="17"/>
  <c r="M9" i="17"/>
  <c r="M10" i="17"/>
  <c r="N11" i="17"/>
  <c r="M12" i="17"/>
  <c r="M13" i="17"/>
  <c r="M14" i="17"/>
  <c r="N15" i="17"/>
  <c r="M15" i="17" s="1"/>
  <c r="N16" i="17"/>
  <c r="M16" i="17" s="1"/>
  <c r="I6" i="17"/>
  <c r="J6" i="17"/>
  <c r="K6" i="17"/>
  <c r="L6" i="17"/>
  <c r="S6" i="17"/>
  <c r="T6" i="17"/>
  <c r="U6" i="17"/>
  <c r="V6" i="17"/>
  <c r="E6" i="17"/>
  <c r="F6" i="17"/>
  <c r="G6" i="17"/>
  <c r="D51" i="9"/>
  <c r="E51" i="9"/>
  <c r="F51" i="9"/>
  <c r="G51" i="9"/>
  <c r="H51" i="9"/>
  <c r="I51" i="9"/>
  <c r="J51" i="9"/>
  <c r="K51" i="9"/>
  <c r="L51" i="9"/>
  <c r="M51" i="9"/>
  <c r="N51" i="9"/>
  <c r="O51" i="9"/>
  <c r="R51" i="9"/>
  <c r="S51" i="9"/>
  <c r="T51" i="9"/>
  <c r="U51" i="9"/>
  <c r="V51" i="9"/>
  <c r="W51" i="9"/>
  <c r="D46" i="9"/>
  <c r="E46" i="9"/>
  <c r="F46" i="9"/>
  <c r="G46" i="9"/>
  <c r="H46" i="9"/>
  <c r="I46" i="9"/>
  <c r="J46" i="9"/>
  <c r="K46" i="9"/>
  <c r="L46" i="9"/>
  <c r="M46" i="9"/>
  <c r="R46" i="9"/>
  <c r="S46" i="9"/>
  <c r="T46" i="9"/>
  <c r="U46" i="9"/>
  <c r="V46" i="9"/>
  <c r="W46" i="9"/>
  <c r="X46" i="9"/>
  <c r="D38" i="9"/>
  <c r="E38" i="9"/>
  <c r="F38" i="9"/>
  <c r="G38" i="9"/>
  <c r="H38" i="9"/>
  <c r="I38" i="9"/>
  <c r="J38" i="9"/>
  <c r="K38" i="9"/>
  <c r="L38" i="9"/>
  <c r="M38" i="9"/>
  <c r="N38" i="9"/>
  <c r="O38" i="9"/>
  <c r="S38" i="9"/>
  <c r="T38" i="9"/>
  <c r="U38" i="9"/>
  <c r="V38" i="9"/>
  <c r="W38" i="9"/>
  <c r="D34" i="9"/>
  <c r="E34" i="9"/>
  <c r="F34" i="9"/>
  <c r="G34" i="9"/>
  <c r="H34" i="9"/>
  <c r="I34" i="9"/>
  <c r="J34" i="9"/>
  <c r="L34" i="9"/>
  <c r="M34" i="9"/>
  <c r="N34" i="9"/>
  <c r="O34" i="9"/>
  <c r="R34" i="9"/>
  <c r="S34" i="9"/>
  <c r="T34" i="9"/>
  <c r="U34" i="9"/>
  <c r="V34" i="9"/>
  <c r="W34" i="9"/>
  <c r="X34" i="9"/>
  <c r="D30" i="9"/>
  <c r="E30" i="9"/>
  <c r="F30" i="9"/>
  <c r="G30" i="9"/>
  <c r="H30" i="9"/>
  <c r="I30" i="9"/>
  <c r="J30" i="9"/>
  <c r="K30" i="9"/>
  <c r="L30" i="9"/>
  <c r="M30" i="9"/>
  <c r="N30" i="9"/>
  <c r="O30" i="9"/>
  <c r="P30" i="9"/>
  <c r="Q30" i="9"/>
  <c r="S30" i="9"/>
  <c r="T30" i="9"/>
  <c r="U30" i="9"/>
  <c r="V30" i="9"/>
  <c r="W30" i="9"/>
  <c r="D28" i="9"/>
  <c r="E28" i="9"/>
  <c r="F28" i="9"/>
  <c r="G28" i="9"/>
  <c r="H28" i="9"/>
  <c r="I28" i="9"/>
  <c r="J28" i="9"/>
  <c r="L28" i="9"/>
  <c r="M28" i="9"/>
  <c r="N28" i="9"/>
  <c r="O28" i="9"/>
  <c r="P28" i="9"/>
  <c r="Q28" i="9"/>
  <c r="R28" i="9"/>
  <c r="S28" i="9"/>
  <c r="T28" i="9"/>
  <c r="U28" i="9"/>
  <c r="V28" i="9"/>
  <c r="W28" i="9"/>
  <c r="X28" i="9"/>
  <c r="D25" i="9"/>
  <c r="E25" i="9"/>
  <c r="F25" i="9"/>
  <c r="G25" i="9"/>
  <c r="H25" i="9"/>
  <c r="I25" i="9"/>
  <c r="J25" i="9"/>
  <c r="K25" i="9"/>
  <c r="L25" i="9"/>
  <c r="M25" i="9"/>
  <c r="O25" i="9"/>
  <c r="P25" i="9"/>
  <c r="Q25" i="9"/>
  <c r="S25" i="9"/>
  <c r="T25" i="9"/>
  <c r="U25" i="9"/>
  <c r="V25" i="9"/>
  <c r="W25" i="9"/>
  <c r="D20" i="9"/>
  <c r="E20" i="9"/>
  <c r="F20" i="9"/>
  <c r="G20" i="9"/>
  <c r="H20" i="9"/>
  <c r="I20" i="9"/>
  <c r="J20" i="9"/>
  <c r="L20" i="9"/>
  <c r="M20" i="9"/>
  <c r="N20" i="9"/>
  <c r="P20" i="9"/>
  <c r="Q20" i="9"/>
  <c r="S20" i="9"/>
  <c r="T20" i="9"/>
  <c r="U20" i="9"/>
  <c r="V20" i="9"/>
  <c r="W20" i="9"/>
  <c r="X20" i="9"/>
  <c r="D8" i="9"/>
  <c r="E8" i="9"/>
  <c r="F8" i="9"/>
  <c r="P8" i="9"/>
  <c r="Q8" i="9"/>
  <c r="S8" i="9"/>
  <c r="T8" i="9"/>
  <c r="U8" i="9"/>
  <c r="V8" i="9"/>
  <c r="W8" i="9"/>
  <c r="X8" i="9"/>
  <c r="C20" i="9"/>
  <c r="C25" i="9"/>
  <c r="C30" i="9"/>
  <c r="C38" i="9"/>
  <c r="C51" i="9"/>
  <c r="BG55" i="16"/>
  <c r="BG50" i="16"/>
  <c r="BG24" i="16"/>
  <c r="BF55" i="16"/>
  <c r="BF50" i="16"/>
  <c r="BF42" i="16"/>
  <c r="BF38" i="16"/>
  <c r="BF34" i="16"/>
  <c r="BF32" i="16"/>
  <c r="BF29" i="16"/>
  <c r="BF24" i="16"/>
  <c r="W55" i="16"/>
  <c r="Y55" i="16"/>
  <c r="Z55" i="16"/>
  <c r="AA55" i="16"/>
  <c r="AB55" i="16"/>
  <c r="AC55" i="16"/>
  <c r="AD55" i="16"/>
  <c r="AE55" i="16"/>
  <c r="AF55" i="16"/>
  <c r="AG55" i="16"/>
  <c r="AH55" i="16"/>
  <c r="AI55" i="16"/>
  <c r="AJ55" i="16"/>
  <c r="AK55" i="16"/>
  <c r="AL55" i="16"/>
  <c r="AM55" i="16"/>
  <c r="AN55" i="16"/>
  <c r="AO55" i="16"/>
  <c r="AP55" i="16"/>
  <c r="AQ55" i="16"/>
  <c r="AR55" i="16"/>
  <c r="AS55" i="16"/>
  <c r="AT55" i="16"/>
  <c r="AU55" i="16"/>
  <c r="AV55" i="16"/>
  <c r="AW55" i="16"/>
  <c r="AX55" i="16"/>
  <c r="AY55" i="16"/>
  <c r="BB55" i="16"/>
  <c r="W50" i="16"/>
  <c r="Z50" i="16"/>
  <c r="AA50" i="16"/>
  <c r="AB50" i="16"/>
  <c r="AC50" i="16"/>
  <c r="AD50" i="16"/>
  <c r="AE50" i="16"/>
  <c r="AF50" i="16"/>
  <c r="AG50" i="16"/>
  <c r="AH50" i="16"/>
  <c r="AI50" i="16"/>
  <c r="AJ50" i="16"/>
  <c r="AK50" i="16"/>
  <c r="AL50" i="16"/>
  <c r="AM50" i="16"/>
  <c r="AN50" i="16"/>
  <c r="AO50" i="16"/>
  <c r="AP50" i="16"/>
  <c r="AQ50" i="16"/>
  <c r="AS50" i="16"/>
  <c r="AT50" i="16"/>
  <c r="AU50" i="16"/>
  <c r="AV50" i="16"/>
  <c r="AW50" i="16"/>
  <c r="AX50" i="16"/>
  <c r="AY50" i="16"/>
  <c r="AZ50" i="16"/>
  <c r="W42" i="16"/>
  <c r="X42" i="16"/>
  <c r="Y42" i="16"/>
  <c r="Z42" i="16"/>
  <c r="AA42" i="16"/>
  <c r="AB42" i="16"/>
  <c r="AC42" i="16"/>
  <c r="AD42" i="16"/>
  <c r="AE42" i="16"/>
  <c r="AF42" i="16"/>
  <c r="AG42" i="16"/>
  <c r="AH42" i="16"/>
  <c r="AI42" i="16"/>
  <c r="AJ42" i="16"/>
  <c r="AK42" i="16"/>
  <c r="AL42" i="16"/>
  <c r="AM42" i="16"/>
  <c r="AN42" i="16"/>
  <c r="AO42" i="16"/>
  <c r="AP42" i="16"/>
  <c r="AQ42" i="16"/>
  <c r="AR42" i="16"/>
  <c r="AS42" i="16"/>
  <c r="AT42" i="16"/>
  <c r="AU42" i="16"/>
  <c r="AV42" i="16"/>
  <c r="AW42" i="16"/>
  <c r="AX42" i="16"/>
  <c r="AY42" i="16"/>
  <c r="AZ42" i="16"/>
  <c r="BA42" i="16"/>
  <c r="BB42" i="16"/>
  <c r="W38" i="16"/>
  <c r="X38" i="16"/>
  <c r="Y38" i="16"/>
  <c r="Z38" i="16"/>
  <c r="AA38" i="16"/>
  <c r="AB38" i="16"/>
  <c r="AC38" i="16"/>
  <c r="AD38" i="16"/>
  <c r="AE38" i="16"/>
  <c r="AF38" i="16"/>
  <c r="AG38" i="16"/>
  <c r="AH38" i="16"/>
  <c r="AJ38" i="16"/>
  <c r="AK38" i="16"/>
  <c r="AL38" i="16"/>
  <c r="AM38" i="16"/>
  <c r="AN38" i="16"/>
  <c r="AO38" i="16"/>
  <c r="AP38" i="16"/>
  <c r="AQ38" i="16"/>
  <c r="AR38" i="16"/>
  <c r="AS38" i="16"/>
  <c r="AT38" i="16"/>
  <c r="AW38" i="16"/>
  <c r="AX38" i="16"/>
  <c r="AY38" i="16"/>
  <c r="AZ38" i="16"/>
  <c r="BA38" i="16"/>
  <c r="W34" i="16"/>
  <c r="X34" i="16"/>
  <c r="Y34" i="16"/>
  <c r="Z34" i="16"/>
  <c r="AA34" i="16"/>
  <c r="AB34" i="16"/>
  <c r="AC34" i="16"/>
  <c r="AD34" i="16"/>
  <c r="AE34" i="16"/>
  <c r="AF34" i="16"/>
  <c r="AG34" i="16"/>
  <c r="AH34" i="16"/>
  <c r="AI34" i="16"/>
  <c r="AJ34" i="16"/>
  <c r="AK34" i="16"/>
  <c r="AL34" i="16"/>
  <c r="AM34" i="16"/>
  <c r="AN34" i="16"/>
  <c r="AO34" i="16"/>
  <c r="AP34" i="16"/>
  <c r="AQ34" i="16"/>
  <c r="AR34" i="16"/>
  <c r="AS34" i="16"/>
  <c r="AT34" i="16"/>
  <c r="AU34" i="16"/>
  <c r="AV34" i="16"/>
  <c r="AW34" i="16"/>
  <c r="AX34" i="16"/>
  <c r="AY34" i="16"/>
  <c r="AZ34" i="16"/>
  <c r="BA34" i="16"/>
  <c r="BB34" i="16"/>
  <c r="W32" i="16"/>
  <c r="X32" i="16"/>
  <c r="Y32" i="16"/>
  <c r="Z32" i="16"/>
  <c r="AA32" i="16"/>
  <c r="AB32" i="16"/>
  <c r="AC32" i="16"/>
  <c r="AD32" i="16"/>
  <c r="AE32" i="16"/>
  <c r="AF32" i="16"/>
  <c r="AG32" i="16"/>
  <c r="AH32" i="16"/>
  <c r="AI32" i="16"/>
  <c r="AK32" i="16"/>
  <c r="AL32" i="16"/>
  <c r="AM32" i="16"/>
  <c r="AN32" i="16"/>
  <c r="AO32" i="16"/>
  <c r="AP32" i="16"/>
  <c r="AQ32" i="16"/>
  <c r="AR32" i="16"/>
  <c r="AS32" i="16"/>
  <c r="AT32" i="16"/>
  <c r="AU32" i="16"/>
  <c r="AV32" i="16"/>
  <c r="AW32" i="16"/>
  <c r="AX32" i="16"/>
  <c r="AY32" i="16"/>
  <c r="AZ32" i="16"/>
  <c r="BA32" i="16"/>
  <c r="BB32" i="16"/>
  <c r="W29" i="16"/>
  <c r="X29" i="16"/>
  <c r="Y29" i="16"/>
  <c r="Z29" i="16"/>
  <c r="AA29" i="16"/>
  <c r="AB29" i="16"/>
  <c r="AC29" i="16"/>
  <c r="AD29" i="16"/>
  <c r="AE29" i="16"/>
  <c r="AF29" i="16"/>
  <c r="AG29" i="16"/>
  <c r="AH29" i="16"/>
  <c r="AI29" i="16"/>
  <c r="AJ29" i="16"/>
  <c r="AK29" i="16"/>
  <c r="AL29" i="16"/>
  <c r="AM29" i="16"/>
  <c r="AN29" i="16"/>
  <c r="AO29" i="16"/>
  <c r="AP29" i="16"/>
  <c r="AQ29" i="16"/>
  <c r="AS29" i="16"/>
  <c r="AT29" i="16"/>
  <c r="AV29" i="16"/>
  <c r="AW29" i="16"/>
  <c r="AX29" i="16"/>
  <c r="AY29" i="16"/>
  <c r="AZ29" i="16"/>
  <c r="BA29" i="16"/>
  <c r="BB29" i="16"/>
  <c r="W24" i="16"/>
  <c r="X24" i="16"/>
  <c r="Y24" i="16"/>
  <c r="Z24" i="16"/>
  <c r="AA24" i="16"/>
  <c r="AB24" i="16"/>
  <c r="AC24" i="16"/>
  <c r="AD24" i="16"/>
  <c r="AE24" i="16"/>
  <c r="AF24" i="16"/>
  <c r="AG24" i="16"/>
  <c r="AH24" i="16"/>
  <c r="AI24" i="16"/>
  <c r="AJ24" i="16"/>
  <c r="AK24" i="16"/>
  <c r="AL24" i="16"/>
  <c r="AM24" i="16"/>
  <c r="AN24" i="16"/>
  <c r="AO24" i="16"/>
  <c r="AP24" i="16"/>
  <c r="AQ24" i="16"/>
  <c r="AR24" i="16"/>
  <c r="AS24" i="16"/>
  <c r="AT24" i="16"/>
  <c r="AU24" i="16"/>
  <c r="AV24" i="16"/>
  <c r="AW24" i="16"/>
  <c r="AX24" i="16"/>
  <c r="AY24" i="16"/>
  <c r="AZ24" i="16"/>
  <c r="BA24" i="16"/>
  <c r="BB24" i="16"/>
  <c r="AB8" i="16"/>
  <c r="V55" i="16"/>
  <c r="V50" i="16"/>
  <c r="V42" i="16"/>
  <c r="V38" i="16"/>
  <c r="V34" i="16"/>
  <c r="V32" i="16"/>
  <c r="D55" i="16"/>
  <c r="G55" i="16"/>
  <c r="J55" i="16"/>
  <c r="N55" i="16"/>
  <c r="O55" i="16"/>
  <c r="P55" i="16"/>
  <c r="Q55" i="16"/>
  <c r="R55" i="16"/>
  <c r="E42" i="16"/>
  <c r="D38" i="16"/>
  <c r="E38" i="16"/>
  <c r="E34" i="16"/>
  <c r="D29" i="16"/>
  <c r="D23" i="16" s="1"/>
  <c r="E29" i="16"/>
  <c r="D24" i="16"/>
  <c r="E24" i="16"/>
  <c r="D8" i="16"/>
  <c r="E8" i="16"/>
  <c r="F8" i="16"/>
  <c r="AQ52" i="15"/>
  <c r="AP52" i="15"/>
  <c r="AQ47" i="15"/>
  <c r="AP47" i="15"/>
  <c r="AQ39" i="15"/>
  <c r="AP39" i="15"/>
  <c r="AQ35" i="15"/>
  <c r="AP35" i="15"/>
  <c r="AQ31" i="15"/>
  <c r="AP31" i="15"/>
  <c r="AQ29" i="15"/>
  <c r="AP29" i="15"/>
  <c r="AQ26" i="15"/>
  <c r="AP26" i="15"/>
  <c r="AQ21" i="15"/>
  <c r="AP21" i="15"/>
  <c r="AQ8" i="15"/>
  <c r="AP8" i="15"/>
  <c r="AO52" i="15"/>
  <c r="AN52" i="15"/>
  <c r="AO47" i="15"/>
  <c r="AN47" i="15"/>
  <c r="AO39" i="15"/>
  <c r="AN39" i="15"/>
  <c r="AO35" i="15"/>
  <c r="AN35" i="15"/>
  <c r="AO31" i="15"/>
  <c r="AN31" i="15"/>
  <c r="AO29" i="15"/>
  <c r="AN29" i="15"/>
  <c r="AO26" i="15"/>
  <c r="AN26" i="15"/>
  <c r="AO21" i="15"/>
  <c r="AN21" i="15"/>
  <c r="AO8" i="15"/>
  <c r="AN8" i="15"/>
  <c r="AK52" i="15"/>
  <c r="AJ52" i="15"/>
  <c r="AK47" i="15"/>
  <c r="AJ47" i="15"/>
  <c r="AK39" i="15"/>
  <c r="AJ39" i="15"/>
  <c r="AK35" i="15"/>
  <c r="AJ35" i="15"/>
  <c r="AK31" i="15"/>
  <c r="AJ31" i="15"/>
  <c r="AK26" i="15"/>
  <c r="AJ26" i="15"/>
  <c r="AK21" i="15"/>
  <c r="AJ21" i="15"/>
  <c r="AK8" i="15"/>
  <c r="AJ8" i="15"/>
  <c r="AF8" i="15"/>
  <c r="AF21" i="15"/>
  <c r="AF31" i="15"/>
  <c r="AF35" i="15"/>
  <c r="AF39" i="15"/>
  <c r="AF47" i="15"/>
  <c r="AF52" i="15"/>
  <c r="AG8" i="15"/>
  <c r="AG21" i="15"/>
  <c r="AG31" i="15"/>
  <c r="AG35" i="15"/>
  <c r="AG39" i="15"/>
  <c r="AG47" i="15"/>
  <c r="AG52" i="15"/>
  <c r="AH8" i="15"/>
  <c r="AH21" i="15"/>
  <c r="AH26" i="15"/>
  <c r="AH31" i="15"/>
  <c r="AH35" i="15"/>
  <c r="AH39" i="15"/>
  <c r="AH47" i="15"/>
  <c r="AH52" i="15"/>
  <c r="AI8" i="15"/>
  <c r="AI21" i="15"/>
  <c r="AI26" i="15"/>
  <c r="AI31" i="15"/>
  <c r="AI39" i="15"/>
  <c r="AI47" i="15"/>
  <c r="AI52" i="15"/>
  <c r="AL8" i="15"/>
  <c r="AL21" i="15"/>
  <c r="AL26" i="15"/>
  <c r="AL35" i="15"/>
  <c r="AL39" i="15"/>
  <c r="AL47" i="15"/>
  <c r="AL52" i="15"/>
  <c r="AM8" i="15"/>
  <c r="AM21" i="15"/>
  <c r="AM26" i="15"/>
  <c r="AM31" i="15"/>
  <c r="AM35" i="15"/>
  <c r="AM39" i="15"/>
  <c r="AM47" i="15"/>
  <c r="AM52" i="15"/>
  <c r="AR8" i="15"/>
  <c r="AR21" i="15"/>
  <c r="AR26" i="15"/>
  <c r="AR31" i="15"/>
  <c r="AR39" i="15"/>
  <c r="AR47" i="15"/>
  <c r="AR52" i="15"/>
  <c r="AS8" i="15"/>
  <c r="AS21" i="15"/>
  <c r="AS26" i="15"/>
  <c r="AS31" i="15"/>
  <c r="AS35" i="15"/>
  <c r="AS39" i="15"/>
  <c r="AS47" i="15"/>
  <c r="AT8" i="15"/>
  <c r="AT21" i="15"/>
  <c r="AU8" i="15"/>
  <c r="AU21" i="15"/>
  <c r="AU26" i="15"/>
  <c r="AV8" i="15"/>
  <c r="AV21" i="15"/>
  <c r="AV26" i="15"/>
  <c r="AV31" i="15"/>
  <c r="AV35" i="15"/>
  <c r="AV39" i="15"/>
  <c r="AV47" i="15"/>
  <c r="AV52" i="15"/>
  <c r="AW8" i="15"/>
  <c r="AW31" i="15"/>
  <c r="AW35" i="15"/>
  <c r="AW39" i="15"/>
  <c r="AW47" i="15"/>
  <c r="AW52" i="15"/>
  <c r="AX8" i="15"/>
  <c r="AX31" i="15"/>
  <c r="AX35" i="15"/>
  <c r="AX47" i="15"/>
  <c r="AY8" i="15"/>
  <c r="AY31" i="15"/>
  <c r="AY35" i="15"/>
  <c r="AY47" i="15"/>
  <c r="AZ8" i="15"/>
  <c r="AZ21" i="15"/>
  <c r="AZ26" i="15"/>
  <c r="AZ31" i="15"/>
  <c r="AZ35" i="15"/>
  <c r="BA8" i="15"/>
  <c r="BA21" i="15"/>
  <c r="BA26" i="15"/>
  <c r="BA31" i="15"/>
  <c r="BA35" i="15"/>
  <c r="BA39" i="15"/>
  <c r="BA47" i="15"/>
  <c r="BA52" i="15"/>
  <c r="BB8" i="15"/>
  <c r="BB21" i="15"/>
  <c r="BB26" i="15"/>
  <c r="BB29" i="15"/>
  <c r="BB52" i="15"/>
  <c r="BC8" i="15"/>
  <c r="BC29" i="15"/>
  <c r="BC31" i="15"/>
  <c r="BD8" i="15"/>
  <c r="BD21" i="15"/>
  <c r="BD26" i="15"/>
  <c r="BD29" i="15"/>
  <c r="BD31" i="15"/>
  <c r="BD35" i="15"/>
  <c r="BD39" i="15"/>
  <c r="BD47" i="15"/>
  <c r="BD52" i="15"/>
  <c r="BE8" i="15"/>
  <c r="BE21" i="15"/>
  <c r="BE26" i="15"/>
  <c r="BE29" i="15"/>
  <c r="BE31" i="15"/>
  <c r="BE35" i="15"/>
  <c r="BE39" i="15"/>
  <c r="BE47" i="15"/>
  <c r="BE52" i="15"/>
  <c r="BF8" i="15"/>
  <c r="BF21" i="15"/>
  <c r="BF26" i="15"/>
  <c r="BF29" i="15"/>
  <c r="BF35" i="15"/>
  <c r="BF39" i="15"/>
  <c r="BF47" i="15"/>
  <c r="BF52" i="15"/>
  <c r="BG8" i="15"/>
  <c r="BG21" i="15"/>
  <c r="BG26" i="15"/>
  <c r="BG29" i="15"/>
  <c r="BG31" i="15"/>
  <c r="BG35" i="15"/>
  <c r="BG39" i="15"/>
  <c r="BG47" i="15"/>
  <c r="BG52" i="15"/>
  <c r="BH26" i="15"/>
  <c r="BH35" i="15"/>
  <c r="BH39" i="15"/>
  <c r="BI26" i="15"/>
  <c r="BI29" i="15"/>
  <c r="BI31" i="15"/>
  <c r="AE52" i="15"/>
  <c r="AE47" i="15"/>
  <c r="AE39" i="15"/>
  <c r="AE35" i="15"/>
  <c r="AE31" i="15"/>
  <c r="AE26" i="15"/>
  <c r="AE21" i="15"/>
  <c r="BI35" i="15"/>
  <c r="BI21" i="15"/>
  <c r="BI39" i="15"/>
  <c r="J7" i="15"/>
  <c r="BI47" i="15"/>
  <c r="BB50" i="16"/>
  <c r="R19" i="9" l="1"/>
  <c r="O19" i="9"/>
  <c r="O7" i="9" s="1"/>
  <c r="F20" i="21"/>
  <c r="F8" i="21" s="1"/>
  <c r="C18" i="23"/>
  <c r="C6" i="23" s="1"/>
  <c r="S7" i="19"/>
  <c r="E20" i="21"/>
  <c r="D20" i="21"/>
  <c r="B7" i="17"/>
  <c r="M11" i="17"/>
  <c r="B8" i="17"/>
  <c r="N19" i="9"/>
  <c r="AA23" i="16"/>
  <c r="AA7" i="16" s="1"/>
  <c r="AP23" i="16"/>
  <c r="AP7" i="16" s="1"/>
  <c r="AL23" i="16"/>
  <c r="AL7" i="16" s="1"/>
  <c r="AH23" i="16"/>
  <c r="AH7" i="16" s="1"/>
  <c r="E23" i="16"/>
  <c r="E7" i="16" s="1"/>
  <c r="C14" i="17"/>
  <c r="B14" i="17" s="1"/>
  <c r="C12" i="17"/>
  <c r="B12" i="17" s="1"/>
  <c r="C10" i="17"/>
  <c r="B10" i="17" s="1"/>
  <c r="V19" i="9"/>
  <c r="V7" i="9" s="1"/>
  <c r="I19" i="9"/>
  <c r="I7" i="9" s="1"/>
  <c r="E19" i="9"/>
  <c r="E7" i="9" s="1"/>
  <c r="F19" i="9"/>
  <c r="F7" i="9" s="1"/>
  <c r="H19" i="9"/>
  <c r="H7" i="9" s="1"/>
  <c r="D19" i="9"/>
  <c r="D7" i="9" s="1"/>
  <c r="Z23" i="16"/>
  <c r="Z7" i="16" s="1"/>
  <c r="AZ23" i="16"/>
  <c r="AZ7" i="16" s="1"/>
  <c r="AO23" i="16"/>
  <c r="AO7" i="16" s="1"/>
  <c r="AG23" i="16"/>
  <c r="AG7" i="16" s="1"/>
  <c r="Y23" i="16"/>
  <c r="Y7" i="16" s="1"/>
  <c r="AE23" i="16"/>
  <c r="AE7" i="16" s="1"/>
  <c r="X19" i="9"/>
  <c r="X7" i="9" s="1"/>
  <c r="T7" i="9"/>
  <c r="J19" i="9"/>
  <c r="J7" i="9" s="1"/>
  <c r="W19" i="9"/>
  <c r="W7" i="9" s="1"/>
  <c r="U19" i="9"/>
  <c r="U7" i="9" s="1"/>
  <c r="AB23" i="16"/>
  <c r="AB7" i="16" s="1"/>
  <c r="AF23" i="16"/>
  <c r="AF7" i="16" s="1"/>
  <c r="AK23" i="16"/>
  <c r="AK7" i="16" s="1"/>
  <c r="N7" i="15"/>
  <c r="I18" i="23"/>
  <c r="I6" i="23" s="1"/>
  <c r="P19" i="9"/>
  <c r="P7" i="9" s="1"/>
  <c r="L19" i="9"/>
  <c r="G19" i="9"/>
  <c r="G7" i="9" s="1"/>
  <c r="C19" i="9"/>
  <c r="C7" i="9" s="1"/>
  <c r="AI23" i="16"/>
  <c r="AI7" i="16" s="1"/>
  <c r="AD23" i="16"/>
  <c r="AD7" i="16" s="1"/>
  <c r="AC23" i="16"/>
  <c r="AC7" i="16" s="1"/>
  <c r="R23" i="16"/>
  <c r="R7" i="16" s="1"/>
  <c r="O23" i="16"/>
  <c r="O7" i="16" s="1"/>
  <c r="H23" i="16"/>
  <c r="H7" i="16" s="1"/>
  <c r="D7" i="16"/>
  <c r="BN20" i="15"/>
  <c r="BN7" i="15" s="1"/>
  <c r="T7" i="15"/>
  <c r="O7" i="15"/>
  <c r="N18" i="23"/>
  <c r="N6" i="23" s="1"/>
  <c r="L18" i="23"/>
  <c r="L6" i="23" s="1"/>
  <c r="BC7" i="19"/>
  <c r="BG7" i="19"/>
  <c r="AE7" i="19"/>
  <c r="H6" i="17"/>
  <c r="Q19" i="9"/>
  <c r="Q7" i="9" s="1"/>
  <c r="BA23" i="16"/>
  <c r="AU23" i="16"/>
  <c r="AU7" i="16" s="1"/>
  <c r="AV23" i="16"/>
  <c r="AV7" i="16" s="1"/>
  <c r="BB23" i="16"/>
  <c r="BB7" i="16" s="1"/>
  <c r="X23" i="16"/>
  <c r="X7" i="16" s="1"/>
  <c r="L23" i="16"/>
  <c r="L7" i="16" s="1"/>
  <c r="N23" i="16"/>
  <c r="N7" i="16" s="1"/>
  <c r="BM20" i="15"/>
  <c r="BM7" i="15" s="1"/>
  <c r="AO20" i="15"/>
  <c r="AO7" i="15" s="1"/>
  <c r="AP20" i="15"/>
  <c r="AP7" i="15" s="1"/>
  <c r="L7" i="15"/>
  <c r="H7" i="15"/>
  <c r="K18" i="23"/>
  <c r="K6" i="23" s="1"/>
  <c r="J18" i="23"/>
  <c r="J6" i="23" s="1"/>
  <c r="AW20" i="15"/>
  <c r="AW7" i="15" s="1"/>
  <c r="B15" i="17"/>
  <c r="C13" i="17"/>
  <c r="B13" i="17" s="1"/>
  <c r="C11" i="17"/>
  <c r="J8" i="21"/>
  <c r="F20" i="15"/>
  <c r="F7" i="15" s="1"/>
  <c r="W7" i="15"/>
  <c r="R7" i="15"/>
  <c r="X7" i="15"/>
  <c r="I7" i="19"/>
  <c r="J7" i="19"/>
  <c r="AA7" i="19"/>
  <c r="AS23" i="16"/>
  <c r="AS7" i="16" s="1"/>
  <c r="AM23" i="16"/>
  <c r="AM7" i="16" s="1"/>
  <c r="BF23" i="16"/>
  <c r="BF7" i="16" s="1"/>
  <c r="AH7" i="19"/>
  <c r="H18" i="23"/>
  <c r="H6" i="23" s="1"/>
  <c r="AV20" i="15"/>
  <c r="AV7" i="15" s="1"/>
  <c r="AL20" i="15"/>
  <c r="AL7" i="15" s="1"/>
  <c r="AN20" i="15"/>
  <c r="AN7" i="15" s="1"/>
  <c r="AQ20" i="15"/>
  <c r="AQ7" i="15" s="1"/>
  <c r="BD7" i="19"/>
  <c r="BF7" i="19"/>
  <c r="BE7" i="19"/>
  <c r="BB7" i="19"/>
  <c r="BA7" i="19"/>
  <c r="AF7" i="19"/>
  <c r="AK7" i="19"/>
  <c r="BI7" i="19"/>
  <c r="AM7" i="19"/>
  <c r="AN7" i="19"/>
  <c r="AD7" i="19"/>
  <c r="AL7" i="19"/>
  <c r="Y7" i="19"/>
  <c r="AG7" i="19"/>
  <c r="N7" i="19"/>
  <c r="L7" i="19"/>
  <c r="M19" i="9"/>
  <c r="M7" i="9" s="1"/>
  <c r="BG23" i="16"/>
  <c r="BG7" i="16" s="1"/>
  <c r="AX23" i="16"/>
  <c r="AX7" i="16" s="1"/>
  <c r="AJ23" i="16"/>
  <c r="AJ7" i="16" s="1"/>
  <c r="P23" i="16"/>
  <c r="P7" i="16" s="1"/>
  <c r="Q23" i="16"/>
  <c r="Q7" i="16" s="1"/>
  <c r="J23" i="16"/>
  <c r="J7" i="16" s="1"/>
  <c r="F7" i="16"/>
  <c r="BA20" i="15"/>
  <c r="BA7" i="15" s="1"/>
  <c r="AM20" i="15"/>
  <c r="AM7" i="15" s="1"/>
  <c r="Z7" i="15"/>
  <c r="K7" i="15"/>
  <c r="M18" i="23"/>
  <c r="M6" i="23" s="1"/>
  <c r="G18" i="23"/>
  <c r="G6" i="23" s="1"/>
  <c r="L8" i="21"/>
  <c r="AK20" i="15"/>
  <c r="AK7" i="15" s="1"/>
  <c r="AJ20" i="15"/>
  <c r="AJ7" i="15" s="1"/>
  <c r="BJ7" i="19"/>
  <c r="AJ7" i="19"/>
  <c r="K7" i="19"/>
  <c r="AC7" i="19"/>
  <c r="BL7" i="19"/>
  <c r="BH7" i="19"/>
  <c r="BK7" i="19"/>
  <c r="B17" i="17"/>
  <c r="B9" i="17"/>
  <c r="B16" i="17"/>
  <c r="M6" i="17"/>
  <c r="AY23" i="16"/>
  <c r="AY7" i="16" s="1"/>
  <c r="AW23" i="16"/>
  <c r="AW7" i="16" s="1"/>
  <c r="AT23" i="16"/>
  <c r="AT7" i="16" s="1"/>
  <c r="AR23" i="16"/>
  <c r="AR7" i="16" s="1"/>
  <c r="AQ23" i="16"/>
  <c r="AQ7" i="16" s="1"/>
  <c r="AN23" i="16"/>
  <c r="AN7" i="16" s="1"/>
  <c r="W23" i="16"/>
  <c r="W7" i="16" s="1"/>
  <c r="K23" i="16"/>
  <c r="K7" i="16" s="1"/>
  <c r="M23" i="16"/>
  <c r="M7" i="16" s="1"/>
  <c r="I7" i="16"/>
  <c r="BF20" i="15"/>
  <c r="BF7" i="15" s="1"/>
  <c r="BE20" i="15"/>
  <c r="BE7" i="15" s="1"/>
  <c r="BD20" i="15"/>
  <c r="BD7" i="15" s="1"/>
  <c r="BI7" i="15"/>
  <c r="BG20" i="15"/>
  <c r="BG7" i="15" s="1"/>
  <c r="BC20" i="15"/>
  <c r="BC7" i="15" s="1"/>
  <c r="BB20" i="15"/>
  <c r="BB7" i="15" s="1"/>
  <c r="AZ20" i="15"/>
  <c r="AZ7" i="15" s="1"/>
  <c r="AY20" i="15"/>
  <c r="AY7" i="15" s="1"/>
  <c r="AX20" i="15"/>
  <c r="AX7" i="15" s="1"/>
  <c r="AU20" i="15"/>
  <c r="AU7" i="15" s="1"/>
  <c r="AT20" i="15"/>
  <c r="AT7" i="15" s="1"/>
  <c r="AS20" i="15"/>
  <c r="AI20" i="15"/>
  <c r="AI7" i="15" s="1"/>
  <c r="AR20" i="15"/>
  <c r="AR7" i="15" s="1"/>
  <c r="AG20" i="15"/>
  <c r="AG7" i="15" s="1"/>
  <c r="AF20" i="15"/>
  <c r="AF7" i="15" s="1"/>
  <c r="AE20" i="15"/>
  <c r="D20" i="15"/>
  <c r="D7" i="15" s="1"/>
  <c r="I7" i="15"/>
  <c r="U7" i="15"/>
  <c r="S7" i="15"/>
  <c r="AA7" i="15"/>
  <c r="B11" i="17" l="1"/>
  <c r="S7" i="9"/>
  <c r="R7" i="9"/>
  <c r="AT7" i="19"/>
  <c r="AS7" i="19"/>
</calcChain>
</file>

<file path=xl/sharedStrings.xml><?xml version="1.0" encoding="utf-8"?>
<sst xmlns="http://schemas.openxmlformats.org/spreadsheetml/2006/main" count="1332" uniqueCount="362">
  <si>
    <t>　（２）教員及び職員数</t>
  </si>
  <si>
    <t>　　単位：人</t>
  </si>
  <si>
    <t>　（１）学校数、学級数、児童数</t>
  </si>
  <si>
    <t>教</t>
  </si>
  <si>
    <t>員</t>
  </si>
  <si>
    <t>数</t>
  </si>
  <si>
    <t>学</t>
  </si>
  <si>
    <t>校</t>
  </si>
  <si>
    <t>児</t>
  </si>
  <si>
    <t>童</t>
  </si>
  <si>
    <t xml:space="preserve">  区 　 　分</t>
  </si>
  <si>
    <t>　　 本                      務                      者</t>
  </si>
  <si>
    <t>兼</t>
  </si>
  <si>
    <t>計</t>
  </si>
  <si>
    <t>長</t>
  </si>
  <si>
    <t>者</t>
  </si>
  <si>
    <t>本</t>
  </si>
  <si>
    <t>分</t>
  </si>
  <si>
    <t>級</t>
  </si>
  <si>
    <t>総</t>
  </si>
  <si>
    <t>１</t>
  </si>
  <si>
    <t>年</t>
  </si>
  <si>
    <t>２</t>
  </si>
  <si>
    <t>３</t>
  </si>
  <si>
    <t>４</t>
  </si>
  <si>
    <t>５</t>
  </si>
  <si>
    <t>６</t>
  </si>
  <si>
    <t>頭</t>
  </si>
  <si>
    <t>講</t>
  </si>
  <si>
    <t>師</t>
  </si>
  <si>
    <t>務</t>
  </si>
  <si>
    <t>男</t>
  </si>
  <si>
    <t>女</t>
  </si>
  <si>
    <t>教諭</t>
  </si>
  <si>
    <t>助教諭</t>
  </si>
  <si>
    <t>-</t>
  </si>
  <si>
    <t>　（１）学校数、学級数、生徒数</t>
  </si>
  <si>
    <t>　　　　 生</t>
  </si>
  <si>
    <t>　　　　 徒</t>
  </si>
  <si>
    <t>　　　　 数</t>
  </si>
  <si>
    <t>諭</t>
    <rPh sb="0" eb="1">
      <t>ユ</t>
    </rPh>
    <phoneticPr fontId="2"/>
  </si>
  <si>
    <t>　（１）学校数、生徒数</t>
  </si>
  <si>
    <t>単位：校、人</t>
  </si>
  <si>
    <t xml:space="preserve">     学</t>
  </si>
  <si>
    <t xml:space="preserve">     校</t>
  </si>
  <si>
    <t xml:space="preserve">     数</t>
  </si>
  <si>
    <t>専攻科</t>
  </si>
  <si>
    <t>別　科</t>
  </si>
  <si>
    <t>定</t>
  </si>
  <si>
    <t>時</t>
  </si>
  <si>
    <t>制</t>
  </si>
  <si>
    <t>全日制</t>
  </si>
  <si>
    <t>定時制</t>
  </si>
  <si>
    <t>併　置</t>
  </si>
  <si>
    <t>(A)+(B)+(C)</t>
  </si>
  <si>
    <t>計 (A)</t>
  </si>
  <si>
    <t>１学年</t>
  </si>
  <si>
    <t>２学年</t>
  </si>
  <si>
    <t>３学年</t>
  </si>
  <si>
    <t>計 (B)</t>
  </si>
  <si>
    <t>４学年</t>
  </si>
  <si>
    <t>(C)</t>
  </si>
  <si>
    <t xml:space="preserve"> (A)</t>
  </si>
  <si>
    <t xml:space="preserve"> 計 </t>
  </si>
  <si>
    <t xml:space="preserve"> (B)</t>
  </si>
  <si>
    <t>総　　　数</t>
    <rPh sb="0" eb="5">
      <t>ソウスウ</t>
    </rPh>
    <phoneticPr fontId="2"/>
  </si>
  <si>
    <t>　（１）園数、園児数、修了者数</t>
  </si>
  <si>
    <t>園</t>
  </si>
  <si>
    <t>在</t>
  </si>
  <si>
    <t>総　数</t>
  </si>
  <si>
    <t>本　園</t>
  </si>
  <si>
    <t>分　園</t>
  </si>
  <si>
    <t>３歳児</t>
  </si>
  <si>
    <t>４歳児</t>
  </si>
  <si>
    <t>５歳児</t>
  </si>
  <si>
    <t>者　　数</t>
  </si>
  <si>
    <t>単位：人</t>
  </si>
  <si>
    <t>（２）学科別課程別生徒数</t>
  </si>
  <si>
    <t>入　　　学　　　者　　　数</t>
  </si>
  <si>
    <t>入  　　　　　　　　　学　　　　　　　　　　者　　　　　　　　　数</t>
  </si>
  <si>
    <t>卒</t>
  </si>
  <si>
    <t>業</t>
  </si>
  <si>
    <t>（１）設置者別学校数、教員数、職員数</t>
  </si>
  <si>
    <t>区　　　分</t>
  </si>
  <si>
    <t>高</t>
  </si>
  <si>
    <t>等</t>
  </si>
  <si>
    <t>課</t>
  </si>
  <si>
    <t>程</t>
  </si>
  <si>
    <t>専</t>
  </si>
  <si>
    <t>門</t>
  </si>
  <si>
    <t>一</t>
  </si>
  <si>
    <t>般</t>
  </si>
  <si>
    <t>総　　数</t>
  </si>
  <si>
    <t xml:space="preserve"> 卒業以上を入学</t>
  </si>
  <si>
    <t xml:space="preserve"> 資格とする課程</t>
  </si>
  <si>
    <t>　（１）学校数、学級数、在学者数</t>
  </si>
  <si>
    <t>部</t>
  </si>
  <si>
    <t>幼稚部</t>
  </si>
  <si>
    <t>小学部</t>
  </si>
  <si>
    <t>中学部</t>
  </si>
  <si>
    <t>本　科</t>
  </si>
  <si>
    <t>在　　　　学　　　　者　　　　数</t>
    <rPh sb="0" eb="16">
      <t>ザイガクシャスウ</t>
    </rPh>
    <phoneticPr fontId="2"/>
  </si>
  <si>
    <t>（前 年 度 間 ）</t>
    <rPh sb="1" eb="2">
      <t>マエ</t>
    </rPh>
    <rPh sb="3" eb="4">
      <t>ドシ</t>
    </rPh>
    <phoneticPr fontId="2"/>
  </si>
  <si>
    <t>区 　 　分</t>
    <phoneticPr fontId="2"/>
  </si>
  <si>
    <t>　　　 私          　　　　　 立</t>
    <rPh sb="4" eb="5">
      <t>ワタシ</t>
    </rPh>
    <rPh sb="21" eb="22">
      <t>リツ</t>
    </rPh>
    <phoneticPr fontId="2"/>
  </si>
  <si>
    <t>総　　　数</t>
    <rPh sb="4" eb="5">
      <t>スウ</t>
    </rPh>
    <phoneticPr fontId="2"/>
  </si>
  <si>
    <t>　（２）学科別学年別生徒数（本科）</t>
    <rPh sb="14" eb="15">
      <t>ホン</t>
    </rPh>
    <phoneticPr fontId="2"/>
  </si>
  <si>
    <t>田舎館村</t>
    <phoneticPr fontId="2"/>
  </si>
  <si>
    <t>生</t>
    <rPh sb="0" eb="1">
      <t>セイ</t>
    </rPh>
    <phoneticPr fontId="2"/>
  </si>
  <si>
    <t>徒</t>
    <rPh sb="0" eb="1">
      <t>ト</t>
    </rPh>
    <phoneticPr fontId="2"/>
  </si>
  <si>
    <t>数</t>
    <rPh sb="0" eb="1">
      <t>スウ</t>
    </rPh>
    <phoneticPr fontId="2"/>
  </si>
  <si>
    <t>定　　　　時　　　　制</t>
    <rPh sb="0" eb="1">
      <t>サダム</t>
    </rPh>
    <rPh sb="5" eb="6">
      <t>ジ</t>
    </rPh>
    <rPh sb="10" eb="11">
      <t>セイ</t>
    </rPh>
    <phoneticPr fontId="2"/>
  </si>
  <si>
    <t>公</t>
    <rPh sb="0" eb="1">
      <t>コウ</t>
    </rPh>
    <phoneticPr fontId="2"/>
  </si>
  <si>
    <t>立</t>
    <rPh sb="0" eb="1">
      <t>リツ</t>
    </rPh>
    <phoneticPr fontId="2"/>
  </si>
  <si>
    <t>学　　　　級　　　　数</t>
    <rPh sb="0" eb="1">
      <t>ガク</t>
    </rPh>
    <rPh sb="5" eb="6">
      <t>キュウ</t>
    </rPh>
    <rPh sb="10" eb="11">
      <t>カズ</t>
    </rPh>
    <phoneticPr fontId="2"/>
  </si>
  <si>
    <t>つがる市</t>
    <rPh sb="3" eb="4">
      <t>シ</t>
    </rPh>
    <phoneticPr fontId="2"/>
  </si>
  <si>
    <t>外ヶ浜町</t>
    <rPh sb="0" eb="1">
      <t>ソト</t>
    </rPh>
    <rPh sb="2" eb="4">
      <t>ハママチ</t>
    </rPh>
    <phoneticPr fontId="2"/>
  </si>
  <si>
    <t>平川市</t>
    <rPh sb="0" eb="2">
      <t>ヒラカワ</t>
    </rPh>
    <rPh sb="2" eb="3">
      <t>シ</t>
    </rPh>
    <phoneticPr fontId="2"/>
  </si>
  <si>
    <t>おいらせ町</t>
    <rPh sb="4" eb="5">
      <t>マチ</t>
    </rPh>
    <phoneticPr fontId="2"/>
  </si>
  <si>
    <t>三　戸　郡</t>
    <rPh sb="0" eb="1">
      <t>サン</t>
    </rPh>
    <rPh sb="2" eb="3">
      <t>ト</t>
    </rPh>
    <rPh sb="4" eb="5">
      <t>グン</t>
    </rPh>
    <phoneticPr fontId="2"/>
  </si>
  <si>
    <t>十和田市</t>
    <phoneticPr fontId="2"/>
  </si>
  <si>
    <t>鰺ケ沢町</t>
    <phoneticPr fontId="2"/>
  </si>
  <si>
    <t>西目屋村</t>
    <phoneticPr fontId="2"/>
  </si>
  <si>
    <t>風間浦村</t>
    <phoneticPr fontId="2"/>
  </si>
  <si>
    <t>北 津 軽 郡</t>
    <rPh sb="0" eb="1">
      <t>キタ</t>
    </rPh>
    <rPh sb="2" eb="3">
      <t>ツ</t>
    </rPh>
    <rPh sb="4" eb="5">
      <t>ケイ</t>
    </rPh>
    <rPh sb="6" eb="7">
      <t>グン</t>
    </rPh>
    <phoneticPr fontId="2"/>
  </si>
  <si>
    <t>南 津 軽 郡</t>
    <rPh sb="0" eb="1">
      <t>ミナミ</t>
    </rPh>
    <rPh sb="2" eb="3">
      <t>ツ</t>
    </rPh>
    <rPh sb="4" eb="5">
      <t>ケイ</t>
    </rPh>
    <rPh sb="6" eb="7">
      <t>グン</t>
    </rPh>
    <phoneticPr fontId="2"/>
  </si>
  <si>
    <t>中 津 軽 郡</t>
    <rPh sb="0" eb="1">
      <t>ナカ</t>
    </rPh>
    <rPh sb="2" eb="3">
      <t>ツ</t>
    </rPh>
    <rPh sb="4" eb="5">
      <t>ケイ</t>
    </rPh>
    <rPh sb="6" eb="7">
      <t>グン</t>
    </rPh>
    <phoneticPr fontId="2"/>
  </si>
  <si>
    <t>西 津 軽 郡</t>
    <rPh sb="0" eb="1">
      <t>ニシ</t>
    </rPh>
    <rPh sb="2" eb="3">
      <t>ツ</t>
    </rPh>
    <rPh sb="4" eb="5">
      <t>ケイ</t>
    </rPh>
    <rPh sb="6" eb="7">
      <t>グン</t>
    </rPh>
    <phoneticPr fontId="2"/>
  </si>
  <si>
    <t>東 津 軽 郡</t>
    <rPh sb="0" eb="1">
      <t>ヒガシ</t>
    </rPh>
    <rPh sb="2" eb="3">
      <t>ツ</t>
    </rPh>
    <rPh sb="4" eb="5">
      <t>ケイ</t>
    </rPh>
    <rPh sb="6" eb="7">
      <t>グン</t>
    </rPh>
    <phoneticPr fontId="2"/>
  </si>
  <si>
    <t>上  北  郡</t>
    <rPh sb="0" eb="1">
      <t>ウエ</t>
    </rPh>
    <rPh sb="3" eb="4">
      <t>キタ</t>
    </rPh>
    <rPh sb="6" eb="7">
      <t>グン</t>
    </rPh>
    <phoneticPr fontId="2"/>
  </si>
  <si>
    <t>下  北  郡</t>
    <rPh sb="0" eb="1">
      <t>シタ</t>
    </rPh>
    <rPh sb="3" eb="4">
      <t>キタ</t>
    </rPh>
    <rPh sb="6" eb="7">
      <t>グン</t>
    </rPh>
    <phoneticPr fontId="2"/>
  </si>
  <si>
    <t>野辺地町</t>
    <phoneticPr fontId="2"/>
  </si>
  <si>
    <t>六ヶ所村</t>
    <phoneticPr fontId="2"/>
  </si>
  <si>
    <t>学　校　数</t>
  </si>
  <si>
    <t>区 　 　分</t>
    <phoneticPr fontId="2"/>
  </si>
  <si>
    <t>高　　等　　部</t>
    <phoneticPr fontId="2"/>
  </si>
  <si>
    <t>男</t>
    <rPh sb="0" eb="1">
      <t>オトコ</t>
    </rPh>
    <phoneticPr fontId="2"/>
  </si>
  <si>
    <t>女</t>
    <rPh sb="0" eb="1">
      <t>オンナ</t>
    </rPh>
    <phoneticPr fontId="2"/>
  </si>
  <si>
    <t>　（３）公立私立別、全日制・定時制・全定併置別学科数（本科）</t>
    <rPh sb="21" eb="22">
      <t>チ</t>
    </rPh>
    <rPh sb="27" eb="29">
      <t>ホンカ</t>
    </rPh>
    <phoneticPr fontId="3"/>
  </si>
  <si>
    <t>　　単位：学科</t>
  </si>
  <si>
    <t>定　　時　　制</t>
  </si>
  <si>
    <t>全 定 併 置</t>
    <rPh sb="6" eb="7">
      <t>チ</t>
    </rPh>
    <phoneticPr fontId="3"/>
  </si>
  <si>
    <t>全　　日　　制</t>
  </si>
  <si>
    <t>農業関係計</t>
  </si>
  <si>
    <t>医療関係計</t>
  </si>
  <si>
    <t>理学・作業療法</t>
    <rPh sb="0" eb="2">
      <t>リガク</t>
    </rPh>
    <rPh sb="3" eb="5">
      <t>サギョウ</t>
    </rPh>
    <rPh sb="5" eb="7">
      <t>リョウホウ</t>
    </rPh>
    <phoneticPr fontId="3"/>
  </si>
  <si>
    <t>衛生関係計</t>
  </si>
  <si>
    <t>教育･社会福祉関係計</t>
  </si>
  <si>
    <t>商業実務関係計</t>
  </si>
  <si>
    <t>服飾･家政関係計</t>
  </si>
  <si>
    <t>文化･教養関係計</t>
  </si>
  <si>
    <t>教育・社会福祉関係計</t>
  </si>
  <si>
    <t>家政関係計</t>
  </si>
  <si>
    <t>文化・教養関係計</t>
  </si>
  <si>
    <t>その他計</t>
    <rPh sb="2" eb="3">
      <t>タ</t>
    </rPh>
    <phoneticPr fontId="3"/>
  </si>
  <si>
    <t>　　　</t>
  </si>
  <si>
    <t xml:space="preserve"> 計のうち高校</t>
    <rPh sb="1" eb="2">
      <t>ケイ</t>
    </rPh>
    <phoneticPr fontId="2"/>
  </si>
  <si>
    <t>学校栄養職員</t>
    <phoneticPr fontId="2"/>
  </si>
  <si>
    <t xml:space="preserve">       単位：級、人</t>
    <phoneticPr fontId="2"/>
  </si>
  <si>
    <t>　　本　　　　　務　　　　　職　　　　　員　　　　　数</t>
    <phoneticPr fontId="2"/>
  </si>
  <si>
    <t>主 幹 教 諭</t>
    <rPh sb="0" eb="1">
      <t>シュ</t>
    </rPh>
    <rPh sb="2" eb="3">
      <t>ミキ</t>
    </rPh>
    <rPh sb="4" eb="5">
      <t>キョウ</t>
    </rPh>
    <rPh sb="6" eb="7">
      <t>サトシ</t>
    </rPh>
    <phoneticPr fontId="2"/>
  </si>
  <si>
    <t>指 導 教 諭</t>
    <rPh sb="0" eb="1">
      <t>ユビ</t>
    </rPh>
    <rPh sb="2" eb="3">
      <t>シルベ</t>
    </rPh>
    <rPh sb="4" eb="5">
      <t>キョウ</t>
    </rPh>
    <rPh sb="6" eb="7">
      <t>サトシ</t>
    </rPh>
    <phoneticPr fontId="2"/>
  </si>
  <si>
    <t>市　　　　計</t>
    <phoneticPr fontId="2"/>
  </si>
  <si>
    <t>郡　　　　計</t>
    <phoneticPr fontId="2"/>
  </si>
  <si>
    <t>本　　科　　全　　日　　制</t>
    <phoneticPr fontId="2"/>
  </si>
  <si>
    <t>本　　科　　定　　時　　制</t>
    <phoneticPr fontId="2"/>
  </si>
  <si>
    <t>区　　分</t>
    <phoneticPr fontId="2"/>
  </si>
  <si>
    <t>区 　 　　　　分</t>
    <phoneticPr fontId="2"/>
  </si>
  <si>
    <t>計</t>
    <phoneticPr fontId="2"/>
  </si>
  <si>
    <t>負  担  法  に  よ  る</t>
    <phoneticPr fontId="2"/>
  </si>
  <si>
    <t>そ の 他</t>
    <phoneticPr fontId="2"/>
  </si>
  <si>
    <t>事 務 職 員</t>
    <phoneticPr fontId="2"/>
  </si>
  <si>
    <t xml:space="preserve">  養 護（女）</t>
    <phoneticPr fontId="2"/>
  </si>
  <si>
    <t>栄 養 教 諭</t>
    <rPh sb="0" eb="1">
      <t>エイ</t>
    </rPh>
    <rPh sb="2" eb="3">
      <t>オサム</t>
    </rPh>
    <rPh sb="4" eb="5">
      <t>キョウ</t>
    </rPh>
    <rPh sb="6" eb="7">
      <t>サトシ</t>
    </rPh>
    <phoneticPr fontId="2"/>
  </si>
  <si>
    <t>副 校 長</t>
    <rPh sb="0" eb="1">
      <t>フク</t>
    </rPh>
    <rPh sb="2" eb="3">
      <t>コウ</t>
    </rPh>
    <rPh sb="4" eb="5">
      <t>チョウ</t>
    </rPh>
    <phoneticPr fontId="2"/>
  </si>
  <si>
    <t xml:space="preserve"> 　 本                      務                      者</t>
    <phoneticPr fontId="2"/>
  </si>
  <si>
    <t>学校栄養職員</t>
    <phoneticPr fontId="2"/>
  </si>
  <si>
    <t>単位：校、級、人</t>
    <phoneticPr fontId="2"/>
  </si>
  <si>
    <t xml:space="preserve">    単位：人</t>
    <phoneticPr fontId="2"/>
  </si>
  <si>
    <t>学　　校　　数</t>
    <phoneticPr fontId="2"/>
  </si>
  <si>
    <t>本 校</t>
    <phoneticPr fontId="2"/>
  </si>
  <si>
    <t>分 校</t>
    <phoneticPr fontId="2"/>
  </si>
  <si>
    <t>生　　　　　　　　　　　　　　　徒　　　　　　　　　　　　　　数</t>
    <phoneticPr fontId="2"/>
  </si>
  <si>
    <t xml:space="preserve"> 総 数 の う ち</t>
    <phoneticPr fontId="2"/>
  </si>
  <si>
    <t xml:space="preserve"> 昼　　　    間</t>
    <phoneticPr fontId="2"/>
  </si>
  <si>
    <t xml:space="preserve"> 計のうち昼間</t>
    <phoneticPr fontId="2"/>
  </si>
  <si>
    <t>関係分野への就職</t>
    <phoneticPr fontId="2"/>
  </si>
  <si>
    <t>総　　　　数</t>
    <rPh sb="0" eb="1">
      <t>フサ</t>
    </rPh>
    <rPh sb="5" eb="6">
      <t>カズ</t>
    </rPh>
    <phoneticPr fontId="2"/>
  </si>
  <si>
    <t>定　員</t>
    <phoneticPr fontId="2"/>
  </si>
  <si>
    <t>入　学</t>
    <phoneticPr fontId="2"/>
  </si>
  <si>
    <t>総数のうち</t>
    <phoneticPr fontId="2"/>
  </si>
  <si>
    <t>昼　  　間</t>
    <phoneticPr fontId="2"/>
  </si>
  <si>
    <t>修業年限１年
未満の課程</t>
    <rPh sb="7" eb="9">
      <t>ミマン</t>
    </rPh>
    <rPh sb="10" eb="12">
      <t>カテイ</t>
    </rPh>
    <phoneticPr fontId="2"/>
  </si>
  <si>
    <t>修業年限１年
以上の課程</t>
    <rPh sb="7" eb="9">
      <t>イジョウ</t>
    </rPh>
    <rPh sb="10" eb="12">
      <t>カテイ</t>
    </rPh>
    <phoneticPr fontId="2"/>
  </si>
  <si>
    <t>総数のうち
昼間課程</t>
    <rPh sb="0" eb="2">
      <t>ソウスウ</t>
    </rPh>
    <rPh sb="6" eb="8">
      <t>チュウカン</t>
    </rPh>
    <rPh sb="8" eb="10">
      <t>カテイ</t>
    </rPh>
    <phoneticPr fontId="2"/>
  </si>
  <si>
    <t>主幹教諭</t>
    <rPh sb="0" eb="1">
      <t>シュ</t>
    </rPh>
    <rPh sb="1" eb="2">
      <t>ミキ</t>
    </rPh>
    <rPh sb="2" eb="3">
      <t>キョウ</t>
    </rPh>
    <rPh sb="3" eb="4">
      <t>サトシ</t>
    </rPh>
    <phoneticPr fontId="2"/>
  </si>
  <si>
    <t>指導教諭</t>
    <rPh sb="0" eb="1">
      <t>ユビ</t>
    </rPh>
    <rPh sb="1" eb="2">
      <t>シルベ</t>
    </rPh>
    <rPh sb="2" eb="3">
      <t>キョウ</t>
    </rPh>
    <rPh sb="3" eb="4">
      <t>サトシ</t>
    </rPh>
    <phoneticPr fontId="2"/>
  </si>
  <si>
    <t>助 教 諭</t>
    <rPh sb="0" eb="1">
      <t>スケ</t>
    </rPh>
    <rPh sb="2" eb="3">
      <t>キョウ</t>
    </rPh>
    <rPh sb="4" eb="5">
      <t>サトシ</t>
    </rPh>
    <phoneticPr fontId="2"/>
  </si>
  <si>
    <t>栄養教諭</t>
    <rPh sb="0" eb="1">
      <t>エイ</t>
    </rPh>
    <rPh sb="1" eb="2">
      <t>オサム</t>
    </rPh>
    <rPh sb="2" eb="3">
      <t>キョウ</t>
    </rPh>
    <rPh sb="3" eb="4">
      <t>サトシ</t>
    </rPh>
    <phoneticPr fontId="2"/>
  </si>
  <si>
    <t>区 　 　分</t>
    <phoneticPr fontId="2"/>
  </si>
  <si>
    <t>区  　分</t>
    <phoneticPr fontId="2"/>
  </si>
  <si>
    <t>特別支援
学 級 数</t>
    <rPh sb="0" eb="2">
      <t>トクベツ</t>
    </rPh>
    <rPh sb="2" eb="4">
      <t>シエン</t>
    </rPh>
    <phoneticPr fontId="3"/>
  </si>
  <si>
    <t>特別支援
学級児童数</t>
    <rPh sb="0" eb="2">
      <t>トクベツ</t>
    </rPh>
    <rPh sb="2" eb="4">
      <t>シエン</t>
    </rPh>
    <phoneticPr fontId="3"/>
  </si>
  <si>
    <t>特別支援
学級生徒数</t>
    <rPh sb="0" eb="2">
      <t>トクベツ</t>
    </rPh>
    <rPh sb="2" eb="4">
      <t>シエン</t>
    </rPh>
    <phoneticPr fontId="3"/>
  </si>
  <si>
    <t>計 の う ち 分 校</t>
    <phoneticPr fontId="2"/>
  </si>
  <si>
    <t>合　計</t>
    <phoneticPr fontId="2"/>
  </si>
  <si>
    <t>全　　　日　　　制</t>
    <phoneticPr fontId="2"/>
  </si>
  <si>
    <t>合　　　　　　　　　　計</t>
    <rPh sb="0" eb="1">
      <t>ゴウ</t>
    </rPh>
    <rPh sb="11" eb="12">
      <t>ケイ</t>
    </rPh>
    <phoneticPr fontId="2"/>
  </si>
  <si>
    <t>公　　　　　　　　　　立</t>
    <rPh sb="0" eb="1">
      <t>オオヤケ</t>
    </rPh>
    <rPh sb="11" eb="12">
      <t>リツ</t>
    </rPh>
    <phoneticPr fontId="2"/>
  </si>
  <si>
    <t>私　　　　　　　　　　立</t>
    <rPh sb="0" eb="1">
      <t>ワタクシ</t>
    </rPh>
    <rPh sb="11" eb="12">
      <t>リツ</t>
    </rPh>
    <phoneticPr fontId="2"/>
  </si>
  <si>
    <t>単位：校、人</t>
    <phoneticPr fontId="2"/>
  </si>
  <si>
    <t>教 員 数
（本務者）</t>
    <phoneticPr fontId="2"/>
  </si>
  <si>
    <t>職 員 数
（本務者）</t>
    <rPh sb="0" eb="1">
      <t>ショク</t>
    </rPh>
    <rPh sb="2" eb="3">
      <t>イン</t>
    </rPh>
    <rPh sb="4" eb="5">
      <t>カズ</t>
    </rPh>
    <phoneticPr fontId="2"/>
  </si>
  <si>
    <t>男</t>
    <phoneticPr fontId="2"/>
  </si>
  <si>
    <t>修    了</t>
    <phoneticPr fontId="2"/>
  </si>
  <si>
    <t>区 　 　分</t>
    <phoneticPr fontId="2"/>
  </si>
  <si>
    <t>　　単位：園、人</t>
    <phoneticPr fontId="2"/>
  </si>
  <si>
    <t>　　　　　　　　　　　　　　　　　　　　　　　　　　　　　　　　　　　　　　</t>
    <phoneticPr fontId="11"/>
  </si>
  <si>
    <t>計のうち昼間</t>
    <phoneticPr fontId="2"/>
  </si>
  <si>
    <t>Ⅰ　学校調査</t>
    <phoneticPr fontId="11"/>
  </si>
  <si>
    <t xml:space="preserve"> １．幼稚園</t>
    <phoneticPr fontId="2"/>
  </si>
  <si>
    <t>商　　　　　業</t>
    <rPh sb="0" eb="1">
      <t>ショウ</t>
    </rPh>
    <rPh sb="6" eb="7">
      <t>ギョウ</t>
    </rPh>
    <phoneticPr fontId="3"/>
  </si>
  <si>
    <t>(X)</t>
  </si>
  <si>
    <t>学校法人</t>
    <rPh sb="0" eb="2">
      <t>ガッコウ</t>
    </rPh>
    <rPh sb="2" eb="4">
      <t>ホウジン</t>
    </rPh>
    <phoneticPr fontId="2"/>
  </si>
  <si>
    <t>準学校法人</t>
    <rPh sb="0" eb="1">
      <t>ジュン</t>
    </rPh>
    <rPh sb="1" eb="3">
      <t>ガッコウ</t>
    </rPh>
    <rPh sb="3" eb="5">
      <t>ホウジン</t>
    </rPh>
    <phoneticPr fontId="2"/>
  </si>
  <si>
    <t>財団法人</t>
    <rPh sb="0" eb="2">
      <t>ザイダン</t>
    </rPh>
    <rPh sb="2" eb="4">
      <t>ホウジン</t>
    </rPh>
    <phoneticPr fontId="2"/>
  </si>
  <si>
    <t>社団法人</t>
    <rPh sb="0" eb="1">
      <t>シャ</t>
    </rPh>
    <rPh sb="1" eb="2">
      <t>ダン</t>
    </rPh>
    <rPh sb="2" eb="4">
      <t>ホウジン</t>
    </rPh>
    <phoneticPr fontId="2"/>
  </si>
  <si>
    <t>その他の法人</t>
    <rPh sb="2" eb="3">
      <t>タ</t>
    </rPh>
    <rPh sb="4" eb="6">
      <t>ホウジン</t>
    </rPh>
    <phoneticPr fontId="2"/>
  </si>
  <si>
    <t xml:space="preserve"> ２．幼保連携型認定こども園</t>
    <rPh sb="4" eb="5">
      <t>ホ</t>
    </rPh>
    <rPh sb="5" eb="7">
      <t>レンケイ</t>
    </rPh>
    <rPh sb="7" eb="8">
      <t>ガタ</t>
    </rPh>
    <rPh sb="8" eb="10">
      <t>ニンテイ</t>
    </rPh>
    <rPh sb="13" eb="14">
      <t>エン</t>
    </rPh>
    <phoneticPr fontId="2"/>
  </si>
  <si>
    <t>0歳児</t>
    <rPh sb="1" eb="3">
      <t>サイジ</t>
    </rPh>
    <phoneticPr fontId="11"/>
  </si>
  <si>
    <t>1歳児</t>
    <rPh sb="1" eb="3">
      <t>サイジ</t>
    </rPh>
    <phoneticPr fontId="11"/>
  </si>
  <si>
    <t>2歳児</t>
    <rPh sb="1" eb="3">
      <t>サイジ</t>
    </rPh>
    <phoneticPr fontId="11"/>
  </si>
  <si>
    <t>園</t>
    <rPh sb="0" eb="1">
      <t>エン</t>
    </rPh>
    <phoneticPr fontId="11"/>
  </si>
  <si>
    <t>者</t>
    <rPh sb="0" eb="1">
      <t>シャ</t>
    </rPh>
    <phoneticPr fontId="11"/>
  </si>
  <si>
    <t>３．小学校</t>
    <phoneticPr fontId="2"/>
  </si>
  <si>
    <t>４．中学校</t>
    <phoneticPr fontId="2"/>
  </si>
  <si>
    <t>５．高等学校</t>
    <phoneticPr fontId="2"/>
  </si>
  <si>
    <t>６．特別支援学校</t>
    <phoneticPr fontId="2"/>
  </si>
  <si>
    <t>７．専修学校</t>
    <phoneticPr fontId="2"/>
  </si>
  <si>
    <t>-</t>
    <phoneticPr fontId="11"/>
  </si>
  <si>
    <t>（３）特別支援学級数、児童数</t>
    <rPh sb="3" eb="5">
      <t>トクベツ</t>
    </rPh>
    <rPh sb="5" eb="7">
      <t>シエン</t>
    </rPh>
    <phoneticPr fontId="2"/>
  </si>
  <si>
    <t>（３）特別支援学級数、生徒数</t>
    <rPh sb="3" eb="5">
      <t>トクベツ</t>
    </rPh>
    <rPh sb="5" eb="7">
      <t>シエン</t>
    </rPh>
    <phoneticPr fontId="3"/>
  </si>
  <si>
    <t xml:space="preserve">       単位：級、人</t>
  </si>
  <si>
    <t>者　数</t>
    <phoneticPr fontId="11"/>
  </si>
  <si>
    <t>修 了</t>
    <phoneticPr fontId="2"/>
  </si>
  <si>
    <t>　注：（　）内は青森市から私立分を、弘前市から国立及び私立分を、八戸市から私立分を、十和田市から県立分を抜き出した数値</t>
    <rPh sb="8" eb="11">
      <t>アオモリシ</t>
    </rPh>
    <rPh sb="13" eb="15">
      <t>ワタクシリツ</t>
    </rPh>
    <rPh sb="15" eb="16">
      <t>ブン</t>
    </rPh>
    <rPh sb="25" eb="26">
      <t>オヨ</t>
    </rPh>
    <rPh sb="27" eb="29">
      <t>シリツ</t>
    </rPh>
    <rPh sb="32" eb="35">
      <t>ハチノヘシ</t>
    </rPh>
    <rPh sb="37" eb="39">
      <t>シリツ</t>
    </rPh>
    <rPh sb="39" eb="40">
      <t>ブン</t>
    </rPh>
    <rPh sb="42" eb="45">
      <t>トワダ</t>
    </rPh>
    <rPh sb="48" eb="50">
      <t>ケンリツ</t>
    </rPh>
    <rPh sb="52" eb="53">
      <t>ヌ</t>
    </rPh>
    <rPh sb="54" eb="55">
      <t>ダ</t>
    </rPh>
    <rPh sb="57" eb="59">
      <t>スウチ</t>
    </rPh>
    <phoneticPr fontId="3"/>
  </si>
  <si>
    <t xml:space="preserve"> </t>
    <phoneticPr fontId="2"/>
  </si>
  <si>
    <t>計</t>
    <phoneticPr fontId="2"/>
  </si>
  <si>
    <t>　注：（　）内は青森市から私立分を、弘前市から国立及び私立分を、八戸市から私立分を、十和田市から県立分を抜き出した数値</t>
    <rPh sb="8" eb="11">
      <t>アオモリシ</t>
    </rPh>
    <rPh sb="13" eb="15">
      <t>ワタクシリツ</t>
    </rPh>
    <rPh sb="15" eb="16">
      <t>ブン</t>
    </rPh>
    <rPh sb="25" eb="26">
      <t>オヨ</t>
    </rPh>
    <rPh sb="27" eb="29">
      <t>シリツ</t>
    </rPh>
    <rPh sb="32" eb="35">
      <t>ハチノヘシ</t>
    </rPh>
    <rPh sb="37" eb="39">
      <t>シリツ</t>
    </rPh>
    <rPh sb="39" eb="40">
      <t>ブン</t>
    </rPh>
    <phoneticPr fontId="3"/>
  </si>
  <si>
    <t>注：（　）内は弘前市から国立分を抜き出した数値</t>
    <rPh sb="16" eb="17">
      <t>ヌ</t>
    </rPh>
    <rPh sb="18" eb="19">
      <t>ダ</t>
    </rPh>
    <rPh sb="21" eb="23">
      <t>スウチ</t>
    </rPh>
    <phoneticPr fontId="2"/>
  </si>
  <si>
    <t>卒　業　者　数</t>
    <phoneticPr fontId="2"/>
  </si>
  <si>
    <t>８．各種学校</t>
    <rPh sb="2" eb="4">
      <t>カクシュ</t>
    </rPh>
    <phoneticPr fontId="2"/>
  </si>
  <si>
    <t xml:space="preserve"> 区　　　分</t>
    <phoneticPr fontId="11"/>
  </si>
  <si>
    <t xml:space="preserve"> 総数のうち高校</t>
    <phoneticPr fontId="11"/>
  </si>
  <si>
    <t>単位：校、級、人</t>
    <phoneticPr fontId="2"/>
  </si>
  <si>
    <r>
      <t>　　　生　　　　　　　　　　　　　　　徒　　　　　　　　　　　　　　</t>
    </r>
    <r>
      <rPr>
        <sz val="10"/>
        <rFont val="メイリオ"/>
        <family val="3"/>
        <charset val="128"/>
      </rPr>
      <t>数</t>
    </r>
    <phoneticPr fontId="2"/>
  </si>
  <si>
    <t>土木・建築</t>
    <rPh sb="0" eb="2">
      <t>ドボク</t>
    </rPh>
    <rPh sb="3" eb="5">
      <t>ケンチク</t>
    </rPh>
    <phoneticPr fontId="2"/>
  </si>
  <si>
    <t>工業関係計</t>
    <rPh sb="0" eb="2">
      <t>コウギョウ</t>
    </rPh>
    <rPh sb="2" eb="4">
      <t>カンケイ</t>
    </rPh>
    <rPh sb="4" eb="5">
      <t>ケイ</t>
    </rPh>
    <phoneticPr fontId="2"/>
  </si>
  <si>
    <t>ﾌｧｯｼｮﾝﾋﾞｼﾞﾈｽ</t>
    <phoneticPr fontId="2"/>
  </si>
  <si>
    <t>経理・簿記</t>
    <rPh sb="0" eb="2">
      <t>ケイリ</t>
    </rPh>
    <rPh sb="3" eb="5">
      <t>ボキ</t>
    </rPh>
    <phoneticPr fontId="2"/>
  </si>
  <si>
    <t>看護</t>
    <rPh sb="0" eb="2">
      <t>カンゴ</t>
    </rPh>
    <phoneticPr fontId="11"/>
  </si>
  <si>
    <t>准看護</t>
    <rPh sb="0" eb="3">
      <t>ジュンカンゴ</t>
    </rPh>
    <phoneticPr fontId="11"/>
  </si>
  <si>
    <t>経理・簿記</t>
    <rPh sb="0" eb="2">
      <t>ケイリ</t>
    </rPh>
    <rPh sb="3" eb="5">
      <t>ボキ</t>
    </rPh>
    <phoneticPr fontId="11"/>
  </si>
  <si>
    <t>タイピスト</t>
    <phoneticPr fontId="11"/>
  </si>
  <si>
    <t>和洋裁</t>
    <rPh sb="0" eb="1">
      <t>ワ</t>
    </rPh>
    <rPh sb="1" eb="3">
      <t>ヨウサイ</t>
    </rPh>
    <phoneticPr fontId="11"/>
  </si>
  <si>
    <t>予備校</t>
    <rPh sb="0" eb="3">
      <t>ヨビコウ</t>
    </rPh>
    <phoneticPr fontId="11"/>
  </si>
  <si>
    <t>自動車操縦</t>
    <rPh sb="0" eb="3">
      <t>ジドウシャ</t>
    </rPh>
    <rPh sb="3" eb="5">
      <t>ソウジュウ</t>
    </rPh>
    <phoneticPr fontId="11"/>
  </si>
  <si>
    <t>（２）課程別生徒数、入学者数、卒業者数</t>
    <phoneticPr fontId="11"/>
  </si>
  <si>
    <t>（３）学科別課程別入学者数</t>
    <rPh sb="9" eb="11">
      <t>ニュウガク</t>
    </rPh>
    <rPh sb="11" eb="12">
      <t>シャ</t>
    </rPh>
    <rPh sb="12" eb="13">
      <t>スウ</t>
    </rPh>
    <phoneticPr fontId="2"/>
  </si>
  <si>
    <t>（４）学科別課程別卒業者数</t>
    <rPh sb="9" eb="11">
      <t>ソツギョウ</t>
    </rPh>
    <rPh sb="11" eb="12">
      <t>シャ</t>
    </rPh>
    <rPh sb="12" eb="13">
      <t>スウ</t>
    </rPh>
    <phoneticPr fontId="2"/>
  </si>
  <si>
    <t xml:space="preserve"> 計</t>
    <phoneticPr fontId="2"/>
  </si>
  <si>
    <t xml:space="preserve"> ３　年　度</t>
    <phoneticPr fontId="2"/>
  </si>
  <si>
    <t xml:space="preserve"> ２　年　度</t>
    <phoneticPr fontId="11"/>
  </si>
  <si>
    <t xml:space="preserve"> - </t>
  </si>
  <si>
    <t>計</t>
    <phoneticPr fontId="11"/>
  </si>
  <si>
    <t>私</t>
    <rPh sb="0" eb="1">
      <t>ワタシ</t>
    </rPh>
    <phoneticPr fontId="11"/>
  </si>
  <si>
    <t>立</t>
    <rPh sb="0" eb="1">
      <t>タ</t>
    </rPh>
    <phoneticPr fontId="11"/>
  </si>
  <si>
    <t>私</t>
    <rPh sb="0" eb="1">
      <t>ワタシ</t>
    </rPh>
    <phoneticPr fontId="2"/>
  </si>
  <si>
    <t>立</t>
    <rPh sb="0" eb="1">
      <t>タ</t>
    </rPh>
    <phoneticPr fontId="2"/>
  </si>
  <si>
    <t>(X)</t>
    <phoneticPr fontId="2"/>
  </si>
  <si>
    <t>青森市</t>
    <phoneticPr fontId="2"/>
  </si>
  <si>
    <t>弘前市</t>
    <phoneticPr fontId="2"/>
  </si>
  <si>
    <t>八戸市</t>
    <phoneticPr fontId="2"/>
  </si>
  <si>
    <t>黒石市</t>
    <phoneticPr fontId="2"/>
  </si>
  <si>
    <t>五所川原市</t>
    <phoneticPr fontId="2"/>
  </si>
  <si>
    <t>三沢市</t>
    <phoneticPr fontId="2"/>
  </si>
  <si>
    <t>むつ市</t>
    <phoneticPr fontId="2"/>
  </si>
  <si>
    <t>平内町</t>
    <phoneticPr fontId="2"/>
  </si>
  <si>
    <t>今別町</t>
    <phoneticPr fontId="2"/>
  </si>
  <si>
    <t>蓬田村</t>
    <phoneticPr fontId="2"/>
  </si>
  <si>
    <t>深浦町</t>
    <phoneticPr fontId="2"/>
  </si>
  <si>
    <t>藤崎町</t>
    <phoneticPr fontId="2"/>
  </si>
  <si>
    <t>大鰐町</t>
    <phoneticPr fontId="2"/>
  </si>
  <si>
    <t>板柳町</t>
    <phoneticPr fontId="2"/>
  </si>
  <si>
    <t>鶴田町</t>
    <phoneticPr fontId="2"/>
  </si>
  <si>
    <t>中泊町</t>
    <rPh sb="0" eb="1">
      <t>ナカ</t>
    </rPh>
    <rPh sb="2" eb="3">
      <t>マチ</t>
    </rPh>
    <phoneticPr fontId="2"/>
  </si>
  <si>
    <t>七戸町</t>
    <phoneticPr fontId="2"/>
  </si>
  <si>
    <t>六戸町</t>
    <phoneticPr fontId="2"/>
  </si>
  <si>
    <t>横浜町</t>
    <phoneticPr fontId="2"/>
  </si>
  <si>
    <t>東北町</t>
    <phoneticPr fontId="2"/>
  </si>
  <si>
    <t>大間町</t>
    <phoneticPr fontId="2"/>
  </si>
  <si>
    <t>東通村</t>
    <phoneticPr fontId="2"/>
  </si>
  <si>
    <t>佐井村</t>
    <phoneticPr fontId="2"/>
  </si>
  <si>
    <t>三戸町</t>
    <phoneticPr fontId="2"/>
  </si>
  <si>
    <t>五戸町</t>
    <phoneticPr fontId="2"/>
  </si>
  <si>
    <t>田子町</t>
    <phoneticPr fontId="2"/>
  </si>
  <si>
    <t>南部町</t>
    <phoneticPr fontId="2"/>
  </si>
  <si>
    <t>階上町</t>
    <phoneticPr fontId="2"/>
  </si>
  <si>
    <t>新郷村</t>
    <phoneticPr fontId="2"/>
  </si>
  <si>
    <t>弘前市</t>
    <phoneticPr fontId="11"/>
  </si>
  <si>
    <t>青森市</t>
    <phoneticPr fontId="11"/>
  </si>
  <si>
    <t>普通</t>
    <phoneticPr fontId="2"/>
  </si>
  <si>
    <t>農業</t>
    <phoneticPr fontId="2"/>
  </si>
  <si>
    <t>工業</t>
    <phoneticPr fontId="2"/>
  </si>
  <si>
    <t>商業</t>
    <phoneticPr fontId="2"/>
  </si>
  <si>
    <t>水産</t>
    <phoneticPr fontId="2"/>
  </si>
  <si>
    <t>家庭</t>
    <phoneticPr fontId="2"/>
  </si>
  <si>
    <t>看護</t>
    <phoneticPr fontId="2"/>
  </si>
  <si>
    <t>情報</t>
    <rPh sb="0" eb="1">
      <t>ジョウ</t>
    </rPh>
    <rPh sb="1" eb="2">
      <t>ホウ</t>
    </rPh>
    <phoneticPr fontId="3"/>
  </si>
  <si>
    <t>福祉</t>
    <rPh sb="0" eb="1">
      <t>フク</t>
    </rPh>
    <rPh sb="1" eb="2">
      <t>シ</t>
    </rPh>
    <phoneticPr fontId="3"/>
  </si>
  <si>
    <t>その他</t>
    <phoneticPr fontId="2"/>
  </si>
  <si>
    <t>総合</t>
    <phoneticPr fontId="2"/>
  </si>
  <si>
    <t>３年度</t>
    <phoneticPr fontId="2"/>
  </si>
  <si>
    <t>青森市</t>
    <phoneticPr fontId="2"/>
  </si>
  <si>
    <t>弘前市</t>
    <phoneticPr fontId="2"/>
  </si>
  <si>
    <t>八戸市</t>
    <phoneticPr fontId="2"/>
  </si>
  <si>
    <t>黒石市</t>
    <rPh sb="1" eb="2">
      <t>イシ</t>
    </rPh>
    <rPh sb="2" eb="3">
      <t>シ</t>
    </rPh>
    <phoneticPr fontId="2"/>
  </si>
  <si>
    <t>むつ市</t>
    <phoneticPr fontId="2"/>
  </si>
  <si>
    <t>つがる市</t>
    <rPh sb="3" eb="4">
      <t>シ</t>
    </rPh>
    <phoneticPr fontId="3"/>
  </si>
  <si>
    <t>七戸町</t>
    <phoneticPr fontId="2"/>
  </si>
  <si>
    <t>国立</t>
    <phoneticPr fontId="11"/>
  </si>
  <si>
    <t>公立</t>
    <phoneticPr fontId="11"/>
  </si>
  <si>
    <t>２年度</t>
    <phoneticPr fontId="2"/>
  </si>
  <si>
    <t>個人</t>
    <rPh sb="0" eb="1">
      <t>コ</t>
    </rPh>
    <rPh sb="1" eb="2">
      <t>ヒト</t>
    </rPh>
    <phoneticPr fontId="2"/>
  </si>
  <si>
    <t>区　　　分</t>
    <phoneticPr fontId="11"/>
  </si>
  <si>
    <t>情報処理</t>
    <phoneticPr fontId="2"/>
  </si>
  <si>
    <t>農業</t>
    <rPh sb="0" eb="1">
      <t>ノウ</t>
    </rPh>
    <rPh sb="1" eb="2">
      <t>ギョウ</t>
    </rPh>
    <phoneticPr fontId="3"/>
  </si>
  <si>
    <t>准看護</t>
    <rPh sb="0" eb="1">
      <t>ジュン</t>
    </rPh>
    <rPh sb="1" eb="2">
      <t>ミル</t>
    </rPh>
    <phoneticPr fontId="2"/>
  </si>
  <si>
    <t>歯科衛生</t>
    <phoneticPr fontId="2"/>
  </si>
  <si>
    <t>歯科技工</t>
    <phoneticPr fontId="2"/>
  </si>
  <si>
    <t>柔道整復</t>
    <rPh sb="0" eb="1">
      <t>ジュウ</t>
    </rPh>
    <rPh sb="1" eb="2">
      <t>ミチ</t>
    </rPh>
    <rPh sb="2" eb="3">
      <t>ヒトシ</t>
    </rPh>
    <rPh sb="3" eb="4">
      <t>マタ</t>
    </rPh>
    <phoneticPr fontId="2"/>
  </si>
  <si>
    <t>栄養</t>
    <phoneticPr fontId="2"/>
  </si>
  <si>
    <t>調理</t>
    <phoneticPr fontId="2"/>
  </si>
  <si>
    <t>理容</t>
    <phoneticPr fontId="2"/>
  </si>
  <si>
    <t>美容</t>
    <phoneticPr fontId="2"/>
  </si>
  <si>
    <t>保育士養成</t>
    <rPh sb="0" eb="3">
      <t>ホイクシ</t>
    </rPh>
    <rPh sb="2" eb="3">
      <t>シ</t>
    </rPh>
    <phoneticPr fontId="3"/>
  </si>
  <si>
    <t>介護福祉</t>
    <rPh sb="0" eb="1">
      <t>スケ</t>
    </rPh>
    <rPh sb="1" eb="2">
      <t>ユズル</t>
    </rPh>
    <rPh sb="2" eb="3">
      <t>フク</t>
    </rPh>
    <rPh sb="3" eb="4">
      <t>シ</t>
    </rPh>
    <phoneticPr fontId="3"/>
  </si>
  <si>
    <t>タイピスト</t>
    <phoneticPr fontId="3"/>
  </si>
  <si>
    <t>秘書</t>
    <rPh sb="0" eb="1">
      <t>ヒ</t>
    </rPh>
    <rPh sb="1" eb="2">
      <t>ショ</t>
    </rPh>
    <phoneticPr fontId="3"/>
  </si>
  <si>
    <t>経営</t>
    <rPh sb="0" eb="1">
      <t>ヘ</t>
    </rPh>
    <rPh sb="1" eb="2">
      <t>エイ</t>
    </rPh>
    <phoneticPr fontId="3"/>
  </si>
  <si>
    <t>旅行</t>
    <rPh sb="0" eb="1">
      <t>リョ</t>
    </rPh>
    <rPh sb="1" eb="2">
      <t>コウ</t>
    </rPh>
    <phoneticPr fontId="3"/>
  </si>
  <si>
    <t>ビジネス</t>
    <phoneticPr fontId="2"/>
  </si>
  <si>
    <t>家政</t>
    <phoneticPr fontId="2"/>
  </si>
  <si>
    <t>和洋裁</t>
    <phoneticPr fontId="2"/>
  </si>
  <si>
    <t>法律行政</t>
    <rPh sb="0" eb="1">
      <t>ホウ</t>
    </rPh>
    <rPh sb="1" eb="2">
      <t>リツ</t>
    </rPh>
    <rPh sb="2" eb="3">
      <t>ギョウ</t>
    </rPh>
    <rPh sb="3" eb="4">
      <t>セイ</t>
    </rPh>
    <phoneticPr fontId="3"/>
  </si>
  <si>
    <t>合計</t>
    <phoneticPr fontId="2"/>
  </si>
  <si>
    <t>公立</t>
    <phoneticPr fontId="2"/>
  </si>
  <si>
    <t>国立</t>
    <phoneticPr fontId="2"/>
  </si>
  <si>
    <t>工業関係計</t>
    <phoneticPr fontId="11"/>
  </si>
  <si>
    <t>総　　数</t>
    <phoneticPr fontId="2"/>
  </si>
  <si>
    <t>(A)＋(B)</t>
    <phoneticPr fontId="2"/>
  </si>
  <si>
    <t>２年度</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</si>
</sst>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176" formatCode="0_);[Red]\(0\)"/>
    <numFmt numFmtId="177" formatCode="\(###,###,###\)"/>
    <numFmt numFmtId="178" formatCode="#,##0_);[Red]\(#,##0\)"/>
    <numFmt numFmtId="179" formatCode="\(#,###\);\(#,###\);&quot;(-)&quot;"/>
  </numFmts>
  <fonts count="32" x14ac:knownFonts="1">
    <font>
      <sz val="14"/>
      <name val="ＭＳ 明朝"/>
      <family val="1"/>
      <charset val="128"/>
    </font>
    <font>
      <sz val="11"/>
      <name val="ＭＳ Ｐゴシック"/>
      <family val="3"/>
      <charset val="128"/>
    </font>
    <font>
      <sz val="7"/>
      <name val="ＭＳ Ｐ明朝"/>
      <family val="1"/>
      <charset val="128"/>
    </font>
    <font>
      <sz val="11"/>
      <name val="ＭＳ 明朝"/>
      <family val="1"/>
      <charset val="128"/>
    </font>
    <font>
      <sz val="12"/>
      <name val="ＭＳ 明朝"/>
      <family val="1"/>
      <charset val="128"/>
    </font>
    <font>
      <sz val="10.5"/>
      <name val="ＭＳ 明朝"/>
      <family val="1"/>
      <charset val="128"/>
    </font>
    <font>
      <b/>
      <sz val="10.5"/>
      <name val="ＭＳ ゴシック"/>
      <family val="3"/>
      <charset val="128"/>
    </font>
    <font>
      <b/>
      <sz val="10.5"/>
      <name val="ＭＳ 明朝"/>
      <family val="1"/>
      <charset val="128"/>
    </font>
    <font>
      <b/>
      <sz val="11"/>
      <name val="ＭＳ ゴシック"/>
      <family val="3"/>
      <charset val="128"/>
    </font>
    <font>
      <b/>
      <sz val="11"/>
      <name val="ＭＳ 明朝"/>
      <family val="1"/>
      <charset val="128"/>
    </font>
    <font>
      <sz val="10.5"/>
      <color indexed="10"/>
      <name val="ＭＳ 明朝"/>
      <family val="1"/>
      <charset val="128"/>
    </font>
    <font>
      <sz val="7"/>
      <name val="ＭＳ 明朝"/>
      <family val="1"/>
      <charset val="128"/>
    </font>
    <font>
      <sz val="9"/>
      <name val="ＭＳ ゴシック"/>
      <family val="3"/>
      <charset val="128"/>
    </font>
    <font>
      <sz val="10.5"/>
      <name val="ＭＳ ゴシック"/>
      <family val="3"/>
      <charset val="128"/>
    </font>
    <font>
      <b/>
      <u/>
      <sz val="16"/>
      <name val="メイリオ"/>
      <family val="3"/>
      <charset val="128"/>
    </font>
    <font>
      <sz val="10.5"/>
      <name val="メイリオ"/>
      <family val="3"/>
      <charset val="128"/>
    </font>
    <font>
      <b/>
      <sz val="12"/>
      <name val="メイリオ"/>
      <family val="3"/>
      <charset val="128"/>
    </font>
    <font>
      <sz val="12"/>
      <name val="メイリオ"/>
      <family val="3"/>
      <charset val="128"/>
    </font>
    <font>
      <sz val="11"/>
      <name val="メイリオ"/>
      <family val="3"/>
      <charset val="128"/>
    </font>
    <font>
      <b/>
      <sz val="11"/>
      <name val="メイリオ"/>
      <family val="3"/>
      <charset val="128"/>
    </font>
    <font>
      <b/>
      <sz val="11.5"/>
      <name val="メイリオ"/>
      <family val="3"/>
      <charset val="128"/>
    </font>
    <font>
      <sz val="14"/>
      <name val="メイリオ"/>
      <family val="3"/>
      <charset val="128"/>
    </font>
    <font>
      <sz val="11.5"/>
      <name val="メイリオ"/>
      <family val="3"/>
      <charset val="128"/>
    </font>
    <font>
      <b/>
      <sz val="10.5"/>
      <name val="メイリオ"/>
      <family val="3"/>
      <charset val="128"/>
    </font>
    <font>
      <sz val="11"/>
      <color indexed="10"/>
      <name val="メイリオ"/>
      <family val="3"/>
      <charset val="128"/>
    </font>
    <font>
      <sz val="10.5"/>
      <color indexed="10"/>
      <name val="メイリオ"/>
      <family val="3"/>
      <charset val="128"/>
    </font>
    <font>
      <sz val="9"/>
      <name val="メイリオ"/>
      <family val="3"/>
      <charset val="128"/>
    </font>
    <font>
      <sz val="10"/>
      <name val="メイリオ"/>
      <family val="3"/>
      <charset val="128"/>
    </font>
    <font>
      <sz val="10.5"/>
      <color rgb="FFFF0000"/>
      <name val="メイリオ"/>
      <family val="3"/>
      <charset val="128"/>
    </font>
    <font>
      <b/>
      <sz val="10"/>
      <name val="メイリオ"/>
      <family val="3"/>
      <charset val="128"/>
    </font>
    <font>
      <sz val="16"/>
      <name val="ＭＳ Ｐゴシック"/>
      <family val="3"/>
      <charset val="128"/>
    </font>
    <font>
      <sz val="10.5"/>
      <name val="ＭＳ Ｐゴシック"/>
      <family val="3"/>
      <charset val="128"/>
    </font>
  </fonts>
  <fills count="3">
    <fill>
      <patternFill patternType="none"/>
    </fill>
    <fill>
      <patternFill patternType="gray125"/>
    </fill>
    <fill>
      <patternFill patternType="solid">
        <fgColor theme="0" tint="-0.249977111117893"/>
        <bgColor indexed="64"/>
      </patternFill>
    </fill>
  </fills>
  <borders count="36">
    <border>
      <left/>
      <right/>
      <top/>
      <bottom/>
      <diagonal/>
    </border>
    <border>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s>
  <cellStyleXfs count="2">
    <xf numFmtId="0" fontId="0" fillId="0" borderId="0"/>
    <xf numFmtId="0" fontId="1" fillId="0" borderId="0">
      <alignment vertical="center"/>
    </xf>
  </cellStyleXfs>
  <cellXfs count="574">
    <xf numFmtId="0" fontId="0" fillId="0" borderId="0" xfId="0"/>
    <xf numFmtId="0" fontId="3" fillId="0" borderId="0" xfId="0" applyFont="1" applyFill="1" applyBorder="1" applyAlignment="1">
      <alignment vertical="center"/>
    </xf>
    <xf numFmtId="0" fontId="3" fillId="0" borderId="0" xfId="0" applyFont="1" applyFill="1" applyAlignment="1">
      <alignment vertical="center"/>
    </xf>
    <xf numFmtId="0" fontId="4" fillId="0" borderId="0" xfId="0" applyFont="1" applyFill="1" applyAlignment="1">
      <alignment vertical="center"/>
    </xf>
    <xf numFmtId="41" fontId="3" fillId="0" borderId="0" xfId="0" applyNumberFormat="1" applyFont="1" applyFill="1" applyAlignment="1">
      <alignment vertical="center"/>
    </xf>
    <xf numFmtId="0" fontId="5" fillId="0" borderId="0" xfId="0" applyFont="1" applyFill="1" applyBorder="1" applyAlignment="1">
      <alignment vertical="center"/>
    </xf>
    <xf numFmtId="0" fontId="5" fillId="0" borderId="0" xfId="0" applyFont="1" applyFill="1" applyBorder="1" applyAlignment="1" applyProtection="1">
      <alignment horizontal="center" vertical="center"/>
    </xf>
    <xf numFmtId="0" fontId="5" fillId="0" borderId="0" xfId="0" applyFont="1" applyFill="1" applyAlignment="1">
      <alignment vertical="center"/>
    </xf>
    <xf numFmtId="41" fontId="5" fillId="0" borderId="0" xfId="0" applyNumberFormat="1" applyFont="1" applyFill="1" applyBorder="1" applyAlignment="1" applyProtection="1">
      <alignment vertical="center"/>
    </xf>
    <xf numFmtId="0" fontId="7" fillId="0" borderId="0" xfId="0" applyFont="1" applyFill="1" applyBorder="1" applyAlignment="1">
      <alignment vertical="center"/>
    </xf>
    <xf numFmtId="0" fontId="7" fillId="0" borderId="0" xfId="0" applyFont="1" applyFill="1" applyAlignment="1">
      <alignment vertical="center"/>
    </xf>
    <xf numFmtId="41" fontId="5" fillId="0" borderId="0" xfId="0" applyNumberFormat="1" applyFont="1" applyFill="1" applyBorder="1" applyAlignment="1" applyProtection="1">
      <alignment horizontal="right" vertical="center"/>
    </xf>
    <xf numFmtId="0" fontId="5" fillId="0" borderId="0" xfId="0" applyFont="1" applyFill="1" applyBorder="1" applyAlignment="1" applyProtection="1">
      <alignment horizontal="left" vertical="center"/>
    </xf>
    <xf numFmtId="0" fontId="5" fillId="0" borderId="4" xfId="0" applyFont="1" applyFill="1" applyBorder="1" applyAlignment="1" applyProtection="1">
      <alignment horizontal="center" vertical="center" textRotation="255"/>
    </xf>
    <xf numFmtId="0" fontId="7" fillId="0" borderId="0" xfId="0" applyFont="1" applyFill="1" applyAlignment="1" applyProtection="1">
      <alignment vertical="center"/>
    </xf>
    <xf numFmtId="0" fontId="5" fillId="0" borderId="0" xfId="0" applyFont="1" applyFill="1" applyAlignment="1">
      <alignment horizontal="right" vertical="center"/>
    </xf>
    <xf numFmtId="41" fontId="7" fillId="0" borderId="0" xfId="0" applyNumberFormat="1" applyFont="1" applyFill="1" applyBorder="1" applyAlignment="1" applyProtection="1">
      <alignment vertical="center"/>
    </xf>
    <xf numFmtId="177" fontId="5" fillId="0" borderId="0" xfId="0" applyNumberFormat="1" applyFont="1" applyFill="1" applyBorder="1" applyAlignment="1" applyProtection="1">
      <alignment vertical="center"/>
    </xf>
    <xf numFmtId="0" fontId="7" fillId="0" borderId="0" xfId="0" applyFont="1" applyFill="1" applyBorder="1" applyAlignment="1" applyProtection="1">
      <alignment vertical="center"/>
    </xf>
    <xf numFmtId="0" fontId="5" fillId="0" borderId="0" xfId="0" applyFont="1" applyFill="1" applyBorder="1" applyAlignment="1" applyProtection="1">
      <alignment vertical="center"/>
    </xf>
    <xf numFmtId="41" fontId="5" fillId="0" borderId="0" xfId="0" applyNumberFormat="1" applyFont="1" applyFill="1" applyBorder="1" applyAlignment="1">
      <alignment horizontal="right" vertical="center"/>
    </xf>
    <xf numFmtId="41" fontId="9" fillId="0" borderId="2" xfId="0" applyNumberFormat="1" applyFont="1" applyFill="1" applyBorder="1" applyAlignment="1" applyProtection="1">
      <alignment horizontal="right" vertical="center"/>
    </xf>
    <xf numFmtId="41" fontId="3" fillId="0" borderId="2" xfId="0" applyNumberFormat="1" applyFont="1" applyFill="1" applyBorder="1" applyAlignment="1" applyProtection="1">
      <alignment horizontal="right" vertical="center"/>
    </xf>
    <xf numFmtId="41" fontId="3" fillId="0" borderId="0" xfId="0" applyNumberFormat="1" applyFont="1" applyFill="1" applyBorder="1" applyAlignment="1" applyProtection="1">
      <alignment horizontal="right" vertical="center"/>
    </xf>
    <xf numFmtId="41" fontId="3" fillId="0" borderId="2" xfId="0" quotePrefix="1" applyNumberFormat="1" applyFont="1" applyFill="1" applyBorder="1" applyAlignment="1" applyProtection="1">
      <alignment horizontal="right" vertical="center"/>
    </xf>
    <xf numFmtId="0" fontId="3" fillId="0" borderId="0" xfId="0" applyFont="1" applyFill="1" applyBorder="1" applyAlignment="1" applyProtection="1">
      <alignment horizontal="left" vertical="center"/>
    </xf>
    <xf numFmtId="41" fontId="3" fillId="0" borderId="0" xfId="0" quotePrefix="1" applyNumberFormat="1" applyFont="1" applyFill="1" applyBorder="1" applyAlignment="1" applyProtection="1">
      <alignment horizontal="right" vertical="center"/>
    </xf>
    <xf numFmtId="0" fontId="9" fillId="0" borderId="0" xfId="0" applyFont="1" applyFill="1" applyBorder="1" applyAlignment="1" applyProtection="1">
      <alignment vertical="center"/>
    </xf>
    <xf numFmtId="0" fontId="3" fillId="0" borderId="0" xfId="0" applyFont="1" applyFill="1" applyBorder="1" applyAlignment="1" applyProtection="1">
      <alignment vertical="center"/>
    </xf>
    <xf numFmtId="0" fontId="9" fillId="0" borderId="0" xfId="0" applyFont="1" applyFill="1" applyAlignment="1">
      <alignment vertical="center"/>
    </xf>
    <xf numFmtId="0" fontId="8" fillId="0" borderId="0" xfId="0" applyFont="1" applyFill="1" applyBorder="1" applyAlignment="1">
      <alignment vertical="center"/>
    </xf>
    <xf numFmtId="41" fontId="3" fillId="0" borderId="0" xfId="0" applyNumberFormat="1" applyFont="1" applyFill="1" applyBorder="1" applyAlignment="1" applyProtection="1">
      <alignment horizontal="center" vertical="center"/>
    </xf>
    <xf numFmtId="41" fontId="8" fillId="0" borderId="0" xfId="0" applyNumberFormat="1" applyFont="1" applyFill="1" applyBorder="1" applyAlignment="1" applyProtection="1">
      <alignment horizontal="center" vertical="center"/>
    </xf>
    <xf numFmtId="0" fontId="5" fillId="0" borderId="29" xfId="0" applyFont="1" applyFill="1" applyBorder="1" applyAlignment="1">
      <alignment vertical="center"/>
    </xf>
    <xf numFmtId="41" fontId="6" fillId="0" borderId="0" xfId="0" applyNumberFormat="1" applyFont="1" applyFill="1" applyBorder="1" applyAlignment="1" applyProtection="1">
      <alignment horizontal="right" vertical="center"/>
    </xf>
    <xf numFmtId="41" fontId="7" fillId="0" borderId="0" xfId="0" applyNumberFormat="1" applyFont="1" applyFill="1" applyBorder="1" applyAlignment="1" applyProtection="1">
      <alignment horizontal="right" vertical="center"/>
    </xf>
    <xf numFmtId="41" fontId="5" fillId="0" borderId="0" xfId="0" quotePrefix="1" applyNumberFormat="1" applyFont="1" applyFill="1" applyBorder="1" applyAlignment="1" applyProtection="1">
      <alignment horizontal="right" vertical="center"/>
    </xf>
    <xf numFmtId="41" fontId="7" fillId="0" borderId="0" xfId="0" quotePrefix="1" applyNumberFormat="1" applyFont="1" applyFill="1" applyBorder="1" applyAlignment="1" applyProtection="1">
      <alignment horizontal="right" vertical="center"/>
    </xf>
    <xf numFmtId="41" fontId="8" fillId="0" borderId="2" xfId="0" applyNumberFormat="1" applyFont="1" applyFill="1" applyBorder="1" applyAlignment="1" applyProtection="1">
      <alignment horizontal="right" vertical="center"/>
    </xf>
    <xf numFmtId="41" fontId="8" fillId="0" borderId="0" xfId="0" applyNumberFormat="1" applyFont="1" applyFill="1" applyBorder="1" applyAlignment="1" applyProtection="1">
      <alignment horizontal="right" vertical="center"/>
    </xf>
    <xf numFmtId="41" fontId="9" fillId="0" borderId="0" xfId="0" applyNumberFormat="1" applyFont="1" applyFill="1" applyBorder="1" applyAlignment="1" applyProtection="1">
      <alignment horizontal="right" vertical="center"/>
    </xf>
    <xf numFmtId="177" fontId="3" fillId="0" borderId="2" xfId="0" applyNumberFormat="1" applyFont="1" applyFill="1" applyBorder="1" applyAlignment="1" applyProtection="1">
      <alignment horizontal="right" vertical="center"/>
    </xf>
    <xf numFmtId="177" fontId="3" fillId="0" borderId="0" xfId="0" applyNumberFormat="1" applyFont="1" applyFill="1" applyBorder="1" applyAlignment="1" applyProtection="1">
      <alignment horizontal="right" vertical="center"/>
    </xf>
    <xf numFmtId="177" fontId="3" fillId="0" borderId="2" xfId="0" quotePrefix="1" applyNumberFormat="1" applyFont="1" applyFill="1" applyBorder="1" applyAlignment="1" applyProtection="1">
      <alignment horizontal="right" vertical="center"/>
    </xf>
    <xf numFmtId="177" fontId="3" fillId="0" borderId="0" xfId="0" quotePrefix="1" applyNumberFormat="1" applyFont="1" applyFill="1" applyBorder="1" applyAlignment="1" applyProtection="1">
      <alignment horizontal="right" vertical="center"/>
    </xf>
    <xf numFmtId="0" fontId="6" fillId="0" borderId="0" xfId="0" applyFont="1" applyFill="1" applyBorder="1" applyAlignment="1" applyProtection="1">
      <alignment vertical="center"/>
    </xf>
    <xf numFmtId="0" fontId="13" fillId="0" borderId="0" xfId="0" applyFont="1" applyFill="1" applyAlignment="1">
      <alignment vertical="center"/>
    </xf>
    <xf numFmtId="0" fontId="6" fillId="0" borderId="0" xfId="0" applyFont="1" applyFill="1" applyAlignment="1">
      <alignment vertical="center"/>
    </xf>
    <xf numFmtId="0" fontId="12" fillId="0" borderId="0" xfId="1" applyFont="1">
      <alignment vertical="center"/>
    </xf>
    <xf numFmtId="0" fontId="0" fillId="0" borderId="0" xfId="0"/>
    <xf numFmtId="0" fontId="3" fillId="0" borderId="0" xfId="0" applyFont="1" applyFill="1" applyBorder="1" applyAlignment="1">
      <alignment vertical="center"/>
    </xf>
    <xf numFmtId="0" fontId="3" fillId="0" borderId="0" xfId="0" applyFont="1" applyFill="1" applyAlignment="1">
      <alignment vertical="center"/>
    </xf>
    <xf numFmtId="0" fontId="5" fillId="0" borderId="0" xfId="0" applyFont="1" applyFill="1" applyBorder="1" applyAlignment="1">
      <alignment vertical="center"/>
    </xf>
    <xf numFmtId="0" fontId="5" fillId="0" borderId="0" xfId="0" applyFont="1" applyFill="1" applyBorder="1" applyAlignment="1" applyProtection="1">
      <alignment horizontal="center" vertical="center"/>
    </xf>
    <xf numFmtId="0" fontId="5" fillId="0" borderId="0" xfId="0" applyFont="1" applyFill="1" applyAlignment="1">
      <alignment vertical="center"/>
    </xf>
    <xf numFmtId="0" fontId="5" fillId="0" borderId="0" xfId="0" applyFont="1" applyFill="1" applyBorder="1" applyAlignment="1" applyProtection="1">
      <alignment horizontal="left" vertical="center"/>
    </xf>
    <xf numFmtId="0" fontId="3" fillId="0" borderId="2" xfId="0" applyFont="1" applyFill="1" applyBorder="1" applyAlignment="1">
      <alignment vertical="center"/>
    </xf>
    <xf numFmtId="0" fontId="0" fillId="0" borderId="0" xfId="0" applyAlignment="1">
      <alignment vertical="center"/>
    </xf>
    <xf numFmtId="0" fontId="14" fillId="0" borderId="0" xfId="0" applyFont="1" applyFill="1" applyAlignment="1" applyProtection="1">
      <alignment horizontal="left" vertical="center"/>
    </xf>
    <xf numFmtId="0" fontId="15" fillId="0" borderId="0" xfId="0" applyFont="1" applyFill="1" applyAlignment="1">
      <alignment vertical="center"/>
    </xf>
    <xf numFmtId="0" fontId="16" fillId="0" borderId="0" xfId="0" applyFont="1" applyFill="1" applyAlignment="1" applyProtection="1">
      <alignment horizontal="left" vertical="center"/>
    </xf>
    <xf numFmtId="0" fontId="17" fillId="0" borderId="0" xfId="0" applyFont="1" applyFill="1" applyAlignment="1">
      <alignment vertical="center"/>
    </xf>
    <xf numFmtId="0" fontId="17" fillId="0" borderId="0" xfId="0" applyFont="1" applyFill="1" applyBorder="1" applyAlignment="1" applyProtection="1">
      <alignment horizontal="left" vertical="center"/>
    </xf>
    <xf numFmtId="0" fontId="17" fillId="0" borderId="0" xfId="0" applyFont="1" applyFill="1" applyBorder="1" applyAlignment="1">
      <alignment vertical="center"/>
    </xf>
    <xf numFmtId="0" fontId="15" fillId="0" borderId="0" xfId="0" applyFont="1" applyFill="1" applyBorder="1" applyAlignment="1">
      <alignment vertical="center"/>
    </xf>
    <xf numFmtId="0" fontId="18" fillId="0" borderId="8" xfId="0" applyFont="1" applyFill="1" applyBorder="1" applyAlignment="1" applyProtection="1">
      <alignment horizontal="center" vertical="center"/>
    </xf>
    <xf numFmtId="0" fontId="18" fillId="0" borderId="5" xfId="0" applyFont="1" applyFill="1" applyBorder="1" applyAlignment="1" applyProtection="1">
      <alignment horizontal="center" vertical="center"/>
    </xf>
    <xf numFmtId="0" fontId="18" fillId="0" borderId="7" xfId="0" applyFont="1" applyFill="1" applyBorder="1" applyAlignment="1">
      <alignment vertical="center"/>
    </xf>
    <xf numFmtId="0" fontId="18" fillId="0" borderId="7" xfId="0" applyFont="1" applyFill="1" applyBorder="1" applyAlignment="1" applyProtection="1">
      <alignment horizontal="center" vertical="center"/>
    </xf>
    <xf numFmtId="0" fontId="18" fillId="0" borderId="5" xfId="0" applyFont="1" applyFill="1" applyBorder="1" applyAlignment="1">
      <alignment vertical="center"/>
    </xf>
    <xf numFmtId="0" fontId="18" fillId="0" borderId="10" xfId="0" applyFont="1" applyFill="1" applyBorder="1" applyAlignment="1" applyProtection="1">
      <alignment horizontal="center" vertical="center"/>
    </xf>
    <xf numFmtId="0" fontId="18" fillId="0" borderId="11" xfId="0" applyFont="1" applyFill="1" applyBorder="1" applyAlignment="1" applyProtection="1">
      <alignment horizontal="center" vertical="center"/>
    </xf>
    <xf numFmtId="0" fontId="18" fillId="0" borderId="12" xfId="0" applyFont="1" applyFill="1" applyBorder="1" applyAlignment="1" applyProtection="1">
      <alignment horizontal="center" vertical="center"/>
    </xf>
    <xf numFmtId="41" fontId="18" fillId="0" borderId="2" xfId="0" applyNumberFormat="1" applyFont="1" applyFill="1" applyBorder="1" applyAlignment="1" applyProtection="1">
      <alignment horizontal="right" vertical="center"/>
    </xf>
    <xf numFmtId="41" fontId="18" fillId="0" borderId="14" xfId="0" applyNumberFormat="1" applyFont="1" applyFill="1" applyBorder="1" applyAlignment="1" applyProtection="1">
      <alignment horizontal="right" vertical="center"/>
    </xf>
    <xf numFmtId="41" fontId="19" fillId="0" borderId="2" xfId="0" applyNumberFormat="1" applyFont="1" applyFill="1" applyBorder="1" applyAlignment="1" applyProtection="1">
      <alignment horizontal="right" vertical="center"/>
    </xf>
    <xf numFmtId="41" fontId="19" fillId="0" borderId="14" xfId="0" applyNumberFormat="1" applyFont="1" applyFill="1" applyBorder="1" applyAlignment="1" applyProtection="1">
      <alignment horizontal="right" vertical="center"/>
    </xf>
    <xf numFmtId="0" fontId="18" fillId="0" borderId="22" xfId="0" applyFont="1" applyFill="1" applyBorder="1" applyAlignment="1" applyProtection="1">
      <alignment horizontal="center" vertical="center"/>
    </xf>
    <xf numFmtId="0" fontId="18" fillId="0" borderId="23" xfId="0" applyFont="1" applyFill="1" applyBorder="1" applyAlignment="1" applyProtection="1">
      <alignment horizontal="distributed" vertical="center"/>
    </xf>
    <xf numFmtId="41" fontId="18" fillId="0" borderId="22" xfId="0" applyNumberFormat="1" applyFont="1" applyFill="1" applyBorder="1" applyAlignment="1" applyProtection="1">
      <alignment horizontal="right" vertical="center"/>
    </xf>
    <xf numFmtId="41" fontId="18" fillId="0" borderId="24" xfId="0" applyNumberFormat="1" applyFont="1" applyFill="1" applyBorder="1" applyAlignment="1" applyProtection="1">
      <alignment horizontal="right" vertical="center"/>
    </xf>
    <xf numFmtId="0" fontId="18" fillId="0" borderId="22" xfId="0" applyFont="1" applyFill="1" applyBorder="1" applyAlignment="1">
      <alignment horizontal="center" vertical="center"/>
    </xf>
    <xf numFmtId="41" fontId="18" fillId="0" borderId="25" xfId="0" applyNumberFormat="1" applyFont="1" applyFill="1" applyBorder="1" applyAlignment="1" applyProtection="1">
      <alignment horizontal="right" vertical="center"/>
    </xf>
    <xf numFmtId="41" fontId="19" fillId="0" borderId="14" xfId="0" applyNumberFormat="1" applyFont="1" applyFill="1" applyBorder="1" applyAlignment="1">
      <alignment vertical="center"/>
    </xf>
    <xf numFmtId="41" fontId="19" fillId="2" borderId="2" xfId="0" applyNumberFormat="1" applyFont="1" applyFill="1" applyBorder="1" applyAlignment="1" applyProtection="1">
      <alignment horizontal="right" vertical="center"/>
    </xf>
    <xf numFmtId="41" fontId="19" fillId="2" borderId="14" xfId="0" applyNumberFormat="1" applyFont="1" applyFill="1" applyBorder="1" applyAlignment="1" applyProtection="1">
      <alignment horizontal="right" vertical="center"/>
    </xf>
    <xf numFmtId="41" fontId="19" fillId="2" borderId="0" xfId="0" applyNumberFormat="1" applyFont="1" applyFill="1" applyBorder="1" applyAlignment="1" applyProtection="1">
      <alignment horizontal="right" vertical="center"/>
    </xf>
    <xf numFmtId="0" fontId="18" fillId="0" borderId="2" xfId="0" applyFont="1" applyFill="1" applyBorder="1" applyAlignment="1">
      <alignment horizontal="center" vertical="center"/>
    </xf>
    <xf numFmtId="0" fontId="18" fillId="0" borderId="3" xfId="0" applyFont="1" applyFill="1" applyBorder="1" applyAlignment="1" applyProtection="1">
      <alignment horizontal="distributed" vertical="center"/>
    </xf>
    <xf numFmtId="0" fontId="18" fillId="0" borderId="22" xfId="0" applyFont="1" applyFill="1" applyBorder="1" applyAlignment="1">
      <alignment vertical="center"/>
    </xf>
    <xf numFmtId="0" fontId="18" fillId="0" borderId="19" xfId="0" applyFont="1" applyFill="1" applyBorder="1" applyAlignment="1" applyProtection="1">
      <alignment horizontal="distributed" vertical="center"/>
    </xf>
    <xf numFmtId="41" fontId="18" fillId="0" borderId="20" xfId="0" applyNumberFormat="1" applyFont="1" applyFill="1" applyBorder="1" applyAlignment="1" applyProtection="1">
      <alignment horizontal="right" vertical="center"/>
    </xf>
    <xf numFmtId="41" fontId="18" fillId="0" borderId="21" xfId="0" applyNumberFormat="1" applyFont="1" applyFill="1" applyBorder="1" applyAlignment="1" applyProtection="1">
      <alignment horizontal="right" vertical="center"/>
    </xf>
    <xf numFmtId="41" fontId="18" fillId="0" borderId="18" xfId="0" applyNumberFormat="1" applyFont="1" applyFill="1" applyBorder="1" applyAlignment="1" applyProtection="1">
      <alignment horizontal="right" vertical="center"/>
    </xf>
    <xf numFmtId="0" fontId="18" fillId="0" borderId="27" xfId="0" applyFont="1" applyFill="1" applyBorder="1" applyAlignment="1" applyProtection="1">
      <alignment horizontal="distributed" vertical="center"/>
    </xf>
    <xf numFmtId="41" fontId="18" fillId="0" borderId="27" xfId="0" applyNumberFormat="1" applyFont="1" applyFill="1" applyBorder="1" applyAlignment="1" applyProtection="1">
      <alignment horizontal="right" vertical="center"/>
    </xf>
    <xf numFmtId="41" fontId="18" fillId="0" borderId="28" xfId="0" applyNumberFormat="1" applyFont="1" applyFill="1" applyBorder="1" applyAlignment="1" applyProtection="1">
      <alignment horizontal="right" vertical="center"/>
    </xf>
    <xf numFmtId="0" fontId="18" fillId="0" borderId="26" xfId="0" applyFont="1" applyFill="1" applyBorder="1" applyAlignment="1">
      <alignment vertical="center"/>
    </xf>
    <xf numFmtId="41" fontId="18" fillId="0" borderId="26" xfId="0" applyNumberFormat="1" applyFont="1" applyFill="1" applyBorder="1" applyAlignment="1" applyProtection="1">
      <alignment horizontal="right" vertical="center"/>
    </xf>
    <xf numFmtId="41" fontId="18" fillId="0" borderId="29" xfId="0" applyNumberFormat="1" applyFont="1" applyFill="1" applyBorder="1" applyAlignment="1" applyProtection="1">
      <alignment horizontal="right" vertical="center"/>
    </xf>
    <xf numFmtId="0" fontId="18" fillId="0" borderId="18" xfId="0" applyFont="1" applyFill="1" applyBorder="1" applyAlignment="1">
      <alignment vertical="center"/>
    </xf>
    <xf numFmtId="41" fontId="18" fillId="0" borderId="24" xfId="0" quotePrefix="1" applyNumberFormat="1" applyFont="1" applyFill="1" applyBorder="1" applyAlignment="1" applyProtection="1">
      <alignment horizontal="right" vertical="center"/>
    </xf>
    <xf numFmtId="41" fontId="18" fillId="0" borderId="22" xfId="0" quotePrefix="1" applyNumberFormat="1" applyFont="1" applyFill="1" applyBorder="1" applyAlignment="1" applyProtection="1">
      <alignment horizontal="right" vertical="center"/>
    </xf>
    <xf numFmtId="0" fontId="18" fillId="0" borderId="31" xfId="0" applyFont="1" applyFill="1" applyBorder="1" applyAlignment="1" applyProtection="1">
      <alignment horizontal="distributed" vertical="center"/>
    </xf>
    <xf numFmtId="41" fontId="18" fillId="0" borderId="30" xfId="0" quotePrefix="1" applyNumberFormat="1" applyFont="1" applyFill="1" applyBorder="1" applyAlignment="1" applyProtection="1">
      <alignment horizontal="right" vertical="center"/>
    </xf>
    <xf numFmtId="41" fontId="18" fillId="0" borderId="32" xfId="0" quotePrefix="1" applyNumberFormat="1" applyFont="1" applyFill="1" applyBorder="1" applyAlignment="1" applyProtection="1">
      <alignment horizontal="right" vertical="center"/>
    </xf>
    <xf numFmtId="41" fontId="18" fillId="0" borderId="31" xfId="0" applyNumberFormat="1" applyFont="1" applyFill="1" applyBorder="1" applyAlignment="1" applyProtection="1">
      <alignment horizontal="right" vertical="center"/>
    </xf>
    <xf numFmtId="41" fontId="18" fillId="0" borderId="30" xfId="0" applyNumberFormat="1" applyFont="1" applyFill="1" applyBorder="1" applyAlignment="1" applyProtection="1">
      <alignment horizontal="right" vertical="center"/>
    </xf>
    <xf numFmtId="41" fontId="16" fillId="0" borderId="11" xfId="0" applyNumberFormat="1" applyFont="1" applyFill="1" applyBorder="1" applyAlignment="1" applyProtection="1">
      <alignment horizontal="right" vertical="center"/>
    </xf>
    <xf numFmtId="41" fontId="16" fillId="0" borderId="12" xfId="0" applyNumberFormat="1" applyFont="1" applyFill="1" applyBorder="1" applyAlignment="1" applyProtection="1">
      <alignment horizontal="right" vertical="center"/>
    </xf>
    <xf numFmtId="0" fontId="15" fillId="0" borderId="0" xfId="0" applyFont="1" applyFill="1" applyBorder="1" applyAlignment="1">
      <alignment horizontal="distributed" vertical="center"/>
    </xf>
    <xf numFmtId="177" fontId="5" fillId="0" borderId="0" xfId="0" quotePrefix="1" applyNumberFormat="1" applyFont="1" applyFill="1" applyBorder="1" applyAlignment="1" applyProtection="1">
      <alignment horizontal="right" vertical="center"/>
    </xf>
    <xf numFmtId="177" fontId="5" fillId="0" borderId="0" xfId="0" applyNumberFormat="1" applyFont="1" applyFill="1" applyBorder="1" applyAlignment="1">
      <alignment vertical="center"/>
    </xf>
    <xf numFmtId="41" fontId="17" fillId="0" borderId="0" xfId="0" applyNumberFormat="1" applyFont="1" applyFill="1" applyAlignment="1">
      <alignment vertical="center"/>
    </xf>
    <xf numFmtId="0" fontId="18" fillId="0" borderId="0" xfId="0" applyFont="1" applyFill="1" applyBorder="1" applyAlignment="1" applyProtection="1">
      <alignment horizontal="left" vertical="center"/>
    </xf>
    <xf numFmtId="0" fontId="16" fillId="0" borderId="0" xfId="0" applyFont="1" applyFill="1" applyBorder="1" applyAlignment="1" applyProtection="1">
      <alignment vertical="center"/>
    </xf>
    <xf numFmtId="41" fontId="17" fillId="0" borderId="0" xfId="0" applyNumberFormat="1" applyFont="1" applyFill="1" applyBorder="1" applyAlignment="1">
      <alignment vertical="center"/>
    </xf>
    <xf numFmtId="0" fontId="17" fillId="0" borderId="0" xfId="0" applyFont="1" applyFill="1" applyBorder="1" applyAlignment="1" applyProtection="1">
      <alignment vertical="center"/>
    </xf>
    <xf numFmtId="0" fontId="18" fillId="0" borderId="5" xfId="0" applyFont="1" applyFill="1" applyBorder="1" applyAlignment="1" applyProtection="1">
      <alignment horizontal="center" vertical="center"/>
    </xf>
    <xf numFmtId="0" fontId="18" fillId="0" borderId="7"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0" xfId="0" applyFont="1" applyFill="1" applyBorder="1" applyAlignment="1">
      <alignment vertical="center"/>
    </xf>
    <xf numFmtId="0" fontId="18" fillId="0" borderId="0" xfId="0" applyFont="1" applyFill="1" applyBorder="1" applyAlignment="1" applyProtection="1">
      <alignment horizontal="right" vertical="center"/>
    </xf>
    <xf numFmtId="0" fontId="18" fillId="0" borderId="8" xfId="0" applyFont="1" applyFill="1" applyBorder="1" applyAlignment="1">
      <alignment vertical="center"/>
    </xf>
    <xf numFmtId="0" fontId="18" fillId="0" borderId="4" xfId="0" applyFont="1" applyFill="1" applyBorder="1" applyAlignment="1">
      <alignment vertical="center"/>
    </xf>
    <xf numFmtId="41" fontId="18" fillId="0" borderId="7" xfId="0" applyNumberFormat="1" applyFont="1" applyFill="1" applyBorder="1" applyAlignment="1" applyProtection="1">
      <alignment horizontal="center" vertical="center"/>
    </xf>
    <xf numFmtId="0" fontId="18" fillId="0" borderId="6" xfId="0" applyFont="1" applyFill="1" applyBorder="1" applyAlignment="1">
      <alignment vertical="center"/>
    </xf>
    <xf numFmtId="0" fontId="18" fillId="0" borderId="11" xfId="0" applyFont="1" applyFill="1" applyBorder="1" applyAlignment="1">
      <alignment vertical="center"/>
    </xf>
    <xf numFmtId="0" fontId="18" fillId="0" borderId="1" xfId="0" applyFont="1" applyFill="1" applyBorder="1" applyAlignment="1">
      <alignment vertical="center"/>
    </xf>
    <xf numFmtId="0" fontId="18" fillId="0" borderId="1" xfId="0" applyFont="1" applyFill="1" applyBorder="1" applyAlignment="1" applyProtection="1">
      <alignment horizontal="left" vertical="center"/>
    </xf>
    <xf numFmtId="0" fontId="18" fillId="0" borderId="2" xfId="0" applyFont="1" applyFill="1" applyBorder="1" applyAlignment="1" applyProtection="1">
      <alignment horizontal="center" vertical="center"/>
    </xf>
    <xf numFmtId="0" fontId="18" fillId="0" borderId="7" xfId="0" applyFont="1" applyFill="1" applyBorder="1" applyAlignment="1" applyProtection="1">
      <alignment horizontal="center" vertical="center"/>
    </xf>
    <xf numFmtId="0" fontId="18" fillId="0" borderId="2" xfId="0" applyFont="1" applyFill="1" applyBorder="1" applyAlignment="1" applyProtection="1">
      <alignment horizontal="center" vertical="center"/>
    </xf>
    <xf numFmtId="0" fontId="18" fillId="0" borderId="10" xfId="0" applyFont="1" applyFill="1" applyBorder="1" applyAlignment="1" applyProtection="1">
      <alignment horizontal="center" vertical="center"/>
    </xf>
    <xf numFmtId="0" fontId="18" fillId="0" borderId="6" xfId="0" applyFont="1" applyFill="1" applyBorder="1" applyAlignment="1" applyProtection="1">
      <alignment horizontal="center" vertical="center"/>
    </xf>
    <xf numFmtId="0" fontId="18" fillId="0" borderId="1" xfId="0" applyFont="1" applyFill="1" applyBorder="1" applyAlignment="1" applyProtection="1">
      <alignment horizontal="center" vertical="center"/>
    </xf>
    <xf numFmtId="0" fontId="18" fillId="0" borderId="15" xfId="0" applyFont="1" applyFill="1" applyBorder="1" applyAlignment="1" applyProtection="1">
      <alignment horizontal="center" vertical="center"/>
    </xf>
    <xf numFmtId="41" fontId="18" fillId="0" borderId="8" xfId="0" applyNumberFormat="1" applyFont="1" applyFill="1" applyBorder="1" applyAlignment="1" applyProtection="1">
      <alignment vertical="center"/>
    </xf>
    <xf numFmtId="41" fontId="18" fillId="0" borderId="10" xfId="0" applyNumberFormat="1" applyFont="1" applyFill="1" applyBorder="1" applyAlignment="1" applyProtection="1">
      <alignment vertical="center"/>
    </xf>
    <xf numFmtId="0" fontId="15" fillId="0" borderId="14" xfId="0" applyFont="1" applyFill="1" applyBorder="1" applyAlignment="1">
      <alignment vertical="center"/>
    </xf>
    <xf numFmtId="41" fontId="18" fillId="0" borderId="2" xfId="0" applyNumberFormat="1" applyFont="1" applyFill="1" applyBorder="1" applyAlignment="1" applyProtection="1">
      <alignment vertical="center"/>
    </xf>
    <xf numFmtId="41" fontId="18" fillId="0" borderId="14" xfId="0" applyNumberFormat="1" applyFont="1" applyFill="1" applyBorder="1" applyAlignment="1" applyProtection="1">
      <alignment vertical="center"/>
    </xf>
    <xf numFmtId="41" fontId="18" fillId="0" borderId="10" xfId="0" applyNumberFormat="1" applyFont="1" applyFill="1" applyBorder="1" applyAlignment="1" applyProtection="1">
      <alignment horizontal="right" vertical="center"/>
    </xf>
    <xf numFmtId="41" fontId="20" fillId="0" borderId="12" xfId="0" applyNumberFormat="1" applyFont="1" applyFill="1" applyBorder="1" applyAlignment="1" applyProtection="1">
      <alignment vertical="center"/>
    </xf>
    <xf numFmtId="41" fontId="20" fillId="0" borderId="12" xfId="0" applyNumberFormat="1" applyFont="1" applyFill="1" applyBorder="1" applyAlignment="1" applyProtection="1">
      <alignment vertical="center" shrinkToFit="1"/>
    </xf>
    <xf numFmtId="0" fontId="22" fillId="0" borderId="0" xfId="0" applyFont="1" applyFill="1" applyBorder="1" applyAlignment="1">
      <alignment vertical="center"/>
    </xf>
    <xf numFmtId="41" fontId="20" fillId="0" borderId="12" xfId="0" applyNumberFormat="1" applyFont="1" applyFill="1" applyBorder="1" applyAlignment="1" applyProtection="1">
      <alignment horizontal="right" vertical="center"/>
    </xf>
    <xf numFmtId="41" fontId="19" fillId="0" borderId="14" xfId="0" applyNumberFormat="1" applyFont="1" applyFill="1" applyBorder="1" applyAlignment="1" applyProtection="1">
      <alignment vertical="center"/>
    </xf>
    <xf numFmtId="0" fontId="23" fillId="0" borderId="14" xfId="0" applyFont="1" applyFill="1" applyBorder="1" applyAlignment="1">
      <alignment vertical="center"/>
    </xf>
    <xf numFmtId="41" fontId="19" fillId="0" borderId="2" xfId="0" applyNumberFormat="1" applyFont="1" applyFill="1" applyBorder="1" applyAlignment="1" applyProtection="1">
      <alignment vertical="center"/>
    </xf>
    <xf numFmtId="41" fontId="19" fillId="0" borderId="2" xfId="0" applyNumberFormat="1" applyFont="1" applyFill="1" applyBorder="1" applyAlignment="1" applyProtection="1">
      <alignment vertical="center" shrinkToFit="1"/>
    </xf>
    <xf numFmtId="41" fontId="19" fillId="0" borderId="8" xfId="0" applyNumberFormat="1" applyFont="1" applyFill="1" applyBorder="1" applyAlignment="1" applyProtection="1">
      <alignment vertical="center"/>
    </xf>
    <xf numFmtId="41" fontId="18" fillId="0" borderId="24" xfId="0" applyNumberFormat="1" applyFont="1" applyFill="1" applyBorder="1" applyAlignment="1" applyProtection="1">
      <alignment vertical="center"/>
    </xf>
    <xf numFmtId="41" fontId="18" fillId="0" borderId="24" xfId="0" applyNumberFormat="1" applyFont="1" applyFill="1" applyBorder="1" applyAlignment="1">
      <alignment vertical="center"/>
    </xf>
    <xf numFmtId="41" fontId="18" fillId="0" borderId="28" xfId="0" applyNumberFormat="1" applyFont="1" applyFill="1" applyBorder="1" applyAlignment="1" applyProtection="1">
      <alignment vertical="center"/>
    </xf>
    <xf numFmtId="41" fontId="18" fillId="0" borderId="28" xfId="0" quotePrefix="1" applyNumberFormat="1" applyFont="1" applyFill="1" applyBorder="1" applyAlignment="1" applyProtection="1">
      <alignment horizontal="right" vertical="center"/>
    </xf>
    <xf numFmtId="41" fontId="18" fillId="0" borderId="28" xfId="0" applyNumberFormat="1" applyFont="1" applyFill="1" applyBorder="1" applyAlignment="1">
      <alignment vertical="center"/>
    </xf>
    <xf numFmtId="177" fontId="18" fillId="0" borderId="18" xfId="0" applyNumberFormat="1" applyFont="1" applyFill="1" applyBorder="1" applyAlignment="1">
      <alignment vertical="center"/>
    </xf>
    <xf numFmtId="177" fontId="18" fillId="0" borderId="19" xfId="0" applyNumberFormat="1" applyFont="1" applyFill="1" applyBorder="1" applyAlignment="1" applyProtection="1">
      <alignment horizontal="distributed" vertical="center"/>
    </xf>
    <xf numFmtId="177" fontId="15" fillId="0" borderId="14" xfId="0" applyNumberFormat="1" applyFont="1" applyFill="1" applyBorder="1" applyAlignment="1">
      <alignment vertical="center"/>
    </xf>
    <xf numFmtId="0" fontId="18" fillId="0" borderId="14" xfId="0" applyFont="1" applyFill="1" applyBorder="1" applyAlignment="1">
      <alignment vertical="center"/>
    </xf>
    <xf numFmtId="41" fontId="19" fillId="0" borderId="28" xfId="0" applyNumberFormat="1" applyFont="1" applyFill="1" applyBorder="1" applyAlignment="1" applyProtection="1">
      <alignment vertical="center"/>
    </xf>
    <xf numFmtId="41" fontId="19" fillId="0" borderId="28" xfId="0" applyNumberFormat="1" applyFont="1" applyFill="1" applyBorder="1" applyAlignment="1" applyProtection="1">
      <alignment horizontal="right" vertical="center"/>
    </xf>
    <xf numFmtId="41" fontId="19" fillId="2" borderId="14" xfId="0" applyNumberFormat="1" applyFont="1" applyFill="1" applyBorder="1" applyAlignment="1" applyProtection="1">
      <alignment vertical="center"/>
    </xf>
    <xf numFmtId="0" fontId="18" fillId="0" borderId="18" xfId="0" applyFont="1" applyFill="1" applyBorder="1" applyAlignment="1" applyProtection="1">
      <alignment vertical="center"/>
    </xf>
    <xf numFmtId="41" fontId="18" fillId="0" borderId="20" xfId="0" applyNumberFormat="1" applyFont="1" applyFill="1" applyBorder="1" applyAlignment="1" applyProtection="1">
      <alignment vertical="center"/>
    </xf>
    <xf numFmtId="41" fontId="18" fillId="0" borderId="20" xfId="0" quotePrefix="1" applyNumberFormat="1" applyFont="1" applyFill="1" applyBorder="1" applyAlignment="1" applyProtection="1">
      <alignment horizontal="right" vertical="center"/>
    </xf>
    <xf numFmtId="41" fontId="18" fillId="0" borderId="20" xfId="0" applyNumberFormat="1" applyFont="1" applyFill="1" applyBorder="1" applyAlignment="1">
      <alignment vertical="center"/>
    </xf>
    <xf numFmtId="0" fontId="18" fillId="0" borderId="2" xfId="0" applyFont="1" applyFill="1" applyBorder="1" applyAlignment="1" applyProtection="1">
      <alignment vertical="center"/>
    </xf>
    <xf numFmtId="41" fontId="18" fillId="0" borderId="14" xfId="0" quotePrefix="1" applyNumberFormat="1" applyFont="1" applyFill="1" applyBorder="1" applyAlignment="1" applyProtection="1">
      <alignment horizontal="right" vertical="center"/>
    </xf>
    <xf numFmtId="41" fontId="18" fillId="0" borderId="14" xfId="0" applyNumberFormat="1" applyFont="1" applyFill="1" applyBorder="1" applyAlignment="1">
      <alignment vertical="center"/>
    </xf>
    <xf numFmtId="0" fontId="18" fillId="0" borderId="30" xfId="0" applyFont="1" applyFill="1" applyBorder="1" applyAlignment="1">
      <alignment vertical="center"/>
    </xf>
    <xf numFmtId="41" fontId="18" fillId="0" borderId="32" xfId="0" applyNumberFormat="1" applyFont="1" applyFill="1" applyBorder="1" applyAlignment="1" applyProtection="1">
      <alignment vertical="center"/>
    </xf>
    <xf numFmtId="41" fontId="18" fillId="0" borderId="32" xfId="0" applyNumberFormat="1" applyFont="1" applyFill="1" applyBorder="1" applyAlignment="1" applyProtection="1">
      <alignment horizontal="right" vertical="center"/>
    </xf>
    <xf numFmtId="41" fontId="18" fillId="0" borderId="3" xfId="0" applyNumberFormat="1" applyFont="1" applyFill="1" applyBorder="1" applyAlignment="1">
      <alignment vertical="center"/>
    </xf>
    <xf numFmtId="0" fontId="18" fillId="0" borderId="0" xfId="0" applyFont="1" applyFill="1" applyAlignment="1">
      <alignment vertical="center"/>
    </xf>
    <xf numFmtId="0" fontId="15" fillId="0" borderId="0" xfId="0" applyFont="1" applyFill="1" applyBorder="1" applyAlignment="1" applyProtection="1">
      <alignment horizontal="left" vertical="center"/>
    </xf>
    <xf numFmtId="0" fontId="15" fillId="0" borderId="3" xfId="0" applyFont="1" applyFill="1" applyBorder="1" applyAlignment="1">
      <alignment vertical="center"/>
    </xf>
    <xf numFmtId="0" fontId="18" fillId="0" borderId="3" xfId="0" applyFont="1" applyFill="1" applyBorder="1" applyAlignment="1">
      <alignment vertical="center"/>
    </xf>
    <xf numFmtId="0" fontId="15" fillId="0" borderId="0" xfId="0" applyFont="1" applyFill="1" applyAlignment="1">
      <alignment horizontal="right" vertical="center"/>
    </xf>
    <xf numFmtId="0" fontId="15" fillId="0" borderId="0" xfId="0" applyFont="1" applyFill="1" applyBorder="1" applyAlignment="1">
      <alignment horizontal="right" vertical="center"/>
    </xf>
    <xf numFmtId="0" fontId="15" fillId="0" borderId="2" xfId="0" applyFont="1" applyFill="1" applyBorder="1" applyAlignment="1">
      <alignment horizontal="center" vertical="center"/>
    </xf>
    <xf numFmtId="0" fontId="18" fillId="0" borderId="7" xfId="0" applyFont="1" applyFill="1" applyBorder="1" applyAlignment="1" applyProtection="1">
      <alignment horizontal="left" vertical="center"/>
    </xf>
    <xf numFmtId="0" fontId="15" fillId="0" borderId="14" xfId="0" applyFont="1" applyFill="1" applyBorder="1" applyAlignment="1" applyProtection="1">
      <alignment horizontal="center" vertical="center"/>
    </xf>
    <xf numFmtId="0" fontId="18" fillId="0" borderId="9" xfId="0" applyFont="1" applyFill="1" applyBorder="1" applyAlignment="1">
      <alignment vertical="center"/>
    </xf>
    <xf numFmtId="0" fontId="15" fillId="0" borderId="14" xfId="0" applyFont="1" applyFill="1" applyBorder="1" applyAlignment="1">
      <alignment horizontal="center" vertical="center"/>
    </xf>
    <xf numFmtId="0" fontId="18" fillId="0" borderId="13" xfId="0" applyFont="1" applyFill="1" applyBorder="1" applyAlignment="1">
      <alignment vertical="center"/>
    </xf>
    <xf numFmtId="41" fontId="18" fillId="0" borderId="0" xfId="0" applyNumberFormat="1" applyFont="1" applyFill="1" applyBorder="1" applyAlignment="1" applyProtection="1">
      <alignment vertical="center"/>
    </xf>
    <xf numFmtId="41" fontId="18" fillId="0" borderId="8" xfId="0" quotePrefix="1" applyNumberFormat="1" applyFont="1" applyFill="1" applyBorder="1" applyAlignment="1" applyProtection="1">
      <alignment horizontal="right" vertical="center"/>
    </xf>
    <xf numFmtId="41" fontId="18" fillId="0" borderId="2" xfId="0" quotePrefix="1" applyNumberFormat="1" applyFont="1" applyFill="1" applyBorder="1" applyAlignment="1" applyProtection="1">
      <alignment horizontal="right" vertical="center"/>
    </xf>
    <xf numFmtId="41" fontId="15" fillId="0" borderId="14" xfId="0" applyNumberFormat="1" applyFont="1" applyFill="1" applyBorder="1" applyAlignment="1" applyProtection="1">
      <alignment vertical="center"/>
    </xf>
    <xf numFmtId="41" fontId="23" fillId="0" borderId="14" xfId="0" applyNumberFormat="1" applyFont="1" applyFill="1" applyBorder="1" applyAlignment="1" applyProtection="1">
      <alignment vertical="center"/>
    </xf>
    <xf numFmtId="41" fontId="19" fillId="0" borderId="35" xfId="0" applyNumberFormat="1" applyFont="1" applyFill="1" applyBorder="1" applyAlignment="1" applyProtection="1">
      <alignment vertical="center"/>
    </xf>
    <xf numFmtId="41" fontId="19" fillId="0" borderId="34" xfId="0" applyNumberFormat="1" applyFont="1" applyFill="1" applyBorder="1" applyAlignment="1" applyProtection="1">
      <alignment vertical="center"/>
    </xf>
    <xf numFmtId="41" fontId="19" fillId="0" borderId="34" xfId="0" applyNumberFormat="1" applyFont="1" applyFill="1" applyBorder="1" applyAlignment="1" applyProtection="1">
      <alignment horizontal="right" vertical="center"/>
    </xf>
    <xf numFmtId="41" fontId="18" fillId="0" borderId="3" xfId="0" applyNumberFormat="1" applyFont="1" applyFill="1" applyBorder="1" applyAlignment="1" applyProtection="1">
      <alignment vertical="center"/>
    </xf>
    <xf numFmtId="41" fontId="18" fillId="0" borderId="0" xfId="0" applyNumberFormat="1" applyFont="1" applyFill="1" applyBorder="1" applyAlignment="1" applyProtection="1">
      <alignment horizontal="right" vertical="center"/>
    </xf>
    <xf numFmtId="41" fontId="15" fillId="0" borderId="14" xfId="0" applyNumberFormat="1" applyFont="1" applyFill="1" applyBorder="1" applyAlignment="1" applyProtection="1">
      <alignment horizontal="right" vertical="center"/>
    </xf>
    <xf numFmtId="176" fontId="18" fillId="0" borderId="0" xfId="0" applyNumberFormat="1" applyFont="1" applyFill="1" applyAlignment="1">
      <alignment vertical="center"/>
    </xf>
    <xf numFmtId="176" fontId="18" fillId="0" borderId="2" xfId="0" applyNumberFormat="1" applyFont="1" applyFill="1" applyBorder="1" applyAlignment="1" applyProtection="1">
      <alignment vertical="center"/>
    </xf>
    <xf numFmtId="178" fontId="18" fillId="0" borderId="2" xfId="0" applyNumberFormat="1" applyFont="1" applyFill="1" applyBorder="1" applyAlignment="1" applyProtection="1">
      <alignment vertical="center"/>
    </xf>
    <xf numFmtId="178" fontId="18" fillId="0" borderId="14" xfId="0" applyNumberFormat="1" applyFont="1" applyFill="1" applyBorder="1" applyAlignment="1" applyProtection="1">
      <alignment vertical="center"/>
    </xf>
    <xf numFmtId="178" fontId="18" fillId="0" borderId="14" xfId="0" quotePrefix="1" applyNumberFormat="1" applyFont="1" applyFill="1" applyBorder="1" applyAlignment="1" applyProtection="1">
      <alignment vertical="center"/>
    </xf>
    <xf numFmtId="178" fontId="18" fillId="0" borderId="2" xfId="0" quotePrefix="1" applyNumberFormat="1" applyFont="1" applyFill="1" applyBorder="1" applyAlignment="1" applyProtection="1">
      <alignment vertical="center"/>
    </xf>
    <xf numFmtId="178" fontId="18" fillId="0" borderId="2" xfId="0" applyNumberFormat="1" applyFont="1" applyFill="1" applyBorder="1" applyAlignment="1" applyProtection="1">
      <alignment horizontal="right" vertical="center"/>
    </xf>
    <xf numFmtId="176" fontId="18" fillId="0" borderId="2" xfId="0" applyNumberFormat="1" applyFont="1" applyFill="1" applyBorder="1" applyAlignment="1" applyProtection="1">
      <alignment horizontal="right" vertical="center"/>
    </xf>
    <xf numFmtId="176" fontId="18" fillId="0" borderId="2" xfId="0" quotePrefix="1" applyNumberFormat="1" applyFont="1" applyFill="1" applyBorder="1" applyAlignment="1" applyProtection="1">
      <alignment horizontal="right" vertical="center"/>
    </xf>
    <xf numFmtId="176" fontId="18" fillId="0" borderId="14" xfId="0" quotePrefix="1" applyNumberFormat="1" applyFont="1" applyFill="1" applyBorder="1" applyAlignment="1" applyProtection="1">
      <alignment horizontal="right" vertical="center"/>
    </xf>
    <xf numFmtId="176" fontId="18" fillId="0" borderId="3" xfId="0" applyNumberFormat="1" applyFont="1" applyFill="1" applyBorder="1" applyAlignment="1" applyProtection="1">
      <alignment vertical="center"/>
    </xf>
    <xf numFmtId="41" fontId="18" fillId="0" borderId="23" xfId="0" applyNumberFormat="1" applyFont="1" applyFill="1" applyBorder="1" applyAlignment="1" applyProtection="1">
      <alignment vertical="center"/>
    </xf>
    <xf numFmtId="41" fontId="18" fillId="0" borderId="22" xfId="0" applyNumberFormat="1" applyFont="1" applyFill="1" applyBorder="1" applyAlignment="1" applyProtection="1">
      <alignment vertical="center"/>
    </xf>
    <xf numFmtId="41" fontId="15" fillId="0" borderId="14" xfId="0" quotePrefix="1" applyNumberFormat="1" applyFont="1" applyFill="1" applyBorder="1" applyAlignment="1" applyProtection="1">
      <alignment horizontal="right" vertical="center"/>
    </xf>
    <xf numFmtId="41" fontId="18" fillId="0" borderId="25" xfId="0" applyNumberFormat="1" applyFont="1" applyFill="1" applyBorder="1" applyAlignment="1" applyProtection="1">
      <alignment vertical="center"/>
    </xf>
    <xf numFmtId="41" fontId="23" fillId="0" borderId="14" xfId="0" applyNumberFormat="1" applyFont="1" applyFill="1" applyBorder="1" applyAlignment="1" applyProtection="1">
      <alignment horizontal="right" vertical="center"/>
    </xf>
    <xf numFmtId="41" fontId="19" fillId="2" borderId="2" xfId="0" applyNumberFormat="1" applyFont="1" applyFill="1" applyBorder="1" applyAlignment="1" applyProtection="1">
      <alignment vertical="center"/>
    </xf>
    <xf numFmtId="41" fontId="19" fillId="2" borderId="3" xfId="0" applyNumberFormat="1" applyFont="1" applyFill="1" applyBorder="1" applyAlignment="1" applyProtection="1">
      <alignment vertical="center"/>
    </xf>
    <xf numFmtId="41" fontId="19" fillId="2" borderId="0" xfId="0" applyNumberFormat="1" applyFont="1" applyFill="1" applyBorder="1" applyAlignment="1" applyProtection="1">
      <alignment vertical="center"/>
    </xf>
    <xf numFmtId="41" fontId="18" fillId="0" borderId="19" xfId="0" applyNumberFormat="1" applyFont="1" applyFill="1" applyBorder="1" applyAlignment="1" applyProtection="1">
      <alignment vertical="center"/>
    </xf>
    <xf numFmtId="41" fontId="18" fillId="0" borderId="21" xfId="0" applyNumberFormat="1" applyFont="1" applyFill="1" applyBorder="1" applyAlignment="1" applyProtection="1">
      <alignment vertical="center"/>
    </xf>
    <xf numFmtId="41" fontId="18" fillId="0" borderId="18" xfId="0" applyNumberFormat="1" applyFont="1" applyFill="1" applyBorder="1" applyAlignment="1" applyProtection="1">
      <alignment vertical="center"/>
    </xf>
    <xf numFmtId="41" fontId="18" fillId="0" borderId="18" xfId="0" quotePrefix="1" applyNumberFormat="1" applyFont="1" applyFill="1" applyBorder="1" applyAlignment="1" applyProtection="1">
      <alignment horizontal="right" vertical="center"/>
    </xf>
    <xf numFmtId="41" fontId="18" fillId="0" borderId="27" xfId="0" applyNumberFormat="1" applyFont="1" applyFill="1" applyBorder="1" applyAlignment="1" applyProtection="1">
      <alignment vertical="center"/>
    </xf>
    <xf numFmtId="41" fontId="18" fillId="0" borderId="29" xfId="0" applyNumberFormat="1" applyFont="1" applyFill="1" applyBorder="1" applyAlignment="1" applyProtection="1">
      <alignment vertical="center"/>
    </xf>
    <xf numFmtId="41" fontId="18" fillId="0" borderId="26" xfId="0" quotePrefix="1" applyNumberFormat="1" applyFont="1" applyFill="1" applyBorder="1" applyAlignment="1" applyProtection="1">
      <alignment horizontal="right" vertical="center"/>
    </xf>
    <xf numFmtId="41" fontId="23" fillId="0" borderId="14" xfId="0" quotePrefix="1" applyNumberFormat="1" applyFont="1" applyFill="1" applyBorder="1" applyAlignment="1" applyProtection="1">
      <alignment horizontal="right" vertical="center"/>
    </xf>
    <xf numFmtId="41" fontId="18" fillId="0" borderId="0" xfId="0" quotePrefix="1" applyNumberFormat="1" applyFont="1" applyFill="1" applyBorder="1" applyAlignment="1" applyProtection="1">
      <alignment horizontal="right" vertical="center"/>
    </xf>
    <xf numFmtId="41" fontId="26" fillId="0" borderId="14" xfId="0" applyNumberFormat="1" applyFont="1" applyBorder="1" applyAlignment="1">
      <alignment vertical="center" shrinkToFit="1"/>
    </xf>
    <xf numFmtId="41" fontId="26" fillId="0" borderId="0" xfId="0" applyNumberFormat="1" applyFont="1" applyAlignment="1">
      <alignment vertical="center" shrinkToFit="1"/>
    </xf>
    <xf numFmtId="41" fontId="27" fillId="0" borderId="18" xfId="0" applyNumberFormat="1" applyFont="1" applyFill="1" applyBorder="1" applyAlignment="1" applyProtection="1">
      <alignment vertical="center"/>
    </xf>
    <xf numFmtId="41" fontId="18" fillId="0" borderId="23" xfId="0" applyNumberFormat="1" applyFont="1" applyFill="1" applyBorder="1" applyAlignment="1" applyProtection="1">
      <alignment horizontal="right" vertical="center"/>
    </xf>
    <xf numFmtId="41" fontId="18" fillId="0" borderId="27" xfId="0" quotePrefix="1" applyNumberFormat="1" applyFont="1" applyFill="1" applyBorder="1" applyAlignment="1" applyProtection="1">
      <alignment horizontal="right" vertical="center"/>
    </xf>
    <xf numFmtId="41" fontId="18" fillId="0" borderId="21" xfId="0" quotePrefix="1" applyNumberFormat="1" applyFont="1" applyFill="1" applyBorder="1" applyAlignment="1" applyProtection="1">
      <alignment horizontal="right" vertical="center"/>
    </xf>
    <xf numFmtId="41" fontId="18" fillId="0" borderId="25" xfId="0" quotePrefix="1" applyNumberFormat="1" applyFont="1" applyFill="1" applyBorder="1" applyAlignment="1" applyProtection="1">
      <alignment horizontal="right" vertical="center"/>
    </xf>
    <xf numFmtId="41" fontId="18" fillId="0" borderId="26" xfId="0" applyNumberFormat="1" applyFont="1" applyFill="1" applyBorder="1" applyAlignment="1" applyProtection="1">
      <alignment vertical="center"/>
    </xf>
    <xf numFmtId="41" fontId="19" fillId="0" borderId="28" xfId="0" quotePrefix="1" applyNumberFormat="1" applyFont="1" applyFill="1" applyBorder="1" applyAlignment="1" applyProtection="1">
      <alignment horizontal="right" vertical="center"/>
    </xf>
    <xf numFmtId="41" fontId="18" fillId="0" borderId="19" xfId="0" quotePrefix="1" applyNumberFormat="1" applyFont="1" applyFill="1" applyBorder="1" applyAlignment="1" applyProtection="1">
      <alignment horizontal="right" vertical="center"/>
    </xf>
    <xf numFmtId="41" fontId="18" fillId="0" borderId="23" xfId="0" quotePrefix="1" applyNumberFormat="1" applyFont="1" applyFill="1" applyBorder="1" applyAlignment="1" applyProtection="1">
      <alignment horizontal="right" vertical="center"/>
    </xf>
    <xf numFmtId="41" fontId="18" fillId="0" borderId="29" xfId="0" quotePrefix="1" applyNumberFormat="1" applyFont="1" applyFill="1" applyBorder="1" applyAlignment="1" applyProtection="1">
      <alignment horizontal="right" vertical="center"/>
    </xf>
    <xf numFmtId="41" fontId="18" fillId="0" borderId="30" xfId="0" applyNumberFormat="1" applyFont="1" applyFill="1" applyBorder="1" applyAlignment="1" applyProtection="1">
      <alignment vertical="center"/>
    </xf>
    <xf numFmtId="0" fontId="27" fillId="0" borderId="4" xfId="0" applyFont="1" applyFill="1" applyBorder="1" applyAlignment="1" applyProtection="1">
      <alignment vertical="center"/>
    </xf>
    <xf numFmtId="0" fontId="18" fillId="0" borderId="4" xfId="0" applyFont="1" applyFill="1" applyBorder="1" applyAlignment="1" applyProtection="1">
      <alignment vertical="center"/>
    </xf>
    <xf numFmtId="0" fontId="26" fillId="0" borderId="0" xfId="1" applyFont="1">
      <alignment vertical="center"/>
    </xf>
    <xf numFmtId="41" fontId="20" fillId="0" borderId="11" xfId="0" applyNumberFormat="1" applyFont="1" applyFill="1" applyBorder="1" applyAlignment="1" applyProtection="1">
      <alignment vertical="center"/>
    </xf>
    <xf numFmtId="0" fontId="22" fillId="0" borderId="14" xfId="0" applyFont="1" applyFill="1" applyBorder="1" applyAlignment="1">
      <alignment vertical="center"/>
    </xf>
    <xf numFmtId="41" fontId="20" fillId="0" borderId="11" xfId="0" applyNumberFormat="1" applyFont="1" applyFill="1" applyBorder="1" applyAlignment="1" applyProtection="1">
      <alignment horizontal="right" vertical="center"/>
    </xf>
    <xf numFmtId="41" fontId="20" fillId="0" borderId="14" xfId="0" applyNumberFormat="1" applyFont="1" applyFill="1" applyBorder="1" applyAlignment="1" applyProtection="1">
      <alignment vertical="center"/>
    </xf>
    <xf numFmtId="177" fontId="24" fillId="0" borderId="18" xfId="0" applyNumberFormat="1" applyFont="1" applyFill="1" applyBorder="1" applyAlignment="1">
      <alignment horizontal="center" vertical="center"/>
    </xf>
    <xf numFmtId="177" fontId="24" fillId="0" borderId="19" xfId="0" applyNumberFormat="1" applyFont="1" applyFill="1" applyBorder="1" applyAlignment="1" applyProtection="1">
      <alignment horizontal="distributed" vertical="center"/>
    </xf>
    <xf numFmtId="0" fontId="18" fillId="0" borderId="6" xfId="0" applyFont="1" applyFill="1" applyBorder="1" applyAlignment="1">
      <alignment horizontal="center" vertical="center"/>
    </xf>
    <xf numFmtId="0" fontId="18" fillId="0" borderId="2" xfId="0" applyFont="1" applyFill="1" applyBorder="1" applyAlignment="1" applyProtection="1">
      <alignment horizontal="center" vertical="center"/>
    </xf>
    <xf numFmtId="41" fontId="15" fillId="0" borderId="0" xfId="0" applyNumberFormat="1" applyFont="1" applyFill="1" applyBorder="1" applyAlignment="1">
      <alignment vertical="center"/>
    </xf>
    <xf numFmtId="0" fontId="18" fillId="0" borderId="5" xfId="0" applyFont="1" applyFill="1" applyBorder="1" applyAlignment="1">
      <alignment horizontal="center" vertical="center"/>
    </xf>
    <xf numFmtId="0" fontId="18" fillId="0" borderId="11" xfId="0" applyFont="1" applyFill="1" applyBorder="1" applyAlignment="1" applyProtection="1">
      <alignment horizontal="center" vertical="center"/>
    </xf>
    <xf numFmtId="0" fontId="18" fillId="0" borderId="12" xfId="0" applyFont="1" applyFill="1" applyBorder="1" applyAlignment="1">
      <alignment vertical="center"/>
    </xf>
    <xf numFmtId="41" fontId="18" fillId="0" borderId="8" xfId="0" applyNumberFormat="1" applyFont="1" applyFill="1" applyBorder="1" applyAlignment="1" applyProtection="1">
      <alignment horizontal="right" vertical="center"/>
    </xf>
    <xf numFmtId="41" fontId="19" fillId="0" borderId="12" xfId="0" applyNumberFormat="1" applyFont="1" applyFill="1" applyBorder="1" applyAlignment="1" applyProtection="1">
      <alignment horizontal="right" vertical="center"/>
    </xf>
    <xf numFmtId="41" fontId="19" fillId="2" borderId="14" xfId="0" quotePrefix="1" applyNumberFormat="1" applyFont="1" applyFill="1" applyBorder="1" applyAlignment="1" applyProtection="1">
      <alignment horizontal="right" vertical="center"/>
    </xf>
    <xf numFmtId="41" fontId="19" fillId="2" borderId="3" xfId="0" quotePrefix="1" applyNumberFormat="1" applyFont="1" applyFill="1" applyBorder="1" applyAlignment="1" applyProtection="1">
      <alignment horizontal="right" vertical="center"/>
    </xf>
    <xf numFmtId="41" fontId="19" fillId="0" borderId="20" xfId="0" quotePrefix="1" applyNumberFormat="1" applyFont="1" applyFill="1" applyBorder="1" applyAlignment="1" applyProtection="1">
      <alignment horizontal="right" vertical="center"/>
    </xf>
    <xf numFmtId="41" fontId="18" fillId="0" borderId="10" xfId="0" quotePrefix="1" applyNumberFormat="1" applyFont="1" applyFill="1" applyBorder="1" applyAlignment="1" applyProtection="1">
      <alignment horizontal="right" vertical="center"/>
    </xf>
    <xf numFmtId="41" fontId="18" fillId="0" borderId="15" xfId="0" quotePrefix="1" applyNumberFormat="1" applyFont="1" applyFill="1" applyBorder="1" applyAlignment="1" applyProtection="1">
      <alignment horizontal="right" vertical="center"/>
    </xf>
    <xf numFmtId="0" fontId="18" fillId="0" borderId="8" xfId="0" applyFont="1" applyFill="1" applyBorder="1" applyAlignment="1" applyProtection="1">
      <alignment horizontal="center" vertical="center"/>
    </xf>
    <xf numFmtId="0" fontId="18" fillId="0" borderId="6" xfId="0" applyFont="1" applyFill="1" applyBorder="1" applyAlignment="1" applyProtection="1">
      <alignment horizontal="center" vertical="center"/>
    </xf>
    <xf numFmtId="0" fontId="18" fillId="0" borderId="2" xfId="0" applyFont="1" applyFill="1" applyBorder="1" applyAlignment="1">
      <alignment horizontal="center" vertical="center"/>
    </xf>
    <xf numFmtId="0" fontId="18" fillId="0" borderId="7" xfId="0" applyFont="1" applyFill="1" applyBorder="1" applyAlignment="1" applyProtection="1">
      <alignment horizontal="center" vertical="center"/>
    </xf>
    <xf numFmtId="0" fontId="18" fillId="0" borderId="11" xfId="0" applyFont="1" applyFill="1" applyBorder="1" applyAlignment="1" applyProtection="1">
      <alignment horizontal="center" vertical="center"/>
    </xf>
    <xf numFmtId="0" fontId="18" fillId="0" borderId="13" xfId="0" applyFont="1" applyFill="1" applyBorder="1" applyAlignment="1" applyProtection="1">
      <alignment horizontal="center" vertical="center"/>
    </xf>
    <xf numFmtId="0" fontId="18" fillId="0" borderId="12" xfId="0" applyFont="1" applyFill="1" applyBorder="1" applyAlignment="1" applyProtection="1">
      <alignment horizontal="center" vertical="center"/>
    </xf>
    <xf numFmtId="41" fontId="18" fillId="0" borderId="11" xfId="0" applyNumberFormat="1" applyFont="1" applyFill="1" applyBorder="1" applyAlignment="1" applyProtection="1">
      <alignment horizontal="right" vertical="center"/>
    </xf>
    <xf numFmtId="0" fontId="28" fillId="0" borderId="0" xfId="0" applyFont="1" applyFill="1" applyAlignment="1">
      <alignment vertical="center"/>
    </xf>
    <xf numFmtId="41" fontId="18" fillId="0" borderId="33" xfId="0" applyNumberFormat="1" applyFont="1" applyFill="1" applyBorder="1" applyAlignment="1" applyProtection="1">
      <alignment horizontal="right" vertical="center"/>
    </xf>
    <xf numFmtId="41" fontId="18" fillId="0" borderId="34" xfId="0" applyNumberFormat="1" applyFont="1" applyFill="1" applyBorder="1" applyAlignment="1" applyProtection="1">
      <alignment horizontal="right" vertical="center"/>
    </xf>
    <xf numFmtId="41" fontId="20" fillId="0" borderId="16" xfId="0" applyNumberFormat="1" applyFont="1" applyFill="1" applyBorder="1" applyAlignment="1" applyProtection="1">
      <alignment horizontal="right" vertical="center"/>
    </xf>
    <xf numFmtId="41" fontId="20" fillId="0" borderId="17" xfId="0" applyNumberFormat="1" applyFont="1" applyFill="1" applyBorder="1" applyAlignment="1" applyProtection="1">
      <alignment horizontal="right" vertical="center"/>
    </xf>
    <xf numFmtId="0" fontId="23" fillId="0" borderId="0" xfId="0" applyFont="1" applyFill="1" applyBorder="1" applyAlignment="1" applyProtection="1">
      <alignment horizontal="left" vertical="center"/>
    </xf>
    <xf numFmtId="0" fontId="15" fillId="0" borderId="8" xfId="0" applyFont="1" applyFill="1" applyBorder="1" applyAlignment="1">
      <alignment vertical="center"/>
    </xf>
    <xf numFmtId="0" fontId="15" fillId="0" borderId="4" xfId="0" applyFont="1" applyFill="1" applyBorder="1" applyAlignment="1">
      <alignment vertical="center"/>
    </xf>
    <xf numFmtId="0" fontId="15" fillId="0" borderId="9" xfId="0" applyFont="1" applyFill="1" applyBorder="1" applyAlignment="1">
      <alignment vertical="center"/>
    </xf>
    <xf numFmtId="0" fontId="15" fillId="0" borderId="4" xfId="0" applyFont="1" applyFill="1" applyBorder="1" applyAlignment="1">
      <alignment horizontal="center" vertical="center"/>
    </xf>
    <xf numFmtId="0" fontId="15" fillId="0" borderId="2" xfId="0" applyFont="1" applyFill="1" applyBorder="1" applyAlignment="1" applyProtection="1">
      <alignment vertical="center"/>
    </xf>
    <xf numFmtId="0" fontId="15" fillId="0" borderId="0" xfId="0" applyFont="1" applyFill="1" applyBorder="1" applyAlignment="1" applyProtection="1">
      <alignment vertical="center"/>
    </xf>
    <xf numFmtId="0" fontId="15" fillId="0" borderId="11" xfId="0" applyFont="1" applyFill="1" applyBorder="1" applyAlignment="1">
      <alignment vertical="center"/>
    </xf>
    <xf numFmtId="0" fontId="15" fillId="0" borderId="1" xfId="0" applyFont="1" applyFill="1" applyBorder="1" applyAlignment="1">
      <alignment vertical="center"/>
    </xf>
    <xf numFmtId="0" fontId="15" fillId="0" borderId="13" xfId="0" applyFont="1" applyFill="1" applyBorder="1" applyAlignment="1">
      <alignment vertical="center"/>
    </xf>
    <xf numFmtId="0" fontId="15" fillId="0" borderId="10" xfId="0" applyFont="1" applyFill="1" applyBorder="1" applyAlignment="1">
      <alignment horizontal="center" vertical="center"/>
    </xf>
    <xf numFmtId="0" fontId="15" fillId="0" borderId="3" xfId="0" applyFont="1" applyFill="1" applyBorder="1" applyAlignment="1" applyProtection="1">
      <alignment horizontal="distributed" vertical="center"/>
    </xf>
    <xf numFmtId="0" fontId="15" fillId="0" borderId="2" xfId="0" applyFont="1" applyFill="1" applyBorder="1" applyAlignment="1">
      <alignment vertical="center"/>
    </xf>
    <xf numFmtId="0" fontId="3" fillId="0" borderId="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17" fillId="0" borderId="1" xfId="0" applyFont="1" applyFill="1" applyBorder="1" applyAlignment="1" applyProtection="1">
      <alignment horizontal="left" vertical="center"/>
    </xf>
    <xf numFmtId="0" fontId="15" fillId="0" borderId="18" xfId="0" applyFont="1" applyFill="1" applyBorder="1" applyAlignment="1">
      <alignment vertical="center"/>
    </xf>
    <xf numFmtId="41" fontId="18" fillId="0" borderId="12" xfId="0" applyNumberFormat="1" applyFont="1" applyFill="1" applyBorder="1" applyAlignment="1" applyProtection="1">
      <alignment horizontal="right" vertical="center"/>
    </xf>
    <xf numFmtId="41" fontId="18" fillId="0" borderId="3" xfId="0" applyNumberFormat="1" applyFont="1" applyFill="1" applyBorder="1" applyAlignment="1" applyProtection="1">
      <alignment horizontal="right" vertical="center"/>
    </xf>
    <xf numFmtId="41" fontId="18" fillId="0" borderId="11" xfId="0" applyNumberFormat="1" applyFont="1" applyFill="1" applyBorder="1" applyAlignment="1" applyProtection="1">
      <alignment vertical="center"/>
    </xf>
    <xf numFmtId="41" fontId="18" fillId="0" borderId="12" xfId="0" applyNumberFormat="1" applyFont="1" applyFill="1" applyBorder="1" applyAlignment="1" applyProtection="1">
      <alignment vertical="center"/>
    </xf>
    <xf numFmtId="41" fontId="18" fillId="0" borderId="2" xfId="0" applyNumberFormat="1" applyFont="1" applyFill="1" applyBorder="1" applyAlignment="1">
      <alignment vertical="center"/>
    </xf>
    <xf numFmtId="41" fontId="18" fillId="0" borderId="12" xfId="0" applyNumberFormat="1" applyFont="1" applyFill="1" applyBorder="1" applyAlignment="1">
      <alignment vertical="center"/>
    </xf>
    <xf numFmtId="0" fontId="27" fillId="0" borderId="1" xfId="0" applyFont="1" applyFill="1" applyBorder="1" applyAlignment="1" applyProtection="1">
      <alignment horizontal="right" vertical="center"/>
    </xf>
    <xf numFmtId="0" fontId="15" fillId="0" borderId="5" xfId="0" applyFont="1" applyFill="1" applyBorder="1" applyAlignment="1">
      <alignment vertical="center"/>
    </xf>
    <xf numFmtId="0" fontId="15" fillId="0" borderId="7" xfId="0" applyFont="1" applyFill="1" applyBorder="1" applyAlignment="1" applyProtection="1">
      <alignment horizontal="left" vertical="center"/>
    </xf>
    <xf numFmtId="0" fontId="15" fillId="0" borderId="7" xfId="0" applyFont="1" applyFill="1" applyBorder="1" applyAlignment="1">
      <alignment vertical="center"/>
    </xf>
    <xf numFmtId="0" fontId="27" fillId="0" borderId="5" xfId="0" applyFont="1" applyFill="1" applyBorder="1" applyAlignment="1">
      <alignment vertical="center"/>
    </xf>
    <xf numFmtId="0" fontId="27" fillId="0" borderId="7" xfId="0" applyFont="1" applyFill="1" applyBorder="1" applyAlignment="1" applyProtection="1">
      <alignment horizontal="left" vertical="center"/>
    </xf>
    <xf numFmtId="0" fontId="27" fillId="0" borderId="7" xfId="0" applyFont="1" applyFill="1" applyBorder="1" applyAlignment="1">
      <alignment vertical="center"/>
    </xf>
    <xf numFmtId="0" fontId="15" fillId="0" borderId="8" xfId="0" applyFont="1" applyFill="1" applyBorder="1" applyAlignment="1" applyProtection="1">
      <alignment horizontal="left" vertical="center"/>
    </xf>
    <xf numFmtId="0" fontId="27" fillId="0" borderId="2" xfId="0" applyFont="1" applyFill="1" applyBorder="1" applyAlignment="1">
      <alignment vertical="center"/>
    </xf>
    <xf numFmtId="0" fontId="27" fillId="0" borderId="0" xfId="0" applyFont="1" applyFill="1" applyBorder="1" applyAlignment="1">
      <alignment vertical="center"/>
    </xf>
    <xf numFmtId="0" fontId="27" fillId="0" borderId="0" xfId="0" applyFont="1" applyFill="1" applyBorder="1" applyAlignment="1" applyProtection="1">
      <alignment horizontal="center" vertical="center"/>
    </xf>
    <xf numFmtId="0" fontId="27" fillId="0" borderId="11" xfId="0" applyFont="1" applyFill="1" applyBorder="1" applyAlignment="1">
      <alignment vertical="center"/>
    </xf>
    <xf numFmtId="0" fontId="27" fillId="0" borderId="1" xfId="0" applyFont="1" applyFill="1" applyBorder="1" applyAlignment="1">
      <alignment vertical="center"/>
    </xf>
    <xf numFmtId="0" fontId="27" fillId="0" borderId="13" xfId="0" applyFont="1" applyFill="1" applyBorder="1" applyAlignment="1">
      <alignment vertical="center"/>
    </xf>
    <xf numFmtId="0" fontId="15" fillId="0" borderId="11"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0" fontId="27" fillId="0" borderId="11" xfId="0" applyFont="1" applyFill="1" applyBorder="1" applyAlignment="1" applyProtection="1">
      <alignment horizontal="center" vertical="center"/>
    </xf>
    <xf numFmtId="0" fontId="27" fillId="0" borderId="12" xfId="0" applyFont="1" applyFill="1" applyBorder="1" applyAlignment="1" applyProtection="1">
      <alignment horizontal="center" vertical="center"/>
    </xf>
    <xf numFmtId="41" fontId="15" fillId="0" borderId="2" xfId="0" applyNumberFormat="1" applyFont="1" applyFill="1" applyBorder="1" applyAlignment="1" applyProtection="1">
      <alignment vertical="center"/>
    </xf>
    <xf numFmtId="41" fontId="27" fillId="0" borderId="2" xfId="0" applyNumberFormat="1" applyFont="1" applyFill="1" applyBorder="1" applyAlignment="1" applyProtection="1">
      <alignment vertical="center"/>
    </xf>
    <xf numFmtId="41" fontId="27" fillId="0" borderId="10" xfId="0" applyNumberFormat="1" applyFont="1" applyFill="1" applyBorder="1" applyAlignment="1" applyProtection="1">
      <alignment vertical="center"/>
    </xf>
    <xf numFmtId="41" fontId="23" fillId="0" borderId="11" xfId="0" applyNumberFormat="1" applyFont="1" applyFill="1" applyBorder="1" applyAlignment="1" applyProtection="1">
      <alignment vertical="center"/>
    </xf>
    <xf numFmtId="41" fontId="23" fillId="0" borderId="12" xfId="0" applyNumberFormat="1" applyFont="1" applyFill="1" applyBorder="1" applyAlignment="1" applyProtection="1">
      <alignment vertical="center"/>
    </xf>
    <xf numFmtId="41" fontId="29" fillId="0" borderId="11" xfId="0" applyNumberFormat="1" applyFont="1" applyFill="1" applyBorder="1" applyAlignment="1" applyProtection="1">
      <alignment vertical="center"/>
    </xf>
    <xf numFmtId="41" fontId="29" fillId="0" borderId="12" xfId="0" applyNumberFormat="1" applyFont="1" applyFill="1" applyBorder="1" applyAlignment="1" applyProtection="1">
      <alignment vertical="center"/>
    </xf>
    <xf numFmtId="41" fontId="15" fillId="0" borderId="33" xfId="0" applyNumberFormat="1" applyFont="1" applyFill="1" applyBorder="1" applyAlignment="1" applyProtection="1">
      <alignment vertical="center"/>
    </xf>
    <xf numFmtId="41" fontId="15" fillId="0" borderId="34" xfId="0" applyNumberFormat="1" applyFont="1" applyFill="1" applyBorder="1" applyAlignment="1" applyProtection="1">
      <alignment vertical="center"/>
    </xf>
    <xf numFmtId="41" fontId="27" fillId="0" borderId="33" xfId="0" applyNumberFormat="1" applyFont="1" applyFill="1" applyBorder="1" applyAlignment="1" applyProtection="1">
      <alignment vertical="center"/>
    </xf>
    <xf numFmtId="41" fontId="27" fillId="0" borderId="34" xfId="0" applyNumberFormat="1" applyFont="1" applyFill="1" applyBorder="1" applyAlignment="1" applyProtection="1">
      <alignment vertical="center"/>
    </xf>
    <xf numFmtId="41" fontId="15" fillId="0" borderId="22" xfId="0" applyNumberFormat="1" applyFont="1" applyFill="1" applyBorder="1" applyAlignment="1" applyProtection="1">
      <alignment vertical="center"/>
    </xf>
    <xf numFmtId="41" fontId="15" fillId="0" borderId="24" xfId="0" applyNumberFormat="1" applyFont="1" applyFill="1" applyBorder="1" applyAlignment="1" applyProtection="1">
      <alignment vertical="center"/>
    </xf>
    <xf numFmtId="41" fontId="27" fillId="0" borderId="22" xfId="0" applyNumberFormat="1" applyFont="1" applyFill="1" applyBorder="1" applyAlignment="1" applyProtection="1">
      <alignment vertical="center"/>
    </xf>
    <xf numFmtId="41" fontId="27" fillId="0" borderId="24" xfId="0" applyNumberFormat="1" applyFont="1" applyFill="1" applyBorder="1" applyAlignment="1" applyProtection="1">
      <alignment vertical="center"/>
    </xf>
    <xf numFmtId="41" fontId="27" fillId="0" borderId="14" xfId="0" applyNumberFormat="1" applyFont="1" applyFill="1" applyBorder="1" applyAlignment="1" applyProtection="1">
      <alignment vertical="center"/>
    </xf>
    <xf numFmtId="41" fontId="15" fillId="0" borderId="18" xfId="0" applyNumberFormat="1" applyFont="1" applyFill="1" applyBorder="1" applyAlignment="1" applyProtection="1">
      <alignment vertical="center"/>
    </xf>
    <xf numFmtId="41" fontId="15" fillId="0" borderId="20" xfId="0" applyNumberFormat="1" applyFont="1" applyFill="1" applyBorder="1" applyAlignment="1" applyProtection="1">
      <alignment vertical="center"/>
    </xf>
    <xf numFmtId="41" fontId="27" fillId="0" borderId="20" xfId="0" applyNumberFormat="1" applyFont="1" applyFill="1" applyBorder="1" applyAlignment="1" applyProtection="1">
      <alignment vertical="center"/>
    </xf>
    <xf numFmtId="41" fontId="15" fillId="0" borderId="11" xfId="0" applyNumberFormat="1" applyFont="1" applyFill="1" applyBorder="1" applyAlignment="1" applyProtection="1">
      <alignment vertical="center"/>
    </xf>
    <xf numFmtId="41" fontId="15" fillId="0" borderId="12" xfId="0" applyNumberFormat="1" applyFont="1" applyFill="1" applyBorder="1" applyAlignment="1" applyProtection="1">
      <alignment vertical="center"/>
    </xf>
    <xf numFmtId="41" fontId="27" fillId="0" borderId="11" xfId="0" applyNumberFormat="1" applyFont="1" applyFill="1" applyBorder="1" applyAlignment="1" applyProtection="1">
      <alignment vertical="center"/>
    </xf>
    <xf numFmtId="41" fontId="27" fillId="0" borderId="12" xfId="0" applyNumberFormat="1" applyFont="1" applyFill="1" applyBorder="1" applyAlignment="1" applyProtection="1">
      <alignment vertical="center"/>
    </xf>
    <xf numFmtId="0" fontId="17" fillId="0" borderId="19" xfId="0" applyFont="1" applyFill="1" applyBorder="1" applyAlignment="1" applyProtection="1">
      <alignment horizontal="distributed" vertical="center"/>
    </xf>
    <xf numFmtId="0" fontId="15" fillId="0" borderId="11" xfId="0" applyFont="1" applyFill="1" applyBorder="1" applyAlignment="1" applyProtection="1">
      <alignment vertical="center"/>
    </xf>
    <xf numFmtId="0" fontId="15" fillId="0" borderId="13" xfId="0" applyFont="1" applyFill="1" applyBorder="1" applyAlignment="1" applyProtection="1">
      <alignment horizontal="distributed" vertical="center"/>
    </xf>
    <xf numFmtId="0" fontId="15" fillId="0" borderId="19" xfId="0" applyFont="1" applyFill="1" applyBorder="1" applyAlignment="1" applyProtection="1">
      <alignment horizontal="distributed" vertical="center"/>
    </xf>
    <xf numFmtId="0" fontId="15" fillId="0" borderId="18" xfId="0" applyFont="1" applyFill="1" applyBorder="1" applyAlignment="1" applyProtection="1">
      <alignment vertical="center"/>
    </xf>
    <xf numFmtId="41" fontId="15" fillId="0" borderId="28" xfId="0" applyNumberFormat="1" applyFont="1" applyFill="1" applyBorder="1" applyAlignment="1" applyProtection="1">
      <alignment vertical="center"/>
    </xf>
    <xf numFmtId="41" fontId="18" fillId="0" borderId="10" xfId="0" applyNumberFormat="1" applyFont="1" applyFill="1" applyBorder="1" applyAlignment="1" applyProtection="1">
      <alignment horizontal="right" vertical="center"/>
    </xf>
    <xf numFmtId="0" fontId="18" fillId="0" borderId="2" xfId="0" applyFont="1" applyFill="1" applyBorder="1" applyAlignment="1" applyProtection="1">
      <alignment horizontal="center" vertical="center"/>
    </xf>
    <xf numFmtId="0" fontId="18" fillId="0" borderId="11" xfId="0" applyFont="1" applyFill="1" applyBorder="1" applyAlignment="1" applyProtection="1">
      <alignment horizontal="center" vertical="center"/>
    </xf>
    <xf numFmtId="0" fontId="30" fillId="0" borderId="0" xfId="0" applyFont="1" applyFill="1" applyAlignment="1">
      <alignment vertical="center"/>
    </xf>
    <xf numFmtId="0" fontId="1" fillId="0" borderId="0" xfId="0" applyFont="1" applyFill="1" applyAlignment="1">
      <alignment vertical="center"/>
    </xf>
    <xf numFmtId="41" fontId="18" fillId="0" borderId="2" xfId="0" applyNumberFormat="1" applyFont="1" applyFill="1" applyBorder="1" applyAlignment="1" applyProtection="1">
      <alignment horizontal="center" vertical="center"/>
    </xf>
    <xf numFmtId="41" fontId="18" fillId="0" borderId="11" xfId="0" applyNumberFormat="1" applyFont="1" applyFill="1" applyBorder="1" applyAlignment="1" applyProtection="1">
      <alignment horizontal="center" vertical="center"/>
    </xf>
    <xf numFmtId="0" fontId="18" fillId="0" borderId="2" xfId="0" applyFont="1" applyFill="1" applyBorder="1" applyAlignment="1" applyProtection="1">
      <alignment horizontal="center" vertical="center"/>
    </xf>
    <xf numFmtId="0" fontId="18" fillId="0" borderId="11" xfId="0" applyFont="1" applyFill="1" applyBorder="1" applyAlignment="1" applyProtection="1">
      <alignment horizontal="center" vertical="center"/>
    </xf>
    <xf numFmtId="179" fontId="18" fillId="0" borderId="20" xfId="0" applyNumberFormat="1" applyFont="1" applyFill="1" applyBorder="1" applyAlignment="1" applyProtection="1">
      <alignment horizontal="right" vertical="center"/>
    </xf>
    <xf numFmtId="179" fontId="18" fillId="0" borderId="20" xfId="0" quotePrefix="1" applyNumberFormat="1" applyFont="1" applyFill="1" applyBorder="1" applyAlignment="1" applyProtection="1">
      <alignment horizontal="right" vertical="center"/>
    </xf>
    <xf numFmtId="179" fontId="18" fillId="0" borderId="20" xfId="0" quotePrefix="1" applyNumberFormat="1" applyFont="1" applyFill="1" applyBorder="1" applyAlignment="1">
      <alignment horizontal="right" vertical="center"/>
    </xf>
    <xf numFmtId="179" fontId="18" fillId="0" borderId="20" xfId="0" applyNumberFormat="1" applyFont="1" applyFill="1" applyBorder="1" applyAlignment="1" applyProtection="1">
      <alignment vertical="center"/>
    </xf>
    <xf numFmtId="179" fontId="18" fillId="0" borderId="19" xfId="0" quotePrefix="1" applyNumberFormat="1" applyFont="1" applyFill="1" applyBorder="1" applyAlignment="1" applyProtection="1">
      <alignment horizontal="right" vertical="center"/>
    </xf>
    <xf numFmtId="179" fontId="18" fillId="0" borderId="18" xfId="0" quotePrefix="1" applyNumberFormat="1" applyFont="1" applyFill="1" applyBorder="1" applyAlignment="1" applyProtection="1">
      <alignment horizontal="right" vertical="center"/>
    </xf>
    <xf numFmtId="179" fontId="25" fillId="0" borderId="14" xfId="0" applyNumberFormat="1" applyFont="1" applyFill="1" applyBorder="1" applyAlignment="1">
      <alignment horizontal="right" vertical="center"/>
    </xf>
    <xf numFmtId="179" fontId="18" fillId="0" borderId="18" xfId="0" applyNumberFormat="1" applyFont="1" applyFill="1" applyBorder="1" applyAlignment="1" applyProtection="1">
      <alignment horizontal="right" vertical="center"/>
    </xf>
    <xf numFmtId="179" fontId="25" fillId="0" borderId="14" xfId="0" quotePrefix="1" applyNumberFormat="1" applyFont="1" applyFill="1" applyBorder="1" applyAlignment="1" applyProtection="1">
      <alignment horizontal="right" vertical="center"/>
    </xf>
    <xf numFmtId="179" fontId="25" fillId="0" borderId="14" xfId="0" applyNumberFormat="1" applyFont="1" applyFill="1" applyBorder="1" applyAlignment="1">
      <alignment vertical="center"/>
    </xf>
    <xf numFmtId="0" fontId="18" fillId="0" borderId="5" xfId="0" applyFont="1" applyFill="1" applyBorder="1" applyAlignment="1" applyProtection="1">
      <alignment horizontal="center" vertical="center"/>
    </xf>
    <xf numFmtId="0" fontId="18" fillId="0" borderId="11" xfId="0" applyFont="1" applyFill="1" applyBorder="1" applyAlignment="1" applyProtection="1">
      <alignment horizontal="center" vertical="center"/>
    </xf>
    <xf numFmtId="41" fontId="18" fillId="0" borderId="10" xfId="0" applyNumberFormat="1" applyFont="1" applyFill="1" applyBorder="1" applyAlignment="1" applyProtection="1">
      <alignment horizontal="center" vertical="center"/>
    </xf>
    <xf numFmtId="0" fontId="15" fillId="0" borderId="9" xfId="0" applyFont="1" applyFill="1" applyBorder="1" applyAlignment="1">
      <alignment horizontal="center" vertical="center"/>
    </xf>
    <xf numFmtId="0" fontId="15" fillId="0" borderId="13" xfId="0" applyFont="1" applyFill="1" applyBorder="1" applyAlignment="1">
      <alignment horizontal="center" vertical="center"/>
    </xf>
    <xf numFmtId="41" fontId="20" fillId="0" borderId="10" xfId="0" applyNumberFormat="1" applyFont="1" applyFill="1" applyBorder="1" applyAlignment="1" applyProtection="1">
      <alignment horizontal="center" vertical="center"/>
    </xf>
    <xf numFmtId="0" fontId="15" fillId="0" borderId="4" xfId="0" applyFont="1" applyFill="1" applyBorder="1" applyAlignment="1" applyProtection="1">
      <alignment horizontal="center" vertical="center"/>
    </xf>
    <xf numFmtId="41" fontId="18" fillId="0" borderId="15" xfId="0" applyNumberFormat="1" applyFont="1" applyFill="1" applyBorder="1" applyAlignment="1" applyProtection="1">
      <alignment horizontal="center" vertical="center"/>
    </xf>
    <xf numFmtId="0" fontId="15" fillId="0" borderId="4" xfId="0" applyFont="1" applyFill="1" applyBorder="1" applyAlignment="1">
      <alignment horizontal="distributed" vertical="center"/>
    </xf>
    <xf numFmtId="0" fontId="15" fillId="0" borderId="2" xfId="0" applyFont="1" applyFill="1" applyBorder="1" applyAlignment="1">
      <alignment horizontal="center" vertical="center"/>
    </xf>
    <xf numFmtId="0" fontId="15" fillId="0" borderId="0" xfId="0" applyFont="1" applyFill="1" applyBorder="1" applyAlignment="1">
      <alignment horizontal="center" vertical="center"/>
    </xf>
    <xf numFmtId="41" fontId="18" fillId="0" borderId="10" xfId="0" applyNumberFormat="1" applyFont="1" applyFill="1" applyBorder="1" applyAlignment="1" applyProtection="1">
      <alignment horizontal="right" vertical="center"/>
    </xf>
    <xf numFmtId="41" fontId="18" fillId="0" borderId="12" xfId="0" applyNumberFormat="1" applyFont="1" applyFill="1" applyBorder="1" applyAlignment="1" applyProtection="1">
      <alignment horizontal="right" vertical="center"/>
    </xf>
    <xf numFmtId="0" fontId="15" fillId="0" borderId="1" xfId="0" applyFont="1" applyFill="1" applyBorder="1" applyAlignment="1">
      <alignment horizontal="distributed" vertical="center"/>
    </xf>
    <xf numFmtId="0" fontId="15" fillId="0" borderId="5" xfId="0" applyFont="1" applyFill="1" applyBorder="1" applyAlignment="1" applyProtection="1">
      <alignment vertical="center"/>
    </xf>
    <xf numFmtId="0" fontId="15" fillId="0" borderId="7" xfId="0" applyFont="1" applyFill="1" applyBorder="1" applyAlignment="1" applyProtection="1">
      <alignment horizontal="center" vertical="center"/>
    </xf>
    <xf numFmtId="0" fontId="15" fillId="0" borderId="6" xfId="0" applyFont="1" applyFill="1" applyBorder="1" applyAlignment="1" applyProtection="1">
      <alignment vertical="center"/>
    </xf>
    <xf numFmtId="0" fontId="15" fillId="0" borderId="7" xfId="0" applyFont="1" applyFill="1" applyBorder="1" applyAlignment="1">
      <alignment horizontal="distributed" vertical="center"/>
    </xf>
    <xf numFmtId="0" fontId="15" fillId="0" borderId="6" xfId="0" applyFont="1" applyFill="1" applyBorder="1" applyAlignment="1">
      <alignment horizontal="center" vertical="center"/>
    </xf>
    <xf numFmtId="0" fontId="15" fillId="0" borderId="9" xfId="0" applyFont="1" applyFill="1" applyBorder="1" applyAlignment="1" applyProtection="1">
      <alignment horizontal="distributed" vertical="center"/>
    </xf>
    <xf numFmtId="41" fontId="18" fillId="0" borderId="8" xfId="0" applyNumberFormat="1" applyFont="1" applyFill="1" applyBorder="1" applyAlignment="1" applyProtection="1">
      <alignment horizontal="right" vertical="top"/>
    </xf>
    <xf numFmtId="41" fontId="18" fillId="0" borderId="9" xfId="0" applyNumberFormat="1" applyFont="1" applyFill="1" applyBorder="1" applyAlignment="1" applyProtection="1">
      <alignment horizontal="right" vertical="top"/>
    </xf>
    <xf numFmtId="41" fontId="18" fillId="0" borderId="4" xfId="0" applyNumberFormat="1" applyFont="1" applyFill="1" applyBorder="1" applyAlignment="1" applyProtection="1">
      <alignment horizontal="right" vertical="top"/>
    </xf>
    <xf numFmtId="41" fontId="19" fillId="0" borderId="11" xfId="0" applyNumberFormat="1" applyFont="1" applyFill="1" applyBorder="1" applyAlignment="1" applyProtection="1">
      <alignment horizontal="right" vertical="top"/>
    </xf>
    <xf numFmtId="41" fontId="19" fillId="0" borderId="13" xfId="0" applyNumberFormat="1" applyFont="1" applyFill="1" applyBorder="1" applyAlignment="1" applyProtection="1">
      <alignment horizontal="right" vertical="top"/>
    </xf>
    <xf numFmtId="41" fontId="19" fillId="0" borderId="1" xfId="0" applyNumberFormat="1" applyFont="1" applyFill="1" applyBorder="1" applyAlignment="1" applyProtection="1">
      <alignment horizontal="right" vertical="top"/>
    </xf>
    <xf numFmtId="41" fontId="18" fillId="0" borderId="0" xfId="0" applyNumberFormat="1" applyFont="1" applyFill="1" applyBorder="1" applyAlignment="1" applyProtection="1">
      <alignment horizontal="right" vertical="top"/>
    </xf>
    <xf numFmtId="41" fontId="18" fillId="0" borderId="9" xfId="0" quotePrefix="1" applyNumberFormat="1" applyFont="1" applyFill="1" applyBorder="1" applyAlignment="1" applyProtection="1">
      <alignment horizontal="right" vertical="top"/>
    </xf>
    <xf numFmtId="41" fontId="19" fillId="0" borderId="11" xfId="0" applyNumberFormat="1" applyFont="1" applyFill="1" applyBorder="1" applyAlignment="1" applyProtection="1">
      <alignment vertical="top"/>
    </xf>
    <xf numFmtId="41" fontId="19" fillId="0" borderId="13" xfId="0" applyNumberFormat="1" applyFont="1" applyFill="1" applyBorder="1" applyAlignment="1" applyProtection="1">
      <alignment vertical="top"/>
    </xf>
    <xf numFmtId="41" fontId="18" fillId="0" borderId="11" xfId="0" applyNumberFormat="1" applyFont="1" applyFill="1" applyBorder="1" applyAlignment="1" applyProtection="1">
      <alignment horizontal="right" vertical="top"/>
    </xf>
    <xf numFmtId="41" fontId="18" fillId="0" borderId="13" xfId="0" quotePrefix="1" applyNumberFormat="1" applyFont="1" applyFill="1" applyBorder="1" applyAlignment="1" applyProtection="1">
      <alignment horizontal="right" vertical="top"/>
    </xf>
    <xf numFmtId="41" fontId="18" fillId="0" borderId="13" xfId="0" applyNumberFormat="1" applyFont="1" applyFill="1" applyBorder="1" applyAlignment="1" applyProtection="1">
      <alignment horizontal="right" vertical="top"/>
    </xf>
    <xf numFmtId="41" fontId="19" fillId="0" borderId="13" xfId="0" quotePrefix="1" applyNumberFormat="1" applyFont="1" applyFill="1" applyBorder="1" applyAlignment="1" applyProtection="1">
      <alignment horizontal="right" vertical="top"/>
    </xf>
    <xf numFmtId="41" fontId="19" fillId="0" borderId="1" xfId="0" quotePrefix="1" applyNumberFormat="1" applyFont="1" applyFill="1" applyBorder="1" applyAlignment="1" applyProtection="1">
      <alignment horizontal="right" vertical="top"/>
    </xf>
    <xf numFmtId="41" fontId="18" fillId="0" borderId="1" xfId="0" applyNumberFormat="1" applyFont="1" applyFill="1" applyBorder="1" applyAlignment="1" applyProtection="1">
      <alignment horizontal="right" vertical="top"/>
    </xf>
    <xf numFmtId="41" fontId="18" fillId="0" borderId="8" xfId="0" applyNumberFormat="1" applyFont="1" applyFill="1" applyBorder="1" applyAlignment="1">
      <alignment horizontal="right" vertical="top"/>
    </xf>
    <xf numFmtId="41" fontId="18" fillId="0" borderId="4" xfId="0" applyNumberFormat="1" applyFont="1" applyFill="1" applyBorder="1" applyAlignment="1">
      <alignment horizontal="right" vertical="top"/>
    </xf>
    <xf numFmtId="41" fontId="19" fillId="0" borderId="11" xfId="0" applyNumberFormat="1" applyFont="1" applyFill="1" applyBorder="1" applyAlignment="1">
      <alignment horizontal="right" vertical="top"/>
    </xf>
    <xf numFmtId="41" fontId="19" fillId="0" borderId="1" xfId="0" applyNumberFormat="1" applyFont="1" applyFill="1" applyBorder="1" applyAlignment="1">
      <alignment horizontal="right" vertical="top"/>
    </xf>
    <xf numFmtId="41" fontId="19" fillId="0" borderId="8" xfId="0" applyNumberFormat="1" applyFont="1" applyFill="1" applyBorder="1" applyAlignment="1">
      <alignment horizontal="right" vertical="top"/>
    </xf>
    <xf numFmtId="41" fontId="19" fillId="0" borderId="1" xfId="0" applyNumberFormat="1" applyFont="1" applyFill="1" applyBorder="1" applyAlignment="1" applyProtection="1">
      <alignment vertical="top"/>
    </xf>
    <xf numFmtId="41" fontId="23" fillId="0" borderId="14" xfId="0" applyNumberFormat="1" applyFont="1" applyFill="1" applyBorder="1" applyAlignment="1">
      <alignment vertical="center"/>
    </xf>
    <xf numFmtId="177" fontId="10" fillId="0" borderId="0" xfId="0" applyNumberFormat="1" applyFont="1" applyFill="1" applyBorder="1" applyAlignment="1">
      <alignment horizontal="right" vertical="center"/>
    </xf>
    <xf numFmtId="177" fontId="10" fillId="0" borderId="0" xfId="0" applyNumberFormat="1" applyFont="1" applyFill="1" applyBorder="1" applyAlignment="1">
      <alignment vertical="center"/>
    </xf>
    <xf numFmtId="177" fontId="10" fillId="0" borderId="0" xfId="0" applyNumberFormat="1" applyFont="1" applyFill="1" applyBorder="1" applyAlignment="1" applyProtection="1">
      <alignment horizontal="right" vertical="center"/>
    </xf>
    <xf numFmtId="177" fontId="10" fillId="0" borderId="0" xfId="0" applyNumberFormat="1" applyFont="1" applyFill="1" applyBorder="1" applyAlignment="1" applyProtection="1">
      <alignment vertical="center"/>
    </xf>
    <xf numFmtId="0" fontId="31" fillId="0" borderId="0" xfId="0" applyFont="1" applyFill="1" applyAlignment="1">
      <alignment vertical="center"/>
    </xf>
    <xf numFmtId="41" fontId="18" fillId="0" borderId="24" xfId="1" applyNumberFormat="1" applyFont="1" applyBorder="1" applyAlignment="1">
      <alignment vertical="center" shrinkToFit="1"/>
    </xf>
    <xf numFmtId="41" fontId="18" fillId="0" borderId="0" xfId="1" applyNumberFormat="1" applyFont="1" applyAlignment="1">
      <alignment vertical="center" shrinkToFit="1"/>
    </xf>
    <xf numFmtId="41" fontId="18" fillId="0" borderId="28" xfId="1" applyNumberFormat="1" applyFont="1" applyBorder="1" applyAlignment="1">
      <alignment vertical="center" shrinkToFit="1"/>
    </xf>
    <xf numFmtId="0" fontId="31" fillId="0" borderId="0" xfId="0" applyFont="1" applyFill="1" applyBorder="1" applyAlignment="1">
      <alignment vertical="center"/>
    </xf>
    <xf numFmtId="0" fontId="18" fillId="0" borderId="2" xfId="0" applyFont="1" applyFill="1" applyBorder="1" applyAlignment="1">
      <alignment horizontal="center" vertical="center"/>
    </xf>
    <xf numFmtId="0" fontId="18" fillId="0" borderId="2" xfId="0" applyFont="1" applyFill="1" applyBorder="1" applyAlignment="1" applyProtection="1">
      <alignment horizontal="center" vertical="center"/>
    </xf>
    <xf numFmtId="0" fontId="18" fillId="0" borderId="11" xfId="0" applyFont="1" applyFill="1" applyBorder="1" applyAlignment="1" applyProtection="1">
      <alignment horizontal="center" vertical="center"/>
    </xf>
    <xf numFmtId="0" fontId="18" fillId="0" borderId="27" xfId="0" applyFont="1" applyFill="1" applyBorder="1" applyAlignment="1" applyProtection="1">
      <alignment horizontal="distributed" vertical="center"/>
    </xf>
    <xf numFmtId="0" fontId="18" fillId="0" borderId="10" xfId="0" applyFont="1" applyFill="1" applyBorder="1" applyAlignment="1" applyProtection="1">
      <alignment horizontal="distributed" vertical="center" indent="2"/>
    </xf>
    <xf numFmtId="0" fontId="18" fillId="0" borderId="15" xfId="0" applyFont="1" applyFill="1" applyBorder="1" applyAlignment="1" applyProtection="1">
      <alignment horizontal="distributed" vertical="center" indent="2"/>
    </xf>
    <xf numFmtId="0" fontId="18" fillId="0" borderId="8" xfId="0" applyFont="1" applyFill="1" applyBorder="1" applyAlignment="1" applyProtection="1">
      <alignment horizontal="distributed" vertical="center" justifyLastLine="1"/>
    </xf>
    <xf numFmtId="0" fontId="20" fillId="0" borderId="16" xfId="0" applyFont="1" applyFill="1" applyBorder="1" applyAlignment="1" applyProtection="1">
      <alignment horizontal="distributed" vertical="center" justifyLastLine="1"/>
    </xf>
    <xf numFmtId="0" fontId="18" fillId="0" borderId="33" xfId="0" applyFont="1" applyFill="1" applyBorder="1" applyAlignment="1" applyProtection="1">
      <alignment horizontal="distributed" vertical="center" justifyLastLine="1"/>
    </xf>
    <xf numFmtId="0" fontId="18" fillId="0" borderId="22" xfId="0" applyFont="1" applyFill="1" applyBorder="1" applyAlignment="1" applyProtection="1">
      <alignment horizontal="distributed" vertical="center" justifyLastLine="1"/>
    </xf>
    <xf numFmtId="0" fontId="18" fillId="0" borderId="30" xfId="0" applyFont="1" applyFill="1" applyBorder="1" applyAlignment="1" applyProtection="1">
      <alignment horizontal="distributed" vertical="center" justifyLastLine="1"/>
    </xf>
    <xf numFmtId="0" fontId="18" fillId="0" borderId="13" xfId="0" applyFont="1" applyFill="1" applyBorder="1" applyAlignment="1" applyProtection="1">
      <alignment horizontal="distributed" vertical="center"/>
    </xf>
    <xf numFmtId="0" fontId="18" fillId="0" borderId="10" xfId="0" applyFont="1" applyFill="1" applyBorder="1" applyAlignment="1" applyProtection="1">
      <alignment horizontal="distributed" vertical="top" justifyLastLine="1"/>
    </xf>
    <xf numFmtId="0" fontId="19" fillId="0" borderId="12" xfId="0" applyFont="1" applyFill="1" applyBorder="1" applyAlignment="1" applyProtection="1">
      <alignment horizontal="distributed" vertical="top" justifyLastLine="1"/>
    </xf>
    <xf numFmtId="0" fontId="18" fillId="0" borderId="10" xfId="0" applyFont="1" applyFill="1" applyBorder="1" applyAlignment="1" applyProtection="1">
      <alignment horizontal="distributed" vertical="center" indent="2"/>
    </xf>
    <xf numFmtId="0" fontId="19" fillId="0" borderId="11" xfId="0" applyFont="1" applyFill="1" applyBorder="1" applyAlignment="1" applyProtection="1">
      <alignment horizontal="distributed" vertical="center" indent="2"/>
    </xf>
    <xf numFmtId="0" fontId="18" fillId="0" borderId="1" xfId="0" applyFont="1" applyFill="1" applyBorder="1" applyAlignment="1" applyProtection="1">
      <alignment horizontal="right" vertical="center"/>
    </xf>
    <xf numFmtId="0" fontId="18" fillId="0" borderId="8" xfId="0" applyFont="1" applyFill="1" applyBorder="1" applyAlignment="1" applyProtection="1">
      <alignment horizontal="center" vertical="center"/>
    </xf>
    <xf numFmtId="0" fontId="18" fillId="0" borderId="9" xfId="0" applyFont="1" applyFill="1" applyBorder="1" applyAlignment="1">
      <alignment horizontal="center" vertical="center"/>
    </xf>
    <xf numFmtId="0" fontId="18" fillId="0" borderId="11" xfId="0" applyFont="1" applyFill="1" applyBorder="1" applyAlignment="1">
      <alignment horizontal="center" vertical="center"/>
    </xf>
    <xf numFmtId="0" fontId="18" fillId="0" borderId="13" xfId="0" applyFont="1" applyFill="1" applyBorder="1" applyAlignment="1">
      <alignment horizontal="center" vertical="center"/>
    </xf>
    <xf numFmtId="0" fontId="19" fillId="0" borderId="8" xfId="0" applyFont="1" applyFill="1" applyBorder="1" applyAlignment="1" applyProtection="1">
      <alignment horizontal="center" vertical="center"/>
    </xf>
    <xf numFmtId="0" fontId="19" fillId="0" borderId="9" xfId="0" applyFont="1" applyFill="1" applyBorder="1" applyAlignment="1" applyProtection="1">
      <alignment horizontal="center" vertical="center"/>
    </xf>
    <xf numFmtId="0" fontId="19" fillId="2" borderId="14" xfId="0" applyFont="1" applyFill="1" applyBorder="1" applyAlignment="1" applyProtection="1">
      <alignment horizontal="center" vertical="center"/>
    </xf>
    <xf numFmtId="0" fontId="19" fillId="2" borderId="14" xfId="0" applyFont="1" applyFill="1" applyBorder="1" applyAlignment="1">
      <alignment horizontal="center" vertical="center"/>
    </xf>
    <xf numFmtId="0" fontId="19" fillId="0" borderId="28" xfId="0" applyFont="1" applyFill="1" applyBorder="1" applyAlignment="1" applyProtection="1">
      <alignment horizontal="center" vertical="center"/>
    </xf>
    <xf numFmtId="0" fontId="19" fillId="0" borderId="28" xfId="0" applyFont="1" applyFill="1" applyBorder="1" applyAlignment="1">
      <alignment horizontal="center" vertical="center"/>
    </xf>
    <xf numFmtId="0" fontId="18" fillId="0" borderId="8" xfId="0" applyFont="1" applyFill="1" applyBorder="1" applyAlignment="1" applyProtection="1">
      <alignment horizontal="distributed" vertical="center" indent="1"/>
    </xf>
    <xf numFmtId="0" fontId="0" fillId="0" borderId="9" xfId="0" applyBorder="1" applyAlignment="1">
      <alignment horizontal="distributed" vertical="center" indent="1"/>
    </xf>
    <xf numFmtId="0" fontId="16" fillId="0" borderId="11" xfId="0" applyFont="1" applyFill="1" applyBorder="1" applyAlignment="1" applyProtection="1">
      <alignment horizontal="distributed" vertical="center" indent="1"/>
    </xf>
    <xf numFmtId="0" fontId="4" fillId="0" borderId="13" xfId="0" applyFont="1" applyBorder="1" applyAlignment="1">
      <alignment horizontal="distributed" vertical="center" indent="1"/>
    </xf>
    <xf numFmtId="0" fontId="19" fillId="2" borderId="2" xfId="0" applyFont="1" applyFill="1" applyBorder="1" applyAlignment="1" applyProtection="1">
      <alignment horizontal="center" vertical="center"/>
    </xf>
    <xf numFmtId="0" fontId="19" fillId="2" borderId="3" xfId="0" applyFont="1" applyFill="1" applyBorder="1" applyAlignment="1" applyProtection="1">
      <alignment horizontal="center" vertical="center"/>
    </xf>
    <xf numFmtId="0" fontId="19" fillId="0" borderId="33" xfId="0" applyFont="1" applyFill="1" applyBorder="1" applyAlignment="1" applyProtection="1">
      <alignment horizontal="center" vertical="center"/>
    </xf>
    <xf numFmtId="0" fontId="19" fillId="0" borderId="35" xfId="0" applyFont="1" applyFill="1" applyBorder="1" applyAlignment="1" applyProtection="1">
      <alignment horizontal="center" vertical="center"/>
    </xf>
    <xf numFmtId="0" fontId="18" fillId="0" borderId="5" xfId="0" applyFont="1" applyFill="1" applyBorder="1" applyAlignment="1" applyProtection="1">
      <alignment horizontal="center" vertical="center"/>
    </xf>
    <xf numFmtId="0" fontId="18" fillId="0" borderId="6" xfId="0" applyFont="1" applyFill="1" applyBorder="1" applyAlignment="1" applyProtection="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4"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7"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27" xfId="0" applyFont="1" applyFill="1" applyBorder="1" applyAlignment="1" applyProtection="1">
      <alignment horizontal="center" vertical="center"/>
    </xf>
    <xf numFmtId="0" fontId="19" fillId="0" borderId="2" xfId="0" applyFont="1" applyFill="1" applyBorder="1" applyAlignment="1" applyProtection="1">
      <alignment horizontal="center" vertical="center"/>
    </xf>
    <xf numFmtId="0" fontId="19" fillId="0" borderId="3" xfId="0" applyFont="1" applyFill="1" applyBorder="1" applyAlignment="1">
      <alignment horizontal="center" vertical="center"/>
    </xf>
    <xf numFmtId="0" fontId="18" fillId="0" borderId="2" xfId="0" applyFont="1" applyFill="1" applyBorder="1" applyAlignment="1" applyProtection="1">
      <alignment horizontal="center" vertical="center"/>
    </xf>
    <xf numFmtId="0" fontId="18" fillId="0" borderId="3" xfId="0" applyFont="1" applyFill="1" applyBorder="1" applyAlignment="1" applyProtection="1">
      <alignment horizontal="center" vertical="center"/>
    </xf>
    <xf numFmtId="0" fontId="18" fillId="0" borderId="10" xfId="0" applyFont="1" applyFill="1" applyBorder="1" applyAlignment="1" applyProtection="1">
      <alignment horizontal="center" vertical="center" wrapText="1"/>
    </xf>
    <xf numFmtId="0" fontId="18" fillId="0" borderId="14" xfId="0" applyFont="1" applyFill="1" applyBorder="1" applyAlignment="1" applyProtection="1">
      <alignment horizontal="center" vertical="center" wrapText="1"/>
    </xf>
    <xf numFmtId="0" fontId="18" fillId="0" borderId="12" xfId="0" applyFont="1" applyFill="1" applyBorder="1" applyAlignment="1" applyProtection="1">
      <alignment horizontal="center" vertical="center" wrapText="1"/>
    </xf>
    <xf numFmtId="0" fontId="18" fillId="0" borderId="10" xfId="0" applyFont="1" applyFill="1" applyBorder="1" applyAlignment="1" applyProtection="1">
      <alignment horizontal="center" vertical="center"/>
    </xf>
    <xf numFmtId="0" fontId="18" fillId="0" borderId="12" xfId="0" applyFont="1" applyFill="1" applyBorder="1" applyAlignment="1">
      <alignment horizontal="center" vertical="center"/>
    </xf>
    <xf numFmtId="0" fontId="21" fillId="0" borderId="1" xfId="0" applyFont="1" applyBorder="1" applyAlignment="1">
      <alignment horizontal="right" vertical="center"/>
    </xf>
    <xf numFmtId="0" fontId="18" fillId="0" borderId="8" xfId="0" applyFont="1" applyFill="1" applyBorder="1" applyAlignment="1" applyProtection="1">
      <alignment horizontal="center" vertical="center" wrapText="1"/>
    </xf>
    <xf numFmtId="0" fontId="18" fillId="0" borderId="2" xfId="0" applyFont="1" applyFill="1" applyBorder="1" applyAlignment="1" applyProtection="1">
      <alignment horizontal="center" vertical="center" wrapText="1"/>
    </xf>
    <xf numFmtId="0" fontId="18" fillId="0" borderId="11" xfId="0" applyFont="1" applyFill="1" applyBorder="1" applyAlignment="1" applyProtection="1">
      <alignment horizontal="center" vertical="center" wrapText="1"/>
    </xf>
    <xf numFmtId="0" fontId="18" fillId="0" borderId="0" xfId="0" applyFont="1" applyFill="1" applyBorder="1" applyAlignment="1">
      <alignment horizontal="center" vertical="center"/>
    </xf>
    <xf numFmtId="0" fontId="18" fillId="0" borderId="9" xfId="0" applyFont="1" applyFill="1" applyBorder="1" applyAlignment="1" applyProtection="1">
      <alignment horizontal="center" vertical="center"/>
    </xf>
    <xf numFmtId="0" fontId="21" fillId="0" borderId="1" xfId="0" applyFont="1" applyFill="1" applyBorder="1" applyAlignment="1">
      <alignment horizontal="right" vertical="center"/>
    </xf>
    <xf numFmtId="0" fontId="18" fillId="0" borderId="11" xfId="0" applyFont="1" applyFill="1" applyBorder="1" applyAlignment="1" applyProtection="1">
      <alignment horizontal="center" vertical="center"/>
    </xf>
    <xf numFmtId="0" fontId="18" fillId="0" borderId="13" xfId="0" applyFont="1" applyFill="1" applyBorder="1" applyAlignment="1" applyProtection="1">
      <alignment horizontal="center" vertical="center"/>
    </xf>
    <xf numFmtId="0" fontId="18" fillId="0" borderId="12" xfId="0" applyFont="1" applyFill="1" applyBorder="1" applyAlignment="1" applyProtection="1">
      <alignment horizontal="center" vertical="center"/>
    </xf>
    <xf numFmtId="41" fontId="18" fillId="0" borderId="1" xfId="0" applyNumberFormat="1" applyFont="1" applyFill="1" applyBorder="1" applyAlignment="1" applyProtection="1">
      <alignment horizontal="right" vertical="center"/>
    </xf>
    <xf numFmtId="41" fontId="19" fillId="0" borderId="5" xfId="0" applyNumberFormat="1" applyFont="1" applyFill="1" applyBorder="1" applyAlignment="1" applyProtection="1">
      <alignment horizontal="center" vertical="center"/>
    </xf>
    <xf numFmtId="0" fontId="18" fillId="0" borderId="6" xfId="0" applyFont="1" applyBorder="1" applyAlignment="1">
      <alignment horizontal="center" vertical="center"/>
    </xf>
    <xf numFmtId="41" fontId="18" fillId="0" borderId="5" xfId="0" applyNumberFormat="1" applyFont="1" applyFill="1" applyBorder="1" applyAlignment="1" applyProtection="1">
      <alignment horizontal="center" vertical="center"/>
    </xf>
    <xf numFmtId="41" fontId="18" fillId="0" borderId="7" xfId="0" applyNumberFormat="1" applyFont="1" applyFill="1" applyBorder="1" applyAlignment="1" applyProtection="1">
      <alignment horizontal="center" vertical="center"/>
    </xf>
    <xf numFmtId="41" fontId="18" fillId="0" borderId="6" xfId="0" applyNumberFormat="1" applyFont="1" applyFill="1" applyBorder="1" applyAlignment="1" applyProtection="1">
      <alignment horizontal="center" vertical="center"/>
    </xf>
    <xf numFmtId="0" fontId="18" fillId="0" borderId="10" xfId="0" applyFont="1" applyFill="1" applyBorder="1" applyAlignment="1" applyProtection="1">
      <alignment horizontal="distributed" vertical="center" indent="2"/>
    </xf>
    <xf numFmtId="0" fontId="18" fillId="0" borderId="12" xfId="0" applyFont="1" applyFill="1" applyBorder="1" applyAlignment="1" applyProtection="1">
      <alignment horizontal="distributed" vertical="center" indent="2"/>
    </xf>
    <xf numFmtId="0" fontId="18" fillId="0" borderId="9" xfId="0" applyFont="1" applyBorder="1" applyAlignment="1">
      <alignment horizontal="center" vertical="center"/>
    </xf>
    <xf numFmtId="0" fontId="18" fillId="0" borderId="11" xfId="0" applyFont="1" applyBorder="1" applyAlignment="1">
      <alignment horizontal="center" vertical="center"/>
    </xf>
    <xf numFmtId="0" fontId="18" fillId="0" borderId="13" xfId="0" applyFont="1" applyBorder="1" applyAlignment="1">
      <alignment horizontal="center" vertical="center"/>
    </xf>
    <xf numFmtId="41" fontId="18" fillId="0" borderId="8" xfId="0" applyNumberFormat="1" applyFont="1" applyFill="1" applyBorder="1" applyAlignment="1" applyProtection="1">
      <alignment horizontal="center" vertical="center"/>
    </xf>
    <xf numFmtId="0" fontId="18" fillId="0" borderId="5" xfId="0" applyFont="1" applyFill="1" applyBorder="1" applyAlignment="1">
      <alignment horizontal="center" vertical="center"/>
    </xf>
    <xf numFmtId="0" fontId="15" fillId="0" borderId="8" xfId="0" applyFont="1" applyFill="1" applyBorder="1" applyAlignment="1">
      <alignment horizontal="distributed" vertical="center" justifyLastLine="1"/>
    </xf>
    <xf numFmtId="0" fontId="15" fillId="0" borderId="4" xfId="0" applyFont="1" applyFill="1" applyBorder="1" applyAlignment="1">
      <alignment horizontal="distributed" vertical="center" justifyLastLine="1"/>
    </xf>
    <xf numFmtId="0" fontId="15" fillId="0" borderId="9" xfId="0" applyFont="1" applyFill="1" applyBorder="1" applyAlignment="1">
      <alignment horizontal="distributed" vertical="center" justifyLastLine="1"/>
    </xf>
    <xf numFmtId="0" fontId="15" fillId="0" borderId="10"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20" fillId="0" borderId="8" xfId="0" applyFont="1" applyFill="1" applyBorder="1" applyAlignment="1">
      <alignment horizontal="distributed" vertical="center" justifyLastLine="1"/>
    </xf>
    <xf numFmtId="0" fontId="20" fillId="0" borderId="4" xfId="0" applyFont="1" applyFill="1" applyBorder="1" applyAlignment="1">
      <alignment horizontal="distributed" vertical="center" justifyLastLine="1"/>
    </xf>
    <xf numFmtId="0" fontId="20" fillId="0" borderId="9" xfId="0" applyFont="1" applyFill="1" applyBorder="1" applyAlignment="1">
      <alignment horizontal="distributed" vertical="center" justifyLastLine="1"/>
    </xf>
    <xf numFmtId="0" fontId="18" fillId="0" borderId="26" xfId="0" applyFont="1" applyFill="1" applyBorder="1" applyAlignment="1" applyProtection="1">
      <alignment horizontal="distributed" vertical="center"/>
    </xf>
    <xf numFmtId="0" fontId="18" fillId="0" borderId="27" xfId="0" applyFont="1" applyFill="1" applyBorder="1" applyAlignment="1" applyProtection="1">
      <alignment horizontal="distributed" vertical="center"/>
    </xf>
    <xf numFmtId="0" fontId="18" fillId="0" borderId="8" xfId="0" applyFont="1" applyFill="1" applyBorder="1" applyAlignment="1">
      <alignment horizontal="distributed" vertical="center"/>
    </xf>
    <xf numFmtId="0" fontId="18" fillId="0" borderId="9" xfId="0" applyFont="1" applyFill="1" applyBorder="1" applyAlignment="1">
      <alignment horizontal="distributed" vertical="center"/>
    </xf>
    <xf numFmtId="0" fontId="18" fillId="0" borderId="26" xfId="0" applyFont="1" applyFill="1" applyBorder="1" applyAlignment="1" applyProtection="1">
      <alignment horizontal="distributed" vertical="center" shrinkToFit="1"/>
    </xf>
    <xf numFmtId="0" fontId="18" fillId="0" borderId="27" xfId="0" applyFont="1" applyFill="1" applyBorder="1" applyAlignment="1" applyProtection="1">
      <alignment horizontal="distributed" vertical="center" shrinkToFit="1"/>
    </xf>
    <xf numFmtId="0" fontId="18" fillId="0" borderId="4" xfId="0" applyFont="1" applyFill="1" applyBorder="1" applyAlignment="1" applyProtection="1">
      <alignment horizontal="center" vertical="center"/>
    </xf>
    <xf numFmtId="0" fontId="18" fillId="0" borderId="1" xfId="0" applyFont="1" applyFill="1" applyBorder="1" applyAlignment="1" applyProtection="1">
      <alignment horizontal="center" vertical="center"/>
    </xf>
    <xf numFmtId="0" fontId="18" fillId="0" borderId="5" xfId="0" applyFont="1" applyFill="1" applyBorder="1" applyAlignment="1" applyProtection="1">
      <alignment horizontal="center" vertical="center" shrinkToFit="1"/>
    </xf>
    <xf numFmtId="0" fontId="18" fillId="0" borderId="6" xfId="0" applyFont="1" applyFill="1" applyBorder="1" applyAlignment="1" applyProtection="1">
      <alignment horizontal="center" vertical="center" shrinkToFit="1"/>
    </xf>
    <xf numFmtId="0" fontId="21" fillId="0" borderId="9" xfId="0" applyFont="1" applyBorder="1" applyAlignment="1">
      <alignment vertical="center"/>
    </xf>
    <xf numFmtId="0" fontId="21" fillId="0" borderId="2" xfId="0" applyFont="1" applyBorder="1" applyAlignment="1">
      <alignment vertical="center"/>
    </xf>
    <xf numFmtId="0" fontId="21" fillId="0" borderId="3" xfId="0" applyFont="1" applyBorder="1" applyAlignment="1">
      <alignment vertical="center"/>
    </xf>
    <xf numFmtId="0" fontId="18" fillId="0" borderId="6" xfId="0" applyFont="1" applyBorder="1" applyAlignment="1">
      <alignment horizontal="center" vertical="center" shrinkToFit="1"/>
    </xf>
    <xf numFmtId="0" fontId="0" fillId="0" borderId="9" xfId="0" applyBorder="1" applyAlignment="1">
      <alignment horizontal="center" vertical="center"/>
    </xf>
    <xf numFmtId="0" fontId="16" fillId="0" borderId="11" xfId="0" applyFont="1" applyFill="1" applyBorder="1" applyAlignment="1" applyProtection="1">
      <alignment horizontal="center" vertical="center"/>
    </xf>
    <xf numFmtId="0" fontId="4" fillId="0" borderId="13" xfId="0" applyFont="1" applyBorder="1" applyAlignment="1">
      <alignment horizontal="center" vertical="center"/>
    </xf>
    <xf numFmtId="0" fontId="18" fillId="0" borderId="6" xfId="0" applyFont="1" applyBorder="1" applyAlignment="1">
      <alignment vertical="center" shrinkToFit="1"/>
    </xf>
    <xf numFmtId="0" fontId="0" fillId="0" borderId="6" xfId="0" applyBorder="1" applyAlignment="1">
      <alignment horizontal="center" vertical="center"/>
    </xf>
    <xf numFmtId="0" fontId="16" fillId="0" borderId="11" xfId="0" applyFont="1" applyFill="1" applyBorder="1" applyAlignment="1" applyProtection="1">
      <alignment horizontal="distributed" vertical="center" indent="2"/>
    </xf>
    <xf numFmtId="0" fontId="4" fillId="0" borderId="13" xfId="0" applyFont="1" applyBorder="1" applyAlignment="1">
      <alignment horizontal="distributed" vertical="center" indent="2"/>
    </xf>
    <xf numFmtId="0" fontId="18" fillId="0" borderId="8" xfId="0" applyFont="1" applyFill="1" applyBorder="1" applyAlignment="1" applyProtection="1">
      <alignment horizontal="distributed" vertical="center" indent="2"/>
    </xf>
    <xf numFmtId="0" fontId="0" fillId="0" borderId="9" xfId="0" applyBorder="1" applyAlignment="1">
      <alignment horizontal="distributed" vertical="center" indent="2"/>
    </xf>
    <xf numFmtId="0" fontId="15" fillId="0" borderId="10" xfId="0" applyFont="1" applyFill="1" applyBorder="1" applyAlignment="1">
      <alignment horizontal="center" vertical="center"/>
    </xf>
    <xf numFmtId="0" fontId="15" fillId="0" borderId="14" xfId="0" applyFont="1" applyFill="1" applyBorder="1" applyAlignment="1">
      <alignment horizontal="center" vertical="center"/>
    </xf>
    <xf numFmtId="0" fontId="15" fillId="0" borderId="12"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9"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11"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13" xfId="0" applyFont="1" applyFill="1" applyBorder="1" applyAlignment="1">
      <alignment horizontal="center" vertical="center"/>
    </xf>
    <xf numFmtId="0" fontId="15" fillId="0" borderId="8" xfId="0" applyFont="1" applyFill="1" applyBorder="1" applyAlignment="1" applyProtection="1">
      <alignment horizontal="center" vertical="center" wrapText="1"/>
    </xf>
    <xf numFmtId="0" fontId="15" fillId="0" borderId="9" xfId="0" applyFont="1" applyFill="1" applyBorder="1" applyAlignment="1" applyProtection="1">
      <alignment horizontal="center" vertical="center" wrapText="1"/>
    </xf>
    <xf numFmtId="0" fontId="15" fillId="0" borderId="2" xfId="0" applyFont="1" applyFill="1" applyBorder="1" applyAlignment="1" applyProtection="1">
      <alignment horizontal="center" vertical="center" wrapText="1"/>
    </xf>
    <xf numFmtId="0" fontId="15" fillId="0" borderId="3" xfId="0" applyFont="1" applyFill="1" applyBorder="1" applyAlignment="1" applyProtection="1">
      <alignment horizontal="center" vertical="center" wrapText="1"/>
    </xf>
    <xf numFmtId="0" fontId="15" fillId="0" borderId="11" xfId="0" applyFont="1" applyFill="1" applyBorder="1" applyAlignment="1" applyProtection="1">
      <alignment horizontal="center" vertical="center" wrapText="1"/>
    </xf>
    <xf numFmtId="0" fontId="15" fillId="0" borderId="13" xfId="0" applyFont="1" applyFill="1" applyBorder="1" applyAlignment="1" applyProtection="1">
      <alignment horizontal="center" vertical="center" wrapText="1"/>
    </xf>
    <xf numFmtId="0" fontId="27" fillId="0" borderId="2"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3" xfId="0" applyFont="1" applyFill="1" applyBorder="1" applyAlignment="1">
      <alignment horizontal="center" vertical="center"/>
    </xf>
    <xf numFmtId="0" fontId="27" fillId="0" borderId="2" xfId="0" applyFont="1" applyFill="1" applyBorder="1" applyAlignment="1" applyProtection="1">
      <alignment horizontal="center" vertical="center"/>
    </xf>
    <xf numFmtId="0" fontId="27" fillId="0" borderId="0" xfId="0" applyFont="1" applyFill="1" applyBorder="1" applyAlignment="1" applyProtection="1">
      <alignment horizontal="center" vertical="center"/>
    </xf>
    <xf numFmtId="0" fontId="27" fillId="0" borderId="3" xfId="0" applyFont="1" applyFill="1" applyBorder="1" applyAlignment="1" applyProtection="1">
      <alignment horizontal="center" vertical="center"/>
    </xf>
    <xf numFmtId="0" fontId="27" fillId="0" borderId="8" xfId="0" applyFont="1" applyFill="1" applyBorder="1" applyAlignment="1" applyProtection="1">
      <alignment horizontal="center"/>
    </xf>
    <xf numFmtId="0" fontId="27" fillId="0" borderId="9" xfId="0" applyFont="1" applyFill="1" applyBorder="1" applyAlignment="1" applyProtection="1">
      <alignment horizontal="center"/>
    </xf>
    <xf numFmtId="0" fontId="27" fillId="0" borderId="11" xfId="0" applyFont="1" applyFill="1" applyBorder="1" applyAlignment="1" applyProtection="1">
      <alignment horizontal="center" vertical="top"/>
    </xf>
    <xf numFmtId="0" fontId="27" fillId="0" borderId="13" xfId="0" applyFont="1" applyFill="1" applyBorder="1" applyAlignment="1" applyProtection="1">
      <alignment horizontal="center" vertical="top"/>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15" fillId="0" borderId="2" xfId="0" applyFont="1" applyFill="1" applyBorder="1" applyAlignment="1" applyProtection="1">
      <alignment horizontal="distributed" vertical="center"/>
    </xf>
    <xf numFmtId="0" fontId="15" fillId="0" borderId="3" xfId="0" applyFont="1" applyFill="1" applyBorder="1" applyAlignment="1" applyProtection="1">
      <alignment horizontal="distributed" vertical="center"/>
    </xf>
    <xf numFmtId="0" fontId="15" fillId="0" borderId="26" xfId="0" applyFont="1" applyFill="1" applyBorder="1" applyAlignment="1" applyProtection="1">
      <alignment horizontal="distributed" vertical="center"/>
    </xf>
    <xf numFmtId="0" fontId="15" fillId="0" borderId="27" xfId="0" applyFont="1" applyFill="1" applyBorder="1" applyAlignment="1" applyProtection="1">
      <alignment horizontal="distributed" vertical="center"/>
    </xf>
    <xf numFmtId="0" fontId="15" fillId="0" borderId="22" xfId="0" applyFont="1" applyFill="1" applyBorder="1" applyAlignment="1" applyProtection="1">
      <alignment horizontal="distributed" vertical="center"/>
    </xf>
    <xf numFmtId="0" fontId="15" fillId="0" borderId="23" xfId="0" applyFont="1" applyFill="1" applyBorder="1" applyAlignment="1" applyProtection="1">
      <alignment horizontal="distributed" vertical="center"/>
    </xf>
    <xf numFmtId="0" fontId="15" fillId="0" borderId="22" xfId="0" applyFont="1" applyFill="1" applyBorder="1" applyAlignment="1" applyProtection="1">
      <alignment horizontal="distributed" vertical="center" shrinkToFit="1"/>
    </xf>
    <xf numFmtId="0" fontId="15" fillId="0" borderId="23" xfId="0" applyFont="1" applyFill="1" applyBorder="1" applyAlignment="1" applyProtection="1">
      <alignment horizontal="distributed" vertical="center" shrinkToFit="1"/>
    </xf>
    <xf numFmtId="0" fontId="15" fillId="0" borderId="29" xfId="0" applyFont="1" applyFill="1" applyBorder="1" applyAlignment="1" applyProtection="1">
      <alignment horizontal="distributed" vertical="center"/>
    </xf>
    <xf numFmtId="0" fontId="15" fillId="0" borderId="33" xfId="0" applyFont="1" applyFill="1" applyBorder="1" applyAlignment="1" applyProtection="1">
      <alignment horizontal="distributed" vertical="center"/>
    </xf>
    <xf numFmtId="0" fontId="15" fillId="0" borderId="35" xfId="0" applyFont="1" applyFill="1" applyBorder="1" applyAlignment="1" applyProtection="1">
      <alignment horizontal="distributed"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15" fillId="0" borderId="2" xfId="0" applyFont="1" applyFill="1" applyBorder="1" applyAlignment="1" applyProtection="1">
      <alignment horizontal="center" vertical="center"/>
    </xf>
    <xf numFmtId="0" fontId="15" fillId="0" borderId="3" xfId="0" applyFont="1" applyFill="1" applyBorder="1" applyAlignment="1" applyProtection="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3" xfId="0" applyFont="1" applyFill="1" applyBorder="1" applyAlignment="1">
      <alignment horizontal="center" vertical="center"/>
    </xf>
  </cellXfs>
  <cellStyles count="2">
    <cellStyle name="標準" xfId="0" builtinId="0"/>
    <cellStyle name="標準 2" xfId="1"/>
  </cellStyles>
  <dxfs count="0"/>
  <tableStyles count="0" defaultTableStyle="TableStyleMedium9" defaultPivotStyle="PivotStyleLight16"/>
  <colors>
    <mruColors>
      <color rgb="FFCCFF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C10" transitionEvaluation="1">
    <tabColor rgb="FFCCFFCC"/>
  </sheetPr>
  <dimension ref="A1:M70"/>
  <sheetViews>
    <sheetView showGridLines="0" zoomScale="55" zoomScaleNormal="55" workbookViewId="0">
      <pane xSplit="2" ySplit="9" topLeftCell="C10" activePane="bottomRight" state="frozen"/>
      <selection pane="topRight" activeCell="C1" sqref="C1"/>
      <selection pane="bottomLeft" activeCell="A10" sqref="A10"/>
      <selection pane="bottomRight" activeCell="A60" sqref="A60:XFD61"/>
    </sheetView>
  </sheetViews>
  <sheetFormatPr defaultColWidth="10.69921875" defaultRowHeight="12.75" x14ac:dyDescent="0.2"/>
  <cols>
    <col min="1" max="1" width="2.69921875" style="7" customWidth="1"/>
    <col min="2" max="2" width="9.8984375" style="7" customWidth="1"/>
    <col min="3" max="12" width="9" style="7" customWidth="1"/>
    <col min="13" max="16384" width="10.69921875" style="7"/>
  </cols>
  <sheetData>
    <row r="1" spans="1:13" ht="23.1" customHeight="1" x14ac:dyDescent="0.2">
      <c r="A1" s="58" t="s">
        <v>219</v>
      </c>
      <c r="B1" s="59"/>
      <c r="C1" s="59"/>
      <c r="D1" s="59"/>
      <c r="E1" s="59"/>
      <c r="F1" s="59"/>
      <c r="G1" s="59"/>
      <c r="H1" s="59"/>
      <c r="I1" s="59"/>
      <c r="J1" s="59"/>
      <c r="K1" s="59"/>
      <c r="L1" s="59"/>
    </row>
    <row r="2" spans="1:13" ht="5.25" customHeight="1" x14ac:dyDescent="0.2">
      <c r="A2" s="59"/>
      <c r="B2" s="59"/>
      <c r="C2" s="59"/>
      <c r="D2" s="59"/>
      <c r="E2" s="59"/>
      <c r="F2" s="59"/>
      <c r="G2" s="59"/>
      <c r="H2" s="59"/>
      <c r="I2" s="59"/>
      <c r="J2" s="59"/>
      <c r="K2" s="59"/>
      <c r="L2" s="59"/>
    </row>
    <row r="3" spans="1:13" ht="18" customHeight="1" x14ac:dyDescent="0.2">
      <c r="A3" s="60" t="s">
        <v>220</v>
      </c>
      <c r="B3" s="61"/>
      <c r="C3" s="59"/>
      <c r="D3" s="59"/>
      <c r="E3" s="59"/>
      <c r="F3" s="59"/>
      <c r="G3" s="59"/>
      <c r="H3" s="59"/>
      <c r="I3" s="59"/>
      <c r="J3" s="59"/>
      <c r="K3" s="59"/>
      <c r="L3" s="59"/>
    </row>
    <row r="4" spans="1:13" ht="18" customHeight="1" x14ac:dyDescent="0.2">
      <c r="A4" s="62" t="s">
        <v>66</v>
      </c>
      <c r="B4" s="63"/>
      <c r="C4" s="64"/>
      <c r="D4" s="64"/>
      <c r="E4" s="64"/>
      <c r="F4" s="64"/>
      <c r="G4" s="64"/>
      <c r="H4" s="64"/>
      <c r="I4" s="64"/>
      <c r="J4" s="64"/>
      <c r="K4" s="431" t="s">
        <v>216</v>
      </c>
      <c r="L4" s="431"/>
    </row>
    <row r="5" spans="1:13" ht="24" customHeight="1" x14ac:dyDescent="0.2">
      <c r="A5" s="432" t="s">
        <v>215</v>
      </c>
      <c r="B5" s="433"/>
      <c r="C5" s="66" t="s">
        <v>67</v>
      </c>
      <c r="D5" s="67"/>
      <c r="E5" s="68" t="s">
        <v>5</v>
      </c>
      <c r="F5" s="69"/>
      <c r="G5" s="68" t="s">
        <v>68</v>
      </c>
      <c r="H5" s="68" t="s">
        <v>67</v>
      </c>
      <c r="I5" s="68" t="s">
        <v>15</v>
      </c>
      <c r="J5" s="68" t="s">
        <v>5</v>
      </c>
      <c r="K5" s="67"/>
      <c r="L5" s="70" t="s">
        <v>214</v>
      </c>
      <c r="M5" s="5"/>
    </row>
    <row r="6" spans="1:13" ht="24" customHeight="1" x14ac:dyDescent="0.2">
      <c r="A6" s="434"/>
      <c r="B6" s="435"/>
      <c r="C6" s="346" t="s">
        <v>69</v>
      </c>
      <c r="D6" s="346" t="s">
        <v>70</v>
      </c>
      <c r="E6" s="346" t="s">
        <v>71</v>
      </c>
      <c r="F6" s="71" t="s">
        <v>69</v>
      </c>
      <c r="G6" s="71" t="s">
        <v>31</v>
      </c>
      <c r="H6" s="71" t="s">
        <v>32</v>
      </c>
      <c r="I6" s="71" t="s">
        <v>72</v>
      </c>
      <c r="J6" s="71" t="s">
        <v>73</v>
      </c>
      <c r="K6" s="71" t="s">
        <v>74</v>
      </c>
      <c r="L6" s="72" t="s">
        <v>75</v>
      </c>
      <c r="M6" s="5"/>
    </row>
    <row r="7" spans="1:13" ht="24" customHeight="1" x14ac:dyDescent="0.2">
      <c r="A7" s="442" t="s">
        <v>361</v>
      </c>
      <c r="B7" s="443"/>
      <c r="C7" s="73">
        <v>87</v>
      </c>
      <c r="D7" s="73">
        <v>87</v>
      </c>
      <c r="E7" s="73" t="s">
        <v>273</v>
      </c>
      <c r="F7" s="73">
        <v>4632</v>
      </c>
      <c r="G7" s="73">
        <v>2313</v>
      </c>
      <c r="H7" s="73">
        <v>2319</v>
      </c>
      <c r="I7" s="73">
        <v>1366</v>
      </c>
      <c r="J7" s="73">
        <v>1580</v>
      </c>
      <c r="K7" s="73">
        <v>1686</v>
      </c>
      <c r="L7" s="74">
        <v>1664</v>
      </c>
      <c r="M7" s="5"/>
    </row>
    <row r="8" spans="1:13" s="10" customFormat="1" ht="24" customHeight="1" x14ac:dyDescent="0.2">
      <c r="A8" s="444" t="s">
        <v>322</v>
      </c>
      <c r="B8" s="445"/>
      <c r="C8" s="108">
        <f>C9+C20</f>
        <v>86</v>
      </c>
      <c r="D8" s="108">
        <f>D9+D20</f>
        <v>86</v>
      </c>
      <c r="E8" s="108">
        <v>0</v>
      </c>
      <c r="F8" s="108">
        <f>F9+F20</f>
        <v>4287</v>
      </c>
      <c r="G8" s="108">
        <f>G9+G20</f>
        <v>2147</v>
      </c>
      <c r="H8" s="108">
        <f>H9+H20</f>
        <v>2140</v>
      </c>
      <c r="I8" s="108">
        <f>I9+I20</f>
        <v>1317</v>
      </c>
      <c r="J8" s="108">
        <f t="shared" ref="J8:L8" si="0">J9+J20</f>
        <v>1400</v>
      </c>
      <c r="K8" s="108">
        <f>K9+K20</f>
        <v>1570</v>
      </c>
      <c r="L8" s="109">
        <f t="shared" si="0"/>
        <v>1710</v>
      </c>
      <c r="M8" s="9"/>
    </row>
    <row r="9" spans="1:13" s="10" customFormat="1" ht="24" customHeight="1" x14ac:dyDescent="0.2">
      <c r="A9" s="436" t="s">
        <v>162</v>
      </c>
      <c r="B9" s="437"/>
      <c r="C9" s="75">
        <f>SUM(C10:C19)</f>
        <v>73</v>
      </c>
      <c r="D9" s="75">
        <f t="shared" ref="D9:L9" si="1">SUM(D10:D19)</f>
        <v>73</v>
      </c>
      <c r="E9" s="75">
        <f>SUM(E10:E19)</f>
        <v>0</v>
      </c>
      <c r="F9" s="75">
        <f t="shared" ref="F9:K9" si="2">SUM(F10:F19)</f>
        <v>3986</v>
      </c>
      <c r="G9" s="75">
        <f t="shared" si="2"/>
        <v>2004</v>
      </c>
      <c r="H9" s="75">
        <f t="shared" si="2"/>
        <v>1982</v>
      </c>
      <c r="I9" s="75">
        <f t="shared" si="2"/>
        <v>1227</v>
      </c>
      <c r="J9" s="75">
        <f t="shared" si="2"/>
        <v>1305</v>
      </c>
      <c r="K9" s="75">
        <f t="shared" si="2"/>
        <v>1454</v>
      </c>
      <c r="L9" s="76">
        <f t="shared" si="1"/>
        <v>1574</v>
      </c>
      <c r="M9" s="9"/>
    </row>
    <row r="10" spans="1:13" ht="18" customHeight="1" x14ac:dyDescent="0.2">
      <c r="A10" s="77"/>
      <c r="B10" s="78" t="s">
        <v>310</v>
      </c>
      <c r="C10" s="79">
        <v>24</v>
      </c>
      <c r="D10" s="79">
        <v>24</v>
      </c>
      <c r="E10" s="79">
        <v>0</v>
      </c>
      <c r="F10" s="79">
        <v>1521</v>
      </c>
      <c r="G10" s="79">
        <v>769</v>
      </c>
      <c r="H10" s="79">
        <v>752</v>
      </c>
      <c r="I10" s="79">
        <v>469</v>
      </c>
      <c r="J10" s="79">
        <v>483</v>
      </c>
      <c r="K10" s="79">
        <v>569</v>
      </c>
      <c r="L10" s="80">
        <v>601</v>
      </c>
      <c r="M10" s="5"/>
    </row>
    <row r="11" spans="1:13" ht="18" customHeight="1" x14ac:dyDescent="0.2">
      <c r="A11" s="81"/>
      <c r="B11" s="78" t="s">
        <v>309</v>
      </c>
      <c r="C11" s="79">
        <v>10</v>
      </c>
      <c r="D11" s="79">
        <v>10</v>
      </c>
      <c r="E11" s="79">
        <v>0</v>
      </c>
      <c r="F11" s="79">
        <v>577</v>
      </c>
      <c r="G11" s="79">
        <v>298</v>
      </c>
      <c r="H11" s="79">
        <v>279</v>
      </c>
      <c r="I11" s="79">
        <v>173</v>
      </c>
      <c r="J11" s="79">
        <v>206</v>
      </c>
      <c r="K11" s="79">
        <v>198</v>
      </c>
      <c r="L11" s="80">
        <v>231</v>
      </c>
      <c r="M11" s="5"/>
    </row>
    <row r="12" spans="1:13" ht="18" customHeight="1" x14ac:dyDescent="0.2">
      <c r="A12" s="89"/>
      <c r="B12" s="78" t="s">
        <v>282</v>
      </c>
      <c r="C12" s="79">
        <v>16</v>
      </c>
      <c r="D12" s="79">
        <v>16</v>
      </c>
      <c r="E12" s="79">
        <v>0</v>
      </c>
      <c r="F12" s="79">
        <v>784</v>
      </c>
      <c r="G12" s="79">
        <v>397</v>
      </c>
      <c r="H12" s="79">
        <v>387</v>
      </c>
      <c r="I12" s="79">
        <v>238</v>
      </c>
      <c r="J12" s="79">
        <v>254</v>
      </c>
      <c r="K12" s="79">
        <v>292</v>
      </c>
      <c r="L12" s="80">
        <v>320</v>
      </c>
      <c r="M12" s="5"/>
    </row>
    <row r="13" spans="1:13" ht="18" customHeight="1" x14ac:dyDescent="0.2">
      <c r="A13" s="89"/>
      <c r="B13" s="78" t="s">
        <v>283</v>
      </c>
      <c r="C13" s="79">
        <v>2</v>
      </c>
      <c r="D13" s="79">
        <v>2</v>
      </c>
      <c r="E13" s="79">
        <v>0</v>
      </c>
      <c r="F13" s="79">
        <v>51</v>
      </c>
      <c r="G13" s="79">
        <v>18</v>
      </c>
      <c r="H13" s="79">
        <v>33</v>
      </c>
      <c r="I13" s="79">
        <v>16</v>
      </c>
      <c r="J13" s="79">
        <v>15</v>
      </c>
      <c r="K13" s="79">
        <v>20</v>
      </c>
      <c r="L13" s="80">
        <v>22</v>
      </c>
      <c r="M13" s="5"/>
    </row>
    <row r="14" spans="1:13" ht="18" customHeight="1" x14ac:dyDescent="0.2">
      <c r="A14" s="89"/>
      <c r="B14" s="78" t="s">
        <v>284</v>
      </c>
      <c r="C14" s="79">
        <v>5</v>
      </c>
      <c r="D14" s="79">
        <v>5</v>
      </c>
      <c r="E14" s="79">
        <v>0</v>
      </c>
      <c r="F14" s="79">
        <v>150</v>
      </c>
      <c r="G14" s="79">
        <v>77</v>
      </c>
      <c r="H14" s="79">
        <v>73</v>
      </c>
      <c r="I14" s="79">
        <v>37</v>
      </c>
      <c r="J14" s="79">
        <v>51</v>
      </c>
      <c r="K14" s="79">
        <v>62</v>
      </c>
      <c r="L14" s="80">
        <v>53</v>
      </c>
      <c r="M14" s="5"/>
    </row>
    <row r="15" spans="1:13" ht="18" customHeight="1" x14ac:dyDescent="0.2">
      <c r="A15" s="89"/>
      <c r="B15" s="78" t="s">
        <v>120</v>
      </c>
      <c r="C15" s="79">
        <v>3</v>
      </c>
      <c r="D15" s="79">
        <v>3</v>
      </c>
      <c r="E15" s="79">
        <v>0</v>
      </c>
      <c r="F15" s="79">
        <v>139</v>
      </c>
      <c r="G15" s="79">
        <v>71</v>
      </c>
      <c r="H15" s="79">
        <v>68</v>
      </c>
      <c r="I15" s="79">
        <v>37</v>
      </c>
      <c r="J15" s="79">
        <v>51</v>
      </c>
      <c r="K15" s="79">
        <v>51</v>
      </c>
      <c r="L15" s="80">
        <v>56</v>
      </c>
      <c r="M15" s="5"/>
    </row>
    <row r="16" spans="1:13" ht="18" customHeight="1" x14ac:dyDescent="0.2">
      <c r="A16" s="89"/>
      <c r="B16" s="78" t="s">
        <v>285</v>
      </c>
      <c r="C16" s="79">
        <v>3</v>
      </c>
      <c r="D16" s="79">
        <v>3</v>
      </c>
      <c r="E16" s="79">
        <v>0</v>
      </c>
      <c r="F16" s="79">
        <v>261</v>
      </c>
      <c r="G16" s="79">
        <v>130</v>
      </c>
      <c r="H16" s="79">
        <v>131</v>
      </c>
      <c r="I16" s="79">
        <v>91</v>
      </c>
      <c r="J16" s="79">
        <v>85</v>
      </c>
      <c r="K16" s="79">
        <v>85</v>
      </c>
      <c r="L16" s="80">
        <v>106</v>
      </c>
      <c r="M16" s="5"/>
    </row>
    <row r="17" spans="1:13" ht="18" customHeight="1" x14ac:dyDescent="0.2">
      <c r="A17" s="89"/>
      <c r="B17" s="78" t="s">
        <v>286</v>
      </c>
      <c r="C17" s="79">
        <v>8</v>
      </c>
      <c r="D17" s="79">
        <v>8</v>
      </c>
      <c r="E17" s="79">
        <v>0</v>
      </c>
      <c r="F17" s="79">
        <v>428</v>
      </c>
      <c r="G17" s="79">
        <v>205</v>
      </c>
      <c r="H17" s="79">
        <v>223</v>
      </c>
      <c r="I17" s="79">
        <v>145</v>
      </c>
      <c r="J17" s="79">
        <v>137</v>
      </c>
      <c r="K17" s="79">
        <v>146</v>
      </c>
      <c r="L17" s="80">
        <v>156</v>
      </c>
      <c r="M17" s="5"/>
    </row>
    <row r="18" spans="1:13" ht="18" customHeight="1" x14ac:dyDescent="0.2">
      <c r="A18" s="89"/>
      <c r="B18" s="78" t="s">
        <v>115</v>
      </c>
      <c r="C18" s="79">
        <v>1</v>
      </c>
      <c r="D18" s="79">
        <v>1</v>
      </c>
      <c r="E18" s="79">
        <v>0</v>
      </c>
      <c r="F18" s="79">
        <v>57</v>
      </c>
      <c r="G18" s="79">
        <v>28</v>
      </c>
      <c r="H18" s="79">
        <v>29</v>
      </c>
      <c r="I18" s="79">
        <v>21</v>
      </c>
      <c r="J18" s="79">
        <v>18</v>
      </c>
      <c r="K18" s="79">
        <v>18</v>
      </c>
      <c r="L18" s="80">
        <v>23</v>
      </c>
      <c r="M18" s="5"/>
    </row>
    <row r="19" spans="1:13" ht="18" customHeight="1" x14ac:dyDescent="0.2">
      <c r="A19" s="89"/>
      <c r="B19" s="78" t="s">
        <v>117</v>
      </c>
      <c r="C19" s="80">
        <v>1</v>
      </c>
      <c r="D19" s="80">
        <v>1</v>
      </c>
      <c r="E19" s="80">
        <v>0</v>
      </c>
      <c r="F19" s="80">
        <v>18</v>
      </c>
      <c r="G19" s="82">
        <v>11</v>
      </c>
      <c r="H19" s="79">
        <v>7</v>
      </c>
      <c r="I19" s="80">
        <v>0</v>
      </c>
      <c r="J19" s="80">
        <v>5</v>
      </c>
      <c r="K19" s="80">
        <v>13</v>
      </c>
      <c r="L19" s="80">
        <v>6</v>
      </c>
      <c r="M19" s="5"/>
    </row>
    <row r="20" spans="1:13" s="10" customFormat="1" ht="18" customHeight="1" x14ac:dyDescent="0.2">
      <c r="A20" s="440" t="s">
        <v>163</v>
      </c>
      <c r="B20" s="441"/>
      <c r="C20" s="83">
        <f>C21+C26+C29+C31+C35+C39+C47+C52</f>
        <v>13</v>
      </c>
      <c r="D20" s="83">
        <f t="shared" ref="D20:E20" si="3">D21+D26+D29+D31+D35+D39+D47+D52</f>
        <v>13</v>
      </c>
      <c r="E20" s="83">
        <f t="shared" si="3"/>
        <v>0</v>
      </c>
      <c r="F20" s="83">
        <f t="shared" ref="F20:L20" si="4">F21+F26+F29+F31+F35+F39+F47+F52</f>
        <v>301</v>
      </c>
      <c r="G20" s="83">
        <f t="shared" si="4"/>
        <v>143</v>
      </c>
      <c r="H20" s="83">
        <f t="shared" si="4"/>
        <v>158</v>
      </c>
      <c r="I20" s="83">
        <f t="shared" si="4"/>
        <v>90</v>
      </c>
      <c r="J20" s="83">
        <f t="shared" si="4"/>
        <v>95</v>
      </c>
      <c r="K20" s="83">
        <f t="shared" si="4"/>
        <v>116</v>
      </c>
      <c r="L20" s="83">
        <f t="shared" si="4"/>
        <v>136</v>
      </c>
      <c r="M20" s="9"/>
    </row>
    <row r="21" spans="1:13" s="10" customFormat="1" ht="18" customHeight="1" x14ac:dyDescent="0.2">
      <c r="A21" s="438" t="s">
        <v>128</v>
      </c>
      <c r="B21" s="439"/>
      <c r="C21" s="84">
        <f t="shared" ref="C21:L21" si="5">SUM(C22:C25)</f>
        <v>1</v>
      </c>
      <c r="D21" s="85">
        <f t="shared" si="5"/>
        <v>1</v>
      </c>
      <c r="E21" s="85">
        <f t="shared" si="5"/>
        <v>0</v>
      </c>
      <c r="F21" s="85">
        <f t="shared" si="5"/>
        <v>10</v>
      </c>
      <c r="G21" s="85">
        <f t="shared" si="5"/>
        <v>5</v>
      </c>
      <c r="H21" s="86">
        <f t="shared" si="5"/>
        <v>5</v>
      </c>
      <c r="I21" s="85">
        <f t="shared" si="5"/>
        <v>2</v>
      </c>
      <c r="J21" s="85">
        <f t="shared" si="5"/>
        <v>5</v>
      </c>
      <c r="K21" s="85">
        <f t="shared" si="5"/>
        <v>3</v>
      </c>
      <c r="L21" s="85">
        <f t="shared" si="5"/>
        <v>4</v>
      </c>
      <c r="M21" s="9"/>
    </row>
    <row r="22" spans="1:13" ht="18" customHeight="1" x14ac:dyDescent="0.2">
      <c r="A22" s="164"/>
      <c r="B22" s="90" t="s">
        <v>287</v>
      </c>
      <c r="C22" s="73">
        <v>1</v>
      </c>
      <c r="D22" s="73">
        <v>1</v>
      </c>
      <c r="E22" s="73">
        <v>0</v>
      </c>
      <c r="F22" s="73">
        <v>10</v>
      </c>
      <c r="G22" s="73">
        <v>5</v>
      </c>
      <c r="H22" s="73">
        <v>5</v>
      </c>
      <c r="I22" s="73">
        <v>2</v>
      </c>
      <c r="J22" s="73">
        <v>5</v>
      </c>
      <c r="K22" s="73">
        <v>3</v>
      </c>
      <c r="L22" s="74">
        <v>4</v>
      </c>
      <c r="M22" s="5"/>
    </row>
    <row r="23" spans="1:13" ht="18" customHeight="1" x14ac:dyDescent="0.2">
      <c r="A23" s="89"/>
      <c r="B23" s="78" t="s">
        <v>288</v>
      </c>
      <c r="C23" s="79">
        <v>0</v>
      </c>
      <c r="D23" s="79">
        <v>0</v>
      </c>
      <c r="E23" s="79">
        <v>0</v>
      </c>
      <c r="F23" s="79">
        <v>0</v>
      </c>
      <c r="G23" s="79">
        <v>0</v>
      </c>
      <c r="H23" s="79">
        <v>0</v>
      </c>
      <c r="I23" s="79">
        <v>0</v>
      </c>
      <c r="J23" s="79">
        <v>0</v>
      </c>
      <c r="K23" s="79">
        <v>0</v>
      </c>
      <c r="L23" s="80">
        <v>0</v>
      </c>
      <c r="M23" s="5"/>
    </row>
    <row r="24" spans="1:13" ht="18" customHeight="1" x14ac:dyDescent="0.2">
      <c r="A24" s="89"/>
      <c r="B24" s="78" t="s">
        <v>289</v>
      </c>
      <c r="C24" s="79">
        <v>0</v>
      </c>
      <c r="D24" s="79">
        <v>0</v>
      </c>
      <c r="E24" s="79">
        <v>0</v>
      </c>
      <c r="F24" s="79">
        <v>0</v>
      </c>
      <c r="G24" s="79">
        <v>0</v>
      </c>
      <c r="H24" s="79">
        <v>0</v>
      </c>
      <c r="I24" s="79">
        <v>0</v>
      </c>
      <c r="J24" s="79">
        <v>0</v>
      </c>
      <c r="K24" s="79">
        <v>0</v>
      </c>
      <c r="L24" s="80">
        <v>0</v>
      </c>
      <c r="M24" s="5"/>
    </row>
    <row r="25" spans="1:13" ht="18" customHeight="1" x14ac:dyDescent="0.2">
      <c r="A25" s="97"/>
      <c r="B25" s="418" t="s">
        <v>116</v>
      </c>
      <c r="C25" s="73">
        <v>0</v>
      </c>
      <c r="D25" s="73">
        <v>0</v>
      </c>
      <c r="E25" s="73">
        <v>0</v>
      </c>
      <c r="F25" s="73">
        <v>0</v>
      </c>
      <c r="G25" s="73">
        <v>0</v>
      </c>
      <c r="H25" s="73">
        <v>0</v>
      </c>
      <c r="I25" s="73">
        <v>0</v>
      </c>
      <c r="J25" s="73">
        <v>0</v>
      </c>
      <c r="K25" s="73">
        <v>0</v>
      </c>
      <c r="L25" s="74" t="s">
        <v>239</v>
      </c>
      <c r="M25" s="5"/>
    </row>
    <row r="26" spans="1:13" s="10" customFormat="1" ht="18" customHeight="1" x14ac:dyDescent="0.2">
      <c r="A26" s="438" t="s">
        <v>127</v>
      </c>
      <c r="B26" s="439"/>
      <c r="C26" s="84">
        <f t="shared" ref="C26:H26" si="6">SUM(C27:C28)</f>
        <v>0</v>
      </c>
      <c r="D26" s="84">
        <f t="shared" si="6"/>
        <v>0</v>
      </c>
      <c r="E26" s="84">
        <f t="shared" si="6"/>
        <v>0</v>
      </c>
      <c r="F26" s="84">
        <f t="shared" si="6"/>
        <v>0</v>
      </c>
      <c r="G26" s="84">
        <f t="shared" si="6"/>
        <v>0</v>
      </c>
      <c r="H26" s="84">
        <f t="shared" si="6"/>
        <v>0</v>
      </c>
      <c r="I26" s="84">
        <f>SUM(I27:I28)</f>
        <v>0</v>
      </c>
      <c r="J26" s="84">
        <f>SUM(J27:J28)</f>
        <v>0</v>
      </c>
      <c r="K26" s="84">
        <f>SUM(K27:K28)</f>
        <v>0</v>
      </c>
      <c r="L26" s="85">
        <f>SUM(L27:L28)</f>
        <v>0</v>
      </c>
      <c r="M26" s="9"/>
    </row>
    <row r="27" spans="1:13" ht="18" customHeight="1" x14ac:dyDescent="0.2">
      <c r="A27" s="100"/>
      <c r="B27" s="90" t="s">
        <v>121</v>
      </c>
      <c r="C27" s="91">
        <v>0</v>
      </c>
      <c r="D27" s="91">
        <v>0</v>
      </c>
      <c r="E27" s="92">
        <v>0</v>
      </c>
      <c r="F27" s="91">
        <v>0</v>
      </c>
      <c r="G27" s="91">
        <v>0</v>
      </c>
      <c r="H27" s="91">
        <v>0</v>
      </c>
      <c r="I27" s="92">
        <v>0</v>
      </c>
      <c r="J27" s="93">
        <v>0</v>
      </c>
      <c r="K27" s="91">
        <v>0</v>
      </c>
      <c r="L27" s="91">
        <v>0</v>
      </c>
      <c r="M27" s="5"/>
    </row>
    <row r="28" spans="1:13" ht="18" customHeight="1" x14ac:dyDescent="0.2">
      <c r="A28" s="97"/>
      <c r="B28" s="418" t="s">
        <v>290</v>
      </c>
      <c r="C28" s="95">
        <v>0</v>
      </c>
      <c r="D28" s="96">
        <v>0</v>
      </c>
      <c r="E28" s="96">
        <v>0</v>
      </c>
      <c r="F28" s="96">
        <v>0</v>
      </c>
      <c r="G28" s="96">
        <v>0</v>
      </c>
      <c r="H28" s="96">
        <v>0</v>
      </c>
      <c r="I28" s="96">
        <v>0</v>
      </c>
      <c r="J28" s="96">
        <v>0</v>
      </c>
      <c r="K28" s="96">
        <v>0</v>
      </c>
      <c r="L28" s="96">
        <v>0</v>
      </c>
      <c r="M28" s="5"/>
    </row>
    <row r="29" spans="1:13" s="10" customFormat="1" ht="18" customHeight="1" x14ac:dyDescent="0.2">
      <c r="A29" s="438" t="s">
        <v>126</v>
      </c>
      <c r="B29" s="439"/>
      <c r="C29" s="84">
        <f t="shared" ref="C29:L29" si="7">C30</f>
        <v>0</v>
      </c>
      <c r="D29" s="84">
        <f t="shared" si="7"/>
        <v>0</v>
      </c>
      <c r="E29" s="84">
        <f t="shared" si="7"/>
        <v>0</v>
      </c>
      <c r="F29" s="84">
        <f t="shared" si="7"/>
        <v>0</v>
      </c>
      <c r="G29" s="84">
        <f t="shared" si="7"/>
        <v>0</v>
      </c>
      <c r="H29" s="84">
        <f t="shared" si="7"/>
        <v>0</v>
      </c>
      <c r="I29" s="84">
        <f t="shared" si="7"/>
        <v>0</v>
      </c>
      <c r="J29" s="84">
        <f t="shared" si="7"/>
        <v>0</v>
      </c>
      <c r="K29" s="84">
        <f t="shared" si="7"/>
        <v>0</v>
      </c>
      <c r="L29" s="85">
        <f t="shared" si="7"/>
        <v>0</v>
      </c>
      <c r="M29" s="9"/>
    </row>
    <row r="30" spans="1:13" ht="18" customHeight="1" x14ac:dyDescent="0.2">
      <c r="A30" s="168"/>
      <c r="B30" s="88" t="s">
        <v>122</v>
      </c>
      <c r="C30" s="73">
        <v>0</v>
      </c>
      <c r="D30" s="73">
        <v>0</v>
      </c>
      <c r="E30" s="73">
        <v>0</v>
      </c>
      <c r="F30" s="73">
        <v>0</v>
      </c>
      <c r="G30" s="73">
        <v>0</v>
      </c>
      <c r="H30" s="73">
        <v>0</v>
      </c>
      <c r="I30" s="73">
        <v>0</v>
      </c>
      <c r="J30" s="73">
        <v>0</v>
      </c>
      <c r="K30" s="73">
        <v>0</v>
      </c>
      <c r="L30" s="74">
        <v>0</v>
      </c>
      <c r="M30" s="5"/>
    </row>
    <row r="31" spans="1:13" s="10" customFormat="1" ht="18" customHeight="1" x14ac:dyDescent="0.2">
      <c r="A31" s="438" t="s">
        <v>125</v>
      </c>
      <c r="B31" s="439"/>
      <c r="C31" s="84">
        <f t="shared" ref="C31:K31" si="8">SUM(C32:C34)</f>
        <v>1</v>
      </c>
      <c r="D31" s="84">
        <f t="shared" si="8"/>
        <v>1</v>
      </c>
      <c r="E31" s="84">
        <f t="shared" si="8"/>
        <v>0</v>
      </c>
      <c r="F31" s="84">
        <f t="shared" si="8"/>
        <v>12</v>
      </c>
      <c r="G31" s="84">
        <f t="shared" si="8"/>
        <v>6</v>
      </c>
      <c r="H31" s="84">
        <f t="shared" si="8"/>
        <v>6</v>
      </c>
      <c r="I31" s="84">
        <f t="shared" si="8"/>
        <v>5</v>
      </c>
      <c r="J31" s="84">
        <f t="shared" si="8"/>
        <v>2</v>
      </c>
      <c r="K31" s="84">
        <f t="shared" si="8"/>
        <v>5</v>
      </c>
      <c r="L31" s="85">
        <f>SUM(L32:L34)</f>
        <v>5</v>
      </c>
      <c r="M31" s="9"/>
    </row>
    <row r="32" spans="1:13" ht="18" customHeight="1" x14ac:dyDescent="0.2">
      <c r="A32" s="100"/>
      <c r="B32" s="90" t="s">
        <v>291</v>
      </c>
      <c r="C32" s="93">
        <v>1</v>
      </c>
      <c r="D32" s="91">
        <v>1</v>
      </c>
      <c r="E32" s="92">
        <v>0</v>
      </c>
      <c r="F32" s="93">
        <v>12</v>
      </c>
      <c r="G32" s="93">
        <v>6</v>
      </c>
      <c r="H32" s="93">
        <v>6</v>
      </c>
      <c r="I32" s="93">
        <v>5</v>
      </c>
      <c r="J32" s="93">
        <v>2</v>
      </c>
      <c r="K32" s="93">
        <v>5</v>
      </c>
      <c r="L32" s="91">
        <v>5</v>
      </c>
      <c r="M32" s="5"/>
    </row>
    <row r="33" spans="1:13" ht="18" customHeight="1" x14ac:dyDescent="0.2">
      <c r="A33" s="89"/>
      <c r="B33" s="78" t="s">
        <v>292</v>
      </c>
      <c r="C33" s="79">
        <v>0</v>
      </c>
      <c r="D33" s="80">
        <v>0</v>
      </c>
      <c r="E33" s="82">
        <v>0</v>
      </c>
      <c r="F33" s="79">
        <v>0</v>
      </c>
      <c r="G33" s="79">
        <v>0</v>
      </c>
      <c r="H33" s="79">
        <v>0</v>
      </c>
      <c r="I33" s="79">
        <v>0</v>
      </c>
      <c r="J33" s="79">
        <v>0</v>
      </c>
      <c r="K33" s="79">
        <v>0</v>
      </c>
      <c r="L33" s="80" t="s">
        <v>239</v>
      </c>
      <c r="M33" s="5"/>
    </row>
    <row r="34" spans="1:13" ht="18" customHeight="1" x14ac:dyDescent="0.2">
      <c r="A34" s="97"/>
      <c r="B34" s="418" t="s">
        <v>107</v>
      </c>
      <c r="C34" s="98">
        <v>0</v>
      </c>
      <c r="D34" s="96">
        <v>0</v>
      </c>
      <c r="E34" s="99">
        <v>0</v>
      </c>
      <c r="F34" s="98">
        <v>0</v>
      </c>
      <c r="G34" s="98">
        <v>0</v>
      </c>
      <c r="H34" s="98">
        <v>0</v>
      </c>
      <c r="I34" s="98">
        <v>0</v>
      </c>
      <c r="J34" s="98">
        <v>0</v>
      </c>
      <c r="K34" s="98">
        <v>0</v>
      </c>
      <c r="L34" s="96">
        <v>0</v>
      </c>
      <c r="M34" s="5"/>
    </row>
    <row r="35" spans="1:13" s="10" customFormat="1" ht="18" customHeight="1" x14ac:dyDescent="0.2">
      <c r="A35" s="438" t="s">
        <v>124</v>
      </c>
      <c r="B35" s="439"/>
      <c r="C35" s="84">
        <f t="shared" ref="C35:L35" si="9">SUM(C36:C38)</f>
        <v>1</v>
      </c>
      <c r="D35" s="85">
        <f t="shared" si="9"/>
        <v>1</v>
      </c>
      <c r="E35" s="86">
        <f t="shared" si="9"/>
        <v>0</v>
      </c>
      <c r="F35" s="84">
        <f t="shared" si="9"/>
        <v>26</v>
      </c>
      <c r="G35" s="84">
        <f t="shared" si="9"/>
        <v>17</v>
      </c>
      <c r="H35" s="84">
        <f t="shared" si="9"/>
        <v>9</v>
      </c>
      <c r="I35" s="84">
        <f t="shared" si="9"/>
        <v>9</v>
      </c>
      <c r="J35" s="84">
        <f t="shared" si="9"/>
        <v>9</v>
      </c>
      <c r="K35" s="84">
        <f t="shared" si="9"/>
        <v>8</v>
      </c>
      <c r="L35" s="85">
        <f t="shared" si="9"/>
        <v>15</v>
      </c>
      <c r="M35" s="9"/>
    </row>
    <row r="36" spans="1:13" ht="18" customHeight="1" x14ac:dyDescent="0.2">
      <c r="A36" s="164"/>
      <c r="B36" s="90" t="s">
        <v>293</v>
      </c>
      <c r="C36" s="93">
        <v>0</v>
      </c>
      <c r="D36" s="91">
        <v>0</v>
      </c>
      <c r="E36" s="92">
        <v>0</v>
      </c>
      <c r="F36" s="93">
        <v>0</v>
      </c>
      <c r="G36" s="93">
        <v>0</v>
      </c>
      <c r="H36" s="93">
        <v>0</v>
      </c>
      <c r="I36" s="93">
        <v>0</v>
      </c>
      <c r="J36" s="93">
        <v>0</v>
      </c>
      <c r="K36" s="93">
        <v>0</v>
      </c>
      <c r="L36" s="91" t="s">
        <v>239</v>
      </c>
      <c r="M36" s="5"/>
    </row>
    <row r="37" spans="1:13" ht="18" customHeight="1" x14ac:dyDescent="0.2">
      <c r="A37" s="89"/>
      <c r="B37" s="78" t="s">
        <v>294</v>
      </c>
      <c r="C37" s="79">
        <v>1</v>
      </c>
      <c r="D37" s="80">
        <v>1</v>
      </c>
      <c r="E37" s="82">
        <v>0</v>
      </c>
      <c r="F37" s="79">
        <v>26</v>
      </c>
      <c r="G37" s="79">
        <v>17</v>
      </c>
      <c r="H37" s="79">
        <v>9</v>
      </c>
      <c r="I37" s="79">
        <v>9</v>
      </c>
      <c r="J37" s="79">
        <v>9</v>
      </c>
      <c r="K37" s="79">
        <v>8</v>
      </c>
      <c r="L37" s="80">
        <v>15</v>
      </c>
      <c r="M37" s="5"/>
    </row>
    <row r="38" spans="1:13" ht="18" customHeight="1" x14ac:dyDescent="0.2">
      <c r="A38" s="97"/>
      <c r="B38" s="418" t="s">
        <v>295</v>
      </c>
      <c r="C38" s="98">
        <v>0</v>
      </c>
      <c r="D38" s="96">
        <v>0</v>
      </c>
      <c r="E38" s="99">
        <v>0</v>
      </c>
      <c r="F38" s="98">
        <v>0</v>
      </c>
      <c r="G38" s="98">
        <v>0</v>
      </c>
      <c r="H38" s="98">
        <v>0</v>
      </c>
      <c r="I38" s="98">
        <v>0</v>
      </c>
      <c r="J38" s="98">
        <v>0</v>
      </c>
      <c r="K38" s="98">
        <v>0</v>
      </c>
      <c r="L38" s="96" t="s">
        <v>239</v>
      </c>
      <c r="M38" s="5"/>
    </row>
    <row r="39" spans="1:13" s="10" customFormat="1" ht="18" customHeight="1" x14ac:dyDescent="0.2">
      <c r="A39" s="438" t="s">
        <v>129</v>
      </c>
      <c r="B39" s="439"/>
      <c r="C39" s="84">
        <f t="shared" ref="C39:L39" si="10">SUM(C40:C46)</f>
        <v>4</v>
      </c>
      <c r="D39" s="85">
        <f t="shared" si="10"/>
        <v>4</v>
      </c>
      <c r="E39" s="86">
        <f t="shared" si="10"/>
        <v>0</v>
      </c>
      <c r="F39" s="84">
        <f t="shared" si="10"/>
        <v>113</v>
      </c>
      <c r="G39" s="84">
        <f t="shared" si="10"/>
        <v>47</v>
      </c>
      <c r="H39" s="84">
        <f t="shared" si="10"/>
        <v>66</v>
      </c>
      <c r="I39" s="84">
        <f t="shared" si="10"/>
        <v>28</v>
      </c>
      <c r="J39" s="84">
        <f t="shared" si="10"/>
        <v>36</v>
      </c>
      <c r="K39" s="84">
        <f t="shared" si="10"/>
        <v>49</v>
      </c>
      <c r="L39" s="85">
        <f t="shared" si="10"/>
        <v>47</v>
      </c>
      <c r="M39" s="9"/>
    </row>
    <row r="40" spans="1:13" ht="18" customHeight="1" x14ac:dyDescent="0.2">
      <c r="A40" s="164"/>
      <c r="B40" s="90" t="s">
        <v>131</v>
      </c>
      <c r="C40" s="93">
        <v>1</v>
      </c>
      <c r="D40" s="91">
        <v>1</v>
      </c>
      <c r="E40" s="92">
        <v>0</v>
      </c>
      <c r="F40" s="93">
        <v>29</v>
      </c>
      <c r="G40" s="93">
        <v>7</v>
      </c>
      <c r="H40" s="93">
        <v>22</v>
      </c>
      <c r="I40" s="93">
        <v>10</v>
      </c>
      <c r="J40" s="93">
        <v>9</v>
      </c>
      <c r="K40" s="93">
        <v>10</v>
      </c>
      <c r="L40" s="91">
        <v>16</v>
      </c>
      <c r="M40" s="5"/>
    </row>
    <row r="41" spans="1:13" ht="18" customHeight="1" x14ac:dyDescent="0.2">
      <c r="A41" s="89"/>
      <c r="B41" s="78" t="s">
        <v>296</v>
      </c>
      <c r="C41" s="79">
        <v>0</v>
      </c>
      <c r="D41" s="80" t="s">
        <v>273</v>
      </c>
      <c r="E41" s="82">
        <v>0</v>
      </c>
      <c r="F41" s="79">
        <v>0</v>
      </c>
      <c r="G41" s="79">
        <v>0</v>
      </c>
      <c r="H41" s="79">
        <v>0</v>
      </c>
      <c r="I41" s="79">
        <v>0</v>
      </c>
      <c r="J41" s="79">
        <v>0</v>
      </c>
      <c r="K41" s="79">
        <v>0</v>
      </c>
      <c r="L41" s="80">
        <v>0</v>
      </c>
      <c r="M41" s="5"/>
    </row>
    <row r="42" spans="1:13" ht="18" customHeight="1" x14ac:dyDescent="0.2">
      <c r="A42" s="89"/>
      <c r="B42" s="78" t="s">
        <v>297</v>
      </c>
      <c r="C42" s="79">
        <v>1</v>
      </c>
      <c r="D42" s="80">
        <v>1</v>
      </c>
      <c r="E42" s="82">
        <v>0</v>
      </c>
      <c r="F42" s="79">
        <v>15</v>
      </c>
      <c r="G42" s="79">
        <v>6</v>
      </c>
      <c r="H42" s="79">
        <v>9</v>
      </c>
      <c r="I42" s="79">
        <v>3</v>
      </c>
      <c r="J42" s="79">
        <v>2</v>
      </c>
      <c r="K42" s="79">
        <v>10</v>
      </c>
      <c r="L42" s="80">
        <v>7</v>
      </c>
      <c r="M42" s="5"/>
    </row>
    <row r="43" spans="1:13" ht="18" customHeight="1" x14ac:dyDescent="0.2">
      <c r="A43" s="89"/>
      <c r="B43" s="78" t="s">
        <v>298</v>
      </c>
      <c r="C43" s="79">
        <v>1</v>
      </c>
      <c r="D43" s="80">
        <v>1</v>
      </c>
      <c r="E43" s="82">
        <v>0</v>
      </c>
      <c r="F43" s="79">
        <v>6</v>
      </c>
      <c r="G43" s="79">
        <v>4</v>
      </c>
      <c r="H43" s="79">
        <v>2</v>
      </c>
      <c r="I43" s="79">
        <v>1</v>
      </c>
      <c r="J43" s="79">
        <v>3</v>
      </c>
      <c r="K43" s="79">
        <v>2</v>
      </c>
      <c r="L43" s="80">
        <v>3</v>
      </c>
      <c r="M43" s="5"/>
    </row>
    <row r="44" spans="1:13" ht="18" customHeight="1" x14ac:dyDescent="0.2">
      <c r="A44" s="89"/>
      <c r="B44" s="78" t="s">
        <v>299</v>
      </c>
      <c r="C44" s="79">
        <v>0</v>
      </c>
      <c r="D44" s="80" t="s">
        <v>273</v>
      </c>
      <c r="E44" s="82">
        <v>0</v>
      </c>
      <c r="F44" s="79">
        <v>0</v>
      </c>
      <c r="G44" s="79">
        <v>0</v>
      </c>
      <c r="H44" s="79">
        <v>0</v>
      </c>
      <c r="I44" s="79">
        <v>0</v>
      </c>
      <c r="J44" s="79">
        <v>0</v>
      </c>
      <c r="K44" s="79">
        <v>0</v>
      </c>
      <c r="L44" s="80">
        <v>0</v>
      </c>
      <c r="M44" s="5"/>
    </row>
    <row r="45" spans="1:13" ht="18" customHeight="1" x14ac:dyDescent="0.2">
      <c r="A45" s="89"/>
      <c r="B45" s="78" t="s">
        <v>132</v>
      </c>
      <c r="C45" s="79">
        <v>0</v>
      </c>
      <c r="D45" s="80" t="s">
        <v>273</v>
      </c>
      <c r="E45" s="82">
        <v>0</v>
      </c>
      <c r="F45" s="79">
        <v>0</v>
      </c>
      <c r="G45" s="79">
        <v>0</v>
      </c>
      <c r="H45" s="79">
        <v>0</v>
      </c>
      <c r="I45" s="79">
        <v>0</v>
      </c>
      <c r="J45" s="79">
        <v>0</v>
      </c>
      <c r="K45" s="79">
        <v>0</v>
      </c>
      <c r="L45" s="80">
        <v>0</v>
      </c>
      <c r="M45" s="5"/>
    </row>
    <row r="46" spans="1:13" ht="18" customHeight="1" x14ac:dyDescent="0.2">
      <c r="A46" s="97"/>
      <c r="B46" s="418" t="s">
        <v>118</v>
      </c>
      <c r="C46" s="98">
        <v>1</v>
      </c>
      <c r="D46" s="96">
        <v>1</v>
      </c>
      <c r="E46" s="99">
        <v>0</v>
      </c>
      <c r="F46" s="98">
        <v>63</v>
      </c>
      <c r="G46" s="98">
        <v>30</v>
      </c>
      <c r="H46" s="98">
        <v>33</v>
      </c>
      <c r="I46" s="98">
        <v>14</v>
      </c>
      <c r="J46" s="98">
        <v>22</v>
      </c>
      <c r="K46" s="98">
        <v>27</v>
      </c>
      <c r="L46" s="96">
        <v>21</v>
      </c>
      <c r="M46" s="5"/>
    </row>
    <row r="47" spans="1:13" s="10" customFormat="1" ht="18" customHeight="1" x14ac:dyDescent="0.2">
      <c r="A47" s="438" t="s">
        <v>130</v>
      </c>
      <c r="B47" s="439"/>
      <c r="C47" s="84">
        <f t="shared" ref="C47:L47" si="11">SUM(C48:C51)</f>
        <v>1</v>
      </c>
      <c r="D47" s="85">
        <f t="shared" si="11"/>
        <v>1</v>
      </c>
      <c r="E47" s="86">
        <f t="shared" si="11"/>
        <v>0</v>
      </c>
      <c r="F47" s="84">
        <f t="shared" si="11"/>
        <v>19</v>
      </c>
      <c r="G47" s="84">
        <f t="shared" si="11"/>
        <v>9</v>
      </c>
      <c r="H47" s="84">
        <f t="shared" si="11"/>
        <v>10</v>
      </c>
      <c r="I47" s="84">
        <f t="shared" si="11"/>
        <v>6</v>
      </c>
      <c r="J47" s="84">
        <f t="shared" si="11"/>
        <v>7</v>
      </c>
      <c r="K47" s="84">
        <f t="shared" si="11"/>
        <v>6</v>
      </c>
      <c r="L47" s="85">
        <f t="shared" si="11"/>
        <v>8</v>
      </c>
      <c r="M47" s="9"/>
    </row>
    <row r="48" spans="1:13" ht="18" customHeight="1" x14ac:dyDescent="0.2">
      <c r="A48" s="100"/>
      <c r="B48" s="90" t="s">
        <v>300</v>
      </c>
      <c r="C48" s="93">
        <v>1</v>
      </c>
      <c r="D48" s="91">
        <v>1</v>
      </c>
      <c r="E48" s="92">
        <v>0</v>
      </c>
      <c r="F48" s="93">
        <v>19</v>
      </c>
      <c r="G48" s="93">
        <v>9</v>
      </c>
      <c r="H48" s="93">
        <v>10</v>
      </c>
      <c r="I48" s="93">
        <v>6</v>
      </c>
      <c r="J48" s="93">
        <v>7</v>
      </c>
      <c r="K48" s="93">
        <v>6</v>
      </c>
      <c r="L48" s="91">
        <v>8</v>
      </c>
      <c r="M48" s="5"/>
    </row>
    <row r="49" spans="1:13" ht="18" customHeight="1" x14ac:dyDescent="0.2">
      <c r="A49" s="89"/>
      <c r="B49" s="78" t="s">
        <v>301</v>
      </c>
      <c r="C49" s="79">
        <v>0</v>
      </c>
      <c r="D49" s="101">
        <v>0</v>
      </c>
      <c r="E49" s="82">
        <v>0</v>
      </c>
      <c r="F49" s="79">
        <v>0</v>
      </c>
      <c r="G49" s="79">
        <v>0</v>
      </c>
      <c r="H49" s="79">
        <v>0</v>
      </c>
      <c r="I49" s="79">
        <v>0</v>
      </c>
      <c r="J49" s="79">
        <v>0</v>
      </c>
      <c r="K49" s="79">
        <v>0</v>
      </c>
      <c r="L49" s="80">
        <v>0</v>
      </c>
      <c r="M49" s="5"/>
    </row>
    <row r="50" spans="1:13" ht="18" customHeight="1" x14ac:dyDescent="0.2">
      <c r="A50" s="89"/>
      <c r="B50" s="78" t="s">
        <v>123</v>
      </c>
      <c r="C50" s="79">
        <v>0</v>
      </c>
      <c r="D50" s="101">
        <v>0</v>
      </c>
      <c r="E50" s="82">
        <v>0</v>
      </c>
      <c r="F50" s="79">
        <v>0</v>
      </c>
      <c r="G50" s="79">
        <v>0</v>
      </c>
      <c r="H50" s="79">
        <v>0</v>
      </c>
      <c r="I50" s="79">
        <v>0</v>
      </c>
      <c r="J50" s="79">
        <v>0</v>
      </c>
      <c r="K50" s="79">
        <v>0</v>
      </c>
      <c r="L50" s="80">
        <v>0</v>
      </c>
      <c r="M50" s="5"/>
    </row>
    <row r="51" spans="1:13" ht="18" customHeight="1" x14ac:dyDescent="0.2">
      <c r="A51" s="97"/>
      <c r="B51" s="418" t="s">
        <v>302</v>
      </c>
      <c r="C51" s="98">
        <v>0</v>
      </c>
      <c r="D51" s="96">
        <v>0</v>
      </c>
      <c r="E51" s="99">
        <v>0</v>
      </c>
      <c r="F51" s="98">
        <v>0</v>
      </c>
      <c r="G51" s="98">
        <v>0</v>
      </c>
      <c r="H51" s="98">
        <v>0</v>
      </c>
      <c r="I51" s="98">
        <v>0</v>
      </c>
      <c r="J51" s="98">
        <v>0</v>
      </c>
      <c r="K51" s="98">
        <v>0</v>
      </c>
      <c r="L51" s="96">
        <v>0</v>
      </c>
      <c r="M51" s="5"/>
    </row>
    <row r="52" spans="1:13" s="10" customFormat="1" ht="18" customHeight="1" x14ac:dyDescent="0.2">
      <c r="A52" s="438" t="s">
        <v>119</v>
      </c>
      <c r="B52" s="439"/>
      <c r="C52" s="84">
        <f t="shared" ref="C52:L52" si="12">SUM(C53:C58)</f>
        <v>5</v>
      </c>
      <c r="D52" s="85">
        <f t="shared" si="12"/>
        <v>5</v>
      </c>
      <c r="E52" s="86">
        <f t="shared" si="12"/>
        <v>0</v>
      </c>
      <c r="F52" s="84">
        <f t="shared" si="12"/>
        <v>121</v>
      </c>
      <c r="G52" s="84">
        <f t="shared" si="12"/>
        <v>59</v>
      </c>
      <c r="H52" s="84">
        <f t="shared" si="12"/>
        <v>62</v>
      </c>
      <c r="I52" s="84">
        <f t="shared" si="12"/>
        <v>40</v>
      </c>
      <c r="J52" s="84">
        <f t="shared" si="12"/>
        <v>36</v>
      </c>
      <c r="K52" s="84">
        <f t="shared" si="12"/>
        <v>45</v>
      </c>
      <c r="L52" s="85">
        <f t="shared" si="12"/>
        <v>57</v>
      </c>
      <c r="M52" s="9"/>
    </row>
    <row r="53" spans="1:13" ht="18" customHeight="1" x14ac:dyDescent="0.2">
      <c r="A53" s="164"/>
      <c r="B53" s="90" t="s">
        <v>303</v>
      </c>
      <c r="C53" s="93">
        <v>1</v>
      </c>
      <c r="D53" s="91">
        <v>1</v>
      </c>
      <c r="E53" s="92">
        <v>0</v>
      </c>
      <c r="F53" s="93">
        <v>0</v>
      </c>
      <c r="G53" s="93">
        <v>0</v>
      </c>
      <c r="H53" s="93">
        <v>0</v>
      </c>
      <c r="I53" s="93">
        <v>0</v>
      </c>
      <c r="J53" s="93">
        <v>0</v>
      </c>
      <c r="K53" s="91">
        <v>0</v>
      </c>
      <c r="L53" s="91">
        <v>0</v>
      </c>
      <c r="M53" s="5"/>
    </row>
    <row r="54" spans="1:13" ht="18" customHeight="1" x14ac:dyDescent="0.2">
      <c r="A54" s="89"/>
      <c r="B54" s="78" t="s">
        <v>304</v>
      </c>
      <c r="C54" s="80">
        <v>2</v>
      </c>
      <c r="D54" s="80">
        <v>2</v>
      </c>
      <c r="E54" s="82">
        <v>0</v>
      </c>
      <c r="F54" s="79">
        <v>49</v>
      </c>
      <c r="G54" s="79">
        <v>20</v>
      </c>
      <c r="H54" s="79">
        <v>29</v>
      </c>
      <c r="I54" s="79">
        <v>16</v>
      </c>
      <c r="J54" s="79">
        <v>16</v>
      </c>
      <c r="K54" s="79">
        <v>17</v>
      </c>
      <c r="L54" s="80">
        <v>26</v>
      </c>
      <c r="M54" s="5"/>
    </row>
    <row r="55" spans="1:13" ht="18" customHeight="1" x14ac:dyDescent="0.2">
      <c r="A55" s="89"/>
      <c r="B55" s="78" t="s">
        <v>305</v>
      </c>
      <c r="C55" s="79">
        <v>1</v>
      </c>
      <c r="D55" s="80">
        <v>1</v>
      </c>
      <c r="E55" s="82">
        <v>0</v>
      </c>
      <c r="F55" s="79">
        <v>8</v>
      </c>
      <c r="G55" s="79">
        <v>3</v>
      </c>
      <c r="H55" s="79">
        <v>5</v>
      </c>
      <c r="I55" s="79">
        <v>2</v>
      </c>
      <c r="J55" s="79">
        <v>2</v>
      </c>
      <c r="K55" s="79">
        <v>4</v>
      </c>
      <c r="L55" s="80">
        <v>3</v>
      </c>
      <c r="M55" s="5"/>
    </row>
    <row r="56" spans="1:13" ht="18" customHeight="1" x14ac:dyDescent="0.2">
      <c r="A56" s="89"/>
      <c r="B56" s="78" t="s">
        <v>306</v>
      </c>
      <c r="C56" s="79">
        <v>1</v>
      </c>
      <c r="D56" s="80">
        <v>1</v>
      </c>
      <c r="E56" s="82">
        <v>0</v>
      </c>
      <c r="F56" s="79">
        <v>64</v>
      </c>
      <c r="G56" s="79">
        <v>36</v>
      </c>
      <c r="H56" s="79">
        <v>28</v>
      </c>
      <c r="I56" s="79">
        <v>22</v>
      </c>
      <c r="J56" s="79">
        <v>18</v>
      </c>
      <c r="K56" s="79">
        <v>24</v>
      </c>
      <c r="L56" s="80">
        <v>28</v>
      </c>
      <c r="M56" s="5"/>
    </row>
    <row r="57" spans="1:13" ht="18" customHeight="1" x14ac:dyDescent="0.2">
      <c r="A57" s="89"/>
      <c r="B57" s="78" t="s">
        <v>307</v>
      </c>
      <c r="C57" s="79">
        <v>0</v>
      </c>
      <c r="D57" s="101">
        <v>0</v>
      </c>
      <c r="E57" s="82">
        <v>0</v>
      </c>
      <c r="F57" s="79">
        <v>0</v>
      </c>
      <c r="G57" s="102">
        <v>0</v>
      </c>
      <c r="H57" s="79">
        <v>0</v>
      </c>
      <c r="I57" s="79">
        <v>0</v>
      </c>
      <c r="J57" s="102">
        <v>0</v>
      </c>
      <c r="K57" s="79">
        <v>0</v>
      </c>
      <c r="L57" s="101">
        <v>0</v>
      </c>
      <c r="M57" s="5"/>
    </row>
    <row r="58" spans="1:13" ht="18" customHeight="1" x14ac:dyDescent="0.2">
      <c r="A58" s="171"/>
      <c r="B58" s="103" t="s">
        <v>308</v>
      </c>
      <c r="C58" s="104">
        <v>0</v>
      </c>
      <c r="D58" s="105">
        <v>0</v>
      </c>
      <c r="E58" s="106">
        <v>0</v>
      </c>
      <c r="F58" s="104">
        <v>0</v>
      </c>
      <c r="G58" s="104">
        <v>0</v>
      </c>
      <c r="H58" s="107">
        <v>0</v>
      </c>
      <c r="I58" s="104">
        <v>0</v>
      </c>
      <c r="J58" s="104">
        <v>0</v>
      </c>
      <c r="K58" s="107">
        <v>0</v>
      </c>
      <c r="L58" s="105">
        <v>0</v>
      </c>
      <c r="M58" s="5"/>
    </row>
    <row r="59" spans="1:13" ht="19.5" customHeight="1" x14ac:dyDescent="0.2">
      <c r="A59" s="13"/>
    </row>
    <row r="60" spans="1:13" ht="18.75" x14ac:dyDescent="0.2">
      <c r="C60" s="347"/>
    </row>
    <row r="70" spans="13:13" x14ac:dyDescent="0.2">
      <c r="M70" s="7" t="s">
        <v>217</v>
      </c>
    </row>
  </sheetData>
  <mergeCells count="14">
    <mergeCell ref="K4:L4"/>
    <mergeCell ref="A5:B6"/>
    <mergeCell ref="A9:B9"/>
    <mergeCell ref="A52:B52"/>
    <mergeCell ref="A20:B20"/>
    <mergeCell ref="A31:B31"/>
    <mergeCell ref="A29:B29"/>
    <mergeCell ref="A35:B35"/>
    <mergeCell ref="A21:B21"/>
    <mergeCell ref="A26:B26"/>
    <mergeCell ref="A39:B39"/>
    <mergeCell ref="A47:B47"/>
    <mergeCell ref="A7:B7"/>
    <mergeCell ref="A8:B8"/>
  </mergeCells>
  <phoneticPr fontId="11"/>
  <printOptions horizontalCentered="1"/>
  <pageMargins left="0.51181102362204722" right="0.51181102362204722" top="0.59055118110236227" bottom="0.59055118110236227" header="0.11811023622047245" footer="0.55118110236220474"/>
  <pageSetup paperSize="9" scale="70" firstPageNumber="46" orientation="portrait" useFirstPageNumber="1" r:id="rId1"/>
  <headerFooter alignWithMargins="0">
    <oddHeader>&amp;L&amp;10
　&amp;11幼　稚　園&amp;R&amp;11
幼　稚　園</oddHeader>
    <oddFooter>&amp;C&amp;11-&amp;P--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8">
    <tabColor rgb="FFCCFFCC"/>
  </sheetPr>
  <dimension ref="A1:H134"/>
  <sheetViews>
    <sheetView showGridLines="0" zoomScaleNormal="100" zoomScaleSheetLayoutView="100" workbookViewId="0">
      <selection activeCell="A18" sqref="A18:XFD21"/>
    </sheetView>
  </sheetViews>
  <sheetFormatPr defaultColWidth="10.69921875" defaultRowHeight="12.75" x14ac:dyDescent="0.2"/>
  <cols>
    <col min="1" max="1" width="3.69921875" style="54" customWidth="1"/>
    <col min="2" max="2" width="1.3984375" style="54" customWidth="1"/>
    <col min="3" max="3" width="10.69921875" style="54" customWidth="1"/>
    <col min="4" max="4" width="1.3984375" style="54" customWidth="1"/>
    <col min="5" max="7" width="10.69921875" style="7" customWidth="1"/>
    <col min="8" max="8" width="1.3984375" style="7" customWidth="1"/>
    <col min="9" max="9" width="4.8984375" style="7" customWidth="1"/>
    <col min="10" max="10" width="15.5" style="7" customWidth="1"/>
    <col min="11" max="11" width="14.09765625" style="7" customWidth="1"/>
    <col min="12" max="13" width="15.296875" style="7" customWidth="1"/>
    <col min="14" max="16" width="8.69921875" style="7" customWidth="1"/>
    <col min="17" max="16384" width="10.69921875" style="7"/>
  </cols>
  <sheetData>
    <row r="1" spans="1:8" ht="30" customHeight="1" x14ac:dyDescent="0.2">
      <c r="A1" s="274" t="s">
        <v>251</v>
      </c>
      <c r="B1" s="274"/>
      <c r="C1" s="64"/>
      <c r="D1" s="64"/>
      <c r="E1" s="59"/>
      <c r="F1" s="59"/>
      <c r="G1" s="59"/>
    </row>
    <row r="2" spans="1:8" s="49" customFormat="1" ht="24.95" customHeight="1" x14ac:dyDescent="0.2">
      <c r="A2" s="64" t="s">
        <v>82</v>
      </c>
      <c r="B2" s="64"/>
      <c r="C2" s="176"/>
      <c r="D2" s="176"/>
      <c r="E2" s="64"/>
      <c r="F2" s="64"/>
      <c r="G2" s="180" t="s">
        <v>210</v>
      </c>
    </row>
    <row r="3" spans="1:8" s="49" customFormat="1" ht="18" customHeight="1" x14ac:dyDescent="0.2">
      <c r="A3" s="528" t="s">
        <v>83</v>
      </c>
      <c r="B3" s="529"/>
      <c r="C3" s="529"/>
      <c r="D3" s="530"/>
      <c r="E3" s="525" t="s">
        <v>133</v>
      </c>
      <c r="F3" s="496" t="s">
        <v>211</v>
      </c>
      <c r="G3" s="496" t="s">
        <v>212</v>
      </c>
    </row>
    <row r="4" spans="1:8" s="49" customFormat="1" ht="18" customHeight="1" x14ac:dyDescent="0.2">
      <c r="A4" s="531"/>
      <c r="B4" s="532"/>
      <c r="C4" s="532"/>
      <c r="D4" s="533"/>
      <c r="E4" s="526"/>
      <c r="F4" s="497"/>
      <c r="G4" s="497"/>
    </row>
    <row r="5" spans="1:8" s="49" customFormat="1" ht="18" customHeight="1" x14ac:dyDescent="0.2">
      <c r="A5" s="534"/>
      <c r="B5" s="535"/>
      <c r="C5" s="535"/>
      <c r="D5" s="536"/>
      <c r="E5" s="527"/>
      <c r="F5" s="498"/>
      <c r="G5" s="498"/>
    </row>
    <row r="6" spans="1:8" ht="36" customHeight="1" x14ac:dyDescent="0.2">
      <c r="A6" s="493" t="s">
        <v>332</v>
      </c>
      <c r="B6" s="494"/>
      <c r="C6" s="494"/>
      <c r="D6" s="495"/>
      <c r="E6" s="365">
        <v>11</v>
      </c>
      <c r="F6" s="365">
        <v>25</v>
      </c>
      <c r="G6" s="365">
        <v>4</v>
      </c>
      <c r="H6" s="31"/>
    </row>
    <row r="7" spans="1:8" ht="36" customHeight="1" x14ac:dyDescent="0.2">
      <c r="A7" s="499" t="s">
        <v>322</v>
      </c>
      <c r="B7" s="500"/>
      <c r="C7" s="500"/>
      <c r="D7" s="501"/>
      <c r="E7" s="368">
        <f>E8+E9+E10</f>
        <v>10</v>
      </c>
      <c r="F7" s="368">
        <f>F8+F9+F10</f>
        <v>23</v>
      </c>
      <c r="G7" s="368">
        <f>G8+G9+G10</f>
        <v>4</v>
      </c>
      <c r="H7" s="32"/>
    </row>
    <row r="8" spans="1:8" ht="36" customHeight="1" x14ac:dyDescent="0.2">
      <c r="A8" s="493" t="s">
        <v>357</v>
      </c>
      <c r="B8" s="494"/>
      <c r="C8" s="494"/>
      <c r="D8" s="495"/>
      <c r="E8" s="374" t="s">
        <v>35</v>
      </c>
      <c r="F8" s="374" t="s">
        <v>35</v>
      </c>
      <c r="G8" s="374" t="s">
        <v>35</v>
      </c>
      <c r="H8" s="23"/>
    </row>
    <row r="9" spans="1:8" ht="36" customHeight="1" x14ac:dyDescent="0.2">
      <c r="A9" s="493" t="s">
        <v>356</v>
      </c>
      <c r="B9" s="494"/>
      <c r="C9" s="494"/>
      <c r="D9" s="495"/>
      <c r="E9" s="374" t="s">
        <v>35</v>
      </c>
      <c r="F9" s="374" t="s">
        <v>35</v>
      </c>
      <c r="G9" s="374" t="s">
        <v>35</v>
      </c>
      <c r="H9" s="23"/>
    </row>
    <row r="10" spans="1:8" ht="36" customHeight="1" x14ac:dyDescent="0.2">
      <c r="A10" s="284"/>
      <c r="B10" s="276"/>
      <c r="C10" s="369" t="s">
        <v>13</v>
      </c>
      <c r="D10" s="382"/>
      <c r="E10" s="365">
        <f>SUM(E11:E16)</f>
        <v>10</v>
      </c>
      <c r="F10" s="365">
        <f>SUM(F11:F16)</f>
        <v>23</v>
      </c>
      <c r="G10" s="365">
        <f>SUM(G11:G16)</f>
        <v>4</v>
      </c>
      <c r="H10" s="31"/>
    </row>
    <row r="11" spans="1:8" ht="36" customHeight="1" x14ac:dyDescent="0.2">
      <c r="A11" s="372" t="s">
        <v>277</v>
      </c>
      <c r="B11" s="275"/>
      <c r="C11" s="371" t="s">
        <v>223</v>
      </c>
      <c r="D11" s="366"/>
      <c r="E11" s="365">
        <v>0</v>
      </c>
      <c r="F11" s="365">
        <v>0</v>
      </c>
      <c r="G11" s="365">
        <v>0</v>
      </c>
      <c r="H11" s="31"/>
    </row>
    <row r="12" spans="1:8" ht="36" customHeight="1" x14ac:dyDescent="0.2">
      <c r="A12" s="372"/>
      <c r="B12" s="298"/>
      <c r="C12" s="380" t="s">
        <v>224</v>
      </c>
      <c r="D12" s="381"/>
      <c r="E12" s="365">
        <v>0</v>
      </c>
      <c r="F12" s="365">
        <v>0</v>
      </c>
      <c r="G12" s="374">
        <v>0</v>
      </c>
      <c r="H12" s="23"/>
    </row>
    <row r="13" spans="1:8" ht="36" customHeight="1" x14ac:dyDescent="0.2">
      <c r="A13" s="286"/>
      <c r="B13" s="298"/>
      <c r="C13" s="380" t="s">
        <v>225</v>
      </c>
      <c r="D13" s="381"/>
      <c r="E13" s="365">
        <v>2</v>
      </c>
      <c r="F13" s="365">
        <v>9</v>
      </c>
      <c r="G13" s="365">
        <v>2</v>
      </c>
      <c r="H13" s="31"/>
    </row>
    <row r="14" spans="1:8" ht="36" customHeight="1" x14ac:dyDescent="0.2">
      <c r="A14" s="372"/>
      <c r="B14" s="298"/>
      <c r="C14" s="380" t="s">
        <v>226</v>
      </c>
      <c r="D14" s="381"/>
      <c r="E14" s="365">
        <v>2</v>
      </c>
      <c r="F14" s="365">
        <v>12</v>
      </c>
      <c r="G14" s="365">
        <v>2</v>
      </c>
      <c r="H14" s="31"/>
    </row>
    <row r="15" spans="1:8" ht="36" customHeight="1" x14ac:dyDescent="0.2">
      <c r="A15" s="372" t="s">
        <v>278</v>
      </c>
      <c r="B15" s="298"/>
      <c r="C15" s="380" t="s">
        <v>227</v>
      </c>
      <c r="D15" s="381"/>
      <c r="E15" s="365">
        <v>0</v>
      </c>
      <c r="F15" s="365">
        <v>0</v>
      </c>
      <c r="G15" s="365">
        <v>0</v>
      </c>
      <c r="H15" s="31"/>
    </row>
    <row r="16" spans="1:8" ht="36" customHeight="1" x14ac:dyDescent="0.2">
      <c r="A16" s="281"/>
      <c r="B16" s="281"/>
      <c r="C16" s="376" t="s">
        <v>333</v>
      </c>
      <c r="D16" s="367"/>
      <c r="E16" s="370">
        <v>6</v>
      </c>
      <c r="F16" s="370">
        <v>2</v>
      </c>
      <c r="G16" s="370">
        <v>0</v>
      </c>
      <c r="H16" s="31"/>
    </row>
    <row r="17" spans="1:8" ht="18" customHeight="1" x14ac:dyDescent="0.2">
      <c r="A17" s="52"/>
      <c r="B17" s="52"/>
      <c r="C17" s="52"/>
      <c r="D17" s="52"/>
      <c r="E17" s="20"/>
      <c r="F17" s="20"/>
      <c r="G17" s="20"/>
      <c r="H17" s="20"/>
    </row>
    <row r="18" spans="1:8" ht="18" customHeight="1" x14ac:dyDescent="0.2">
      <c r="A18" s="52"/>
      <c r="B18" s="52"/>
      <c r="C18" s="414"/>
      <c r="D18" s="52"/>
    </row>
    <row r="19" spans="1:8" ht="18" customHeight="1" x14ac:dyDescent="0.2">
      <c r="A19" s="52"/>
      <c r="B19" s="52"/>
      <c r="D19" s="52"/>
    </row>
    <row r="20" spans="1:8" ht="18" customHeight="1" x14ac:dyDescent="0.2">
      <c r="A20" s="52"/>
      <c r="B20" s="52"/>
      <c r="D20" s="52"/>
    </row>
    <row r="21" spans="1:8" ht="18" customHeight="1" x14ac:dyDescent="0.2">
      <c r="A21" s="52"/>
      <c r="B21" s="52"/>
      <c r="D21" s="52"/>
    </row>
    <row r="22" spans="1:8" ht="18" customHeight="1" x14ac:dyDescent="0.2">
      <c r="A22" s="52"/>
      <c r="B22" s="52"/>
      <c r="D22" s="52"/>
    </row>
    <row r="23" spans="1:8" ht="18" customHeight="1" x14ac:dyDescent="0.2">
      <c r="A23" s="52"/>
      <c r="B23" s="52"/>
      <c r="C23" s="52"/>
      <c r="D23" s="52"/>
    </row>
    <row r="24" spans="1:8" ht="18" customHeight="1" x14ac:dyDescent="0.2">
      <c r="B24" s="52"/>
      <c r="C24" s="52"/>
    </row>
    <row r="25" spans="1:8" ht="18" customHeight="1" x14ac:dyDescent="0.2">
      <c r="B25" s="52"/>
    </row>
    <row r="26" spans="1:8" ht="18" customHeight="1" x14ac:dyDescent="0.2">
      <c r="B26" s="52"/>
    </row>
    <row r="27" spans="1:8" ht="18" customHeight="1" x14ac:dyDescent="0.2">
      <c r="B27" s="52"/>
    </row>
    <row r="28" spans="1:8" ht="18" customHeight="1" x14ac:dyDescent="0.2">
      <c r="B28" s="52"/>
    </row>
    <row r="29" spans="1:8" ht="28.5" customHeight="1" x14ac:dyDescent="0.2">
      <c r="B29" s="52"/>
    </row>
    <row r="30" spans="1:8" ht="28.5" customHeight="1" x14ac:dyDescent="0.2">
      <c r="B30" s="52"/>
    </row>
    <row r="31" spans="1:8" ht="28.5" customHeight="1" x14ac:dyDescent="0.2">
      <c r="B31" s="52"/>
    </row>
    <row r="32" spans="1:8" ht="28.5" customHeight="1" x14ac:dyDescent="0.2">
      <c r="B32" s="52"/>
    </row>
    <row r="33" spans="2:2" ht="28.5" customHeight="1" x14ac:dyDescent="0.2">
      <c r="B33" s="52"/>
    </row>
    <row r="34" spans="2:2" ht="28.5" customHeight="1" x14ac:dyDescent="0.2">
      <c r="B34" s="52"/>
    </row>
    <row r="35" spans="2:2" ht="28.5" customHeight="1" x14ac:dyDescent="0.2">
      <c r="B35" s="52"/>
    </row>
    <row r="36" spans="2:2" ht="28.5" customHeight="1" x14ac:dyDescent="0.2">
      <c r="B36" s="52"/>
    </row>
    <row r="37" spans="2:2" ht="28.5" customHeight="1" x14ac:dyDescent="0.2">
      <c r="B37" s="52"/>
    </row>
    <row r="38" spans="2:2" ht="28.5" customHeight="1" x14ac:dyDescent="0.2">
      <c r="B38" s="52"/>
    </row>
    <row r="39" spans="2:2" ht="28.5" customHeight="1" x14ac:dyDescent="0.2">
      <c r="B39" s="52"/>
    </row>
    <row r="40" spans="2:2" ht="28.5" customHeight="1" x14ac:dyDescent="0.2">
      <c r="B40" s="52"/>
    </row>
    <row r="41" spans="2:2" ht="28.5" customHeight="1" x14ac:dyDescent="0.2">
      <c r="B41" s="52"/>
    </row>
    <row r="42" spans="2:2" ht="28.5" customHeight="1" x14ac:dyDescent="0.2">
      <c r="B42" s="52"/>
    </row>
    <row r="43" spans="2:2" ht="28.5" customHeight="1" x14ac:dyDescent="0.2">
      <c r="B43" s="52"/>
    </row>
    <row r="44" spans="2:2" ht="28.5" customHeight="1" x14ac:dyDescent="0.2">
      <c r="B44" s="52"/>
    </row>
    <row r="45" spans="2:2" ht="28.5" customHeight="1" x14ac:dyDescent="0.2">
      <c r="B45" s="52"/>
    </row>
    <row r="46" spans="2:2" ht="28.5" customHeight="1" x14ac:dyDescent="0.2">
      <c r="B46" s="52"/>
    </row>
    <row r="47" spans="2:2" ht="28.5" customHeight="1" x14ac:dyDescent="0.2">
      <c r="B47" s="52"/>
    </row>
    <row r="48" spans="2:2" ht="28.5" customHeight="1" x14ac:dyDescent="0.2">
      <c r="B48" s="52"/>
    </row>
    <row r="49" spans="2:8" ht="28.5" customHeight="1" x14ac:dyDescent="0.2">
      <c r="B49" s="52"/>
    </row>
    <row r="50" spans="2:8" ht="28.5" customHeight="1" x14ac:dyDescent="0.2">
      <c r="B50" s="52"/>
    </row>
    <row r="51" spans="2:8" ht="28.5" customHeight="1" x14ac:dyDescent="0.2">
      <c r="B51" s="52"/>
    </row>
    <row r="52" spans="2:8" ht="28.5" customHeight="1" x14ac:dyDescent="0.2">
      <c r="B52" s="52"/>
    </row>
    <row r="53" spans="2:8" ht="28.5" customHeight="1" x14ac:dyDescent="0.2">
      <c r="B53" s="52"/>
    </row>
    <row r="54" spans="2:8" ht="28.5" customHeight="1" x14ac:dyDescent="0.2">
      <c r="B54" s="52"/>
    </row>
    <row r="55" spans="2:8" ht="28.5" customHeight="1" x14ac:dyDescent="0.2">
      <c r="B55" s="52"/>
    </row>
    <row r="56" spans="2:8" ht="28.5" customHeight="1" x14ac:dyDescent="0.2">
      <c r="B56" s="52"/>
    </row>
    <row r="57" spans="2:8" ht="28.5" customHeight="1" x14ac:dyDescent="0.2">
      <c r="B57" s="52"/>
    </row>
    <row r="58" spans="2:8" ht="28.5" customHeight="1" x14ac:dyDescent="0.2">
      <c r="B58" s="52"/>
    </row>
    <row r="59" spans="2:8" ht="28.5" customHeight="1" x14ac:dyDescent="0.2">
      <c r="B59" s="52"/>
    </row>
    <row r="60" spans="2:8" ht="28.5" customHeight="1" x14ac:dyDescent="0.2">
      <c r="B60" s="52"/>
    </row>
    <row r="61" spans="2:8" ht="28.5" customHeight="1" x14ac:dyDescent="0.2">
      <c r="B61" s="52"/>
    </row>
    <row r="62" spans="2:8" ht="28.5" customHeight="1" x14ac:dyDescent="0.2">
      <c r="B62" s="52"/>
      <c r="E62" s="5"/>
    </row>
    <row r="63" spans="2:8" ht="28.5" customHeight="1" x14ac:dyDescent="0.2">
      <c r="B63" s="52"/>
      <c r="E63" s="11"/>
      <c r="F63" s="11"/>
      <c r="G63" s="11"/>
      <c r="H63" s="11"/>
    </row>
    <row r="64" spans="2:8" ht="28.5" customHeight="1" x14ac:dyDescent="0.2">
      <c r="B64" s="52"/>
      <c r="E64" s="20"/>
      <c r="F64" s="20"/>
      <c r="G64" s="20"/>
      <c r="H64" s="20"/>
    </row>
    <row r="65" spans="2:2" ht="28.5" customHeight="1" x14ac:dyDescent="0.2">
      <c r="B65" s="52"/>
    </row>
    <row r="66" spans="2:2" ht="28.5" customHeight="1" x14ac:dyDescent="0.2">
      <c r="B66" s="52"/>
    </row>
    <row r="67" spans="2:2" ht="28.5" customHeight="1" x14ac:dyDescent="0.2">
      <c r="B67" s="52"/>
    </row>
    <row r="68" spans="2:2" ht="28.5" customHeight="1" x14ac:dyDescent="0.2">
      <c r="B68" s="52"/>
    </row>
    <row r="69" spans="2:2" ht="28.5" customHeight="1" x14ac:dyDescent="0.2">
      <c r="B69" s="52"/>
    </row>
    <row r="70" spans="2:2" ht="22.5" customHeight="1" x14ac:dyDescent="0.2">
      <c r="B70" s="52"/>
    </row>
    <row r="71" spans="2:2" ht="22.5" customHeight="1" x14ac:dyDescent="0.2">
      <c r="B71" s="52"/>
    </row>
    <row r="72" spans="2:2" ht="22.5" customHeight="1" x14ac:dyDescent="0.2">
      <c r="B72" s="52"/>
    </row>
    <row r="73" spans="2:2" ht="22.5" customHeight="1" x14ac:dyDescent="0.2">
      <c r="B73" s="52"/>
    </row>
    <row r="74" spans="2:2" ht="22.5" customHeight="1" x14ac:dyDescent="0.2">
      <c r="B74" s="52"/>
    </row>
    <row r="75" spans="2:2" ht="22.5" customHeight="1" x14ac:dyDescent="0.2">
      <c r="B75" s="52"/>
    </row>
    <row r="76" spans="2:2" ht="22.5" customHeight="1" x14ac:dyDescent="0.2">
      <c r="B76" s="52"/>
    </row>
    <row r="77" spans="2:2" x14ac:dyDescent="0.2">
      <c r="B77" s="52"/>
    </row>
    <row r="78" spans="2:2" x14ac:dyDescent="0.2">
      <c r="B78" s="52"/>
    </row>
    <row r="79" spans="2:2" x14ac:dyDescent="0.2">
      <c r="B79" s="52"/>
    </row>
    <row r="80" spans="2:2" x14ac:dyDescent="0.2">
      <c r="B80" s="52"/>
    </row>
    <row r="81" spans="2:2" x14ac:dyDescent="0.2">
      <c r="B81" s="52"/>
    </row>
    <row r="82" spans="2:2" x14ac:dyDescent="0.2">
      <c r="B82" s="52"/>
    </row>
    <row r="83" spans="2:2" x14ac:dyDescent="0.2">
      <c r="B83" s="52"/>
    </row>
    <row r="84" spans="2:2" x14ac:dyDescent="0.2">
      <c r="B84" s="52"/>
    </row>
    <row r="85" spans="2:2" x14ac:dyDescent="0.2">
      <c r="B85" s="52"/>
    </row>
    <row r="86" spans="2:2" x14ac:dyDescent="0.2">
      <c r="B86" s="52"/>
    </row>
    <row r="87" spans="2:2" x14ac:dyDescent="0.2">
      <c r="B87" s="52"/>
    </row>
    <row r="88" spans="2:2" x14ac:dyDescent="0.2">
      <c r="B88" s="52"/>
    </row>
    <row r="89" spans="2:2" x14ac:dyDescent="0.2">
      <c r="B89" s="52"/>
    </row>
    <row r="90" spans="2:2" x14ac:dyDescent="0.2">
      <c r="B90" s="52"/>
    </row>
    <row r="91" spans="2:2" x14ac:dyDescent="0.2">
      <c r="B91" s="52"/>
    </row>
    <row r="92" spans="2:2" x14ac:dyDescent="0.2">
      <c r="B92" s="52"/>
    </row>
    <row r="93" spans="2:2" x14ac:dyDescent="0.2">
      <c r="B93" s="52"/>
    </row>
    <row r="94" spans="2:2" x14ac:dyDescent="0.2">
      <c r="B94" s="52"/>
    </row>
    <row r="95" spans="2:2" x14ac:dyDescent="0.2">
      <c r="B95" s="52"/>
    </row>
    <row r="96" spans="2:2" x14ac:dyDescent="0.2">
      <c r="B96" s="52"/>
    </row>
    <row r="97" spans="2:2" x14ac:dyDescent="0.2">
      <c r="B97" s="52"/>
    </row>
    <row r="98" spans="2:2" x14ac:dyDescent="0.2">
      <c r="B98" s="52"/>
    </row>
    <row r="99" spans="2:2" x14ac:dyDescent="0.2">
      <c r="B99" s="52"/>
    </row>
    <row r="100" spans="2:2" x14ac:dyDescent="0.2">
      <c r="B100" s="52"/>
    </row>
    <row r="101" spans="2:2" x14ac:dyDescent="0.2">
      <c r="B101" s="52"/>
    </row>
    <row r="102" spans="2:2" x14ac:dyDescent="0.2">
      <c r="B102" s="52"/>
    </row>
    <row r="103" spans="2:2" x14ac:dyDescent="0.2">
      <c r="B103" s="52"/>
    </row>
    <row r="104" spans="2:2" x14ac:dyDescent="0.2">
      <c r="B104" s="52"/>
    </row>
    <row r="105" spans="2:2" x14ac:dyDescent="0.2">
      <c r="B105" s="52"/>
    </row>
    <row r="106" spans="2:2" x14ac:dyDescent="0.2">
      <c r="B106" s="52"/>
    </row>
    <row r="107" spans="2:2" x14ac:dyDescent="0.2">
      <c r="B107" s="52"/>
    </row>
    <row r="108" spans="2:2" x14ac:dyDescent="0.2">
      <c r="B108" s="52"/>
    </row>
    <row r="109" spans="2:2" x14ac:dyDescent="0.2">
      <c r="B109" s="52"/>
    </row>
    <row r="110" spans="2:2" x14ac:dyDescent="0.2">
      <c r="B110" s="52"/>
    </row>
    <row r="111" spans="2:2" x14ac:dyDescent="0.2">
      <c r="B111" s="52"/>
    </row>
    <row r="112" spans="2:2" x14ac:dyDescent="0.2">
      <c r="B112" s="52"/>
    </row>
    <row r="113" spans="2:2" x14ac:dyDescent="0.2">
      <c r="B113" s="52"/>
    </row>
    <row r="114" spans="2:2" x14ac:dyDescent="0.2">
      <c r="B114" s="52"/>
    </row>
    <row r="115" spans="2:2" x14ac:dyDescent="0.2">
      <c r="B115" s="52"/>
    </row>
    <row r="116" spans="2:2" x14ac:dyDescent="0.2">
      <c r="B116" s="52"/>
    </row>
    <row r="117" spans="2:2" x14ac:dyDescent="0.2">
      <c r="B117" s="52"/>
    </row>
    <row r="118" spans="2:2" x14ac:dyDescent="0.2">
      <c r="B118" s="52"/>
    </row>
    <row r="119" spans="2:2" x14ac:dyDescent="0.2">
      <c r="B119" s="52"/>
    </row>
    <row r="120" spans="2:2" x14ac:dyDescent="0.2">
      <c r="B120" s="52"/>
    </row>
    <row r="121" spans="2:2" x14ac:dyDescent="0.2">
      <c r="B121" s="52"/>
    </row>
    <row r="122" spans="2:2" x14ac:dyDescent="0.2">
      <c r="B122" s="52"/>
    </row>
    <row r="123" spans="2:2" x14ac:dyDescent="0.2">
      <c r="B123" s="52"/>
    </row>
    <row r="124" spans="2:2" x14ac:dyDescent="0.2">
      <c r="B124" s="52"/>
    </row>
    <row r="125" spans="2:2" x14ac:dyDescent="0.2">
      <c r="B125" s="52"/>
    </row>
    <row r="126" spans="2:2" x14ac:dyDescent="0.2">
      <c r="B126" s="52"/>
    </row>
    <row r="127" spans="2:2" x14ac:dyDescent="0.2">
      <c r="B127" s="52"/>
    </row>
    <row r="128" spans="2:2" x14ac:dyDescent="0.2">
      <c r="B128" s="52"/>
    </row>
    <row r="129" spans="2:2" x14ac:dyDescent="0.2">
      <c r="B129" s="52"/>
    </row>
    <row r="130" spans="2:2" x14ac:dyDescent="0.2">
      <c r="B130" s="52"/>
    </row>
    <row r="131" spans="2:2" x14ac:dyDescent="0.2">
      <c r="B131" s="52"/>
    </row>
    <row r="132" spans="2:2" x14ac:dyDescent="0.2">
      <c r="B132" s="52"/>
    </row>
    <row r="133" spans="2:2" x14ac:dyDescent="0.2">
      <c r="B133" s="52"/>
    </row>
    <row r="134" spans="2:2" x14ac:dyDescent="0.2">
      <c r="B134" s="52"/>
    </row>
  </sheetData>
  <mergeCells count="8">
    <mergeCell ref="F3:F5"/>
    <mergeCell ref="G3:G5"/>
    <mergeCell ref="A8:D8"/>
    <mergeCell ref="A9:D9"/>
    <mergeCell ref="A7:D7"/>
    <mergeCell ref="E3:E5"/>
    <mergeCell ref="A6:D6"/>
    <mergeCell ref="A3:D5"/>
  </mergeCells>
  <phoneticPr fontId="2"/>
  <printOptions horizontalCentered="1"/>
  <pageMargins left="0.59055118110236227" right="0.59055118110236227" top="0.78740157480314965" bottom="0.59055118110236227" header="0.19685039370078741" footer="0.51181102362204722"/>
  <pageSetup paperSize="9" firstPageNumber="47" fitToHeight="0" orientation="portrait" useFirstPageNumber="1" r:id="rId1"/>
  <headerFooter alignWithMargins="0">
    <oddHeader>&amp;L&amp;10
各種学校&amp;R&amp;10
各種学校</oddHeader>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Y87"/>
  <sheetViews>
    <sheetView showGridLines="0" tabSelected="1" zoomScale="115" zoomScaleNormal="115" workbookViewId="0">
      <pane xSplit="2" ySplit="8" topLeftCell="C13" activePane="bottomRight" state="frozen"/>
      <selection pane="topRight" activeCell="C1" sqref="C1"/>
      <selection pane="bottomLeft" activeCell="A10" sqref="A10"/>
      <selection pane="bottomRight" activeCell="A27" sqref="A27"/>
    </sheetView>
  </sheetViews>
  <sheetFormatPr defaultColWidth="10.69921875" defaultRowHeight="12.75" x14ac:dyDescent="0.2"/>
  <cols>
    <col min="1" max="1" width="4.69921875" style="54" customWidth="1"/>
    <col min="2" max="2" width="10.796875" style="54" customWidth="1"/>
    <col min="3" max="21" width="5.8984375" style="54" customWidth="1"/>
    <col min="22" max="25" width="6.69921875" style="54" customWidth="1"/>
    <col min="26" max="26" width="10.69921875" style="54"/>
    <col min="27" max="27" width="8.8984375" style="54" customWidth="1"/>
    <col min="28" max="28" width="4.8984375" style="54" customWidth="1"/>
    <col min="29" max="29" width="15.5" style="54" customWidth="1"/>
    <col min="30" max="30" width="14.09765625" style="54" customWidth="1"/>
    <col min="31" max="32" width="15.296875" style="54" customWidth="1"/>
    <col min="33" max="35" width="8.69921875" style="54" customWidth="1"/>
    <col min="36" max="16384" width="10.69921875" style="54"/>
  </cols>
  <sheetData>
    <row r="1" spans="1:25" ht="24.75" customHeight="1" x14ac:dyDescent="0.2">
      <c r="A1" s="176" t="s">
        <v>267</v>
      </c>
      <c r="B1" s="176"/>
      <c r="C1" s="64"/>
      <c r="D1" s="64"/>
      <c r="E1" s="64"/>
      <c r="F1" s="64"/>
      <c r="G1" s="64"/>
      <c r="H1" s="64"/>
      <c r="I1" s="64"/>
      <c r="J1" s="64"/>
      <c r="K1" s="282"/>
      <c r="L1" s="64"/>
      <c r="M1" s="64"/>
      <c r="N1" s="64"/>
      <c r="O1" s="64"/>
      <c r="P1" s="64"/>
      <c r="Q1" s="64"/>
      <c r="R1" s="64"/>
      <c r="S1" s="64"/>
      <c r="T1" s="64"/>
      <c r="U1" s="297" t="s">
        <v>76</v>
      </c>
    </row>
    <row r="2" spans="1:25" ht="18" customHeight="1" x14ac:dyDescent="0.2">
      <c r="A2" s="553"/>
      <c r="B2" s="554"/>
      <c r="C2" s="298"/>
      <c r="D2" s="299" t="s">
        <v>255</v>
      </c>
      <c r="E2" s="300"/>
      <c r="F2" s="300"/>
      <c r="G2" s="300"/>
      <c r="H2" s="300"/>
      <c r="I2" s="300"/>
      <c r="J2" s="300"/>
      <c r="K2" s="300"/>
      <c r="L2" s="300"/>
      <c r="M2" s="300"/>
      <c r="N2" s="301"/>
      <c r="O2" s="302" t="s">
        <v>78</v>
      </c>
      <c r="P2" s="303"/>
      <c r="Q2" s="303"/>
      <c r="R2" s="303"/>
      <c r="S2" s="304"/>
      <c r="T2" s="276"/>
      <c r="U2" s="277"/>
      <c r="V2" s="55"/>
      <c r="W2" s="55"/>
      <c r="X2" s="55"/>
      <c r="Y2" s="55"/>
    </row>
    <row r="3" spans="1:25" ht="18" customHeight="1" x14ac:dyDescent="0.4">
      <c r="A3" s="566"/>
      <c r="B3" s="567"/>
      <c r="C3" s="286"/>
      <c r="D3" s="64"/>
      <c r="E3" s="64"/>
      <c r="F3" s="537" t="s">
        <v>192</v>
      </c>
      <c r="G3" s="538"/>
      <c r="H3" s="537" t="s">
        <v>193</v>
      </c>
      <c r="I3" s="538"/>
      <c r="J3" s="537" t="s">
        <v>194</v>
      </c>
      <c r="K3" s="538"/>
      <c r="L3" s="549" t="s">
        <v>253</v>
      </c>
      <c r="M3" s="550"/>
      <c r="N3" s="305"/>
      <c r="O3" s="306"/>
      <c r="P3" s="306"/>
      <c r="Q3" s="549" t="s">
        <v>156</v>
      </c>
      <c r="R3" s="550"/>
      <c r="S3" s="543" t="s">
        <v>250</v>
      </c>
      <c r="T3" s="544"/>
      <c r="U3" s="545"/>
      <c r="V3" s="52"/>
      <c r="W3" s="52"/>
      <c r="X3" s="52"/>
      <c r="Y3" s="52"/>
    </row>
    <row r="4" spans="1:25" ht="18" customHeight="1" x14ac:dyDescent="0.2">
      <c r="A4" s="568" t="s">
        <v>252</v>
      </c>
      <c r="B4" s="569"/>
      <c r="C4" s="286"/>
      <c r="D4" s="176" t="s">
        <v>92</v>
      </c>
      <c r="E4" s="64"/>
      <c r="F4" s="539"/>
      <c r="G4" s="540"/>
      <c r="H4" s="539"/>
      <c r="I4" s="540"/>
      <c r="J4" s="539"/>
      <c r="K4" s="540"/>
      <c r="L4" s="546" t="s">
        <v>93</v>
      </c>
      <c r="M4" s="548"/>
      <c r="N4" s="305"/>
      <c r="O4" s="307" t="s">
        <v>13</v>
      </c>
      <c r="P4" s="306"/>
      <c r="Q4" s="546" t="s">
        <v>93</v>
      </c>
      <c r="R4" s="548"/>
      <c r="S4" s="546" t="s">
        <v>102</v>
      </c>
      <c r="T4" s="547"/>
      <c r="U4" s="548"/>
      <c r="V4" s="52"/>
      <c r="W4" s="52"/>
      <c r="X4" s="52"/>
      <c r="Y4" s="52"/>
    </row>
    <row r="5" spans="1:25" ht="18" customHeight="1" x14ac:dyDescent="0.2">
      <c r="A5" s="570"/>
      <c r="B5" s="571"/>
      <c r="C5" s="281"/>
      <c r="D5" s="282"/>
      <c r="E5" s="282"/>
      <c r="F5" s="541"/>
      <c r="G5" s="542"/>
      <c r="H5" s="541"/>
      <c r="I5" s="542"/>
      <c r="J5" s="541"/>
      <c r="K5" s="542"/>
      <c r="L5" s="551" t="s">
        <v>94</v>
      </c>
      <c r="M5" s="552"/>
      <c r="N5" s="308"/>
      <c r="O5" s="309"/>
      <c r="P5" s="309"/>
      <c r="Q5" s="551" t="s">
        <v>94</v>
      </c>
      <c r="R5" s="552"/>
      <c r="S5" s="308"/>
      <c r="T5" s="309"/>
      <c r="U5" s="310"/>
      <c r="V5" s="53"/>
      <c r="W5" s="53"/>
      <c r="X5" s="53"/>
      <c r="Y5" s="53"/>
    </row>
    <row r="6" spans="1:25" ht="18" customHeight="1" x14ac:dyDescent="0.2">
      <c r="A6" s="572"/>
      <c r="B6" s="573"/>
      <c r="C6" s="311" t="s">
        <v>13</v>
      </c>
      <c r="D6" s="311" t="s">
        <v>31</v>
      </c>
      <c r="E6" s="311" t="s">
        <v>32</v>
      </c>
      <c r="F6" s="311" t="s">
        <v>31</v>
      </c>
      <c r="G6" s="311" t="s">
        <v>32</v>
      </c>
      <c r="H6" s="311" t="s">
        <v>31</v>
      </c>
      <c r="I6" s="311" t="s">
        <v>32</v>
      </c>
      <c r="J6" s="311" t="s">
        <v>31</v>
      </c>
      <c r="K6" s="312" t="s">
        <v>32</v>
      </c>
      <c r="L6" s="313" t="s">
        <v>31</v>
      </c>
      <c r="M6" s="313" t="s">
        <v>32</v>
      </c>
      <c r="N6" s="313" t="s">
        <v>13</v>
      </c>
      <c r="O6" s="313" t="s">
        <v>31</v>
      </c>
      <c r="P6" s="313" t="s">
        <v>32</v>
      </c>
      <c r="Q6" s="313" t="s">
        <v>31</v>
      </c>
      <c r="R6" s="313" t="s">
        <v>32</v>
      </c>
      <c r="S6" s="313" t="s">
        <v>13</v>
      </c>
      <c r="T6" s="313" t="s">
        <v>31</v>
      </c>
      <c r="U6" s="314" t="s">
        <v>32</v>
      </c>
      <c r="V6" s="52"/>
      <c r="W6" s="52"/>
      <c r="X6" s="52"/>
      <c r="Y6" s="52"/>
    </row>
    <row r="7" spans="1:25" ht="18" customHeight="1" x14ac:dyDescent="0.2">
      <c r="A7" s="442" t="s">
        <v>361</v>
      </c>
      <c r="B7" s="443"/>
      <c r="C7" s="315">
        <v>184</v>
      </c>
      <c r="D7" s="315">
        <v>47</v>
      </c>
      <c r="E7" s="315">
        <v>137</v>
      </c>
      <c r="F7" s="315">
        <v>0</v>
      </c>
      <c r="G7" s="315">
        <v>0</v>
      </c>
      <c r="H7" s="315">
        <v>47</v>
      </c>
      <c r="I7" s="315">
        <v>137</v>
      </c>
      <c r="J7" s="315">
        <v>46</v>
      </c>
      <c r="K7" s="190">
        <v>135</v>
      </c>
      <c r="L7" s="316">
        <v>8</v>
      </c>
      <c r="M7" s="316">
        <v>5</v>
      </c>
      <c r="N7" s="316">
        <v>92</v>
      </c>
      <c r="O7" s="316">
        <v>23</v>
      </c>
      <c r="P7" s="316">
        <v>69</v>
      </c>
      <c r="Q7" s="316">
        <v>12</v>
      </c>
      <c r="R7" s="316">
        <v>18</v>
      </c>
      <c r="S7" s="316">
        <v>116</v>
      </c>
      <c r="T7" s="316">
        <v>35</v>
      </c>
      <c r="U7" s="317">
        <v>81</v>
      </c>
      <c r="V7" s="53"/>
      <c r="W7" s="53"/>
      <c r="X7" s="53"/>
      <c r="Y7" s="53"/>
    </row>
    <row r="8" spans="1:25" ht="18" customHeight="1" x14ac:dyDescent="0.2">
      <c r="A8" s="444" t="s">
        <v>322</v>
      </c>
      <c r="B8" s="445"/>
      <c r="C8" s="318">
        <f>C9+C10+C11+C14+C15+C16+C19+C21+C22</f>
        <v>163</v>
      </c>
      <c r="D8" s="318">
        <f>D9+D10+D11+D14+D15+D16+D19+D21+D22</f>
        <v>34</v>
      </c>
      <c r="E8" s="318">
        <f>E9+E10+E11+E14+E15+E16+E19+E21+E22</f>
        <v>129</v>
      </c>
      <c r="F8" s="318">
        <f t="shared" ref="F8:U8" si="0">F9+F10+F11+F14+F15+F16+F19+F21+F22</f>
        <v>0</v>
      </c>
      <c r="G8" s="318">
        <f t="shared" si="0"/>
        <v>0</v>
      </c>
      <c r="H8" s="318">
        <f>H9+H10+H11+H14+H15+H16+H19+H21+H22</f>
        <v>34</v>
      </c>
      <c r="I8" s="318">
        <f>I9+I10+I11+I14+I15+I16+I19+I21+I22</f>
        <v>129</v>
      </c>
      <c r="J8" s="318">
        <f t="shared" si="0"/>
        <v>32</v>
      </c>
      <c r="K8" s="319">
        <f t="shared" si="0"/>
        <v>128</v>
      </c>
      <c r="L8" s="320">
        <f t="shared" si="0"/>
        <v>0</v>
      </c>
      <c r="M8" s="320">
        <f t="shared" si="0"/>
        <v>0</v>
      </c>
      <c r="N8" s="320">
        <f t="shared" si="0"/>
        <v>90</v>
      </c>
      <c r="O8" s="320">
        <f t="shared" si="0"/>
        <v>21</v>
      </c>
      <c r="P8" s="320">
        <f t="shared" si="0"/>
        <v>69</v>
      </c>
      <c r="Q8" s="320">
        <f t="shared" si="0"/>
        <v>4</v>
      </c>
      <c r="R8" s="320">
        <f t="shared" si="0"/>
        <v>16</v>
      </c>
      <c r="S8" s="320">
        <f>S9+S10+S11+S14+S15+S16+S19+S21+S22</f>
        <v>92</v>
      </c>
      <c r="T8" s="320">
        <f>T9+T10+T11+T14+T15+T16+T19+T21+T22</f>
        <v>22</v>
      </c>
      <c r="U8" s="321">
        <f t="shared" si="0"/>
        <v>70</v>
      </c>
      <c r="V8" s="8"/>
      <c r="W8" s="8"/>
      <c r="X8" s="8"/>
      <c r="Y8" s="8"/>
    </row>
    <row r="9" spans="1:25" ht="18" customHeight="1" x14ac:dyDescent="0.2">
      <c r="A9" s="564" t="s">
        <v>358</v>
      </c>
      <c r="B9" s="565"/>
      <c r="C9" s="323">
        <v>0</v>
      </c>
      <c r="D9" s="322">
        <v>0</v>
      </c>
      <c r="E9" s="322">
        <v>0</v>
      </c>
      <c r="F9" s="322">
        <v>0</v>
      </c>
      <c r="G9" s="322">
        <v>0</v>
      </c>
      <c r="H9" s="322">
        <v>0</v>
      </c>
      <c r="I9" s="322">
        <v>0</v>
      </c>
      <c r="J9" s="322">
        <v>0</v>
      </c>
      <c r="K9" s="323">
        <v>0</v>
      </c>
      <c r="L9" s="324">
        <v>0</v>
      </c>
      <c r="M9" s="324">
        <v>0</v>
      </c>
      <c r="N9" s="324">
        <v>0</v>
      </c>
      <c r="O9" s="324">
        <v>0</v>
      </c>
      <c r="P9" s="324">
        <v>0</v>
      </c>
      <c r="Q9" s="324">
        <v>0</v>
      </c>
      <c r="R9" s="324">
        <v>0</v>
      </c>
      <c r="S9" s="324">
        <v>0</v>
      </c>
      <c r="T9" s="324">
        <v>0</v>
      </c>
      <c r="U9" s="325">
        <v>0</v>
      </c>
      <c r="V9" s="8"/>
      <c r="W9" s="8"/>
      <c r="X9" s="8"/>
      <c r="Y9" s="8"/>
    </row>
    <row r="10" spans="1:25" ht="18" customHeight="1" x14ac:dyDescent="0.2">
      <c r="A10" s="555" t="s">
        <v>143</v>
      </c>
      <c r="B10" s="556"/>
      <c r="C10" s="326">
        <v>0</v>
      </c>
      <c r="D10" s="326">
        <v>0</v>
      </c>
      <c r="E10" s="326">
        <v>0</v>
      </c>
      <c r="F10" s="326">
        <v>0</v>
      </c>
      <c r="G10" s="326">
        <v>0</v>
      </c>
      <c r="H10" s="326">
        <v>0</v>
      </c>
      <c r="I10" s="326">
        <v>0</v>
      </c>
      <c r="J10" s="326">
        <v>0</v>
      </c>
      <c r="K10" s="327">
        <v>0</v>
      </c>
      <c r="L10" s="328">
        <v>0</v>
      </c>
      <c r="M10" s="328">
        <v>0</v>
      </c>
      <c r="N10" s="328">
        <v>0</v>
      </c>
      <c r="O10" s="328">
        <v>0</v>
      </c>
      <c r="P10" s="328">
        <v>0</v>
      </c>
      <c r="Q10" s="328">
        <v>0</v>
      </c>
      <c r="R10" s="328">
        <v>0</v>
      </c>
      <c r="S10" s="328">
        <v>0</v>
      </c>
      <c r="T10" s="328">
        <v>0</v>
      </c>
      <c r="U10" s="329">
        <v>0</v>
      </c>
      <c r="V10" s="8"/>
      <c r="W10" s="8"/>
      <c r="X10" s="8"/>
      <c r="Y10" s="8"/>
    </row>
    <row r="11" spans="1:25" ht="18" customHeight="1" x14ac:dyDescent="0.2">
      <c r="A11" s="557" t="s">
        <v>144</v>
      </c>
      <c r="B11" s="558"/>
      <c r="C11" s="315">
        <v>152</v>
      </c>
      <c r="D11" s="315">
        <v>28</v>
      </c>
      <c r="E11" s="315">
        <v>124</v>
      </c>
      <c r="F11" s="315">
        <v>0</v>
      </c>
      <c r="G11" s="315">
        <v>0</v>
      </c>
      <c r="H11" s="315">
        <v>28</v>
      </c>
      <c r="I11" s="315">
        <v>124</v>
      </c>
      <c r="J11" s="315">
        <v>28</v>
      </c>
      <c r="K11" s="190">
        <v>124</v>
      </c>
      <c r="L11" s="316">
        <v>0</v>
      </c>
      <c r="M11" s="316">
        <v>0</v>
      </c>
      <c r="N11" s="316">
        <v>79</v>
      </c>
      <c r="O11" s="316">
        <v>15</v>
      </c>
      <c r="P11" s="316">
        <v>64</v>
      </c>
      <c r="Q11" s="316">
        <v>4</v>
      </c>
      <c r="R11" s="316">
        <v>16</v>
      </c>
      <c r="S11" s="316">
        <v>84</v>
      </c>
      <c r="T11" s="316">
        <v>20</v>
      </c>
      <c r="U11" s="330">
        <v>64</v>
      </c>
      <c r="V11" s="8"/>
      <c r="W11" s="8"/>
      <c r="X11" s="8"/>
      <c r="Y11" s="8"/>
    </row>
    <row r="12" spans="1:25" ht="18" customHeight="1" x14ac:dyDescent="0.2">
      <c r="A12" s="279"/>
      <c r="B12" s="285" t="s">
        <v>260</v>
      </c>
      <c r="C12" s="315">
        <v>0</v>
      </c>
      <c r="D12" s="315">
        <v>0</v>
      </c>
      <c r="E12" s="315">
        <v>0</v>
      </c>
      <c r="F12" s="315">
        <v>0</v>
      </c>
      <c r="G12" s="315">
        <v>0</v>
      </c>
      <c r="H12" s="315">
        <v>0</v>
      </c>
      <c r="I12" s="315">
        <v>0</v>
      </c>
      <c r="J12" s="315">
        <v>0</v>
      </c>
      <c r="K12" s="190">
        <v>0</v>
      </c>
      <c r="L12" s="316">
        <v>0</v>
      </c>
      <c r="M12" s="316">
        <v>0</v>
      </c>
      <c r="N12" s="316">
        <v>0</v>
      </c>
      <c r="O12" s="316">
        <v>0</v>
      </c>
      <c r="P12" s="316">
        <v>0</v>
      </c>
      <c r="Q12" s="316">
        <v>0</v>
      </c>
      <c r="R12" s="316">
        <v>0</v>
      </c>
      <c r="S12" s="316">
        <v>0</v>
      </c>
      <c r="T12" s="316">
        <v>0</v>
      </c>
      <c r="U12" s="330">
        <v>0</v>
      </c>
      <c r="V12" s="8"/>
      <c r="W12" s="8"/>
      <c r="X12" s="8"/>
      <c r="Y12" s="8"/>
    </row>
    <row r="13" spans="1:25" ht="18" customHeight="1" x14ac:dyDescent="0.2">
      <c r="A13" s="342"/>
      <c r="B13" s="341" t="s">
        <v>261</v>
      </c>
      <c r="C13" s="331">
        <v>152</v>
      </c>
      <c r="D13" s="331">
        <v>28</v>
      </c>
      <c r="E13" s="331">
        <v>124</v>
      </c>
      <c r="F13" s="331">
        <v>0</v>
      </c>
      <c r="G13" s="331">
        <v>0</v>
      </c>
      <c r="H13" s="331">
        <v>28</v>
      </c>
      <c r="I13" s="331">
        <v>124</v>
      </c>
      <c r="J13" s="331">
        <v>28</v>
      </c>
      <c r="K13" s="332">
        <v>124</v>
      </c>
      <c r="L13" s="228">
        <v>0</v>
      </c>
      <c r="M13" s="228">
        <v>0</v>
      </c>
      <c r="N13" s="228">
        <v>79</v>
      </c>
      <c r="O13" s="228">
        <v>15</v>
      </c>
      <c r="P13" s="228">
        <v>64</v>
      </c>
      <c r="Q13" s="228">
        <v>4</v>
      </c>
      <c r="R13" s="228">
        <v>16</v>
      </c>
      <c r="S13" s="228">
        <v>84</v>
      </c>
      <c r="T13" s="228">
        <v>20</v>
      </c>
      <c r="U13" s="333">
        <v>64</v>
      </c>
      <c r="V13" s="8"/>
      <c r="W13" s="8"/>
      <c r="X13" s="8"/>
      <c r="Y13" s="8"/>
    </row>
    <row r="14" spans="1:25" ht="18" customHeight="1" x14ac:dyDescent="0.2">
      <c r="A14" s="559" t="s">
        <v>146</v>
      </c>
      <c r="B14" s="560"/>
      <c r="C14" s="326">
        <v>0</v>
      </c>
      <c r="D14" s="326">
        <v>0</v>
      </c>
      <c r="E14" s="326">
        <v>0</v>
      </c>
      <c r="F14" s="326">
        <v>0</v>
      </c>
      <c r="G14" s="326">
        <v>0</v>
      </c>
      <c r="H14" s="326">
        <v>0</v>
      </c>
      <c r="I14" s="326">
        <v>0</v>
      </c>
      <c r="J14" s="326">
        <v>0</v>
      </c>
      <c r="K14" s="327">
        <v>0</v>
      </c>
      <c r="L14" s="328">
        <v>0</v>
      </c>
      <c r="M14" s="328">
        <v>0</v>
      </c>
      <c r="N14" s="328">
        <v>0</v>
      </c>
      <c r="O14" s="328">
        <v>0</v>
      </c>
      <c r="P14" s="328">
        <v>0</v>
      </c>
      <c r="Q14" s="328">
        <v>0</v>
      </c>
      <c r="R14" s="328">
        <v>0</v>
      </c>
      <c r="S14" s="328">
        <v>0</v>
      </c>
      <c r="T14" s="328">
        <v>0</v>
      </c>
      <c r="U14" s="329">
        <v>0</v>
      </c>
      <c r="V14" s="8"/>
      <c r="W14" s="8"/>
      <c r="X14" s="8"/>
      <c r="Y14" s="8"/>
    </row>
    <row r="15" spans="1:25" ht="18" customHeight="1" x14ac:dyDescent="0.2">
      <c r="A15" s="561" t="s">
        <v>151</v>
      </c>
      <c r="B15" s="562"/>
      <c r="C15" s="326">
        <v>0</v>
      </c>
      <c r="D15" s="326">
        <v>0</v>
      </c>
      <c r="E15" s="326">
        <v>0</v>
      </c>
      <c r="F15" s="326">
        <v>0</v>
      </c>
      <c r="G15" s="326">
        <v>0</v>
      </c>
      <c r="H15" s="326">
        <v>0</v>
      </c>
      <c r="I15" s="326">
        <v>0</v>
      </c>
      <c r="J15" s="326">
        <v>0</v>
      </c>
      <c r="K15" s="327">
        <v>0</v>
      </c>
      <c r="L15" s="328">
        <v>0</v>
      </c>
      <c r="M15" s="328">
        <v>0</v>
      </c>
      <c r="N15" s="328">
        <v>0</v>
      </c>
      <c r="O15" s="328">
        <v>0</v>
      </c>
      <c r="P15" s="328">
        <v>0</v>
      </c>
      <c r="Q15" s="328">
        <v>0</v>
      </c>
      <c r="R15" s="328">
        <v>0</v>
      </c>
      <c r="S15" s="328">
        <v>0</v>
      </c>
      <c r="T15" s="328">
        <v>0</v>
      </c>
      <c r="U15" s="329">
        <v>0</v>
      </c>
      <c r="V15" s="8"/>
      <c r="W15" s="8"/>
      <c r="X15" s="8"/>
      <c r="Y15" s="8"/>
    </row>
    <row r="16" spans="1:25" ht="18" customHeight="1" x14ac:dyDescent="0.2">
      <c r="A16" s="557" t="s">
        <v>148</v>
      </c>
      <c r="B16" s="563"/>
      <c r="C16" s="343">
        <v>11</v>
      </c>
      <c r="D16" s="315">
        <v>6</v>
      </c>
      <c r="E16" s="315">
        <v>5</v>
      </c>
      <c r="F16" s="315">
        <v>0</v>
      </c>
      <c r="G16" s="315">
        <v>0</v>
      </c>
      <c r="H16" s="315">
        <v>6</v>
      </c>
      <c r="I16" s="315">
        <v>5</v>
      </c>
      <c r="J16" s="315">
        <v>4</v>
      </c>
      <c r="K16" s="190">
        <v>4</v>
      </c>
      <c r="L16" s="316">
        <v>0</v>
      </c>
      <c r="M16" s="316">
        <v>0</v>
      </c>
      <c r="N16" s="316">
        <v>11</v>
      </c>
      <c r="O16" s="316">
        <v>6</v>
      </c>
      <c r="P16" s="316">
        <v>5</v>
      </c>
      <c r="Q16" s="316">
        <v>0</v>
      </c>
      <c r="R16" s="316">
        <v>0</v>
      </c>
      <c r="S16" s="316">
        <v>8</v>
      </c>
      <c r="T16" s="316">
        <v>2</v>
      </c>
      <c r="U16" s="330">
        <v>6</v>
      </c>
      <c r="V16" s="8"/>
      <c r="W16" s="8"/>
      <c r="X16" s="8"/>
      <c r="Y16" s="8"/>
    </row>
    <row r="17" spans="1:25" ht="18" customHeight="1" x14ac:dyDescent="0.2">
      <c r="A17" s="279"/>
      <c r="B17" s="285" t="s">
        <v>262</v>
      </c>
      <c r="C17" s="315">
        <v>11</v>
      </c>
      <c r="D17" s="315">
        <v>6</v>
      </c>
      <c r="E17" s="315">
        <v>5</v>
      </c>
      <c r="F17" s="315">
        <v>0</v>
      </c>
      <c r="G17" s="315">
        <v>0</v>
      </c>
      <c r="H17" s="315">
        <v>6</v>
      </c>
      <c r="I17" s="315">
        <v>5</v>
      </c>
      <c r="J17" s="315">
        <v>4</v>
      </c>
      <c r="K17" s="190">
        <v>4</v>
      </c>
      <c r="L17" s="316">
        <v>0</v>
      </c>
      <c r="M17" s="316">
        <v>0</v>
      </c>
      <c r="N17" s="316">
        <v>11</v>
      </c>
      <c r="O17" s="316">
        <v>6</v>
      </c>
      <c r="P17" s="316">
        <v>5</v>
      </c>
      <c r="Q17" s="316">
        <v>0</v>
      </c>
      <c r="R17" s="316">
        <v>0</v>
      </c>
      <c r="S17" s="316">
        <v>8</v>
      </c>
      <c r="T17" s="316">
        <v>2</v>
      </c>
      <c r="U17" s="330">
        <v>6</v>
      </c>
      <c r="V17" s="8"/>
      <c r="W17" s="8"/>
      <c r="X17" s="8"/>
      <c r="Y17" s="8"/>
    </row>
    <row r="18" spans="1:25" ht="18" customHeight="1" x14ac:dyDescent="0.2">
      <c r="A18" s="342"/>
      <c r="B18" s="341" t="s">
        <v>263</v>
      </c>
      <c r="C18" s="331">
        <v>0</v>
      </c>
      <c r="D18" s="331">
        <v>0</v>
      </c>
      <c r="E18" s="331">
        <v>0</v>
      </c>
      <c r="F18" s="331">
        <v>0</v>
      </c>
      <c r="G18" s="331">
        <v>0</v>
      </c>
      <c r="H18" s="331">
        <v>0</v>
      </c>
      <c r="I18" s="331">
        <v>0</v>
      </c>
      <c r="J18" s="331">
        <v>0</v>
      </c>
      <c r="K18" s="332">
        <v>0</v>
      </c>
      <c r="L18" s="228">
        <v>0</v>
      </c>
      <c r="M18" s="228">
        <v>0</v>
      </c>
      <c r="N18" s="228">
        <v>0</v>
      </c>
      <c r="O18" s="228">
        <v>0</v>
      </c>
      <c r="P18" s="228">
        <v>0</v>
      </c>
      <c r="Q18" s="228">
        <v>0</v>
      </c>
      <c r="R18" s="228">
        <v>0</v>
      </c>
      <c r="S18" s="228">
        <v>0</v>
      </c>
      <c r="T18" s="228">
        <v>0</v>
      </c>
      <c r="U18" s="333">
        <v>0</v>
      </c>
      <c r="V18" s="8"/>
      <c r="W18" s="8"/>
      <c r="X18" s="8"/>
      <c r="Y18" s="8"/>
    </row>
    <row r="19" spans="1:25" ht="18" customHeight="1" x14ac:dyDescent="0.2">
      <c r="A19" s="555" t="s">
        <v>152</v>
      </c>
      <c r="B19" s="556"/>
      <c r="C19" s="315">
        <v>0</v>
      </c>
      <c r="D19" s="315">
        <v>0</v>
      </c>
      <c r="E19" s="315">
        <v>0</v>
      </c>
      <c r="F19" s="315">
        <v>0</v>
      </c>
      <c r="G19" s="315">
        <v>0</v>
      </c>
      <c r="H19" s="315">
        <v>0</v>
      </c>
      <c r="I19" s="315">
        <v>0</v>
      </c>
      <c r="J19" s="315">
        <v>0</v>
      </c>
      <c r="K19" s="315">
        <v>0</v>
      </c>
      <c r="L19" s="315">
        <v>0</v>
      </c>
      <c r="M19" s="315">
        <v>0</v>
      </c>
      <c r="N19" s="315">
        <v>0</v>
      </c>
      <c r="O19" s="315">
        <v>0</v>
      </c>
      <c r="P19" s="315">
        <v>0</v>
      </c>
      <c r="Q19" s="315">
        <v>0</v>
      </c>
      <c r="R19" s="315">
        <v>0</v>
      </c>
      <c r="S19" s="315">
        <v>0</v>
      </c>
      <c r="T19" s="315">
        <v>0</v>
      </c>
      <c r="U19" s="343">
        <v>0</v>
      </c>
      <c r="V19" s="8"/>
      <c r="W19" s="8"/>
      <c r="X19" s="8"/>
      <c r="Y19" s="8"/>
    </row>
    <row r="20" spans="1:25" ht="18" customHeight="1" x14ac:dyDescent="0.2">
      <c r="A20" s="279"/>
      <c r="B20" s="285" t="s">
        <v>264</v>
      </c>
      <c r="C20" s="331">
        <v>0</v>
      </c>
      <c r="D20" s="331">
        <v>0</v>
      </c>
      <c r="E20" s="331">
        <v>0</v>
      </c>
      <c r="F20" s="331">
        <v>0</v>
      </c>
      <c r="G20" s="331">
        <v>0</v>
      </c>
      <c r="H20" s="331">
        <v>0</v>
      </c>
      <c r="I20" s="331">
        <v>0</v>
      </c>
      <c r="J20" s="331">
        <v>0</v>
      </c>
      <c r="K20" s="332">
        <v>0</v>
      </c>
      <c r="L20" s="228">
        <v>0</v>
      </c>
      <c r="M20" s="228">
        <v>0</v>
      </c>
      <c r="N20" s="228">
        <v>0</v>
      </c>
      <c r="O20" s="228">
        <v>0</v>
      </c>
      <c r="P20" s="228">
        <v>0</v>
      </c>
      <c r="Q20" s="228">
        <v>0</v>
      </c>
      <c r="R20" s="228">
        <v>0</v>
      </c>
      <c r="S20" s="228">
        <v>0</v>
      </c>
      <c r="T20" s="228">
        <v>0</v>
      </c>
      <c r="U20" s="333">
        <v>0</v>
      </c>
      <c r="V20" s="8"/>
      <c r="W20" s="8"/>
      <c r="X20" s="8"/>
      <c r="Y20" s="8"/>
    </row>
    <row r="21" spans="1:25" ht="18" customHeight="1" x14ac:dyDescent="0.2">
      <c r="A21" s="557" t="s">
        <v>153</v>
      </c>
      <c r="B21" s="558"/>
      <c r="C21" s="326">
        <v>0</v>
      </c>
      <c r="D21" s="326">
        <v>0</v>
      </c>
      <c r="E21" s="326">
        <v>0</v>
      </c>
      <c r="F21" s="326">
        <v>0</v>
      </c>
      <c r="G21" s="326">
        <v>0</v>
      </c>
      <c r="H21" s="326">
        <v>0</v>
      </c>
      <c r="I21" s="326">
        <v>0</v>
      </c>
      <c r="J21" s="326">
        <v>0</v>
      </c>
      <c r="K21" s="327">
        <v>0</v>
      </c>
      <c r="L21" s="328">
        <v>0</v>
      </c>
      <c r="M21" s="328">
        <v>0</v>
      </c>
      <c r="N21" s="328">
        <v>0</v>
      </c>
      <c r="O21" s="328">
        <v>0</v>
      </c>
      <c r="P21" s="328">
        <v>0</v>
      </c>
      <c r="Q21" s="328">
        <v>0</v>
      </c>
      <c r="R21" s="328">
        <v>0</v>
      </c>
      <c r="S21" s="328">
        <v>0</v>
      </c>
      <c r="T21" s="328">
        <v>0</v>
      </c>
      <c r="U21" s="329">
        <v>0</v>
      </c>
      <c r="V21" s="8"/>
      <c r="W21" s="8"/>
      <c r="X21" s="8"/>
      <c r="Y21" s="8"/>
    </row>
    <row r="22" spans="1:25" ht="18" customHeight="1" x14ac:dyDescent="0.2">
      <c r="A22" s="557" t="s">
        <v>154</v>
      </c>
      <c r="B22" s="558"/>
      <c r="C22" s="315">
        <v>0</v>
      </c>
      <c r="D22" s="315">
        <v>0</v>
      </c>
      <c r="E22" s="315">
        <v>0</v>
      </c>
      <c r="F22" s="315">
        <v>0</v>
      </c>
      <c r="G22" s="315">
        <v>0</v>
      </c>
      <c r="H22" s="315">
        <v>0</v>
      </c>
      <c r="I22" s="315">
        <v>0</v>
      </c>
      <c r="J22" s="315">
        <v>0</v>
      </c>
      <c r="K22" s="190">
        <v>0</v>
      </c>
      <c r="L22" s="316">
        <v>0</v>
      </c>
      <c r="M22" s="316">
        <v>0</v>
      </c>
      <c r="N22" s="316">
        <v>0</v>
      </c>
      <c r="O22" s="316">
        <v>0</v>
      </c>
      <c r="P22" s="316">
        <v>0</v>
      </c>
      <c r="Q22" s="316">
        <v>0</v>
      </c>
      <c r="R22" s="316">
        <v>0</v>
      </c>
      <c r="S22" s="316">
        <v>0</v>
      </c>
      <c r="T22" s="316">
        <v>0</v>
      </c>
      <c r="U22" s="330">
        <v>0</v>
      </c>
      <c r="V22" s="8"/>
      <c r="W22" s="8"/>
      <c r="X22" s="8"/>
      <c r="Y22" s="8"/>
    </row>
    <row r="23" spans="1:25" ht="18" customHeight="1" x14ac:dyDescent="0.2">
      <c r="A23" s="279"/>
      <c r="B23" s="285" t="s">
        <v>265</v>
      </c>
      <c r="C23" s="315">
        <v>0</v>
      </c>
      <c r="D23" s="315">
        <v>0</v>
      </c>
      <c r="E23" s="315">
        <v>0</v>
      </c>
      <c r="F23" s="315">
        <v>0</v>
      </c>
      <c r="G23" s="315">
        <v>0</v>
      </c>
      <c r="H23" s="315">
        <v>0</v>
      </c>
      <c r="I23" s="315">
        <v>0</v>
      </c>
      <c r="J23" s="315">
        <v>0</v>
      </c>
      <c r="K23" s="190">
        <v>0</v>
      </c>
      <c r="L23" s="316">
        <v>0</v>
      </c>
      <c r="M23" s="316">
        <v>0</v>
      </c>
      <c r="N23" s="316">
        <v>0</v>
      </c>
      <c r="O23" s="316">
        <v>0</v>
      </c>
      <c r="P23" s="316">
        <v>0</v>
      </c>
      <c r="Q23" s="316">
        <v>0</v>
      </c>
      <c r="R23" s="316">
        <v>0</v>
      </c>
      <c r="S23" s="316">
        <v>0</v>
      </c>
      <c r="T23" s="316">
        <v>0</v>
      </c>
      <c r="U23" s="330">
        <v>0</v>
      </c>
      <c r="V23" s="8"/>
      <c r="W23" s="8"/>
      <c r="X23" s="8"/>
      <c r="Y23" s="8"/>
    </row>
    <row r="24" spans="1:25" ht="18" customHeight="1" x14ac:dyDescent="0.2">
      <c r="A24" s="339"/>
      <c r="B24" s="340" t="s">
        <v>266</v>
      </c>
      <c r="C24" s="334">
        <v>0</v>
      </c>
      <c r="D24" s="334">
        <v>0</v>
      </c>
      <c r="E24" s="335">
        <v>0</v>
      </c>
      <c r="F24" s="334">
        <v>0</v>
      </c>
      <c r="G24" s="334">
        <v>0</v>
      </c>
      <c r="H24" s="334">
        <v>0</v>
      </c>
      <c r="I24" s="334">
        <v>0</v>
      </c>
      <c r="J24" s="334">
        <v>0</v>
      </c>
      <c r="K24" s="335">
        <v>0</v>
      </c>
      <c r="L24" s="336">
        <v>0</v>
      </c>
      <c r="M24" s="336">
        <v>0</v>
      </c>
      <c r="N24" s="337">
        <v>0</v>
      </c>
      <c r="O24" s="336">
        <v>0</v>
      </c>
      <c r="P24" s="336">
        <v>0</v>
      </c>
      <c r="Q24" s="336">
        <v>0</v>
      </c>
      <c r="R24" s="336">
        <v>0</v>
      </c>
      <c r="S24" s="337">
        <v>0</v>
      </c>
      <c r="T24" s="336">
        <v>0</v>
      </c>
      <c r="U24" s="337">
        <v>0</v>
      </c>
      <c r="V24" s="8"/>
      <c r="W24" s="8"/>
      <c r="X24" s="8"/>
      <c r="Y24" s="8"/>
    </row>
    <row r="25" spans="1:25" ht="18" customHeight="1" x14ac:dyDescent="0.2">
      <c r="B25" s="8"/>
      <c r="C25" s="8"/>
      <c r="D25" s="8"/>
      <c r="E25" s="8"/>
      <c r="F25" s="8"/>
      <c r="G25" s="8"/>
      <c r="H25" s="8"/>
      <c r="I25" s="8"/>
      <c r="J25" s="8"/>
      <c r="K25" s="8"/>
      <c r="L25" s="8"/>
      <c r="M25" s="8"/>
      <c r="N25" s="8"/>
      <c r="O25" s="8"/>
      <c r="P25" s="8"/>
      <c r="Q25" s="8"/>
      <c r="R25" s="8"/>
      <c r="S25" s="8"/>
      <c r="T25" s="8"/>
      <c r="U25" s="8"/>
      <c r="V25" s="8"/>
      <c r="W25" s="8"/>
      <c r="X25" s="8"/>
      <c r="Y25" s="8"/>
    </row>
    <row r="26" spans="1:25" ht="18" customHeight="1" x14ac:dyDescent="0.2">
      <c r="C26" s="8"/>
      <c r="D26" s="8"/>
      <c r="E26" s="8"/>
      <c r="F26" s="8"/>
      <c r="G26" s="8"/>
      <c r="H26" s="8"/>
      <c r="I26" s="8"/>
      <c r="J26" s="8"/>
      <c r="K26" s="8"/>
      <c r="L26" s="8"/>
      <c r="M26" s="8"/>
      <c r="N26" s="8"/>
      <c r="O26" s="8"/>
      <c r="P26" s="8"/>
      <c r="Q26" s="8"/>
      <c r="R26" s="8"/>
      <c r="S26" s="8"/>
      <c r="T26" s="8"/>
      <c r="U26" s="8"/>
      <c r="V26" s="8"/>
      <c r="W26" s="8"/>
      <c r="X26" s="8"/>
      <c r="Y26" s="8"/>
    </row>
    <row r="27" spans="1:25" ht="18" customHeight="1" x14ac:dyDescent="0.2">
      <c r="C27" s="8"/>
      <c r="D27" s="8"/>
      <c r="E27" s="8"/>
      <c r="F27" s="8"/>
      <c r="G27" s="8"/>
      <c r="H27" s="8"/>
      <c r="I27" s="8"/>
      <c r="J27" s="8"/>
      <c r="K27" s="8"/>
      <c r="L27" s="8"/>
      <c r="M27" s="8"/>
      <c r="N27" s="8"/>
      <c r="O27" s="8"/>
      <c r="P27" s="8"/>
      <c r="Q27" s="8"/>
      <c r="R27" s="8"/>
      <c r="S27" s="8"/>
      <c r="T27" s="8"/>
      <c r="U27" s="8"/>
      <c r="V27" s="8"/>
      <c r="W27" s="8"/>
      <c r="X27" s="8"/>
      <c r="Y27" s="8"/>
    </row>
    <row r="28" spans="1:25" ht="18" customHeight="1" x14ac:dyDescent="0.2">
      <c r="B28" s="8"/>
      <c r="C28" s="8"/>
      <c r="D28" s="8"/>
      <c r="E28" s="8"/>
      <c r="F28" s="8"/>
      <c r="G28" s="8"/>
      <c r="H28" s="8"/>
      <c r="I28" s="8"/>
      <c r="J28" s="8"/>
      <c r="K28" s="8"/>
      <c r="L28" s="8"/>
      <c r="M28" s="8"/>
      <c r="N28" s="8"/>
      <c r="O28" s="8"/>
      <c r="P28" s="8"/>
      <c r="Q28" s="8"/>
      <c r="R28" s="8"/>
      <c r="S28" s="8"/>
      <c r="T28" s="8"/>
      <c r="U28" s="8"/>
      <c r="V28" s="8"/>
      <c r="W28" s="8"/>
      <c r="X28" s="8"/>
      <c r="Y28" s="8"/>
    </row>
    <row r="29" spans="1:25" ht="18" customHeight="1" x14ac:dyDescent="0.2">
      <c r="B29" s="8"/>
      <c r="C29" s="8"/>
      <c r="D29" s="8"/>
      <c r="E29" s="8"/>
      <c r="F29" s="8"/>
      <c r="G29" s="8"/>
      <c r="H29" s="8"/>
      <c r="I29" s="8"/>
      <c r="J29" s="8"/>
      <c r="K29" s="8"/>
      <c r="L29" s="8"/>
      <c r="M29" s="8"/>
      <c r="N29" s="8"/>
      <c r="O29" s="8"/>
      <c r="P29" s="8"/>
      <c r="Q29" s="8"/>
      <c r="R29" s="8"/>
      <c r="S29" s="8"/>
      <c r="T29" s="8"/>
      <c r="U29" s="8"/>
      <c r="V29" s="8"/>
      <c r="W29" s="8"/>
      <c r="X29" s="8"/>
      <c r="Y29" s="8"/>
    </row>
    <row r="30" spans="1:25" ht="18" customHeight="1" x14ac:dyDescent="0.2">
      <c r="B30" s="8"/>
      <c r="C30" s="8"/>
      <c r="D30" s="8"/>
      <c r="E30" s="8"/>
      <c r="F30" s="8"/>
      <c r="G30" s="8"/>
      <c r="H30" s="8"/>
      <c r="I30" s="8"/>
      <c r="J30" s="8"/>
      <c r="K30" s="8"/>
      <c r="L30" s="8"/>
      <c r="M30" s="8"/>
      <c r="N30" s="8"/>
      <c r="O30" s="8"/>
      <c r="P30" s="8"/>
      <c r="Q30" s="8"/>
      <c r="R30" s="8"/>
      <c r="S30" s="8"/>
      <c r="T30" s="8"/>
      <c r="U30" s="8"/>
      <c r="V30" s="8"/>
      <c r="W30" s="8"/>
      <c r="X30" s="8"/>
      <c r="Y30" s="8"/>
    </row>
    <row r="31" spans="1:25" ht="18" customHeight="1" x14ac:dyDescent="0.2">
      <c r="B31" s="8"/>
      <c r="C31" s="8"/>
      <c r="D31" s="8"/>
      <c r="E31" s="8"/>
      <c r="F31" s="8"/>
      <c r="G31" s="8"/>
      <c r="H31" s="8"/>
      <c r="I31" s="8"/>
      <c r="J31" s="8"/>
      <c r="K31" s="8"/>
      <c r="L31" s="8"/>
      <c r="M31" s="8"/>
      <c r="N31" s="8"/>
      <c r="O31" s="8"/>
      <c r="P31" s="8"/>
      <c r="Q31" s="8"/>
      <c r="R31" s="8"/>
      <c r="S31" s="8"/>
      <c r="T31" s="8"/>
      <c r="U31" s="8"/>
      <c r="V31" s="8"/>
      <c r="W31" s="8"/>
      <c r="X31" s="8"/>
      <c r="Y31" s="8"/>
    </row>
    <row r="32" spans="1:25" ht="18" customHeight="1" x14ac:dyDescent="0.2">
      <c r="B32" s="8"/>
      <c r="C32" s="8"/>
      <c r="D32" s="8"/>
      <c r="E32" s="8"/>
      <c r="F32" s="8"/>
      <c r="G32" s="8"/>
      <c r="H32" s="8"/>
      <c r="I32" s="8"/>
      <c r="J32" s="8"/>
      <c r="K32" s="8"/>
      <c r="L32" s="8"/>
      <c r="M32" s="8"/>
      <c r="N32" s="8"/>
      <c r="O32" s="8"/>
      <c r="P32" s="8"/>
      <c r="Q32" s="8"/>
      <c r="R32" s="8"/>
      <c r="S32" s="8"/>
      <c r="T32" s="8"/>
      <c r="U32" s="8"/>
      <c r="V32" s="8"/>
      <c r="W32" s="8"/>
      <c r="X32" s="8"/>
      <c r="Y32" s="8"/>
    </row>
    <row r="33" spans="2:25" ht="18" customHeight="1" x14ac:dyDescent="0.2">
      <c r="B33" s="8"/>
      <c r="C33" s="8"/>
      <c r="D33" s="8"/>
      <c r="E33" s="8"/>
      <c r="F33" s="8"/>
      <c r="G33" s="8"/>
      <c r="H33" s="8"/>
      <c r="I33" s="8"/>
      <c r="J33" s="8"/>
      <c r="K33" s="8"/>
      <c r="L33" s="8"/>
      <c r="M33" s="8"/>
      <c r="N33" s="8"/>
      <c r="O33" s="8"/>
      <c r="P33" s="8"/>
      <c r="Q33" s="8"/>
      <c r="R33" s="8"/>
      <c r="S33" s="8"/>
      <c r="T33" s="8"/>
      <c r="U33" s="8"/>
      <c r="V33" s="8"/>
      <c r="W33" s="8"/>
      <c r="X33" s="8"/>
      <c r="Y33" s="8"/>
    </row>
    <row r="34" spans="2:25" ht="18" customHeight="1" x14ac:dyDescent="0.2">
      <c r="B34" s="8"/>
      <c r="C34" s="8"/>
      <c r="D34" s="8"/>
      <c r="E34" s="8"/>
      <c r="F34" s="8"/>
      <c r="G34" s="8"/>
      <c r="H34" s="8"/>
      <c r="I34" s="8"/>
      <c r="J34" s="8"/>
      <c r="K34" s="8"/>
      <c r="L34" s="8"/>
      <c r="M34" s="8"/>
      <c r="N34" s="8"/>
      <c r="O34" s="8"/>
      <c r="P34" s="8"/>
      <c r="Q34" s="8"/>
      <c r="R34" s="8"/>
      <c r="S34" s="8"/>
      <c r="T34" s="8"/>
      <c r="U34" s="8"/>
      <c r="V34" s="8"/>
      <c r="W34" s="8"/>
      <c r="X34" s="8"/>
      <c r="Y34" s="8"/>
    </row>
    <row r="35" spans="2:25" ht="18" customHeight="1" x14ac:dyDescent="0.2">
      <c r="B35" s="8"/>
      <c r="C35" s="8"/>
      <c r="D35" s="8"/>
      <c r="E35" s="8"/>
      <c r="F35" s="8"/>
      <c r="G35" s="8"/>
      <c r="H35" s="8"/>
      <c r="I35" s="8"/>
      <c r="J35" s="8"/>
      <c r="K35" s="8"/>
      <c r="L35" s="8"/>
      <c r="M35" s="8"/>
      <c r="N35" s="8"/>
      <c r="O35" s="8"/>
      <c r="P35" s="8"/>
      <c r="Q35" s="8"/>
      <c r="R35" s="8"/>
      <c r="S35" s="8"/>
      <c r="T35" s="8"/>
      <c r="U35" s="8"/>
      <c r="V35" s="8"/>
      <c r="W35" s="8"/>
      <c r="X35" s="8"/>
      <c r="Y35" s="8"/>
    </row>
    <row r="36" spans="2:25" ht="18" customHeight="1" x14ac:dyDescent="0.2">
      <c r="B36" s="8"/>
      <c r="C36" s="8"/>
      <c r="D36" s="8"/>
      <c r="E36" s="8"/>
      <c r="F36" s="8"/>
      <c r="G36" s="8"/>
      <c r="H36" s="8"/>
      <c r="I36" s="8"/>
      <c r="J36" s="8"/>
      <c r="K36" s="8"/>
      <c r="L36" s="8"/>
      <c r="M36" s="8"/>
      <c r="N36" s="8"/>
      <c r="O36" s="8"/>
      <c r="P36" s="8"/>
      <c r="Q36" s="8"/>
      <c r="R36" s="8"/>
      <c r="S36" s="8"/>
      <c r="T36" s="8"/>
      <c r="U36" s="8"/>
      <c r="V36" s="8"/>
      <c r="W36" s="8"/>
      <c r="X36" s="8"/>
      <c r="Y36" s="8"/>
    </row>
    <row r="37" spans="2:25" ht="18" customHeight="1" x14ac:dyDescent="0.2">
      <c r="B37" s="8"/>
      <c r="C37" s="8"/>
      <c r="D37" s="8"/>
      <c r="E37" s="8"/>
      <c r="F37" s="8"/>
      <c r="G37" s="8"/>
      <c r="H37" s="8"/>
      <c r="I37" s="8"/>
      <c r="J37" s="8"/>
      <c r="K37" s="8"/>
      <c r="L37" s="8"/>
      <c r="M37" s="8"/>
      <c r="N37" s="8"/>
      <c r="O37" s="8"/>
      <c r="P37" s="8"/>
      <c r="Q37" s="8"/>
      <c r="R37" s="8"/>
      <c r="S37" s="8"/>
      <c r="T37" s="8"/>
      <c r="U37" s="8"/>
      <c r="V37" s="8"/>
      <c r="W37" s="8"/>
      <c r="X37" s="8"/>
      <c r="Y37" s="8"/>
    </row>
    <row r="38" spans="2:25" ht="18" customHeight="1" x14ac:dyDescent="0.2">
      <c r="B38" s="8"/>
      <c r="C38" s="8"/>
      <c r="D38" s="8"/>
      <c r="E38" s="8"/>
      <c r="F38" s="8"/>
      <c r="G38" s="8"/>
      <c r="H38" s="8"/>
      <c r="I38" s="8"/>
      <c r="J38" s="8"/>
      <c r="K38" s="8"/>
      <c r="L38" s="8"/>
      <c r="M38" s="8"/>
      <c r="N38" s="8"/>
      <c r="O38" s="8"/>
      <c r="P38" s="8"/>
      <c r="Q38" s="8"/>
      <c r="R38" s="8"/>
      <c r="S38" s="8"/>
      <c r="T38" s="8"/>
      <c r="U38" s="8"/>
      <c r="V38" s="8"/>
      <c r="W38" s="8"/>
      <c r="X38" s="8"/>
      <c r="Y38" s="8"/>
    </row>
    <row r="39" spans="2:25" ht="18" customHeight="1" x14ac:dyDescent="0.2">
      <c r="B39" s="8"/>
      <c r="C39" s="8"/>
      <c r="D39" s="8"/>
      <c r="E39" s="8"/>
      <c r="F39" s="8"/>
      <c r="G39" s="8"/>
      <c r="H39" s="8"/>
      <c r="I39" s="8"/>
      <c r="J39" s="8"/>
      <c r="K39" s="8"/>
      <c r="L39" s="8"/>
      <c r="M39" s="8"/>
      <c r="N39" s="8"/>
      <c r="O39" s="8"/>
      <c r="P39" s="8"/>
      <c r="Q39" s="8"/>
      <c r="R39" s="8"/>
      <c r="S39" s="8"/>
      <c r="T39" s="8"/>
      <c r="U39" s="8"/>
      <c r="V39" s="8"/>
      <c r="W39" s="8"/>
      <c r="X39" s="8"/>
      <c r="Y39" s="8"/>
    </row>
    <row r="40" spans="2:25" ht="28.5" customHeight="1" x14ac:dyDescent="0.2">
      <c r="B40" s="8"/>
      <c r="C40" s="8"/>
      <c r="D40" s="8"/>
      <c r="E40" s="8"/>
      <c r="F40" s="8"/>
      <c r="G40" s="8"/>
      <c r="H40" s="8"/>
      <c r="I40" s="8"/>
      <c r="J40" s="8"/>
      <c r="K40" s="8"/>
      <c r="L40" s="8"/>
      <c r="M40" s="8"/>
      <c r="N40" s="8"/>
      <c r="O40" s="8"/>
      <c r="P40" s="8"/>
      <c r="Q40" s="8"/>
      <c r="R40" s="8"/>
      <c r="S40" s="8"/>
      <c r="T40" s="8"/>
      <c r="U40" s="8"/>
      <c r="V40" s="8"/>
      <c r="W40" s="8"/>
      <c r="X40" s="8"/>
      <c r="Y40" s="8"/>
    </row>
    <row r="41" spans="2:25" ht="28.5" customHeight="1" x14ac:dyDescent="0.2">
      <c r="B41" s="8"/>
      <c r="C41" s="8"/>
      <c r="D41" s="8"/>
      <c r="E41" s="8"/>
      <c r="F41" s="8"/>
      <c r="G41" s="8"/>
      <c r="H41" s="8"/>
      <c r="I41" s="8"/>
      <c r="J41" s="8"/>
      <c r="K41" s="8"/>
      <c r="L41" s="8"/>
      <c r="M41" s="8"/>
      <c r="N41" s="8"/>
      <c r="O41" s="8"/>
      <c r="P41" s="8"/>
      <c r="Q41" s="8"/>
      <c r="R41" s="8"/>
      <c r="S41" s="8"/>
      <c r="T41" s="8"/>
      <c r="U41" s="8"/>
      <c r="V41" s="8"/>
      <c r="W41" s="8"/>
      <c r="X41" s="8"/>
      <c r="Y41" s="8"/>
    </row>
    <row r="42" spans="2:25" ht="28.5" customHeight="1" x14ac:dyDescent="0.2">
      <c r="B42" s="8"/>
      <c r="C42" s="8"/>
      <c r="D42" s="8"/>
      <c r="E42" s="8"/>
      <c r="F42" s="8"/>
      <c r="G42" s="8"/>
      <c r="H42" s="8"/>
      <c r="I42" s="8"/>
      <c r="J42" s="8"/>
      <c r="K42" s="8"/>
      <c r="L42" s="8"/>
      <c r="M42" s="8"/>
      <c r="N42" s="8"/>
      <c r="O42" s="8"/>
      <c r="P42" s="8"/>
      <c r="Q42" s="8"/>
      <c r="R42" s="8"/>
      <c r="S42" s="8"/>
      <c r="T42" s="8"/>
      <c r="U42" s="8"/>
      <c r="V42" s="8"/>
      <c r="W42" s="8"/>
      <c r="X42" s="8"/>
      <c r="Y42" s="8"/>
    </row>
    <row r="43" spans="2:25" ht="28.5" customHeight="1" x14ac:dyDescent="0.2">
      <c r="B43" s="8"/>
      <c r="C43" s="8"/>
      <c r="D43" s="8"/>
      <c r="E43" s="8"/>
      <c r="F43" s="8"/>
      <c r="G43" s="8"/>
      <c r="H43" s="8"/>
      <c r="I43" s="8"/>
      <c r="J43" s="8"/>
      <c r="K43" s="8"/>
      <c r="L43" s="8"/>
      <c r="M43" s="8"/>
      <c r="N43" s="8"/>
      <c r="O43" s="8"/>
      <c r="P43" s="8"/>
      <c r="Q43" s="8"/>
      <c r="R43" s="8"/>
      <c r="S43" s="8"/>
      <c r="T43" s="8"/>
      <c r="U43" s="8"/>
      <c r="V43" s="8"/>
      <c r="W43" s="8"/>
      <c r="X43" s="8"/>
      <c r="Y43" s="8"/>
    </row>
    <row r="44" spans="2:25" ht="28.5" customHeight="1" x14ac:dyDescent="0.2">
      <c r="B44" s="52"/>
      <c r="C44" s="52"/>
      <c r="D44" s="52"/>
      <c r="E44" s="52"/>
      <c r="F44" s="52"/>
      <c r="G44" s="52"/>
      <c r="H44" s="52"/>
      <c r="I44" s="52"/>
      <c r="J44" s="52"/>
      <c r="K44" s="52"/>
      <c r="L44" s="52"/>
      <c r="M44" s="52"/>
      <c r="N44" s="52"/>
      <c r="O44" s="52"/>
      <c r="P44" s="52"/>
      <c r="Q44" s="52"/>
      <c r="R44" s="52"/>
      <c r="S44" s="52"/>
      <c r="T44" s="52"/>
      <c r="U44" s="52"/>
      <c r="V44" s="52"/>
      <c r="W44" s="52"/>
      <c r="X44" s="52"/>
      <c r="Y44" s="52"/>
    </row>
    <row r="45" spans="2:25" ht="28.5" customHeight="1" x14ac:dyDescent="0.2">
      <c r="B45" s="52"/>
      <c r="C45" s="52"/>
      <c r="D45" s="52"/>
      <c r="E45" s="52"/>
      <c r="F45" s="52"/>
      <c r="G45" s="52"/>
      <c r="H45" s="52"/>
      <c r="I45" s="52"/>
      <c r="J45" s="52"/>
      <c r="K45" s="52"/>
      <c r="L45" s="52"/>
      <c r="M45" s="52"/>
      <c r="N45" s="52"/>
      <c r="O45" s="52"/>
      <c r="P45" s="52"/>
      <c r="Q45" s="52"/>
      <c r="R45" s="52"/>
      <c r="S45" s="52"/>
      <c r="T45" s="52"/>
      <c r="U45" s="52"/>
      <c r="V45" s="52"/>
      <c r="W45" s="52"/>
      <c r="X45" s="52"/>
      <c r="Y45" s="52"/>
    </row>
    <row r="46" spans="2:25" ht="28.5" customHeight="1" x14ac:dyDescent="0.2">
      <c r="B46" s="52"/>
      <c r="C46" s="52"/>
      <c r="D46" s="52"/>
      <c r="E46" s="52"/>
      <c r="F46" s="52"/>
      <c r="G46" s="52"/>
      <c r="H46" s="52"/>
      <c r="I46" s="52"/>
      <c r="J46" s="52"/>
      <c r="K46" s="52"/>
      <c r="L46" s="52"/>
      <c r="M46" s="52"/>
      <c r="N46" s="52"/>
      <c r="O46" s="52"/>
      <c r="P46" s="52"/>
      <c r="Q46" s="52"/>
      <c r="R46" s="52"/>
      <c r="S46" s="52"/>
      <c r="T46" s="52"/>
      <c r="U46" s="52"/>
      <c r="V46" s="52"/>
      <c r="W46" s="52"/>
      <c r="X46" s="52"/>
      <c r="Y46" s="52"/>
    </row>
    <row r="47" spans="2:25" ht="28.5" customHeight="1" x14ac:dyDescent="0.2"/>
    <row r="48" spans="2:25" ht="28.5" customHeight="1" x14ac:dyDescent="0.2"/>
    <row r="49" ht="28.5" customHeight="1" x14ac:dyDescent="0.2"/>
    <row r="50" ht="28.5" customHeight="1" x14ac:dyDescent="0.2"/>
    <row r="51" ht="28.5" customHeight="1" x14ac:dyDescent="0.2"/>
    <row r="52" ht="28.5" customHeight="1" x14ac:dyDescent="0.2"/>
    <row r="53" ht="28.5" customHeight="1" x14ac:dyDescent="0.2"/>
    <row r="54" ht="28.5" customHeight="1" x14ac:dyDescent="0.2"/>
    <row r="55" ht="28.5" customHeight="1" x14ac:dyDescent="0.2"/>
    <row r="56" ht="28.5" customHeight="1" x14ac:dyDescent="0.2"/>
    <row r="57" ht="28.5" customHeight="1" x14ac:dyDescent="0.2"/>
    <row r="58" ht="28.5" customHeight="1" x14ac:dyDescent="0.2"/>
    <row r="59" ht="28.5" customHeight="1" x14ac:dyDescent="0.2"/>
    <row r="60" ht="28.5" customHeight="1" x14ac:dyDescent="0.2"/>
    <row r="61" ht="28.5" customHeight="1" x14ac:dyDescent="0.2"/>
    <row r="62" ht="28.5" customHeight="1" x14ac:dyDescent="0.2"/>
    <row r="63" ht="28.5" customHeight="1" x14ac:dyDescent="0.2"/>
    <row r="64" ht="28.5" customHeight="1" x14ac:dyDescent="0.2"/>
    <row r="65" ht="28.5" customHeight="1" x14ac:dyDescent="0.2"/>
    <row r="66" ht="28.5" customHeight="1" x14ac:dyDescent="0.2"/>
    <row r="67" ht="28.5" customHeight="1" x14ac:dyDescent="0.2"/>
    <row r="68" ht="28.5" customHeight="1" x14ac:dyDescent="0.2"/>
    <row r="69" ht="28.5" customHeight="1" x14ac:dyDescent="0.2"/>
    <row r="70" ht="28.5" customHeight="1" x14ac:dyDescent="0.2"/>
    <row r="71" ht="28.5" customHeight="1" x14ac:dyDescent="0.2"/>
    <row r="72" ht="28.5" customHeight="1" x14ac:dyDescent="0.2"/>
    <row r="73" ht="28.5" customHeight="1" x14ac:dyDescent="0.2"/>
    <row r="74" ht="28.5" customHeight="1" x14ac:dyDescent="0.2"/>
    <row r="75" ht="28.5" customHeight="1" x14ac:dyDescent="0.2"/>
    <row r="76" ht="28.5" customHeight="1" x14ac:dyDescent="0.2"/>
    <row r="77" ht="28.5" customHeight="1" x14ac:dyDescent="0.2"/>
    <row r="78" ht="28.5" customHeight="1" x14ac:dyDescent="0.2"/>
    <row r="79" ht="28.5" customHeight="1" x14ac:dyDescent="0.2"/>
    <row r="80" ht="28.5" customHeight="1" x14ac:dyDescent="0.2"/>
    <row r="81" ht="22.5" customHeight="1" x14ac:dyDescent="0.2"/>
    <row r="82" ht="22.5" customHeight="1" x14ac:dyDescent="0.2"/>
    <row r="83" ht="22.5" customHeight="1" x14ac:dyDescent="0.2"/>
    <row r="84" ht="22.5" customHeight="1" x14ac:dyDescent="0.2"/>
    <row r="85" ht="22.5" customHeight="1" x14ac:dyDescent="0.2"/>
    <row r="86" ht="22.5" customHeight="1" x14ac:dyDescent="0.2"/>
    <row r="87" ht="22.5" customHeight="1" x14ac:dyDescent="0.2"/>
  </sheetData>
  <mergeCells count="26">
    <mergeCell ref="A2:B2"/>
    <mergeCell ref="A19:B19"/>
    <mergeCell ref="A21:B21"/>
    <mergeCell ref="A22:B22"/>
    <mergeCell ref="A14:B14"/>
    <mergeCell ref="A15:B15"/>
    <mergeCell ref="A16:B16"/>
    <mergeCell ref="A9:B9"/>
    <mergeCell ref="A10:B10"/>
    <mergeCell ref="A11:B11"/>
    <mergeCell ref="A3:B3"/>
    <mergeCell ref="A4:B4"/>
    <mergeCell ref="A5:B6"/>
    <mergeCell ref="A7:B7"/>
    <mergeCell ref="A8:B8"/>
    <mergeCell ref="F3:G5"/>
    <mergeCell ref="H3:I5"/>
    <mergeCell ref="J3:K5"/>
    <mergeCell ref="S3:U3"/>
    <mergeCell ref="S4:U4"/>
    <mergeCell ref="L3:M3"/>
    <mergeCell ref="L4:M4"/>
    <mergeCell ref="L5:M5"/>
    <mergeCell ref="Q3:R3"/>
    <mergeCell ref="Q4:R4"/>
    <mergeCell ref="Q5:R5"/>
  </mergeCells>
  <phoneticPr fontId="1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C40" transitionEvaluation="1">
    <tabColor rgb="FFCCFFCC"/>
    <pageSetUpPr fitToPage="1"/>
  </sheetPr>
  <dimension ref="A1:P68"/>
  <sheetViews>
    <sheetView showGridLines="0" zoomScale="85" zoomScaleNormal="85" workbookViewId="0">
      <pane xSplit="2" ySplit="6" topLeftCell="C40" activePane="bottomRight" state="frozen"/>
      <selection pane="topRight" activeCell="C1" sqref="C1"/>
      <selection pane="bottomLeft" activeCell="A9" sqref="A9"/>
      <selection pane="bottomRight" activeCell="A54" sqref="A54"/>
    </sheetView>
  </sheetViews>
  <sheetFormatPr defaultColWidth="10.69921875" defaultRowHeight="12.75" x14ac:dyDescent="0.2"/>
  <cols>
    <col min="1" max="1" width="2.69921875" style="7" customWidth="1"/>
    <col min="2" max="2" width="9.8984375" style="7" customWidth="1"/>
    <col min="3" max="15" width="9" style="7" customWidth="1"/>
    <col min="16" max="16384" width="10.69921875" style="7"/>
  </cols>
  <sheetData>
    <row r="1" spans="1:16" ht="18" customHeight="1" x14ac:dyDescent="0.2">
      <c r="A1" s="60" t="s">
        <v>228</v>
      </c>
      <c r="B1" s="61"/>
      <c r="C1" s="59"/>
      <c r="D1" s="59"/>
      <c r="E1" s="59"/>
      <c r="F1" s="59"/>
      <c r="G1" s="59"/>
      <c r="H1" s="59"/>
      <c r="I1" s="59"/>
      <c r="J1" s="59"/>
      <c r="K1" s="59"/>
      <c r="L1" s="59"/>
      <c r="M1" s="59"/>
      <c r="N1" s="59"/>
      <c r="O1" s="59"/>
    </row>
    <row r="2" spans="1:16" ht="18" customHeight="1" x14ac:dyDescent="0.2">
      <c r="A2" s="62" t="s">
        <v>66</v>
      </c>
      <c r="B2" s="63"/>
      <c r="C2" s="64"/>
      <c r="D2" s="110"/>
      <c r="E2" s="64"/>
      <c r="F2" s="64"/>
      <c r="G2" s="64"/>
      <c r="H2" s="64"/>
      <c r="I2" s="64"/>
      <c r="J2" s="64"/>
      <c r="K2" s="64"/>
      <c r="L2" s="64"/>
      <c r="M2" s="64"/>
      <c r="N2" s="431" t="s">
        <v>216</v>
      </c>
      <c r="O2" s="431"/>
    </row>
    <row r="3" spans="1:16" ht="24" customHeight="1" x14ac:dyDescent="0.2">
      <c r="A3" s="432" t="s">
        <v>103</v>
      </c>
      <c r="B3" s="433"/>
      <c r="C3" s="66" t="s">
        <v>67</v>
      </c>
      <c r="D3" s="67"/>
      <c r="E3" s="68" t="s">
        <v>5</v>
      </c>
      <c r="F3" s="69"/>
      <c r="G3" s="68" t="s">
        <v>68</v>
      </c>
      <c r="H3" s="68"/>
      <c r="I3" s="68" t="s">
        <v>232</v>
      </c>
      <c r="J3" s="68"/>
      <c r="K3" s="68" t="s">
        <v>233</v>
      </c>
      <c r="L3" s="68"/>
      <c r="M3" s="68" t="s">
        <v>5</v>
      </c>
      <c r="N3" s="67"/>
      <c r="O3" s="70" t="s">
        <v>244</v>
      </c>
      <c r="P3" s="5"/>
    </row>
    <row r="4" spans="1:16" ht="24" customHeight="1" x14ac:dyDescent="0.2">
      <c r="A4" s="434"/>
      <c r="B4" s="435"/>
      <c r="C4" s="346" t="s">
        <v>69</v>
      </c>
      <c r="D4" s="346" t="s">
        <v>70</v>
      </c>
      <c r="E4" s="346" t="s">
        <v>71</v>
      </c>
      <c r="F4" s="71" t="s">
        <v>69</v>
      </c>
      <c r="G4" s="71" t="s">
        <v>31</v>
      </c>
      <c r="H4" s="71" t="s">
        <v>32</v>
      </c>
      <c r="I4" s="71" t="s">
        <v>229</v>
      </c>
      <c r="J4" s="71" t="s">
        <v>230</v>
      </c>
      <c r="K4" s="71" t="s">
        <v>231</v>
      </c>
      <c r="L4" s="71" t="s">
        <v>72</v>
      </c>
      <c r="M4" s="71" t="s">
        <v>73</v>
      </c>
      <c r="N4" s="71" t="s">
        <v>74</v>
      </c>
      <c r="O4" s="72" t="s">
        <v>243</v>
      </c>
      <c r="P4" s="5"/>
    </row>
    <row r="5" spans="1:16" ht="24" customHeight="1" x14ac:dyDescent="0.2">
      <c r="A5" s="442" t="s">
        <v>361</v>
      </c>
      <c r="B5" s="443"/>
      <c r="C5" s="73">
        <v>239</v>
      </c>
      <c r="D5" s="73">
        <v>231</v>
      </c>
      <c r="E5" s="73">
        <v>8</v>
      </c>
      <c r="F5" s="73">
        <v>18875</v>
      </c>
      <c r="G5" s="73">
        <v>9685</v>
      </c>
      <c r="H5" s="73">
        <v>9190</v>
      </c>
      <c r="I5" s="73">
        <v>1065</v>
      </c>
      <c r="J5" s="73">
        <v>2713</v>
      </c>
      <c r="K5" s="73">
        <v>3101</v>
      </c>
      <c r="L5" s="73">
        <v>3931</v>
      </c>
      <c r="M5" s="73">
        <v>4012</v>
      </c>
      <c r="N5" s="73">
        <v>4053</v>
      </c>
      <c r="O5" s="74">
        <v>3986</v>
      </c>
      <c r="P5" s="5"/>
    </row>
    <row r="6" spans="1:16" s="10" customFormat="1" ht="24" customHeight="1" x14ac:dyDescent="0.2">
      <c r="A6" s="444" t="s">
        <v>322</v>
      </c>
      <c r="B6" s="445"/>
      <c r="C6" s="108">
        <f>C7+C18</f>
        <v>245</v>
      </c>
      <c r="D6" s="109">
        <f>D7+D18</f>
        <v>236</v>
      </c>
      <c r="E6" s="108">
        <f>E7+E18</f>
        <v>9</v>
      </c>
      <c r="F6" s="108">
        <f>F7+F18</f>
        <v>18884</v>
      </c>
      <c r="G6" s="108">
        <f t="shared" ref="G6:N6" si="0">G7+G18</f>
        <v>9690</v>
      </c>
      <c r="H6" s="108">
        <f t="shared" si="0"/>
        <v>9194</v>
      </c>
      <c r="I6" s="108">
        <f t="shared" si="0"/>
        <v>1046</v>
      </c>
      <c r="J6" s="108">
        <f t="shared" si="0"/>
        <v>2762</v>
      </c>
      <c r="K6" s="108">
        <f t="shared" si="0"/>
        <v>3056</v>
      </c>
      <c r="L6" s="108">
        <f t="shared" si="0"/>
        <v>3899</v>
      </c>
      <c r="M6" s="108">
        <f t="shared" si="0"/>
        <v>3992</v>
      </c>
      <c r="N6" s="108">
        <f t="shared" si="0"/>
        <v>4129</v>
      </c>
      <c r="O6" s="109">
        <f>O7+O18</f>
        <v>4086</v>
      </c>
      <c r="P6" s="9"/>
    </row>
    <row r="7" spans="1:16" s="10" customFormat="1" ht="24" customHeight="1" x14ac:dyDescent="0.2">
      <c r="A7" s="436" t="s">
        <v>162</v>
      </c>
      <c r="B7" s="437"/>
      <c r="C7" s="75">
        <f t="shared" ref="C7:O7" si="1">SUM(C8:C17)</f>
        <v>177</v>
      </c>
      <c r="D7" s="75">
        <f t="shared" si="1"/>
        <v>170</v>
      </c>
      <c r="E7" s="75">
        <f t="shared" si="1"/>
        <v>7</v>
      </c>
      <c r="F7" s="75">
        <f t="shared" si="1"/>
        <v>13888</v>
      </c>
      <c r="G7" s="75">
        <f t="shared" si="1"/>
        <v>7180</v>
      </c>
      <c r="H7" s="75">
        <f t="shared" si="1"/>
        <v>6708</v>
      </c>
      <c r="I7" s="75">
        <f t="shared" si="1"/>
        <v>746</v>
      </c>
      <c r="J7" s="75">
        <f t="shared" si="1"/>
        <v>2010</v>
      </c>
      <c r="K7" s="75">
        <f t="shared" si="1"/>
        <v>2215</v>
      </c>
      <c r="L7" s="75">
        <f t="shared" si="1"/>
        <v>2907</v>
      </c>
      <c r="M7" s="75">
        <f t="shared" si="1"/>
        <v>2959</v>
      </c>
      <c r="N7" s="75">
        <f t="shared" si="1"/>
        <v>3051</v>
      </c>
      <c r="O7" s="76">
        <f t="shared" si="1"/>
        <v>3069</v>
      </c>
      <c r="P7" s="9"/>
    </row>
    <row r="8" spans="1:16" ht="18" customHeight="1" x14ac:dyDescent="0.2">
      <c r="A8" s="77"/>
      <c r="B8" s="78" t="s">
        <v>310</v>
      </c>
      <c r="C8" s="79">
        <v>36</v>
      </c>
      <c r="D8" s="79">
        <v>35</v>
      </c>
      <c r="E8" s="79">
        <v>1</v>
      </c>
      <c r="F8" s="79">
        <v>2841</v>
      </c>
      <c r="G8" s="79">
        <v>1459</v>
      </c>
      <c r="H8" s="79">
        <v>1382</v>
      </c>
      <c r="I8" s="79">
        <v>145</v>
      </c>
      <c r="J8" s="79">
        <v>390</v>
      </c>
      <c r="K8" s="79">
        <v>420</v>
      </c>
      <c r="L8" s="79">
        <v>652</v>
      </c>
      <c r="M8" s="79">
        <v>588</v>
      </c>
      <c r="N8" s="79">
        <v>646</v>
      </c>
      <c r="O8" s="80">
        <v>608</v>
      </c>
      <c r="P8" s="5"/>
    </row>
    <row r="9" spans="1:16" ht="18" customHeight="1" x14ac:dyDescent="0.2">
      <c r="A9" s="81"/>
      <c r="B9" s="78" t="s">
        <v>309</v>
      </c>
      <c r="C9" s="79">
        <v>28</v>
      </c>
      <c r="D9" s="79">
        <v>24</v>
      </c>
      <c r="E9" s="79">
        <v>4</v>
      </c>
      <c r="F9" s="79">
        <v>1845</v>
      </c>
      <c r="G9" s="79">
        <v>999</v>
      </c>
      <c r="H9" s="79">
        <v>846</v>
      </c>
      <c r="I9" s="79">
        <v>125</v>
      </c>
      <c r="J9" s="79">
        <v>280</v>
      </c>
      <c r="K9" s="79">
        <v>298</v>
      </c>
      <c r="L9" s="79">
        <v>374</v>
      </c>
      <c r="M9" s="79">
        <v>376</v>
      </c>
      <c r="N9" s="79">
        <v>392</v>
      </c>
      <c r="O9" s="80">
        <v>374</v>
      </c>
      <c r="P9" s="5"/>
    </row>
    <row r="10" spans="1:16" ht="18" customHeight="1" x14ac:dyDescent="0.2">
      <c r="A10" s="89"/>
      <c r="B10" s="78" t="s">
        <v>282</v>
      </c>
      <c r="C10" s="79">
        <v>53</v>
      </c>
      <c r="D10" s="79">
        <v>51</v>
      </c>
      <c r="E10" s="79">
        <v>2</v>
      </c>
      <c r="F10" s="79">
        <v>4567</v>
      </c>
      <c r="G10" s="79">
        <v>2335</v>
      </c>
      <c r="H10" s="79">
        <v>2232</v>
      </c>
      <c r="I10" s="79">
        <v>223</v>
      </c>
      <c r="J10" s="79">
        <v>652</v>
      </c>
      <c r="K10" s="79">
        <v>703</v>
      </c>
      <c r="L10" s="79">
        <v>941</v>
      </c>
      <c r="M10" s="79">
        <v>1063</v>
      </c>
      <c r="N10" s="79">
        <v>985</v>
      </c>
      <c r="O10" s="80">
        <v>1091</v>
      </c>
      <c r="P10" s="5"/>
    </row>
    <row r="11" spans="1:16" ht="18" customHeight="1" x14ac:dyDescent="0.2">
      <c r="A11" s="89"/>
      <c r="B11" s="78" t="s">
        <v>283</v>
      </c>
      <c r="C11" s="79">
        <v>10</v>
      </c>
      <c r="D11" s="79">
        <v>10</v>
      </c>
      <c r="E11" s="79">
        <v>0</v>
      </c>
      <c r="F11" s="79">
        <v>669</v>
      </c>
      <c r="G11" s="79">
        <v>366</v>
      </c>
      <c r="H11" s="79">
        <v>303</v>
      </c>
      <c r="I11" s="79">
        <v>39</v>
      </c>
      <c r="J11" s="79">
        <v>113</v>
      </c>
      <c r="K11" s="79">
        <v>135</v>
      </c>
      <c r="L11" s="79">
        <v>113</v>
      </c>
      <c r="M11" s="79">
        <v>123</v>
      </c>
      <c r="N11" s="79">
        <v>146</v>
      </c>
      <c r="O11" s="80">
        <v>117</v>
      </c>
      <c r="P11" s="5"/>
    </row>
    <row r="12" spans="1:16" ht="18" customHeight="1" x14ac:dyDescent="0.2">
      <c r="A12" s="89"/>
      <c r="B12" s="78" t="s">
        <v>284</v>
      </c>
      <c r="C12" s="79">
        <v>13</v>
      </c>
      <c r="D12" s="79">
        <v>13</v>
      </c>
      <c r="E12" s="79">
        <v>0</v>
      </c>
      <c r="F12" s="79">
        <v>1083</v>
      </c>
      <c r="G12" s="79">
        <v>538</v>
      </c>
      <c r="H12" s="79">
        <v>545</v>
      </c>
      <c r="I12" s="79">
        <v>51</v>
      </c>
      <c r="J12" s="79">
        <v>155</v>
      </c>
      <c r="K12" s="79">
        <v>193</v>
      </c>
      <c r="L12" s="79">
        <v>229</v>
      </c>
      <c r="M12" s="79">
        <v>223</v>
      </c>
      <c r="N12" s="79">
        <v>232</v>
      </c>
      <c r="O12" s="80">
        <v>225</v>
      </c>
      <c r="P12" s="5"/>
    </row>
    <row r="13" spans="1:16" ht="18" customHeight="1" x14ac:dyDescent="0.2">
      <c r="A13" s="89"/>
      <c r="B13" s="78" t="s">
        <v>120</v>
      </c>
      <c r="C13" s="79">
        <v>8</v>
      </c>
      <c r="D13" s="79">
        <v>8</v>
      </c>
      <c r="E13" s="79">
        <v>0</v>
      </c>
      <c r="F13" s="79">
        <v>702</v>
      </c>
      <c r="G13" s="79">
        <v>363</v>
      </c>
      <c r="H13" s="79">
        <v>339</v>
      </c>
      <c r="I13" s="79">
        <v>38</v>
      </c>
      <c r="J13" s="79">
        <v>106</v>
      </c>
      <c r="K13" s="79">
        <v>123</v>
      </c>
      <c r="L13" s="79">
        <v>135</v>
      </c>
      <c r="M13" s="79">
        <v>140</v>
      </c>
      <c r="N13" s="79">
        <v>160</v>
      </c>
      <c r="O13" s="80">
        <v>156</v>
      </c>
      <c r="P13" s="5"/>
    </row>
    <row r="14" spans="1:16" ht="18" customHeight="1" x14ac:dyDescent="0.2">
      <c r="A14" s="89"/>
      <c r="B14" s="78" t="s">
        <v>285</v>
      </c>
      <c r="C14" s="79">
        <v>13</v>
      </c>
      <c r="D14" s="79">
        <v>13</v>
      </c>
      <c r="E14" s="79">
        <v>0</v>
      </c>
      <c r="F14" s="79">
        <v>985</v>
      </c>
      <c r="G14" s="79">
        <v>506</v>
      </c>
      <c r="H14" s="79">
        <v>479</v>
      </c>
      <c r="I14" s="79">
        <v>57</v>
      </c>
      <c r="J14" s="79">
        <v>142</v>
      </c>
      <c r="K14" s="79">
        <v>165</v>
      </c>
      <c r="L14" s="79">
        <v>216</v>
      </c>
      <c r="M14" s="79">
        <v>196</v>
      </c>
      <c r="N14" s="79">
        <v>209</v>
      </c>
      <c r="O14" s="80">
        <v>214</v>
      </c>
      <c r="P14" s="5"/>
    </row>
    <row r="15" spans="1:16" ht="18" customHeight="1" x14ac:dyDescent="0.2">
      <c r="A15" s="89"/>
      <c r="B15" s="78" t="s">
        <v>286</v>
      </c>
      <c r="C15" s="79">
        <v>0</v>
      </c>
      <c r="D15" s="79">
        <v>0</v>
      </c>
      <c r="E15" s="79">
        <v>0</v>
      </c>
      <c r="F15" s="79">
        <v>0</v>
      </c>
      <c r="G15" s="79">
        <v>0</v>
      </c>
      <c r="H15" s="79">
        <v>0</v>
      </c>
      <c r="I15" s="79">
        <v>0</v>
      </c>
      <c r="J15" s="79">
        <v>0</v>
      </c>
      <c r="K15" s="79">
        <v>0</v>
      </c>
      <c r="L15" s="79">
        <v>0</v>
      </c>
      <c r="M15" s="79">
        <v>0</v>
      </c>
      <c r="N15" s="102">
        <v>0</v>
      </c>
      <c r="O15" s="80">
        <v>0</v>
      </c>
      <c r="P15" s="5"/>
    </row>
    <row r="16" spans="1:16" ht="18" customHeight="1" x14ac:dyDescent="0.2">
      <c r="A16" s="89"/>
      <c r="B16" s="78" t="s">
        <v>115</v>
      </c>
      <c r="C16" s="79">
        <v>6</v>
      </c>
      <c r="D16" s="79">
        <v>6</v>
      </c>
      <c r="E16" s="79">
        <v>0</v>
      </c>
      <c r="F16" s="79">
        <v>399</v>
      </c>
      <c r="G16" s="79">
        <v>202</v>
      </c>
      <c r="H16" s="79">
        <v>197</v>
      </c>
      <c r="I16" s="79">
        <v>23</v>
      </c>
      <c r="J16" s="79">
        <v>54</v>
      </c>
      <c r="K16" s="79">
        <v>59</v>
      </c>
      <c r="L16" s="79">
        <v>84</v>
      </c>
      <c r="M16" s="79">
        <v>86</v>
      </c>
      <c r="N16" s="79">
        <v>93</v>
      </c>
      <c r="O16" s="80">
        <v>99</v>
      </c>
      <c r="P16" s="5"/>
    </row>
    <row r="17" spans="1:16" ht="18" customHeight="1" x14ac:dyDescent="0.2">
      <c r="A17" s="89"/>
      <c r="B17" s="78" t="s">
        <v>117</v>
      </c>
      <c r="C17" s="79">
        <v>10</v>
      </c>
      <c r="D17" s="80">
        <v>10</v>
      </c>
      <c r="E17" s="80">
        <v>0</v>
      </c>
      <c r="F17" s="80">
        <v>797</v>
      </c>
      <c r="G17" s="82">
        <v>412</v>
      </c>
      <c r="H17" s="79">
        <v>385</v>
      </c>
      <c r="I17" s="79">
        <v>45</v>
      </c>
      <c r="J17" s="79">
        <v>118</v>
      </c>
      <c r="K17" s="79">
        <v>119</v>
      </c>
      <c r="L17" s="80">
        <v>163</v>
      </c>
      <c r="M17" s="80">
        <v>164</v>
      </c>
      <c r="N17" s="80">
        <v>188</v>
      </c>
      <c r="O17" s="80">
        <v>185</v>
      </c>
      <c r="P17" s="5"/>
    </row>
    <row r="18" spans="1:16" s="10" customFormat="1" ht="18" customHeight="1" x14ac:dyDescent="0.2">
      <c r="A18" s="440" t="s">
        <v>163</v>
      </c>
      <c r="B18" s="441"/>
      <c r="C18" s="83">
        <f>C19+C24+C27+C29+C33+C37+C45+C50</f>
        <v>68</v>
      </c>
      <c r="D18" s="83">
        <f>D19+D24+D27+D29+D33+D37+D45+D50</f>
        <v>66</v>
      </c>
      <c r="E18" s="83">
        <f>E19+E24+E27+E29+E33+E37+E45+E50</f>
        <v>2</v>
      </c>
      <c r="F18" s="83">
        <f>F19+F24+F27+F29+F33+F37+F45+F50</f>
        <v>4996</v>
      </c>
      <c r="G18" s="83">
        <f>G19+G24+G27+G29+G33+G37+G45+G50</f>
        <v>2510</v>
      </c>
      <c r="H18" s="83">
        <f t="shared" ref="H18:N18" si="2">H19+H24+H27+H29+H33+H37+H45+H50</f>
        <v>2486</v>
      </c>
      <c r="I18" s="83">
        <f t="shared" si="2"/>
        <v>300</v>
      </c>
      <c r="J18" s="83">
        <f t="shared" si="2"/>
        <v>752</v>
      </c>
      <c r="K18" s="83">
        <f t="shared" si="2"/>
        <v>841</v>
      </c>
      <c r="L18" s="83">
        <f t="shared" si="2"/>
        <v>992</v>
      </c>
      <c r="M18" s="83">
        <f t="shared" si="2"/>
        <v>1033</v>
      </c>
      <c r="N18" s="83">
        <f t="shared" si="2"/>
        <v>1078</v>
      </c>
      <c r="O18" s="83">
        <f>O19+O24+O27+O29+O33+O37+O45+O50</f>
        <v>1017</v>
      </c>
      <c r="P18" s="9"/>
    </row>
    <row r="19" spans="1:16" s="10" customFormat="1" ht="18" customHeight="1" x14ac:dyDescent="0.2">
      <c r="A19" s="438" t="s">
        <v>128</v>
      </c>
      <c r="B19" s="439"/>
      <c r="C19" s="84">
        <f t="shared" ref="C19:O19" si="3">SUM(C20:C23)</f>
        <v>4</v>
      </c>
      <c r="D19" s="85">
        <f t="shared" si="3"/>
        <v>4</v>
      </c>
      <c r="E19" s="85">
        <f t="shared" si="3"/>
        <v>0</v>
      </c>
      <c r="F19" s="85">
        <f t="shared" si="3"/>
        <v>219</v>
      </c>
      <c r="G19" s="85">
        <f t="shared" si="3"/>
        <v>118</v>
      </c>
      <c r="H19" s="86">
        <f t="shared" si="3"/>
        <v>101</v>
      </c>
      <c r="I19" s="85">
        <f t="shared" si="3"/>
        <v>11</v>
      </c>
      <c r="J19" s="85">
        <f t="shared" si="3"/>
        <v>21</v>
      </c>
      <c r="K19" s="85">
        <f t="shared" si="3"/>
        <v>40</v>
      </c>
      <c r="L19" s="85">
        <f t="shared" si="3"/>
        <v>41</v>
      </c>
      <c r="M19" s="85">
        <f t="shared" si="3"/>
        <v>49</v>
      </c>
      <c r="N19" s="85">
        <f t="shared" si="3"/>
        <v>57</v>
      </c>
      <c r="O19" s="85">
        <f t="shared" si="3"/>
        <v>56</v>
      </c>
      <c r="P19" s="9"/>
    </row>
    <row r="20" spans="1:16" ht="18" customHeight="1" x14ac:dyDescent="0.2">
      <c r="A20" s="164"/>
      <c r="B20" s="90" t="s">
        <v>287</v>
      </c>
      <c r="C20" s="91">
        <v>1</v>
      </c>
      <c r="D20" s="93">
        <v>1</v>
      </c>
      <c r="E20" s="93">
        <v>0</v>
      </c>
      <c r="F20" s="93">
        <v>61</v>
      </c>
      <c r="G20" s="93">
        <v>35</v>
      </c>
      <c r="H20" s="93">
        <v>26</v>
      </c>
      <c r="I20" s="93">
        <v>5</v>
      </c>
      <c r="J20" s="93">
        <v>6</v>
      </c>
      <c r="K20" s="93">
        <v>14</v>
      </c>
      <c r="L20" s="93">
        <v>10</v>
      </c>
      <c r="M20" s="93">
        <v>12</v>
      </c>
      <c r="N20" s="93">
        <v>14</v>
      </c>
      <c r="O20" s="91">
        <v>15</v>
      </c>
      <c r="P20" s="5"/>
    </row>
    <row r="21" spans="1:16" ht="18" customHeight="1" x14ac:dyDescent="0.2">
      <c r="A21" s="89"/>
      <c r="B21" s="78" t="s">
        <v>288</v>
      </c>
      <c r="C21" s="79">
        <v>1</v>
      </c>
      <c r="D21" s="79">
        <v>1</v>
      </c>
      <c r="E21" s="79">
        <v>0</v>
      </c>
      <c r="F21" s="79">
        <v>40</v>
      </c>
      <c r="G21" s="79">
        <v>25</v>
      </c>
      <c r="H21" s="79">
        <v>15</v>
      </c>
      <c r="I21" s="79">
        <v>1</v>
      </c>
      <c r="J21" s="79">
        <v>5</v>
      </c>
      <c r="K21" s="79">
        <v>7</v>
      </c>
      <c r="L21" s="79">
        <v>6</v>
      </c>
      <c r="M21" s="79">
        <v>12</v>
      </c>
      <c r="N21" s="79">
        <v>9</v>
      </c>
      <c r="O21" s="80">
        <v>8</v>
      </c>
      <c r="P21" s="5"/>
    </row>
    <row r="22" spans="1:16" ht="18" customHeight="1" x14ac:dyDescent="0.2">
      <c r="A22" s="89"/>
      <c r="B22" s="78" t="s">
        <v>289</v>
      </c>
      <c r="C22" s="79">
        <v>1</v>
      </c>
      <c r="D22" s="79">
        <v>1</v>
      </c>
      <c r="E22" s="79">
        <v>0</v>
      </c>
      <c r="F22" s="79">
        <v>54</v>
      </c>
      <c r="G22" s="79">
        <v>23</v>
      </c>
      <c r="H22" s="79">
        <v>31</v>
      </c>
      <c r="I22" s="79">
        <v>2</v>
      </c>
      <c r="J22" s="79">
        <v>5</v>
      </c>
      <c r="K22" s="79">
        <v>7</v>
      </c>
      <c r="L22" s="79">
        <v>13</v>
      </c>
      <c r="M22" s="79">
        <v>13</v>
      </c>
      <c r="N22" s="79">
        <v>14</v>
      </c>
      <c r="O22" s="80">
        <v>16</v>
      </c>
      <c r="P22" s="5"/>
    </row>
    <row r="23" spans="1:16" ht="18" customHeight="1" x14ac:dyDescent="0.2">
      <c r="A23" s="97"/>
      <c r="B23" s="418" t="s">
        <v>116</v>
      </c>
      <c r="C23" s="98">
        <v>1</v>
      </c>
      <c r="D23" s="98">
        <v>1</v>
      </c>
      <c r="E23" s="98">
        <v>0</v>
      </c>
      <c r="F23" s="98">
        <v>64</v>
      </c>
      <c r="G23" s="98">
        <v>35</v>
      </c>
      <c r="H23" s="98">
        <v>29</v>
      </c>
      <c r="I23" s="98">
        <v>3</v>
      </c>
      <c r="J23" s="98">
        <v>5</v>
      </c>
      <c r="K23" s="98">
        <v>12</v>
      </c>
      <c r="L23" s="98">
        <v>12</v>
      </c>
      <c r="M23" s="98">
        <v>12</v>
      </c>
      <c r="N23" s="98">
        <v>20</v>
      </c>
      <c r="O23" s="96">
        <v>17</v>
      </c>
      <c r="P23" s="5"/>
    </row>
    <row r="24" spans="1:16" s="10" customFormat="1" ht="18" customHeight="1" x14ac:dyDescent="0.2">
      <c r="A24" s="438" t="s">
        <v>127</v>
      </c>
      <c r="B24" s="439"/>
      <c r="C24" s="85">
        <f t="shared" ref="C24:O24" si="4">SUM(C25:C26)</f>
        <v>3</v>
      </c>
      <c r="D24" s="84">
        <f t="shared" si="4"/>
        <v>3</v>
      </c>
      <c r="E24" s="84">
        <f t="shared" si="4"/>
        <v>0</v>
      </c>
      <c r="F24" s="84">
        <f t="shared" si="4"/>
        <v>68</v>
      </c>
      <c r="G24" s="84">
        <f t="shared" si="4"/>
        <v>35</v>
      </c>
      <c r="H24" s="84">
        <f t="shared" si="4"/>
        <v>33</v>
      </c>
      <c r="I24" s="84">
        <f t="shared" si="4"/>
        <v>1</v>
      </c>
      <c r="J24" s="84">
        <f t="shared" si="4"/>
        <v>10</v>
      </c>
      <c r="K24" s="84">
        <f t="shared" si="4"/>
        <v>9</v>
      </c>
      <c r="L24" s="84">
        <f t="shared" si="4"/>
        <v>16</v>
      </c>
      <c r="M24" s="84">
        <f t="shared" si="4"/>
        <v>11</v>
      </c>
      <c r="N24" s="84">
        <f t="shared" si="4"/>
        <v>21</v>
      </c>
      <c r="O24" s="85">
        <f t="shared" si="4"/>
        <v>24</v>
      </c>
      <c r="P24" s="9"/>
    </row>
    <row r="25" spans="1:16" ht="18" customHeight="1" x14ac:dyDescent="0.2">
      <c r="A25" s="100"/>
      <c r="B25" s="90" t="s">
        <v>121</v>
      </c>
      <c r="C25" s="93">
        <v>2</v>
      </c>
      <c r="D25" s="91">
        <v>2</v>
      </c>
      <c r="E25" s="92">
        <v>0</v>
      </c>
      <c r="F25" s="91">
        <v>60</v>
      </c>
      <c r="G25" s="91">
        <v>30</v>
      </c>
      <c r="H25" s="91">
        <v>30</v>
      </c>
      <c r="I25" s="92">
        <v>1</v>
      </c>
      <c r="J25" s="91">
        <v>9</v>
      </c>
      <c r="K25" s="91">
        <v>8</v>
      </c>
      <c r="L25" s="92">
        <v>16</v>
      </c>
      <c r="M25" s="93">
        <v>8</v>
      </c>
      <c r="N25" s="91">
        <v>18</v>
      </c>
      <c r="O25" s="91">
        <v>21</v>
      </c>
      <c r="P25" s="5"/>
    </row>
    <row r="26" spans="1:16" ht="18" customHeight="1" x14ac:dyDescent="0.2">
      <c r="A26" s="97"/>
      <c r="B26" s="418" t="s">
        <v>290</v>
      </c>
      <c r="C26" s="98">
        <v>1</v>
      </c>
      <c r="D26" s="96">
        <v>1</v>
      </c>
      <c r="E26" s="96">
        <v>0</v>
      </c>
      <c r="F26" s="96">
        <v>8</v>
      </c>
      <c r="G26" s="96">
        <v>5</v>
      </c>
      <c r="H26" s="96">
        <v>3</v>
      </c>
      <c r="I26" s="96">
        <v>0</v>
      </c>
      <c r="J26" s="96">
        <v>1</v>
      </c>
      <c r="K26" s="96">
        <v>1</v>
      </c>
      <c r="L26" s="96">
        <v>0</v>
      </c>
      <c r="M26" s="96">
        <v>3</v>
      </c>
      <c r="N26" s="96">
        <v>3</v>
      </c>
      <c r="O26" s="96">
        <v>3</v>
      </c>
      <c r="P26" s="5"/>
    </row>
    <row r="27" spans="1:16" s="10" customFormat="1" ht="18" customHeight="1" x14ac:dyDescent="0.2">
      <c r="A27" s="438" t="s">
        <v>126</v>
      </c>
      <c r="B27" s="439"/>
      <c r="C27" s="85">
        <f>C28</f>
        <v>0</v>
      </c>
      <c r="D27" s="84">
        <f>D28</f>
        <v>0</v>
      </c>
      <c r="E27" s="84">
        <f>E28</f>
        <v>0</v>
      </c>
      <c r="F27" s="84">
        <f>F28</f>
        <v>0</v>
      </c>
      <c r="G27" s="84">
        <f>G28</f>
        <v>0</v>
      </c>
      <c r="H27" s="84">
        <f t="shared" ref="H27:O27" si="5">H28</f>
        <v>0</v>
      </c>
      <c r="I27" s="84">
        <f t="shared" si="5"/>
        <v>0</v>
      </c>
      <c r="J27" s="84">
        <f t="shared" si="5"/>
        <v>0</v>
      </c>
      <c r="K27" s="84">
        <f t="shared" si="5"/>
        <v>0</v>
      </c>
      <c r="L27" s="84">
        <f t="shared" si="5"/>
        <v>0</v>
      </c>
      <c r="M27" s="84">
        <f t="shared" si="5"/>
        <v>0</v>
      </c>
      <c r="N27" s="84">
        <f t="shared" si="5"/>
        <v>0</v>
      </c>
      <c r="O27" s="85">
        <f t="shared" si="5"/>
        <v>0</v>
      </c>
      <c r="P27" s="9"/>
    </row>
    <row r="28" spans="1:16" ht="18" customHeight="1" x14ac:dyDescent="0.2">
      <c r="A28" s="168"/>
      <c r="B28" s="88" t="s">
        <v>122</v>
      </c>
      <c r="C28" s="73">
        <v>0</v>
      </c>
      <c r="D28" s="73">
        <v>0</v>
      </c>
      <c r="E28" s="73">
        <v>0</v>
      </c>
      <c r="F28" s="73">
        <v>0</v>
      </c>
      <c r="G28" s="73">
        <v>0</v>
      </c>
      <c r="H28" s="73">
        <v>0</v>
      </c>
      <c r="I28" s="73">
        <v>0</v>
      </c>
      <c r="J28" s="73">
        <v>0</v>
      </c>
      <c r="K28" s="73">
        <v>0</v>
      </c>
      <c r="L28" s="73">
        <v>0</v>
      </c>
      <c r="M28" s="73">
        <v>0</v>
      </c>
      <c r="N28" s="73">
        <v>0</v>
      </c>
      <c r="O28" s="74">
        <v>0</v>
      </c>
      <c r="P28" s="5"/>
    </row>
    <row r="29" spans="1:16" s="10" customFormat="1" ht="18" customHeight="1" x14ac:dyDescent="0.2">
      <c r="A29" s="438" t="s">
        <v>125</v>
      </c>
      <c r="B29" s="439"/>
      <c r="C29" s="85">
        <f t="shared" ref="C29:O29" si="6">SUM(C30:C32)</f>
        <v>6</v>
      </c>
      <c r="D29" s="84">
        <f t="shared" si="6"/>
        <v>5</v>
      </c>
      <c r="E29" s="84">
        <f t="shared" si="6"/>
        <v>1</v>
      </c>
      <c r="F29" s="84">
        <f t="shared" si="6"/>
        <v>508</v>
      </c>
      <c r="G29" s="84">
        <f t="shared" si="6"/>
        <v>244</v>
      </c>
      <c r="H29" s="84">
        <f t="shared" si="6"/>
        <v>264</v>
      </c>
      <c r="I29" s="84">
        <f t="shared" si="6"/>
        <v>40</v>
      </c>
      <c r="J29" s="84">
        <f t="shared" si="6"/>
        <v>83</v>
      </c>
      <c r="K29" s="84">
        <f t="shared" si="6"/>
        <v>82</v>
      </c>
      <c r="L29" s="84">
        <f t="shared" si="6"/>
        <v>107</v>
      </c>
      <c r="M29" s="84">
        <f t="shared" si="6"/>
        <v>95</v>
      </c>
      <c r="N29" s="84">
        <f t="shared" si="6"/>
        <v>101</v>
      </c>
      <c r="O29" s="85">
        <f t="shared" si="6"/>
        <v>107</v>
      </c>
      <c r="P29" s="9"/>
    </row>
    <row r="30" spans="1:16" ht="18" customHeight="1" x14ac:dyDescent="0.2">
      <c r="A30" s="100"/>
      <c r="B30" s="90" t="s">
        <v>291</v>
      </c>
      <c r="C30" s="93">
        <v>3</v>
      </c>
      <c r="D30" s="91">
        <v>3</v>
      </c>
      <c r="E30" s="92">
        <v>0</v>
      </c>
      <c r="F30" s="93">
        <v>314</v>
      </c>
      <c r="G30" s="93">
        <v>152</v>
      </c>
      <c r="H30" s="93">
        <v>162</v>
      </c>
      <c r="I30" s="93">
        <v>24</v>
      </c>
      <c r="J30" s="93">
        <v>49</v>
      </c>
      <c r="K30" s="93">
        <v>58</v>
      </c>
      <c r="L30" s="93">
        <v>69</v>
      </c>
      <c r="M30" s="93">
        <v>55</v>
      </c>
      <c r="N30" s="93">
        <v>59</v>
      </c>
      <c r="O30" s="91">
        <v>63</v>
      </c>
      <c r="P30" s="5"/>
    </row>
    <row r="31" spans="1:16" ht="18" customHeight="1" x14ac:dyDescent="0.2">
      <c r="A31" s="89"/>
      <c r="B31" s="78" t="s">
        <v>292</v>
      </c>
      <c r="C31" s="79">
        <v>2</v>
      </c>
      <c r="D31" s="80">
        <v>1</v>
      </c>
      <c r="E31" s="82">
        <v>1</v>
      </c>
      <c r="F31" s="79">
        <v>101</v>
      </c>
      <c r="G31" s="79">
        <v>46</v>
      </c>
      <c r="H31" s="79">
        <v>55</v>
      </c>
      <c r="I31" s="79">
        <v>7</v>
      </c>
      <c r="J31" s="79">
        <v>15</v>
      </c>
      <c r="K31" s="79">
        <v>14</v>
      </c>
      <c r="L31" s="79">
        <v>20</v>
      </c>
      <c r="M31" s="79">
        <v>21</v>
      </c>
      <c r="N31" s="79">
        <v>24</v>
      </c>
      <c r="O31" s="80">
        <v>17</v>
      </c>
      <c r="P31" s="5"/>
    </row>
    <row r="32" spans="1:16" ht="18" customHeight="1" x14ac:dyDescent="0.2">
      <c r="A32" s="97"/>
      <c r="B32" s="418" t="s">
        <v>107</v>
      </c>
      <c r="C32" s="98">
        <v>1</v>
      </c>
      <c r="D32" s="96">
        <v>1</v>
      </c>
      <c r="E32" s="99">
        <v>0</v>
      </c>
      <c r="F32" s="98">
        <v>93</v>
      </c>
      <c r="G32" s="98">
        <v>46</v>
      </c>
      <c r="H32" s="98">
        <v>47</v>
      </c>
      <c r="I32" s="98">
        <v>9</v>
      </c>
      <c r="J32" s="98">
        <v>19</v>
      </c>
      <c r="K32" s="98">
        <v>10</v>
      </c>
      <c r="L32" s="98">
        <v>18</v>
      </c>
      <c r="M32" s="98">
        <v>19</v>
      </c>
      <c r="N32" s="98">
        <v>18</v>
      </c>
      <c r="O32" s="96">
        <v>27</v>
      </c>
      <c r="P32" s="5"/>
    </row>
    <row r="33" spans="1:16" s="10" customFormat="1" ht="18" customHeight="1" x14ac:dyDescent="0.2">
      <c r="A33" s="438" t="s">
        <v>124</v>
      </c>
      <c r="B33" s="439"/>
      <c r="C33" s="85">
        <f t="shared" ref="C33:O33" si="7">SUM(C34:C36)</f>
        <v>9</v>
      </c>
      <c r="D33" s="85">
        <f t="shared" si="7"/>
        <v>9</v>
      </c>
      <c r="E33" s="86">
        <f t="shared" si="7"/>
        <v>0</v>
      </c>
      <c r="F33" s="84">
        <f t="shared" si="7"/>
        <v>568</v>
      </c>
      <c r="G33" s="84">
        <f t="shared" si="7"/>
        <v>280</v>
      </c>
      <c r="H33" s="84">
        <f t="shared" si="7"/>
        <v>288</v>
      </c>
      <c r="I33" s="84">
        <f t="shared" si="7"/>
        <v>21</v>
      </c>
      <c r="J33" s="84">
        <f t="shared" si="7"/>
        <v>107</v>
      </c>
      <c r="K33" s="84">
        <f t="shared" si="7"/>
        <v>102</v>
      </c>
      <c r="L33" s="84">
        <f t="shared" si="7"/>
        <v>101</v>
      </c>
      <c r="M33" s="84">
        <f t="shared" si="7"/>
        <v>106</v>
      </c>
      <c r="N33" s="84">
        <f t="shared" si="7"/>
        <v>131</v>
      </c>
      <c r="O33" s="85">
        <f t="shared" si="7"/>
        <v>124</v>
      </c>
      <c r="P33" s="9"/>
    </row>
    <row r="34" spans="1:16" ht="18" customHeight="1" x14ac:dyDescent="0.2">
      <c r="A34" s="164"/>
      <c r="B34" s="90" t="s">
        <v>293</v>
      </c>
      <c r="C34" s="93">
        <v>2</v>
      </c>
      <c r="D34" s="91">
        <v>2</v>
      </c>
      <c r="E34" s="92">
        <v>0</v>
      </c>
      <c r="F34" s="93">
        <v>167</v>
      </c>
      <c r="G34" s="93">
        <v>91</v>
      </c>
      <c r="H34" s="93">
        <v>76</v>
      </c>
      <c r="I34" s="93">
        <v>6</v>
      </c>
      <c r="J34" s="93">
        <v>37</v>
      </c>
      <c r="K34" s="93">
        <v>31</v>
      </c>
      <c r="L34" s="93">
        <v>25</v>
      </c>
      <c r="M34" s="93">
        <v>30</v>
      </c>
      <c r="N34" s="93">
        <v>38</v>
      </c>
      <c r="O34" s="91">
        <v>30</v>
      </c>
      <c r="P34" s="5"/>
    </row>
    <row r="35" spans="1:16" ht="18" customHeight="1" x14ac:dyDescent="0.2">
      <c r="A35" s="89"/>
      <c r="B35" s="78" t="s">
        <v>294</v>
      </c>
      <c r="C35" s="79">
        <v>3</v>
      </c>
      <c r="D35" s="80">
        <v>3</v>
      </c>
      <c r="E35" s="82">
        <v>0</v>
      </c>
      <c r="F35" s="79">
        <v>196</v>
      </c>
      <c r="G35" s="79">
        <v>94</v>
      </c>
      <c r="H35" s="79">
        <v>102</v>
      </c>
      <c r="I35" s="79">
        <v>9</v>
      </c>
      <c r="J35" s="79">
        <v>39</v>
      </c>
      <c r="K35" s="79">
        <v>33</v>
      </c>
      <c r="L35" s="79">
        <v>37</v>
      </c>
      <c r="M35" s="79">
        <v>37</v>
      </c>
      <c r="N35" s="79">
        <v>41</v>
      </c>
      <c r="O35" s="80">
        <v>47</v>
      </c>
      <c r="P35" s="5"/>
    </row>
    <row r="36" spans="1:16" ht="18" customHeight="1" x14ac:dyDescent="0.2">
      <c r="A36" s="97"/>
      <c r="B36" s="418" t="s">
        <v>295</v>
      </c>
      <c r="C36" s="98">
        <v>4</v>
      </c>
      <c r="D36" s="96">
        <v>4</v>
      </c>
      <c r="E36" s="99">
        <v>0</v>
      </c>
      <c r="F36" s="98">
        <v>205</v>
      </c>
      <c r="G36" s="98">
        <v>95</v>
      </c>
      <c r="H36" s="98">
        <v>110</v>
      </c>
      <c r="I36" s="98">
        <v>6</v>
      </c>
      <c r="J36" s="98">
        <v>31</v>
      </c>
      <c r="K36" s="98">
        <v>38</v>
      </c>
      <c r="L36" s="98">
        <v>39</v>
      </c>
      <c r="M36" s="98">
        <v>39</v>
      </c>
      <c r="N36" s="98">
        <v>52</v>
      </c>
      <c r="O36" s="96">
        <v>47</v>
      </c>
      <c r="P36" s="5"/>
    </row>
    <row r="37" spans="1:16" s="10" customFormat="1" ht="18" customHeight="1" x14ac:dyDescent="0.2">
      <c r="A37" s="438" t="s">
        <v>129</v>
      </c>
      <c r="B37" s="439"/>
      <c r="C37" s="85">
        <f t="shared" ref="C37:O37" si="8">SUM(C38:C44)</f>
        <v>29</v>
      </c>
      <c r="D37" s="85">
        <f t="shared" si="8"/>
        <v>29</v>
      </c>
      <c r="E37" s="86">
        <f t="shared" si="8"/>
        <v>0</v>
      </c>
      <c r="F37" s="84">
        <f t="shared" si="8"/>
        <v>2206</v>
      </c>
      <c r="G37" s="84">
        <f t="shared" si="8"/>
        <v>1101</v>
      </c>
      <c r="H37" s="84">
        <f t="shared" si="8"/>
        <v>1105</v>
      </c>
      <c r="I37" s="84">
        <f t="shared" si="8"/>
        <v>142</v>
      </c>
      <c r="J37" s="84">
        <f t="shared" si="8"/>
        <v>320</v>
      </c>
      <c r="K37" s="84">
        <f t="shared" si="8"/>
        <v>351</v>
      </c>
      <c r="L37" s="84">
        <f t="shared" si="8"/>
        <v>448</v>
      </c>
      <c r="M37" s="84">
        <f t="shared" si="8"/>
        <v>468</v>
      </c>
      <c r="N37" s="84">
        <f t="shared" si="8"/>
        <v>477</v>
      </c>
      <c r="O37" s="85">
        <f t="shared" si="8"/>
        <v>417</v>
      </c>
      <c r="P37" s="9"/>
    </row>
    <row r="38" spans="1:16" ht="18" customHeight="1" x14ac:dyDescent="0.2">
      <c r="A38" s="164"/>
      <c r="B38" s="90" t="s">
        <v>131</v>
      </c>
      <c r="C38" s="93">
        <v>0</v>
      </c>
      <c r="D38" s="91">
        <v>0</v>
      </c>
      <c r="E38" s="92">
        <v>0</v>
      </c>
      <c r="F38" s="93">
        <v>0</v>
      </c>
      <c r="G38" s="93">
        <v>0</v>
      </c>
      <c r="H38" s="93">
        <v>0</v>
      </c>
      <c r="I38" s="93">
        <v>0</v>
      </c>
      <c r="J38" s="93">
        <v>0</v>
      </c>
      <c r="K38" s="93">
        <v>0</v>
      </c>
      <c r="L38" s="93">
        <v>0</v>
      </c>
      <c r="M38" s="93">
        <v>0</v>
      </c>
      <c r="N38" s="93">
        <v>0</v>
      </c>
      <c r="O38" s="91">
        <v>0</v>
      </c>
      <c r="P38" s="5"/>
    </row>
    <row r="39" spans="1:16" ht="18" customHeight="1" x14ac:dyDescent="0.2">
      <c r="A39" s="89"/>
      <c r="B39" s="78" t="s">
        <v>296</v>
      </c>
      <c r="C39" s="79">
        <v>5</v>
      </c>
      <c r="D39" s="80">
        <v>5</v>
      </c>
      <c r="E39" s="82">
        <v>0</v>
      </c>
      <c r="F39" s="79">
        <v>358</v>
      </c>
      <c r="G39" s="79">
        <v>175</v>
      </c>
      <c r="H39" s="79">
        <v>183</v>
      </c>
      <c r="I39" s="79">
        <v>29</v>
      </c>
      <c r="J39" s="79">
        <v>41</v>
      </c>
      <c r="K39" s="79">
        <v>47</v>
      </c>
      <c r="L39" s="79">
        <v>84</v>
      </c>
      <c r="M39" s="79">
        <v>74</v>
      </c>
      <c r="N39" s="79">
        <v>83</v>
      </c>
      <c r="O39" s="80">
        <v>72</v>
      </c>
      <c r="P39" s="5"/>
    </row>
    <row r="40" spans="1:16" ht="18" customHeight="1" x14ac:dyDescent="0.2">
      <c r="A40" s="89"/>
      <c r="B40" s="78" t="s">
        <v>297</v>
      </c>
      <c r="C40" s="79">
        <v>4</v>
      </c>
      <c r="D40" s="80">
        <v>4</v>
      </c>
      <c r="E40" s="82">
        <v>0</v>
      </c>
      <c r="F40" s="79">
        <v>398</v>
      </c>
      <c r="G40" s="79">
        <v>208</v>
      </c>
      <c r="H40" s="79">
        <v>190</v>
      </c>
      <c r="I40" s="79">
        <v>24</v>
      </c>
      <c r="J40" s="79">
        <v>55</v>
      </c>
      <c r="K40" s="79">
        <v>74</v>
      </c>
      <c r="L40" s="79">
        <v>76</v>
      </c>
      <c r="M40" s="79">
        <v>81</v>
      </c>
      <c r="N40" s="79">
        <v>88</v>
      </c>
      <c r="O40" s="80">
        <v>68</v>
      </c>
      <c r="P40" s="5"/>
    </row>
    <row r="41" spans="1:16" ht="18" customHeight="1" x14ac:dyDescent="0.2">
      <c r="A41" s="89"/>
      <c r="B41" s="78" t="s">
        <v>298</v>
      </c>
      <c r="C41" s="79">
        <v>0</v>
      </c>
      <c r="D41" s="80">
        <v>0</v>
      </c>
      <c r="E41" s="82">
        <v>0</v>
      </c>
      <c r="F41" s="79">
        <v>0</v>
      </c>
      <c r="G41" s="79">
        <v>0</v>
      </c>
      <c r="H41" s="79">
        <v>0</v>
      </c>
      <c r="I41" s="79">
        <v>0</v>
      </c>
      <c r="J41" s="79">
        <v>0</v>
      </c>
      <c r="K41" s="79">
        <v>0</v>
      </c>
      <c r="L41" s="79">
        <v>0</v>
      </c>
      <c r="M41" s="79">
        <v>0</v>
      </c>
      <c r="N41" s="79">
        <v>0</v>
      </c>
      <c r="O41" s="80">
        <v>0</v>
      </c>
      <c r="P41" s="5"/>
    </row>
    <row r="42" spans="1:16" ht="18" customHeight="1" x14ac:dyDescent="0.2">
      <c r="A42" s="89"/>
      <c r="B42" s="78" t="s">
        <v>299</v>
      </c>
      <c r="C42" s="79">
        <v>6</v>
      </c>
      <c r="D42" s="80">
        <v>6</v>
      </c>
      <c r="E42" s="82">
        <v>0</v>
      </c>
      <c r="F42" s="79">
        <v>298</v>
      </c>
      <c r="G42" s="79">
        <v>151</v>
      </c>
      <c r="H42" s="79">
        <v>147</v>
      </c>
      <c r="I42" s="79">
        <v>20</v>
      </c>
      <c r="J42" s="79">
        <v>46</v>
      </c>
      <c r="K42" s="79">
        <v>47</v>
      </c>
      <c r="L42" s="79">
        <v>59</v>
      </c>
      <c r="M42" s="79">
        <v>55</v>
      </c>
      <c r="N42" s="79">
        <v>71</v>
      </c>
      <c r="O42" s="80">
        <v>61</v>
      </c>
      <c r="P42" s="5"/>
    </row>
    <row r="43" spans="1:16" ht="18" customHeight="1" x14ac:dyDescent="0.2">
      <c r="A43" s="89"/>
      <c r="B43" s="78" t="s">
        <v>132</v>
      </c>
      <c r="C43" s="79">
        <v>1</v>
      </c>
      <c r="D43" s="80">
        <v>1</v>
      </c>
      <c r="E43" s="82">
        <v>0</v>
      </c>
      <c r="F43" s="79">
        <v>144</v>
      </c>
      <c r="G43" s="79">
        <v>74</v>
      </c>
      <c r="H43" s="79">
        <v>70</v>
      </c>
      <c r="I43" s="79">
        <v>6</v>
      </c>
      <c r="J43" s="79">
        <v>19</v>
      </c>
      <c r="K43" s="79">
        <v>24</v>
      </c>
      <c r="L43" s="79">
        <v>33</v>
      </c>
      <c r="M43" s="79">
        <v>31</v>
      </c>
      <c r="N43" s="79">
        <v>31</v>
      </c>
      <c r="O43" s="80">
        <v>27</v>
      </c>
      <c r="P43" s="5"/>
    </row>
    <row r="44" spans="1:16" ht="18" customHeight="1" x14ac:dyDescent="0.2">
      <c r="A44" s="97"/>
      <c r="B44" s="418" t="s">
        <v>118</v>
      </c>
      <c r="C44" s="98">
        <v>13</v>
      </c>
      <c r="D44" s="96">
        <v>13</v>
      </c>
      <c r="E44" s="99">
        <v>0</v>
      </c>
      <c r="F44" s="98">
        <v>1008</v>
      </c>
      <c r="G44" s="98">
        <v>493</v>
      </c>
      <c r="H44" s="98">
        <v>515</v>
      </c>
      <c r="I44" s="98">
        <v>63</v>
      </c>
      <c r="J44" s="98">
        <v>159</v>
      </c>
      <c r="K44" s="98">
        <v>159</v>
      </c>
      <c r="L44" s="98">
        <v>196</v>
      </c>
      <c r="M44" s="98">
        <v>227</v>
      </c>
      <c r="N44" s="98">
        <v>204</v>
      </c>
      <c r="O44" s="96">
        <v>189</v>
      </c>
      <c r="P44" s="5"/>
    </row>
    <row r="45" spans="1:16" s="10" customFormat="1" ht="18" customHeight="1" x14ac:dyDescent="0.2">
      <c r="A45" s="438" t="s">
        <v>130</v>
      </c>
      <c r="B45" s="439"/>
      <c r="C45" s="84">
        <f t="shared" ref="C45:O45" si="9">SUM(C46:C49)</f>
        <v>1</v>
      </c>
      <c r="D45" s="84">
        <f t="shared" si="9"/>
        <v>1</v>
      </c>
      <c r="E45" s="85">
        <f t="shared" si="9"/>
        <v>0</v>
      </c>
      <c r="F45" s="84">
        <f t="shared" si="9"/>
        <v>157</v>
      </c>
      <c r="G45" s="84">
        <f t="shared" si="9"/>
        <v>81</v>
      </c>
      <c r="H45" s="84">
        <f t="shared" si="9"/>
        <v>76</v>
      </c>
      <c r="I45" s="84">
        <f t="shared" si="9"/>
        <v>13</v>
      </c>
      <c r="J45" s="84">
        <f t="shared" si="9"/>
        <v>13</v>
      </c>
      <c r="K45" s="84">
        <f t="shared" si="9"/>
        <v>26</v>
      </c>
      <c r="L45" s="84">
        <f t="shared" si="9"/>
        <v>33</v>
      </c>
      <c r="M45" s="84">
        <f t="shared" si="9"/>
        <v>32</v>
      </c>
      <c r="N45" s="84">
        <f t="shared" si="9"/>
        <v>40</v>
      </c>
      <c r="O45" s="85">
        <f t="shared" si="9"/>
        <v>47</v>
      </c>
      <c r="P45" s="9"/>
    </row>
    <row r="46" spans="1:16" ht="18" customHeight="1" x14ac:dyDescent="0.2">
      <c r="A46" s="100"/>
      <c r="B46" s="90" t="s">
        <v>300</v>
      </c>
      <c r="C46" s="93">
        <v>0</v>
      </c>
      <c r="D46" s="91">
        <v>0</v>
      </c>
      <c r="E46" s="92">
        <v>0</v>
      </c>
      <c r="F46" s="93">
        <v>0</v>
      </c>
      <c r="G46" s="93">
        <v>0</v>
      </c>
      <c r="H46" s="93">
        <v>0</v>
      </c>
      <c r="I46" s="93">
        <v>0</v>
      </c>
      <c r="J46" s="93">
        <v>0</v>
      </c>
      <c r="K46" s="93">
        <v>0</v>
      </c>
      <c r="L46" s="93">
        <v>0</v>
      </c>
      <c r="M46" s="93">
        <v>0</v>
      </c>
      <c r="N46" s="93">
        <v>0</v>
      </c>
      <c r="O46" s="91">
        <v>0</v>
      </c>
      <c r="P46" s="5"/>
    </row>
    <row r="47" spans="1:16" ht="18" customHeight="1" x14ac:dyDescent="0.2">
      <c r="A47" s="89"/>
      <c r="B47" s="78" t="s">
        <v>301</v>
      </c>
      <c r="C47" s="79">
        <v>1</v>
      </c>
      <c r="D47" s="101">
        <v>1</v>
      </c>
      <c r="E47" s="82">
        <v>0</v>
      </c>
      <c r="F47" s="79">
        <v>157</v>
      </c>
      <c r="G47" s="79">
        <v>81</v>
      </c>
      <c r="H47" s="79">
        <v>76</v>
      </c>
      <c r="I47" s="79">
        <v>13</v>
      </c>
      <c r="J47" s="79">
        <v>13</v>
      </c>
      <c r="K47" s="79">
        <v>26</v>
      </c>
      <c r="L47" s="79">
        <v>33</v>
      </c>
      <c r="M47" s="79">
        <v>32</v>
      </c>
      <c r="N47" s="79">
        <v>40</v>
      </c>
      <c r="O47" s="80">
        <v>47</v>
      </c>
      <c r="P47" s="5"/>
    </row>
    <row r="48" spans="1:16" ht="18" customHeight="1" x14ac:dyDescent="0.2">
      <c r="A48" s="89"/>
      <c r="B48" s="78" t="s">
        <v>123</v>
      </c>
      <c r="C48" s="79">
        <v>0</v>
      </c>
      <c r="D48" s="101">
        <v>0</v>
      </c>
      <c r="E48" s="82">
        <v>0</v>
      </c>
      <c r="F48" s="79">
        <v>0</v>
      </c>
      <c r="G48" s="79">
        <v>0</v>
      </c>
      <c r="H48" s="79">
        <v>0</v>
      </c>
      <c r="I48" s="79">
        <v>0</v>
      </c>
      <c r="J48" s="79">
        <v>0</v>
      </c>
      <c r="K48" s="79">
        <v>0</v>
      </c>
      <c r="L48" s="79">
        <v>0</v>
      </c>
      <c r="M48" s="79">
        <v>0</v>
      </c>
      <c r="N48" s="79">
        <v>0</v>
      </c>
      <c r="O48" s="80">
        <v>0</v>
      </c>
      <c r="P48" s="5"/>
    </row>
    <row r="49" spans="1:16" ht="18" customHeight="1" x14ac:dyDescent="0.2">
      <c r="A49" s="97"/>
      <c r="B49" s="418" t="s">
        <v>302</v>
      </c>
      <c r="C49" s="98">
        <v>0</v>
      </c>
      <c r="D49" s="96">
        <v>0</v>
      </c>
      <c r="E49" s="99">
        <v>0</v>
      </c>
      <c r="F49" s="98">
        <v>0</v>
      </c>
      <c r="G49" s="98">
        <v>0</v>
      </c>
      <c r="H49" s="98">
        <v>0</v>
      </c>
      <c r="I49" s="98">
        <v>0</v>
      </c>
      <c r="J49" s="98">
        <v>0</v>
      </c>
      <c r="K49" s="98">
        <v>0</v>
      </c>
      <c r="L49" s="98">
        <v>0</v>
      </c>
      <c r="M49" s="98">
        <v>0</v>
      </c>
      <c r="N49" s="98">
        <v>0</v>
      </c>
      <c r="O49" s="96">
        <v>0</v>
      </c>
      <c r="P49" s="5"/>
    </row>
    <row r="50" spans="1:16" s="10" customFormat="1" ht="18" customHeight="1" x14ac:dyDescent="0.2">
      <c r="A50" s="438" t="s">
        <v>119</v>
      </c>
      <c r="B50" s="439"/>
      <c r="C50" s="85">
        <f t="shared" ref="C50:O50" si="10">SUM(C51:C56)</f>
        <v>16</v>
      </c>
      <c r="D50" s="85">
        <f t="shared" si="10"/>
        <v>15</v>
      </c>
      <c r="E50" s="86">
        <f t="shared" si="10"/>
        <v>1</v>
      </c>
      <c r="F50" s="84">
        <f t="shared" si="10"/>
        <v>1270</v>
      </c>
      <c r="G50" s="84">
        <f t="shared" si="10"/>
        <v>651</v>
      </c>
      <c r="H50" s="84">
        <f t="shared" si="10"/>
        <v>619</v>
      </c>
      <c r="I50" s="84">
        <f t="shared" si="10"/>
        <v>72</v>
      </c>
      <c r="J50" s="84">
        <f t="shared" si="10"/>
        <v>198</v>
      </c>
      <c r="K50" s="84">
        <f t="shared" si="10"/>
        <v>231</v>
      </c>
      <c r="L50" s="84">
        <f t="shared" si="10"/>
        <v>246</v>
      </c>
      <c r="M50" s="84">
        <f t="shared" si="10"/>
        <v>272</v>
      </c>
      <c r="N50" s="84">
        <f t="shared" si="10"/>
        <v>251</v>
      </c>
      <c r="O50" s="85">
        <f t="shared" si="10"/>
        <v>242</v>
      </c>
      <c r="P50" s="9"/>
    </row>
    <row r="51" spans="1:16" ht="18" customHeight="1" x14ac:dyDescent="0.2">
      <c r="A51" s="164"/>
      <c r="B51" s="90" t="s">
        <v>303</v>
      </c>
      <c r="C51" s="93">
        <v>2</v>
      </c>
      <c r="D51" s="91">
        <v>2</v>
      </c>
      <c r="E51" s="92">
        <v>0</v>
      </c>
      <c r="F51" s="93">
        <v>164</v>
      </c>
      <c r="G51" s="93">
        <v>86</v>
      </c>
      <c r="H51" s="93">
        <v>78</v>
      </c>
      <c r="I51" s="93">
        <v>12</v>
      </c>
      <c r="J51" s="93">
        <v>23</v>
      </c>
      <c r="K51" s="93">
        <v>25</v>
      </c>
      <c r="L51" s="93">
        <v>33</v>
      </c>
      <c r="M51" s="93">
        <v>39</v>
      </c>
      <c r="N51" s="91">
        <v>32</v>
      </c>
      <c r="O51" s="91">
        <v>33</v>
      </c>
      <c r="P51" s="5"/>
    </row>
    <row r="52" spans="1:16" ht="18" customHeight="1" x14ac:dyDescent="0.2">
      <c r="A52" s="89"/>
      <c r="B52" s="78" t="s">
        <v>304</v>
      </c>
      <c r="C52" s="79">
        <v>5</v>
      </c>
      <c r="D52" s="80">
        <v>5</v>
      </c>
      <c r="E52" s="82">
        <v>0</v>
      </c>
      <c r="F52" s="79">
        <v>317</v>
      </c>
      <c r="G52" s="79">
        <v>171</v>
      </c>
      <c r="H52" s="79">
        <v>146</v>
      </c>
      <c r="I52" s="79">
        <v>15</v>
      </c>
      <c r="J52" s="79">
        <v>56</v>
      </c>
      <c r="K52" s="79">
        <v>63</v>
      </c>
      <c r="L52" s="79">
        <v>56</v>
      </c>
      <c r="M52" s="79">
        <v>65</v>
      </c>
      <c r="N52" s="79">
        <v>62</v>
      </c>
      <c r="O52" s="80">
        <v>57</v>
      </c>
      <c r="P52" s="5"/>
    </row>
    <row r="53" spans="1:16" ht="18" customHeight="1" x14ac:dyDescent="0.2">
      <c r="A53" s="89"/>
      <c r="B53" s="78" t="s">
        <v>305</v>
      </c>
      <c r="C53" s="79">
        <v>2</v>
      </c>
      <c r="D53" s="80">
        <v>1</v>
      </c>
      <c r="E53" s="82">
        <v>1</v>
      </c>
      <c r="F53" s="79">
        <v>121</v>
      </c>
      <c r="G53" s="79">
        <v>57</v>
      </c>
      <c r="H53" s="79">
        <v>64</v>
      </c>
      <c r="I53" s="79">
        <v>9</v>
      </c>
      <c r="J53" s="79">
        <v>21</v>
      </c>
      <c r="K53" s="79">
        <v>23</v>
      </c>
      <c r="L53" s="79">
        <v>27</v>
      </c>
      <c r="M53" s="79">
        <v>20</v>
      </c>
      <c r="N53" s="79">
        <v>21</v>
      </c>
      <c r="O53" s="80">
        <v>0</v>
      </c>
      <c r="P53" s="5"/>
    </row>
    <row r="54" spans="1:16" ht="18" customHeight="1" x14ac:dyDescent="0.2">
      <c r="A54" s="89"/>
      <c r="B54" s="78" t="s">
        <v>306</v>
      </c>
      <c r="C54" s="79">
        <v>3</v>
      </c>
      <c r="D54" s="80">
        <v>3</v>
      </c>
      <c r="E54" s="82">
        <v>0</v>
      </c>
      <c r="F54" s="79">
        <v>327</v>
      </c>
      <c r="G54" s="79">
        <v>162</v>
      </c>
      <c r="H54" s="79">
        <v>165</v>
      </c>
      <c r="I54" s="79">
        <v>21</v>
      </c>
      <c r="J54" s="79">
        <v>48</v>
      </c>
      <c r="K54" s="79">
        <v>65</v>
      </c>
      <c r="L54" s="79">
        <v>58</v>
      </c>
      <c r="M54" s="79">
        <v>71</v>
      </c>
      <c r="N54" s="79">
        <v>64</v>
      </c>
      <c r="O54" s="80">
        <v>70</v>
      </c>
      <c r="P54" s="5"/>
    </row>
    <row r="55" spans="1:16" ht="18" customHeight="1" x14ac:dyDescent="0.2">
      <c r="A55" s="89"/>
      <c r="B55" s="78" t="s">
        <v>307</v>
      </c>
      <c r="C55" s="79">
        <v>3</v>
      </c>
      <c r="D55" s="101">
        <v>3</v>
      </c>
      <c r="E55" s="82">
        <v>0</v>
      </c>
      <c r="F55" s="79">
        <v>291</v>
      </c>
      <c r="G55" s="102">
        <v>146</v>
      </c>
      <c r="H55" s="79">
        <v>145</v>
      </c>
      <c r="I55" s="79">
        <v>12</v>
      </c>
      <c r="J55" s="79">
        <v>44</v>
      </c>
      <c r="K55" s="79">
        <v>49</v>
      </c>
      <c r="L55" s="79">
        <v>58</v>
      </c>
      <c r="M55" s="102">
        <v>70</v>
      </c>
      <c r="N55" s="79">
        <v>58</v>
      </c>
      <c r="O55" s="101">
        <v>71</v>
      </c>
      <c r="P55" s="5"/>
    </row>
    <row r="56" spans="1:16" ht="18" customHeight="1" x14ac:dyDescent="0.2">
      <c r="A56" s="171"/>
      <c r="B56" s="103" t="s">
        <v>308</v>
      </c>
      <c r="C56" s="107">
        <v>1</v>
      </c>
      <c r="D56" s="105">
        <v>1</v>
      </c>
      <c r="E56" s="106">
        <v>0</v>
      </c>
      <c r="F56" s="104">
        <v>50</v>
      </c>
      <c r="G56" s="105">
        <v>29</v>
      </c>
      <c r="H56" s="107">
        <v>21</v>
      </c>
      <c r="I56" s="107">
        <v>3</v>
      </c>
      <c r="J56" s="107">
        <v>6</v>
      </c>
      <c r="K56" s="107">
        <v>6</v>
      </c>
      <c r="L56" s="104">
        <v>14</v>
      </c>
      <c r="M56" s="104">
        <v>7</v>
      </c>
      <c r="N56" s="107">
        <v>14</v>
      </c>
      <c r="O56" s="105">
        <v>11</v>
      </c>
      <c r="P56" s="5"/>
    </row>
    <row r="57" spans="1:16" ht="19.5" customHeight="1" x14ac:dyDescent="0.2">
      <c r="A57" s="13"/>
    </row>
    <row r="58" spans="1:16" x14ac:dyDescent="0.2">
      <c r="B58" s="54"/>
    </row>
    <row r="59" spans="1:16" x14ac:dyDescent="0.2">
      <c r="B59" s="54"/>
    </row>
    <row r="68" spans="16:16" x14ac:dyDescent="0.2">
      <c r="P68" s="7" t="s">
        <v>217</v>
      </c>
    </row>
  </sheetData>
  <mergeCells count="14">
    <mergeCell ref="A45:B45"/>
    <mergeCell ref="A50:B50"/>
    <mergeCell ref="A24:B24"/>
    <mergeCell ref="A27:B27"/>
    <mergeCell ref="A29:B29"/>
    <mergeCell ref="A33:B33"/>
    <mergeCell ref="A37:B37"/>
    <mergeCell ref="N2:O2"/>
    <mergeCell ref="A3:B4"/>
    <mergeCell ref="A7:B7"/>
    <mergeCell ref="A18:B18"/>
    <mergeCell ref="A19:B19"/>
    <mergeCell ref="A5:B5"/>
    <mergeCell ref="A6:B6"/>
  </mergeCells>
  <phoneticPr fontId="11"/>
  <printOptions horizontalCentered="1"/>
  <pageMargins left="0.51181102362204722" right="0.51181102362204722" top="0.59055118110236227" bottom="0.59055118110236227" header="0.11811023622047245" footer="0.55118110236220474"/>
  <pageSetup paperSize="9" scale="56" firstPageNumber="46" orientation="portrait" useFirstPageNumber="1" r:id="rId1"/>
  <headerFooter alignWithMargins="0">
    <oddHeader>&amp;L&amp;10
幼保連携型認定こども園&amp;R&amp;10
幼保連携型認定こども園</oddHeader>
    <oddFooter>&amp;C&amp;11-&amp;P--</oddFooter>
  </headerFooter>
  <colBreaks count="1" manualBreakCount="1">
    <brk id="11" max="55" man="1"/>
  </colBreaks>
  <ignoredErrors>
    <ignoredError sqref="F28"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C8" codeName="Sheet2">
    <tabColor rgb="FFCCFFCC"/>
    <pageSetUpPr fitToPage="1"/>
  </sheetPr>
  <dimension ref="A1:BT73"/>
  <sheetViews>
    <sheetView showGridLines="0" zoomScale="115" zoomScaleNormal="115" zoomScaleSheetLayoutView="100" zoomScalePageLayoutView="80" workbookViewId="0">
      <pane xSplit="2" ySplit="7" topLeftCell="C8" activePane="bottomRight" state="frozen"/>
      <selection pane="topRight" activeCell="C1" sqref="C1"/>
      <selection pane="bottomLeft" activeCell="A10" sqref="A10"/>
      <selection pane="bottomRight" activeCell="A60" sqref="A60"/>
    </sheetView>
  </sheetViews>
  <sheetFormatPr defaultColWidth="10.69921875" defaultRowHeight="13.5" x14ac:dyDescent="0.2"/>
  <cols>
    <col min="1" max="1" width="3.19921875" style="2" customWidth="1"/>
    <col min="2" max="2" width="9.8984375" style="2" customWidth="1"/>
    <col min="3" max="4" width="5.19921875" style="2" customWidth="1"/>
    <col min="5" max="5" width="5" style="4" customWidth="1"/>
    <col min="6" max="6" width="7" style="2" customWidth="1"/>
    <col min="7" max="10" width="8" style="2" customWidth="1"/>
    <col min="11" max="12" width="7" style="2" customWidth="1"/>
    <col min="13" max="13" width="8" style="2" customWidth="1"/>
    <col min="14" max="15" width="7" style="2" customWidth="1"/>
    <col min="16" max="16" width="8" style="2" customWidth="1"/>
    <col min="17" max="18" width="7" style="2" customWidth="1"/>
    <col min="19" max="19" width="8" style="2" customWidth="1"/>
    <col min="20" max="21" width="7" style="2" customWidth="1"/>
    <col min="22" max="22" width="8" style="2" customWidth="1"/>
    <col min="23" max="24" width="7" style="2" customWidth="1"/>
    <col min="25" max="25" width="8" style="2" customWidth="1"/>
    <col min="26" max="27" width="7" style="2" customWidth="1"/>
    <col min="28" max="28" width="10.69921875" style="51"/>
    <col min="29" max="29" width="3.19921875" style="7" customWidth="1"/>
    <col min="30" max="30" width="9.8984375" style="7" customWidth="1"/>
    <col min="31" max="33" width="7" style="7" customWidth="1"/>
    <col min="34" max="43" width="5.5" style="7" customWidth="1"/>
    <col min="44" max="45" width="7.09765625" style="7" customWidth="1"/>
    <col min="46" max="46" width="5.8984375" style="7" customWidth="1"/>
    <col min="47" max="52" width="5.5" style="7" customWidth="1"/>
    <col min="53" max="53" width="6.09765625" style="7" customWidth="1"/>
    <col min="54" max="61" width="5.5" style="7" customWidth="1"/>
    <col min="62" max="62" width="10.69921875" style="54" customWidth="1"/>
    <col min="63" max="63" width="3.19921875" style="7" customWidth="1"/>
    <col min="64" max="64" width="9.8984375" style="7" customWidth="1"/>
    <col min="65" max="66" width="12.69921875" style="7" customWidth="1"/>
    <col min="67" max="69" width="9" style="7" customWidth="1"/>
    <col min="70" max="70" width="11.69921875" style="7" customWidth="1"/>
    <col min="71" max="71" width="9" style="7" customWidth="1"/>
    <col min="72" max="72" width="11.69921875" style="7" customWidth="1"/>
    <col min="73" max="16384" width="10.69921875" style="2"/>
  </cols>
  <sheetData>
    <row r="1" spans="1:72" s="3" customFormat="1" ht="18" customHeight="1" x14ac:dyDescent="0.2">
      <c r="A1" s="60" t="s">
        <v>234</v>
      </c>
      <c r="B1" s="61"/>
      <c r="C1" s="61"/>
      <c r="D1" s="61"/>
      <c r="E1" s="113"/>
      <c r="F1" s="61"/>
      <c r="G1" s="61"/>
      <c r="H1" s="61"/>
      <c r="I1" s="61"/>
      <c r="J1" s="61"/>
      <c r="K1" s="113"/>
      <c r="L1" s="61"/>
      <c r="M1" s="61"/>
      <c r="N1" s="61"/>
      <c r="O1" s="61"/>
      <c r="P1" s="61"/>
      <c r="Q1" s="61"/>
      <c r="R1" s="61"/>
      <c r="S1" s="61"/>
      <c r="T1" s="61"/>
      <c r="U1" s="61"/>
      <c r="V1" s="61"/>
      <c r="W1" s="61"/>
      <c r="X1" s="61"/>
      <c r="Y1" s="61"/>
      <c r="Z1" s="61"/>
      <c r="AA1" s="61"/>
      <c r="AB1" s="61"/>
      <c r="AC1" s="62" t="s">
        <v>0</v>
      </c>
      <c r="AD1" s="64"/>
      <c r="AE1" s="64"/>
      <c r="AF1" s="64"/>
      <c r="AG1" s="64"/>
      <c r="AH1" s="64"/>
      <c r="AI1" s="64"/>
      <c r="AJ1" s="64"/>
      <c r="AK1" s="64"/>
      <c r="AL1" s="64"/>
      <c r="AM1" s="64"/>
      <c r="AN1" s="64"/>
      <c r="AO1" s="64"/>
      <c r="AP1" s="64"/>
      <c r="AQ1" s="64"/>
      <c r="AR1" s="64"/>
      <c r="AS1" s="64"/>
      <c r="AT1" s="64"/>
      <c r="AU1" s="64"/>
      <c r="AV1" s="64"/>
      <c r="AW1" s="64"/>
      <c r="AX1" s="64"/>
      <c r="AY1" s="64"/>
      <c r="AZ1" s="64"/>
      <c r="BA1" s="64"/>
      <c r="BB1" s="64"/>
      <c r="BC1" s="64"/>
      <c r="BD1" s="64"/>
      <c r="BE1" s="64"/>
      <c r="BF1" s="64"/>
      <c r="BG1" s="64"/>
      <c r="BH1" s="114" t="s">
        <v>1</v>
      </c>
      <c r="BI1" s="64"/>
      <c r="BJ1" s="59"/>
      <c r="BK1" s="59"/>
      <c r="BL1" s="59"/>
      <c r="BM1" s="64"/>
      <c r="BN1" s="64"/>
      <c r="BO1" s="7"/>
      <c r="BP1" s="7"/>
      <c r="BQ1" s="7"/>
      <c r="BR1" s="7"/>
      <c r="BS1" s="7"/>
      <c r="BT1" s="7"/>
    </row>
    <row r="2" spans="1:72" s="3" customFormat="1" ht="18" customHeight="1" x14ac:dyDescent="0.2">
      <c r="A2" s="62" t="s">
        <v>2</v>
      </c>
      <c r="B2" s="115"/>
      <c r="C2" s="63"/>
      <c r="D2" s="63"/>
      <c r="E2" s="116"/>
      <c r="F2" s="63"/>
      <c r="G2" s="115"/>
      <c r="H2" s="63"/>
      <c r="I2" s="115"/>
      <c r="J2" s="115"/>
      <c r="K2" s="115"/>
      <c r="L2" s="115"/>
      <c r="M2" s="115"/>
      <c r="N2" s="115"/>
      <c r="O2" s="115"/>
      <c r="P2" s="115"/>
      <c r="Q2" s="115"/>
      <c r="R2" s="115"/>
      <c r="S2" s="115"/>
      <c r="T2" s="115"/>
      <c r="U2" s="115"/>
      <c r="V2" s="115"/>
      <c r="W2" s="115"/>
      <c r="X2" s="115"/>
      <c r="Y2" s="117"/>
      <c r="Z2" s="117" t="s">
        <v>254</v>
      </c>
      <c r="AA2" s="115"/>
      <c r="AB2" s="61"/>
      <c r="AC2" s="432" t="s">
        <v>200</v>
      </c>
      <c r="AD2" s="433"/>
      <c r="AE2" s="69"/>
      <c r="AF2" s="67"/>
      <c r="AG2" s="68" t="s">
        <v>3</v>
      </c>
      <c r="AH2" s="67"/>
      <c r="AI2" s="67"/>
      <c r="AJ2" s="67"/>
      <c r="AK2" s="67"/>
      <c r="AL2" s="67"/>
      <c r="AM2" s="68" t="s">
        <v>4</v>
      </c>
      <c r="AN2" s="68"/>
      <c r="AO2" s="68"/>
      <c r="AP2" s="68"/>
      <c r="AQ2" s="68"/>
      <c r="AR2" s="67"/>
      <c r="AS2" s="67"/>
      <c r="AT2" s="67"/>
      <c r="AU2" s="68" t="s">
        <v>5</v>
      </c>
      <c r="AV2" s="68"/>
      <c r="AW2" s="68"/>
      <c r="AX2" s="67"/>
      <c r="AY2" s="67"/>
      <c r="AZ2" s="67"/>
      <c r="BA2" s="450" t="s">
        <v>159</v>
      </c>
      <c r="BB2" s="456"/>
      <c r="BC2" s="456"/>
      <c r="BD2" s="456"/>
      <c r="BE2" s="456"/>
      <c r="BF2" s="456"/>
      <c r="BG2" s="456"/>
      <c r="BH2" s="456"/>
      <c r="BI2" s="457"/>
      <c r="BJ2" s="64"/>
      <c r="BK2" s="62" t="s">
        <v>240</v>
      </c>
      <c r="BL2" s="121"/>
      <c r="BM2" s="121"/>
      <c r="BN2" s="122" t="s">
        <v>158</v>
      </c>
      <c r="BP2" s="1"/>
      <c r="BQ2" s="1"/>
      <c r="BR2" s="25"/>
      <c r="BS2" s="1"/>
      <c r="BT2" s="25"/>
    </row>
    <row r="3" spans="1:72" s="7" customFormat="1" ht="24" customHeight="1" x14ac:dyDescent="0.2">
      <c r="A3" s="123"/>
      <c r="B3" s="124"/>
      <c r="C3" s="66" t="s">
        <v>6</v>
      </c>
      <c r="D3" s="68" t="s">
        <v>7</v>
      </c>
      <c r="E3" s="125" t="s">
        <v>5</v>
      </c>
      <c r="F3" s="65" t="s">
        <v>6</v>
      </c>
      <c r="G3" s="69"/>
      <c r="H3" s="67"/>
      <c r="I3" s="67"/>
      <c r="J3" s="67"/>
      <c r="K3" s="67" t="s">
        <v>8</v>
      </c>
      <c r="L3" s="67"/>
      <c r="M3" s="67"/>
      <c r="N3" s="67"/>
      <c r="O3" s="67"/>
      <c r="P3" s="67"/>
      <c r="Q3" s="67" t="s">
        <v>9</v>
      </c>
      <c r="R3" s="67"/>
      <c r="S3" s="67"/>
      <c r="T3" s="67"/>
      <c r="U3" s="67"/>
      <c r="V3" s="67"/>
      <c r="W3" s="67" t="s">
        <v>5</v>
      </c>
      <c r="X3" s="67"/>
      <c r="Y3" s="67"/>
      <c r="Z3" s="67"/>
      <c r="AA3" s="126"/>
      <c r="AB3" s="64"/>
      <c r="AC3" s="452"/>
      <c r="AD3" s="453"/>
      <c r="AE3" s="127"/>
      <c r="AF3" s="128"/>
      <c r="AG3" s="129" t="s">
        <v>11</v>
      </c>
      <c r="AH3" s="128"/>
      <c r="AI3" s="128"/>
      <c r="AJ3" s="128"/>
      <c r="AK3" s="128"/>
      <c r="AL3" s="128"/>
      <c r="AM3" s="128"/>
      <c r="AN3" s="128"/>
      <c r="AO3" s="128"/>
      <c r="AP3" s="128"/>
      <c r="AQ3" s="128"/>
      <c r="AR3" s="128"/>
      <c r="AS3" s="128"/>
      <c r="AT3" s="128"/>
      <c r="AU3" s="128"/>
      <c r="AV3" s="128"/>
      <c r="AW3" s="128"/>
      <c r="AX3" s="128"/>
      <c r="AY3" s="128"/>
      <c r="AZ3" s="130" t="s">
        <v>12</v>
      </c>
      <c r="BA3" s="432" t="s">
        <v>13</v>
      </c>
      <c r="BB3" s="454"/>
      <c r="BC3" s="433"/>
      <c r="BD3" s="450" t="s">
        <v>169</v>
      </c>
      <c r="BE3" s="458"/>
      <c r="BF3" s="458"/>
      <c r="BG3" s="451"/>
      <c r="BH3" s="432" t="s">
        <v>170</v>
      </c>
      <c r="BI3" s="433"/>
      <c r="BJ3" s="64"/>
      <c r="BK3" s="123"/>
      <c r="BL3" s="124"/>
      <c r="BM3" s="465" t="s">
        <v>201</v>
      </c>
      <c r="BN3" s="465" t="s">
        <v>202</v>
      </c>
      <c r="BO3" s="6"/>
    </row>
    <row r="4" spans="1:72" s="7" customFormat="1" ht="24" customHeight="1" x14ac:dyDescent="0.2">
      <c r="A4" s="463" t="s">
        <v>199</v>
      </c>
      <c r="B4" s="464"/>
      <c r="C4" s="468" t="s">
        <v>13</v>
      </c>
      <c r="D4" s="345" t="s">
        <v>16</v>
      </c>
      <c r="E4" s="349" t="s">
        <v>17</v>
      </c>
      <c r="F4" s="130" t="s">
        <v>18</v>
      </c>
      <c r="G4" s="71" t="s">
        <v>19</v>
      </c>
      <c r="H4" s="128"/>
      <c r="I4" s="134" t="s">
        <v>5</v>
      </c>
      <c r="J4" s="135" t="s">
        <v>20</v>
      </c>
      <c r="K4" s="135" t="s">
        <v>6</v>
      </c>
      <c r="L4" s="134" t="s">
        <v>21</v>
      </c>
      <c r="M4" s="135" t="s">
        <v>22</v>
      </c>
      <c r="N4" s="135" t="s">
        <v>6</v>
      </c>
      <c r="O4" s="134" t="s">
        <v>21</v>
      </c>
      <c r="P4" s="135" t="s">
        <v>23</v>
      </c>
      <c r="Q4" s="135" t="s">
        <v>6</v>
      </c>
      <c r="R4" s="134" t="s">
        <v>21</v>
      </c>
      <c r="S4" s="135" t="s">
        <v>24</v>
      </c>
      <c r="T4" s="135" t="s">
        <v>6</v>
      </c>
      <c r="U4" s="134" t="s">
        <v>21</v>
      </c>
      <c r="V4" s="135" t="s">
        <v>25</v>
      </c>
      <c r="W4" s="135" t="s">
        <v>6</v>
      </c>
      <c r="X4" s="134" t="s">
        <v>21</v>
      </c>
      <c r="Y4" s="66" t="s">
        <v>26</v>
      </c>
      <c r="Z4" s="68" t="s">
        <v>6</v>
      </c>
      <c r="AA4" s="134" t="s">
        <v>21</v>
      </c>
      <c r="AB4" s="64"/>
      <c r="AC4" s="452"/>
      <c r="AD4" s="453"/>
      <c r="AE4" s="127"/>
      <c r="AF4" s="135" t="s">
        <v>13</v>
      </c>
      <c r="AG4" s="128"/>
      <c r="AH4" s="71" t="s">
        <v>7</v>
      </c>
      <c r="AI4" s="135" t="s">
        <v>14</v>
      </c>
      <c r="AJ4" s="450" t="s">
        <v>174</v>
      </c>
      <c r="AK4" s="451"/>
      <c r="AL4" s="71" t="s">
        <v>3</v>
      </c>
      <c r="AM4" s="135" t="s">
        <v>27</v>
      </c>
      <c r="AN4" s="450" t="s">
        <v>160</v>
      </c>
      <c r="AO4" s="451"/>
      <c r="AP4" s="450" t="s">
        <v>161</v>
      </c>
      <c r="AQ4" s="451"/>
      <c r="AR4" s="71" t="s">
        <v>3</v>
      </c>
      <c r="AS4" s="135" t="s">
        <v>40</v>
      </c>
      <c r="AT4" s="450" t="s">
        <v>172</v>
      </c>
      <c r="AU4" s="451"/>
      <c r="AV4" s="450" t="s">
        <v>173</v>
      </c>
      <c r="AW4" s="451"/>
      <c r="AX4" s="66" t="s">
        <v>28</v>
      </c>
      <c r="AY4" s="134" t="s">
        <v>29</v>
      </c>
      <c r="AZ4" s="130" t="s">
        <v>30</v>
      </c>
      <c r="BA4" s="434"/>
      <c r="BB4" s="455"/>
      <c r="BC4" s="435"/>
      <c r="BD4" s="450" t="s">
        <v>171</v>
      </c>
      <c r="BE4" s="451"/>
      <c r="BF4" s="450" t="s">
        <v>157</v>
      </c>
      <c r="BG4" s="451"/>
      <c r="BH4" s="434"/>
      <c r="BI4" s="435"/>
      <c r="BJ4" s="64"/>
      <c r="BK4" s="463" t="s">
        <v>199</v>
      </c>
      <c r="BL4" s="464"/>
      <c r="BM4" s="466"/>
      <c r="BN4" s="466"/>
      <c r="BO4" s="6"/>
    </row>
    <row r="5" spans="1:72" s="7" customFormat="1" ht="24" customHeight="1" x14ac:dyDescent="0.2">
      <c r="A5" s="127"/>
      <c r="B5" s="128"/>
      <c r="C5" s="469"/>
      <c r="D5" s="346" t="s">
        <v>7</v>
      </c>
      <c r="E5" s="350" t="s">
        <v>7</v>
      </c>
      <c r="F5" s="71" t="s">
        <v>5</v>
      </c>
      <c r="G5" s="71" t="s">
        <v>13</v>
      </c>
      <c r="H5" s="71" t="s">
        <v>31</v>
      </c>
      <c r="I5" s="71" t="s">
        <v>32</v>
      </c>
      <c r="J5" s="71" t="s">
        <v>13</v>
      </c>
      <c r="K5" s="71" t="s">
        <v>31</v>
      </c>
      <c r="L5" s="71" t="s">
        <v>32</v>
      </c>
      <c r="M5" s="71" t="s">
        <v>13</v>
      </c>
      <c r="N5" s="136" t="s">
        <v>31</v>
      </c>
      <c r="O5" s="136" t="s">
        <v>32</v>
      </c>
      <c r="P5" s="71" t="s">
        <v>13</v>
      </c>
      <c r="Q5" s="71" t="s">
        <v>31</v>
      </c>
      <c r="R5" s="71" t="s">
        <v>32</v>
      </c>
      <c r="S5" s="71" t="s">
        <v>13</v>
      </c>
      <c r="T5" s="71" t="s">
        <v>31</v>
      </c>
      <c r="U5" s="71" t="s">
        <v>32</v>
      </c>
      <c r="V5" s="71" t="s">
        <v>13</v>
      </c>
      <c r="W5" s="71" t="s">
        <v>31</v>
      </c>
      <c r="X5" s="71" t="s">
        <v>32</v>
      </c>
      <c r="Y5" s="71" t="s">
        <v>13</v>
      </c>
      <c r="Z5" s="71" t="s">
        <v>31</v>
      </c>
      <c r="AA5" s="136" t="s">
        <v>32</v>
      </c>
      <c r="AB5" s="64"/>
      <c r="AC5" s="434"/>
      <c r="AD5" s="435"/>
      <c r="AE5" s="71" t="s">
        <v>13</v>
      </c>
      <c r="AF5" s="71" t="s">
        <v>31</v>
      </c>
      <c r="AG5" s="71" t="s">
        <v>32</v>
      </c>
      <c r="AH5" s="71" t="s">
        <v>31</v>
      </c>
      <c r="AI5" s="71" t="s">
        <v>32</v>
      </c>
      <c r="AJ5" s="71" t="s">
        <v>31</v>
      </c>
      <c r="AK5" s="71" t="s">
        <v>32</v>
      </c>
      <c r="AL5" s="71" t="s">
        <v>31</v>
      </c>
      <c r="AM5" s="71" t="s">
        <v>32</v>
      </c>
      <c r="AN5" s="71" t="s">
        <v>31</v>
      </c>
      <c r="AO5" s="71" t="s">
        <v>32</v>
      </c>
      <c r="AP5" s="71" t="s">
        <v>31</v>
      </c>
      <c r="AQ5" s="71" t="s">
        <v>32</v>
      </c>
      <c r="AR5" s="136" t="s">
        <v>31</v>
      </c>
      <c r="AS5" s="136" t="s">
        <v>32</v>
      </c>
      <c r="AT5" s="71" t="s">
        <v>33</v>
      </c>
      <c r="AU5" s="136" t="s">
        <v>34</v>
      </c>
      <c r="AV5" s="136" t="s">
        <v>136</v>
      </c>
      <c r="AW5" s="71" t="s">
        <v>137</v>
      </c>
      <c r="AX5" s="71" t="s">
        <v>31</v>
      </c>
      <c r="AY5" s="72" t="s">
        <v>32</v>
      </c>
      <c r="AZ5" s="71" t="s">
        <v>15</v>
      </c>
      <c r="BA5" s="71" t="s">
        <v>13</v>
      </c>
      <c r="BB5" s="71" t="s">
        <v>31</v>
      </c>
      <c r="BC5" s="71" t="s">
        <v>32</v>
      </c>
      <c r="BD5" s="71" t="s">
        <v>31</v>
      </c>
      <c r="BE5" s="71" t="s">
        <v>32</v>
      </c>
      <c r="BF5" s="71" t="s">
        <v>31</v>
      </c>
      <c r="BG5" s="71" t="s">
        <v>32</v>
      </c>
      <c r="BH5" s="71" t="s">
        <v>31</v>
      </c>
      <c r="BI5" s="136" t="s">
        <v>32</v>
      </c>
      <c r="BJ5" s="64"/>
      <c r="BK5" s="127"/>
      <c r="BL5" s="128"/>
      <c r="BM5" s="467"/>
      <c r="BN5" s="467"/>
      <c r="BO5" s="6"/>
    </row>
    <row r="6" spans="1:72" s="7" customFormat="1" ht="24" customHeight="1" x14ac:dyDescent="0.2">
      <c r="A6" s="442" t="s">
        <v>361</v>
      </c>
      <c r="B6" s="443"/>
      <c r="C6" s="137">
        <v>269</v>
      </c>
      <c r="D6" s="137">
        <v>269</v>
      </c>
      <c r="E6" s="344">
        <v>0</v>
      </c>
      <c r="F6" s="137">
        <v>2866</v>
      </c>
      <c r="G6" s="137">
        <v>55717</v>
      </c>
      <c r="H6" s="137">
        <v>28437</v>
      </c>
      <c r="I6" s="137">
        <v>27280</v>
      </c>
      <c r="J6" s="137">
        <v>8860</v>
      </c>
      <c r="K6" s="137">
        <v>4539</v>
      </c>
      <c r="L6" s="137">
        <v>4321</v>
      </c>
      <c r="M6" s="137">
        <v>8882</v>
      </c>
      <c r="N6" s="138">
        <v>4628</v>
      </c>
      <c r="O6" s="138">
        <v>4254</v>
      </c>
      <c r="P6" s="137">
        <v>9290</v>
      </c>
      <c r="Q6" s="137">
        <v>4671</v>
      </c>
      <c r="R6" s="137">
        <v>4619</v>
      </c>
      <c r="S6" s="137">
        <v>9515</v>
      </c>
      <c r="T6" s="137">
        <v>4797</v>
      </c>
      <c r="U6" s="137">
        <v>4718</v>
      </c>
      <c r="V6" s="137">
        <v>9360</v>
      </c>
      <c r="W6" s="137">
        <v>4739</v>
      </c>
      <c r="X6" s="137">
        <v>4621</v>
      </c>
      <c r="Y6" s="137">
        <v>9810</v>
      </c>
      <c r="Z6" s="137">
        <v>5063</v>
      </c>
      <c r="AA6" s="138">
        <v>4747</v>
      </c>
      <c r="AB6" s="139"/>
      <c r="AC6" s="442" t="s">
        <v>361</v>
      </c>
      <c r="AD6" s="443"/>
      <c r="AE6" s="140">
        <v>4536</v>
      </c>
      <c r="AF6" s="140">
        <v>1550</v>
      </c>
      <c r="AG6" s="140">
        <v>2986</v>
      </c>
      <c r="AH6" s="140">
        <v>228</v>
      </c>
      <c r="AI6" s="140">
        <v>39</v>
      </c>
      <c r="AJ6" s="73">
        <v>0</v>
      </c>
      <c r="AK6" s="73">
        <v>0</v>
      </c>
      <c r="AL6" s="140">
        <v>228</v>
      </c>
      <c r="AM6" s="138">
        <v>47</v>
      </c>
      <c r="AN6" s="73">
        <v>1</v>
      </c>
      <c r="AO6" s="73">
        <v>0</v>
      </c>
      <c r="AP6" s="73">
        <v>0</v>
      </c>
      <c r="AQ6" s="73">
        <v>0</v>
      </c>
      <c r="AR6" s="138">
        <v>1013</v>
      </c>
      <c r="AS6" s="141">
        <v>2335</v>
      </c>
      <c r="AT6" s="140">
        <v>246</v>
      </c>
      <c r="AU6" s="141">
        <v>39</v>
      </c>
      <c r="AV6" s="141">
        <v>1</v>
      </c>
      <c r="AW6" s="140">
        <v>27</v>
      </c>
      <c r="AX6" s="73">
        <v>79</v>
      </c>
      <c r="AY6" s="74">
        <v>253</v>
      </c>
      <c r="AZ6" s="73">
        <v>289</v>
      </c>
      <c r="BA6" s="73">
        <v>715</v>
      </c>
      <c r="BB6" s="73">
        <v>308</v>
      </c>
      <c r="BC6" s="73">
        <v>407</v>
      </c>
      <c r="BD6" s="73">
        <v>71</v>
      </c>
      <c r="BE6" s="73">
        <v>212</v>
      </c>
      <c r="BF6" s="73">
        <v>1</v>
      </c>
      <c r="BG6" s="73">
        <v>26</v>
      </c>
      <c r="BH6" s="73">
        <v>236</v>
      </c>
      <c r="BI6" s="344">
        <v>169</v>
      </c>
      <c r="BJ6" s="64"/>
      <c r="BK6" s="442" t="s">
        <v>361</v>
      </c>
      <c r="BL6" s="443"/>
      <c r="BM6" s="73">
        <v>574</v>
      </c>
      <c r="BN6" s="74">
        <v>2006</v>
      </c>
      <c r="BO6" s="11"/>
      <c r="BP6" s="5"/>
      <c r="BQ6" s="5"/>
      <c r="BR6" s="5"/>
      <c r="BS6" s="5"/>
      <c r="BT6" s="5"/>
    </row>
    <row r="7" spans="1:72" s="7" customFormat="1" ht="24" customHeight="1" x14ac:dyDescent="0.2">
      <c r="A7" s="444" t="s">
        <v>322</v>
      </c>
      <c r="B7" s="445"/>
      <c r="C7" s="143">
        <f>C8+C20</f>
        <v>263</v>
      </c>
      <c r="D7" s="143">
        <f>D8+D20</f>
        <v>263</v>
      </c>
      <c r="E7" s="143">
        <f>E8+E20</f>
        <v>0</v>
      </c>
      <c r="F7" s="143">
        <f>F8+F20</f>
        <v>2817</v>
      </c>
      <c r="G7" s="143">
        <f>G8+G20</f>
        <v>54460</v>
      </c>
      <c r="H7" s="143">
        <f t="shared" ref="H7:AA7" si="0">H8+H20</f>
        <v>27761</v>
      </c>
      <c r="I7" s="143">
        <f>I8+I20</f>
        <v>26699</v>
      </c>
      <c r="J7" s="143">
        <f t="shared" si="0"/>
        <v>8650</v>
      </c>
      <c r="K7" s="143">
        <f t="shared" si="0"/>
        <v>4437</v>
      </c>
      <c r="L7" s="143">
        <f t="shared" si="0"/>
        <v>4213</v>
      </c>
      <c r="M7" s="143">
        <f t="shared" si="0"/>
        <v>8844</v>
      </c>
      <c r="N7" s="143">
        <f t="shared" si="0"/>
        <v>4539</v>
      </c>
      <c r="O7" s="143">
        <f t="shared" si="0"/>
        <v>4305</v>
      </c>
      <c r="P7" s="143">
        <f t="shared" si="0"/>
        <v>8863</v>
      </c>
      <c r="Q7" s="143">
        <f>Q8+Q20</f>
        <v>4601</v>
      </c>
      <c r="R7" s="143">
        <f t="shared" si="0"/>
        <v>4262</v>
      </c>
      <c r="S7" s="143">
        <f t="shared" si="0"/>
        <v>9266</v>
      </c>
      <c r="T7" s="143">
        <f t="shared" si="0"/>
        <v>4667</v>
      </c>
      <c r="U7" s="143">
        <f t="shared" si="0"/>
        <v>4599</v>
      </c>
      <c r="V7" s="143">
        <f t="shared" si="0"/>
        <v>9499</v>
      </c>
      <c r="W7" s="143">
        <f t="shared" si="0"/>
        <v>4794</v>
      </c>
      <c r="X7" s="143">
        <f t="shared" si="0"/>
        <v>4705</v>
      </c>
      <c r="Y7" s="143">
        <f>Y8+Y20</f>
        <v>9338</v>
      </c>
      <c r="Z7" s="143">
        <f t="shared" si="0"/>
        <v>4723</v>
      </c>
      <c r="AA7" s="143">
        <f t="shared" si="0"/>
        <v>4615</v>
      </c>
      <c r="AB7" s="139"/>
      <c r="AC7" s="444" t="s">
        <v>322</v>
      </c>
      <c r="AD7" s="445"/>
      <c r="AE7" s="143">
        <f>AE8+AE20</f>
        <v>4464</v>
      </c>
      <c r="AF7" s="143">
        <f t="shared" ref="AF7:BI7" si="1">AF8+AF20</f>
        <v>1528</v>
      </c>
      <c r="AG7" s="143">
        <f t="shared" si="1"/>
        <v>2936</v>
      </c>
      <c r="AH7" s="143">
        <f>AH8+AH20</f>
        <v>216</v>
      </c>
      <c r="AI7" s="143">
        <f t="shared" si="1"/>
        <v>45</v>
      </c>
      <c r="AJ7" s="143">
        <f t="shared" si="1"/>
        <v>0</v>
      </c>
      <c r="AK7" s="143">
        <f t="shared" si="1"/>
        <v>0</v>
      </c>
      <c r="AL7" s="143">
        <f t="shared" si="1"/>
        <v>223</v>
      </c>
      <c r="AM7" s="143">
        <f t="shared" si="1"/>
        <v>46</v>
      </c>
      <c r="AN7" s="143">
        <f t="shared" si="1"/>
        <v>1</v>
      </c>
      <c r="AO7" s="143">
        <f t="shared" si="1"/>
        <v>0</v>
      </c>
      <c r="AP7" s="143">
        <f t="shared" si="1"/>
        <v>0</v>
      </c>
      <c r="AQ7" s="143">
        <f t="shared" si="1"/>
        <v>0</v>
      </c>
      <c r="AR7" s="143">
        <f t="shared" si="1"/>
        <v>985</v>
      </c>
      <c r="AS7" s="143">
        <f>AS8+AS20</f>
        <v>2307</v>
      </c>
      <c r="AT7" s="144">
        <f t="shared" si="1"/>
        <v>241</v>
      </c>
      <c r="AU7" s="143">
        <f t="shared" si="1"/>
        <v>40</v>
      </c>
      <c r="AV7" s="143">
        <f t="shared" si="1"/>
        <v>1</v>
      </c>
      <c r="AW7" s="143">
        <f t="shared" si="1"/>
        <v>26</v>
      </c>
      <c r="AX7" s="143">
        <f t="shared" si="1"/>
        <v>102</v>
      </c>
      <c r="AY7" s="143">
        <f t="shared" si="1"/>
        <v>231</v>
      </c>
      <c r="AZ7" s="143">
        <f t="shared" si="1"/>
        <v>281</v>
      </c>
      <c r="BA7" s="143">
        <f>BA8+BA20</f>
        <v>716</v>
      </c>
      <c r="BB7" s="143">
        <f t="shared" si="1"/>
        <v>299</v>
      </c>
      <c r="BC7" s="143">
        <f t="shared" si="1"/>
        <v>417</v>
      </c>
      <c r="BD7" s="143">
        <f t="shared" si="1"/>
        <v>67</v>
      </c>
      <c r="BE7" s="143">
        <f t="shared" si="1"/>
        <v>211</v>
      </c>
      <c r="BF7" s="143">
        <f t="shared" si="1"/>
        <v>1</v>
      </c>
      <c r="BG7" s="143">
        <f t="shared" si="1"/>
        <v>27</v>
      </c>
      <c r="BH7" s="143">
        <f>BH8+BH20</f>
        <v>231</v>
      </c>
      <c r="BI7" s="143">
        <f t="shared" si="1"/>
        <v>179</v>
      </c>
      <c r="BJ7" s="145"/>
      <c r="BK7" s="444" t="s">
        <v>322</v>
      </c>
      <c r="BL7" s="445"/>
      <c r="BM7" s="146">
        <f>BM8+BM20</f>
        <v>580</v>
      </c>
      <c r="BN7" s="146">
        <f>BN8+BN20</f>
        <v>2179</v>
      </c>
      <c r="BO7" s="34"/>
      <c r="BP7" s="5"/>
      <c r="BQ7" s="5"/>
      <c r="BR7" s="5"/>
      <c r="BS7" s="5"/>
      <c r="BT7" s="5"/>
    </row>
    <row r="8" spans="1:72" s="10" customFormat="1" ht="24" customHeight="1" x14ac:dyDescent="0.2">
      <c r="A8" s="461" t="s">
        <v>162</v>
      </c>
      <c r="B8" s="462"/>
      <c r="C8" s="147">
        <f t="shared" ref="C8:I8" si="2">C9+C10+C12+C13+C14+C15+C16+C17+C18+C19</f>
        <v>185</v>
      </c>
      <c r="D8" s="147">
        <f t="shared" si="2"/>
        <v>185</v>
      </c>
      <c r="E8" s="147">
        <f t="shared" si="2"/>
        <v>0</v>
      </c>
      <c r="F8" s="147">
        <f t="shared" si="2"/>
        <v>2134</v>
      </c>
      <c r="G8" s="147">
        <f t="shared" si="2"/>
        <v>43301</v>
      </c>
      <c r="H8" s="147">
        <f t="shared" si="2"/>
        <v>22082</v>
      </c>
      <c r="I8" s="147">
        <f t="shared" si="2"/>
        <v>21219</v>
      </c>
      <c r="J8" s="147">
        <f t="shared" ref="J8:AA8" si="3">J9+J10+J12+J13+J14+J15+J16+J17+J18+J19</f>
        <v>6935</v>
      </c>
      <c r="K8" s="147">
        <f t="shared" si="3"/>
        <v>3549</v>
      </c>
      <c r="L8" s="147">
        <f t="shared" si="3"/>
        <v>3386</v>
      </c>
      <c r="M8" s="147">
        <f t="shared" si="3"/>
        <v>7066</v>
      </c>
      <c r="N8" s="147">
        <f t="shared" si="3"/>
        <v>3634</v>
      </c>
      <c r="O8" s="147">
        <f t="shared" si="3"/>
        <v>3432</v>
      </c>
      <c r="P8" s="147">
        <f t="shared" si="3"/>
        <v>7057</v>
      </c>
      <c r="Q8" s="147">
        <f t="shared" si="3"/>
        <v>3666</v>
      </c>
      <c r="R8" s="147">
        <f t="shared" si="3"/>
        <v>3391</v>
      </c>
      <c r="S8" s="147">
        <f t="shared" si="3"/>
        <v>7335</v>
      </c>
      <c r="T8" s="147">
        <f t="shared" si="3"/>
        <v>3725</v>
      </c>
      <c r="U8" s="147">
        <f t="shared" si="3"/>
        <v>3610</v>
      </c>
      <c r="V8" s="147">
        <f t="shared" si="3"/>
        <v>7514</v>
      </c>
      <c r="W8" s="147">
        <f t="shared" si="3"/>
        <v>3791</v>
      </c>
      <c r="X8" s="147">
        <f t="shared" si="3"/>
        <v>3723</v>
      </c>
      <c r="Y8" s="147">
        <f>Y9+Y10+Y12+Y13+Y14+Y15+Y16+Y17+Y18+Y19</f>
        <v>7394</v>
      </c>
      <c r="Z8" s="147">
        <f t="shared" si="3"/>
        <v>3717</v>
      </c>
      <c r="AA8" s="147">
        <f t="shared" si="3"/>
        <v>3677</v>
      </c>
      <c r="AB8" s="148"/>
      <c r="AC8" s="448" t="s">
        <v>162</v>
      </c>
      <c r="AD8" s="449"/>
      <c r="AE8" s="149">
        <f>AE9+AE10+AE12+AE13+AE14+AE15+AE16+AE17+AE18+AE19</f>
        <v>3339</v>
      </c>
      <c r="AF8" s="149">
        <f t="shared" ref="AF8:BG8" si="4">AF9+AF10+AF12+AF13+AF14+AF15+AF16+AF17+AF18+AF19</f>
        <v>1097</v>
      </c>
      <c r="AG8" s="149">
        <f t="shared" si="4"/>
        <v>2242</v>
      </c>
      <c r="AH8" s="149">
        <f t="shared" si="4"/>
        <v>153</v>
      </c>
      <c r="AI8" s="149">
        <f t="shared" si="4"/>
        <v>31</v>
      </c>
      <c r="AJ8" s="149">
        <f t="shared" si="4"/>
        <v>0</v>
      </c>
      <c r="AK8" s="149">
        <f t="shared" si="4"/>
        <v>0</v>
      </c>
      <c r="AL8" s="149">
        <f t="shared" si="4"/>
        <v>158</v>
      </c>
      <c r="AM8" s="149">
        <f t="shared" si="4"/>
        <v>32</v>
      </c>
      <c r="AN8" s="149">
        <f t="shared" si="4"/>
        <v>1</v>
      </c>
      <c r="AO8" s="149">
        <f t="shared" si="4"/>
        <v>0</v>
      </c>
      <c r="AP8" s="149">
        <f t="shared" si="4"/>
        <v>0</v>
      </c>
      <c r="AQ8" s="149">
        <f t="shared" si="4"/>
        <v>0</v>
      </c>
      <c r="AR8" s="147">
        <f t="shared" si="4"/>
        <v>712</v>
      </c>
      <c r="AS8" s="147">
        <f t="shared" si="4"/>
        <v>1796</v>
      </c>
      <c r="AT8" s="150">
        <f t="shared" si="4"/>
        <v>169</v>
      </c>
      <c r="AU8" s="149">
        <f t="shared" si="4"/>
        <v>31</v>
      </c>
      <c r="AV8" s="149">
        <f t="shared" si="4"/>
        <v>1</v>
      </c>
      <c r="AW8" s="149">
        <f t="shared" si="4"/>
        <v>10</v>
      </c>
      <c r="AX8" s="149">
        <f t="shared" si="4"/>
        <v>72</v>
      </c>
      <c r="AY8" s="149">
        <f t="shared" si="4"/>
        <v>173</v>
      </c>
      <c r="AZ8" s="149">
        <f t="shared" si="4"/>
        <v>195</v>
      </c>
      <c r="BA8" s="149">
        <f t="shared" si="4"/>
        <v>465</v>
      </c>
      <c r="BB8" s="149">
        <f t="shared" si="4"/>
        <v>228</v>
      </c>
      <c r="BC8" s="149">
        <f t="shared" si="4"/>
        <v>237</v>
      </c>
      <c r="BD8" s="149">
        <f t="shared" si="4"/>
        <v>46</v>
      </c>
      <c r="BE8" s="149">
        <f t="shared" si="4"/>
        <v>154</v>
      </c>
      <c r="BF8" s="149">
        <f t="shared" si="4"/>
        <v>1</v>
      </c>
      <c r="BG8" s="149">
        <f t="shared" si="4"/>
        <v>23</v>
      </c>
      <c r="BH8" s="151">
        <f>BH9+BH10+BH12+BH13+BH14+BH15+BH16+BH17+BH18+BH19</f>
        <v>181</v>
      </c>
      <c r="BI8" s="151">
        <f>BI9+BI10+BI12+BI13+BI14+BI15+BI16+BI17+BI18+BI19</f>
        <v>60</v>
      </c>
      <c r="BJ8" s="405"/>
      <c r="BK8" s="461" t="s">
        <v>162</v>
      </c>
      <c r="BL8" s="462"/>
      <c r="BM8" s="76">
        <f>BM9+BM10+BM12+BM13+BM14+BM15+BM16+BM17+BM18+BM19</f>
        <v>417</v>
      </c>
      <c r="BN8" s="76">
        <f>BN9+BN10+BN12+BN13+BN14+BN15+BN16+BN17+BN18+BN19</f>
        <v>1685</v>
      </c>
      <c r="BO8" s="35"/>
      <c r="BP8" s="5"/>
      <c r="BQ8" s="9"/>
      <c r="BR8" s="9"/>
      <c r="BS8" s="9"/>
      <c r="BT8" s="9"/>
    </row>
    <row r="9" spans="1:72" s="33" customFormat="1" ht="18" customHeight="1" x14ac:dyDescent="0.2">
      <c r="A9" s="89"/>
      <c r="B9" s="78" t="s">
        <v>280</v>
      </c>
      <c r="C9" s="152">
        <v>43</v>
      </c>
      <c r="D9" s="152">
        <v>43</v>
      </c>
      <c r="E9" s="80">
        <v>0</v>
      </c>
      <c r="F9" s="153">
        <v>566</v>
      </c>
      <c r="G9" s="152">
        <v>12239</v>
      </c>
      <c r="H9" s="152">
        <v>6118</v>
      </c>
      <c r="I9" s="152">
        <v>6121</v>
      </c>
      <c r="J9" s="152">
        <v>1928</v>
      </c>
      <c r="K9" s="152">
        <v>954</v>
      </c>
      <c r="L9" s="152">
        <v>974</v>
      </c>
      <c r="M9" s="152">
        <v>1966</v>
      </c>
      <c r="N9" s="152">
        <v>986</v>
      </c>
      <c r="O9" s="152">
        <v>980</v>
      </c>
      <c r="P9" s="152">
        <v>1971</v>
      </c>
      <c r="Q9" s="152">
        <v>1016</v>
      </c>
      <c r="R9" s="152">
        <v>955</v>
      </c>
      <c r="S9" s="152">
        <v>2079</v>
      </c>
      <c r="T9" s="152">
        <v>1022</v>
      </c>
      <c r="U9" s="152">
        <v>1057</v>
      </c>
      <c r="V9" s="152">
        <v>2178</v>
      </c>
      <c r="W9" s="152">
        <v>1082</v>
      </c>
      <c r="X9" s="152">
        <v>1096</v>
      </c>
      <c r="Y9" s="152">
        <v>2117</v>
      </c>
      <c r="Z9" s="152">
        <v>1058</v>
      </c>
      <c r="AA9" s="152">
        <v>1059</v>
      </c>
      <c r="AB9" s="139"/>
      <c r="AC9" s="89"/>
      <c r="AD9" s="78" t="s">
        <v>280</v>
      </c>
      <c r="AE9" s="80">
        <v>879</v>
      </c>
      <c r="AF9" s="80">
        <v>287</v>
      </c>
      <c r="AG9" s="80">
        <v>592</v>
      </c>
      <c r="AH9" s="80">
        <v>38</v>
      </c>
      <c r="AI9" s="80">
        <v>5</v>
      </c>
      <c r="AJ9" s="80">
        <v>0</v>
      </c>
      <c r="AK9" s="80">
        <v>0</v>
      </c>
      <c r="AL9" s="80">
        <v>36</v>
      </c>
      <c r="AM9" s="80">
        <v>7</v>
      </c>
      <c r="AN9" s="80">
        <v>0</v>
      </c>
      <c r="AO9" s="80">
        <v>0</v>
      </c>
      <c r="AP9" s="80">
        <v>0</v>
      </c>
      <c r="AQ9" s="80">
        <v>0</v>
      </c>
      <c r="AR9" s="80">
        <v>186</v>
      </c>
      <c r="AS9" s="80">
        <v>489</v>
      </c>
      <c r="AT9" s="80">
        <v>42</v>
      </c>
      <c r="AU9" s="80">
        <v>10</v>
      </c>
      <c r="AV9" s="80">
        <v>0</v>
      </c>
      <c r="AW9" s="80">
        <v>2</v>
      </c>
      <c r="AX9" s="80">
        <v>27</v>
      </c>
      <c r="AY9" s="80">
        <v>37</v>
      </c>
      <c r="AZ9" s="80">
        <v>40</v>
      </c>
      <c r="BA9" s="80">
        <v>145</v>
      </c>
      <c r="BB9" s="80">
        <v>93</v>
      </c>
      <c r="BC9" s="80">
        <v>52</v>
      </c>
      <c r="BD9" s="80">
        <v>10</v>
      </c>
      <c r="BE9" s="80">
        <v>37</v>
      </c>
      <c r="BF9" s="101">
        <v>0</v>
      </c>
      <c r="BG9" s="80">
        <v>4</v>
      </c>
      <c r="BH9" s="80">
        <f t="shared" ref="BH9:BI15" si="5">BB9-(BD9+BF9)</f>
        <v>83</v>
      </c>
      <c r="BI9" s="80">
        <f t="shared" si="5"/>
        <v>11</v>
      </c>
      <c r="BJ9" s="139"/>
      <c r="BK9" s="89"/>
      <c r="BL9" s="78" t="s">
        <v>280</v>
      </c>
      <c r="BM9" s="80">
        <v>94</v>
      </c>
      <c r="BN9" s="80">
        <v>369</v>
      </c>
      <c r="BO9" s="11"/>
      <c r="BP9" s="5"/>
      <c r="BQ9" s="5"/>
      <c r="BR9" s="5"/>
      <c r="BS9" s="5"/>
      <c r="BT9" s="5"/>
    </row>
    <row r="10" spans="1:72" s="52" customFormat="1" ht="18" customHeight="1" x14ac:dyDescent="0.2">
      <c r="A10" s="97"/>
      <c r="B10" s="94" t="s">
        <v>281</v>
      </c>
      <c r="C10" s="154">
        <v>33</v>
      </c>
      <c r="D10" s="154">
        <v>33</v>
      </c>
      <c r="E10" s="155">
        <v>0</v>
      </c>
      <c r="F10" s="156">
        <v>377</v>
      </c>
      <c r="G10" s="154">
        <v>7253</v>
      </c>
      <c r="H10" s="154">
        <v>3747</v>
      </c>
      <c r="I10" s="154">
        <v>3506</v>
      </c>
      <c r="J10" s="154">
        <v>1187</v>
      </c>
      <c r="K10" s="154">
        <v>632</v>
      </c>
      <c r="L10" s="154">
        <v>555</v>
      </c>
      <c r="M10" s="154">
        <v>1209</v>
      </c>
      <c r="N10" s="154">
        <v>619</v>
      </c>
      <c r="O10" s="154">
        <v>590</v>
      </c>
      <c r="P10" s="154">
        <v>1143</v>
      </c>
      <c r="Q10" s="154">
        <v>625</v>
      </c>
      <c r="R10" s="154">
        <v>518</v>
      </c>
      <c r="S10" s="154">
        <v>1214</v>
      </c>
      <c r="T10" s="154">
        <v>616</v>
      </c>
      <c r="U10" s="154">
        <v>598</v>
      </c>
      <c r="V10" s="154">
        <v>1234</v>
      </c>
      <c r="W10" s="154">
        <v>617</v>
      </c>
      <c r="X10" s="154">
        <v>617</v>
      </c>
      <c r="Y10" s="154">
        <v>1266</v>
      </c>
      <c r="Z10" s="154">
        <v>638</v>
      </c>
      <c r="AA10" s="154">
        <v>628</v>
      </c>
      <c r="AB10" s="139"/>
      <c r="AC10" s="97"/>
      <c r="AD10" s="418" t="s">
        <v>281</v>
      </c>
      <c r="AE10" s="96">
        <v>578</v>
      </c>
      <c r="AF10" s="96">
        <v>195</v>
      </c>
      <c r="AG10" s="96">
        <v>383</v>
      </c>
      <c r="AH10" s="96">
        <v>27</v>
      </c>
      <c r="AI10" s="96">
        <v>5</v>
      </c>
      <c r="AJ10" s="96">
        <v>0</v>
      </c>
      <c r="AK10" s="96">
        <v>0</v>
      </c>
      <c r="AL10" s="96">
        <v>27</v>
      </c>
      <c r="AM10" s="96">
        <v>6</v>
      </c>
      <c r="AN10" s="96">
        <v>1</v>
      </c>
      <c r="AO10" s="96">
        <v>0</v>
      </c>
      <c r="AP10" s="96">
        <v>0</v>
      </c>
      <c r="AQ10" s="96">
        <v>0</v>
      </c>
      <c r="AR10" s="96">
        <v>130</v>
      </c>
      <c r="AS10" s="96">
        <v>305</v>
      </c>
      <c r="AT10" s="96">
        <v>30</v>
      </c>
      <c r="AU10" s="96">
        <v>5</v>
      </c>
      <c r="AV10" s="96">
        <v>0</v>
      </c>
      <c r="AW10" s="96">
        <v>2</v>
      </c>
      <c r="AX10" s="96">
        <v>10</v>
      </c>
      <c r="AY10" s="96">
        <v>30</v>
      </c>
      <c r="AZ10" s="96">
        <v>27</v>
      </c>
      <c r="BA10" s="96">
        <v>73</v>
      </c>
      <c r="BB10" s="96">
        <v>37</v>
      </c>
      <c r="BC10" s="96">
        <v>36</v>
      </c>
      <c r="BD10" s="96">
        <v>9</v>
      </c>
      <c r="BE10" s="96">
        <v>25</v>
      </c>
      <c r="BF10" s="96">
        <v>0</v>
      </c>
      <c r="BG10" s="96">
        <v>4</v>
      </c>
      <c r="BH10" s="96">
        <f t="shared" si="5"/>
        <v>28</v>
      </c>
      <c r="BI10" s="96">
        <f t="shared" si="5"/>
        <v>7</v>
      </c>
      <c r="BJ10" s="139"/>
      <c r="BK10" s="97"/>
      <c r="BL10" s="418" t="s">
        <v>281</v>
      </c>
      <c r="BM10" s="96">
        <v>83</v>
      </c>
      <c r="BN10" s="96">
        <v>342</v>
      </c>
      <c r="BO10" s="36"/>
    </row>
    <row r="11" spans="1:72" s="112" customFormat="1" ht="18" customHeight="1" x14ac:dyDescent="0.2">
      <c r="A11" s="157"/>
      <c r="B11" s="158"/>
      <c r="C11" s="355">
        <v>1</v>
      </c>
      <c r="D11" s="353">
        <v>1</v>
      </c>
      <c r="E11" s="353">
        <v>0</v>
      </c>
      <c r="F11" s="355">
        <v>20</v>
      </c>
      <c r="G11" s="356">
        <v>530</v>
      </c>
      <c r="H11" s="354">
        <v>254</v>
      </c>
      <c r="I11" s="354">
        <v>276</v>
      </c>
      <c r="J11" s="354">
        <v>69</v>
      </c>
      <c r="K11" s="354">
        <v>36</v>
      </c>
      <c r="L11" s="354">
        <v>33</v>
      </c>
      <c r="M11" s="354">
        <v>87</v>
      </c>
      <c r="N11" s="354">
        <v>41</v>
      </c>
      <c r="O11" s="354">
        <v>46</v>
      </c>
      <c r="P11" s="354">
        <v>102</v>
      </c>
      <c r="Q11" s="354">
        <v>47</v>
      </c>
      <c r="R11" s="354">
        <v>55</v>
      </c>
      <c r="S11" s="354">
        <v>91</v>
      </c>
      <c r="T11" s="354">
        <v>43</v>
      </c>
      <c r="U11" s="354">
        <v>48</v>
      </c>
      <c r="V11" s="354">
        <v>79</v>
      </c>
      <c r="W11" s="354">
        <v>37</v>
      </c>
      <c r="X11" s="354">
        <v>42</v>
      </c>
      <c r="Y11" s="354">
        <v>102</v>
      </c>
      <c r="Z11" s="354">
        <v>50</v>
      </c>
      <c r="AA11" s="354">
        <v>52</v>
      </c>
      <c r="AB11" s="159"/>
      <c r="AC11" s="157"/>
      <c r="AD11" s="158"/>
      <c r="AE11" s="354">
        <v>29</v>
      </c>
      <c r="AF11" s="354">
        <v>14</v>
      </c>
      <c r="AG11" s="354">
        <v>15</v>
      </c>
      <c r="AH11" s="353">
        <v>0</v>
      </c>
      <c r="AI11" s="353">
        <v>0</v>
      </c>
      <c r="AJ11" s="353">
        <v>0</v>
      </c>
      <c r="AK11" s="353">
        <v>0</v>
      </c>
      <c r="AL11" s="353">
        <v>1</v>
      </c>
      <c r="AM11" s="353">
        <v>0</v>
      </c>
      <c r="AN11" s="353">
        <v>1</v>
      </c>
      <c r="AO11" s="353">
        <v>0</v>
      </c>
      <c r="AP11" s="353">
        <v>0</v>
      </c>
      <c r="AQ11" s="353">
        <v>0</v>
      </c>
      <c r="AR11" s="354">
        <v>12</v>
      </c>
      <c r="AS11" s="354">
        <v>13</v>
      </c>
      <c r="AT11" s="353">
        <v>1</v>
      </c>
      <c r="AU11" s="353">
        <v>0</v>
      </c>
      <c r="AV11" s="353">
        <v>0</v>
      </c>
      <c r="AW11" s="354">
        <v>1</v>
      </c>
      <c r="AX11" s="353">
        <v>0</v>
      </c>
      <c r="AY11" s="353">
        <v>0</v>
      </c>
      <c r="AZ11" s="354">
        <v>4</v>
      </c>
      <c r="BA11" s="354">
        <f>BB11+BC11</f>
        <v>3</v>
      </c>
      <c r="BB11" s="354">
        <v>2</v>
      </c>
      <c r="BC11" s="354">
        <v>1</v>
      </c>
      <c r="BD11" s="353">
        <v>0</v>
      </c>
      <c r="BE11" s="353">
        <v>0</v>
      </c>
      <c r="BF11" s="353">
        <v>0</v>
      </c>
      <c r="BG11" s="353">
        <v>0</v>
      </c>
      <c r="BH11" s="354">
        <f t="shared" si="5"/>
        <v>2</v>
      </c>
      <c r="BI11" s="354">
        <f t="shared" si="5"/>
        <v>1</v>
      </c>
      <c r="BJ11" s="159"/>
      <c r="BK11" s="157"/>
      <c r="BL11" s="158"/>
      <c r="BM11" s="353">
        <v>0</v>
      </c>
      <c r="BN11" s="353">
        <v>0</v>
      </c>
      <c r="BO11" s="111"/>
    </row>
    <row r="12" spans="1:72" s="52" customFormat="1" ht="18" customHeight="1" x14ac:dyDescent="0.2">
      <c r="A12" s="89"/>
      <c r="B12" s="78" t="s">
        <v>282</v>
      </c>
      <c r="C12" s="152">
        <v>42</v>
      </c>
      <c r="D12" s="152">
        <v>42</v>
      </c>
      <c r="E12" s="101">
        <v>0</v>
      </c>
      <c r="F12" s="153">
        <v>488</v>
      </c>
      <c r="G12" s="152">
        <v>10707</v>
      </c>
      <c r="H12" s="152">
        <v>5506</v>
      </c>
      <c r="I12" s="152">
        <v>5201</v>
      </c>
      <c r="J12" s="152">
        <v>1765</v>
      </c>
      <c r="K12" s="152">
        <v>914</v>
      </c>
      <c r="L12" s="152">
        <v>851</v>
      </c>
      <c r="M12" s="152">
        <v>1728</v>
      </c>
      <c r="N12" s="152">
        <v>885</v>
      </c>
      <c r="O12" s="152">
        <v>843</v>
      </c>
      <c r="P12" s="152">
        <v>1710</v>
      </c>
      <c r="Q12" s="152">
        <v>908</v>
      </c>
      <c r="R12" s="152">
        <v>802</v>
      </c>
      <c r="S12" s="152">
        <v>1882</v>
      </c>
      <c r="T12" s="152">
        <v>989</v>
      </c>
      <c r="U12" s="152">
        <v>893</v>
      </c>
      <c r="V12" s="152">
        <v>1799</v>
      </c>
      <c r="W12" s="152">
        <v>904</v>
      </c>
      <c r="X12" s="152">
        <v>895</v>
      </c>
      <c r="Y12" s="152">
        <v>1823</v>
      </c>
      <c r="Z12" s="152">
        <v>906</v>
      </c>
      <c r="AA12" s="152">
        <v>917</v>
      </c>
      <c r="AB12" s="139"/>
      <c r="AC12" s="89"/>
      <c r="AD12" s="78" t="s">
        <v>282</v>
      </c>
      <c r="AE12" s="80">
        <v>763</v>
      </c>
      <c r="AF12" s="80">
        <v>235</v>
      </c>
      <c r="AG12" s="80">
        <v>528</v>
      </c>
      <c r="AH12" s="80">
        <v>30</v>
      </c>
      <c r="AI12" s="80">
        <v>12</v>
      </c>
      <c r="AJ12" s="80">
        <v>0</v>
      </c>
      <c r="AK12" s="80">
        <v>0</v>
      </c>
      <c r="AL12" s="80">
        <v>36</v>
      </c>
      <c r="AM12" s="80">
        <v>6</v>
      </c>
      <c r="AN12" s="80">
        <v>0</v>
      </c>
      <c r="AO12" s="80">
        <v>0</v>
      </c>
      <c r="AP12" s="80">
        <v>0</v>
      </c>
      <c r="AQ12" s="80">
        <v>0</v>
      </c>
      <c r="AR12" s="80">
        <v>148</v>
      </c>
      <c r="AS12" s="80">
        <v>413</v>
      </c>
      <c r="AT12" s="80">
        <v>39</v>
      </c>
      <c r="AU12" s="80">
        <v>6</v>
      </c>
      <c r="AV12" s="80">
        <v>1</v>
      </c>
      <c r="AW12" s="80">
        <v>2</v>
      </c>
      <c r="AX12" s="80">
        <v>20</v>
      </c>
      <c r="AY12" s="80">
        <v>50</v>
      </c>
      <c r="AZ12" s="80">
        <v>78</v>
      </c>
      <c r="BA12" s="80">
        <v>83</v>
      </c>
      <c r="BB12" s="80">
        <v>34</v>
      </c>
      <c r="BC12" s="80">
        <v>49</v>
      </c>
      <c r="BD12" s="80">
        <v>12</v>
      </c>
      <c r="BE12" s="80">
        <v>34</v>
      </c>
      <c r="BF12" s="80">
        <v>0</v>
      </c>
      <c r="BG12" s="80">
        <v>8</v>
      </c>
      <c r="BH12" s="80">
        <f t="shared" si="5"/>
        <v>22</v>
      </c>
      <c r="BI12" s="80">
        <f t="shared" si="5"/>
        <v>7</v>
      </c>
      <c r="BJ12" s="139"/>
      <c r="BK12" s="89"/>
      <c r="BL12" s="78" t="s">
        <v>282</v>
      </c>
      <c r="BM12" s="80">
        <v>87</v>
      </c>
      <c r="BN12" s="80">
        <v>396</v>
      </c>
      <c r="BO12" s="11"/>
    </row>
    <row r="13" spans="1:72" s="52" customFormat="1" ht="18" customHeight="1" x14ac:dyDescent="0.2">
      <c r="A13" s="89"/>
      <c r="B13" s="78" t="s">
        <v>283</v>
      </c>
      <c r="C13" s="152">
        <v>4</v>
      </c>
      <c r="D13" s="152">
        <v>4</v>
      </c>
      <c r="E13" s="101">
        <v>0</v>
      </c>
      <c r="F13" s="153">
        <v>61</v>
      </c>
      <c r="G13" s="152">
        <v>1334</v>
      </c>
      <c r="H13" s="152">
        <v>663</v>
      </c>
      <c r="I13" s="152">
        <v>671</v>
      </c>
      <c r="J13" s="152">
        <v>201</v>
      </c>
      <c r="K13" s="152">
        <v>101</v>
      </c>
      <c r="L13" s="152">
        <v>100</v>
      </c>
      <c r="M13" s="152">
        <v>227</v>
      </c>
      <c r="N13" s="152">
        <v>107</v>
      </c>
      <c r="O13" s="152">
        <v>120</v>
      </c>
      <c r="P13" s="152">
        <v>230</v>
      </c>
      <c r="Q13" s="152">
        <v>113</v>
      </c>
      <c r="R13" s="152">
        <v>117</v>
      </c>
      <c r="S13" s="152">
        <v>222</v>
      </c>
      <c r="T13" s="152">
        <v>114</v>
      </c>
      <c r="U13" s="152">
        <v>108</v>
      </c>
      <c r="V13" s="152">
        <v>223</v>
      </c>
      <c r="W13" s="152">
        <v>117</v>
      </c>
      <c r="X13" s="152">
        <v>106</v>
      </c>
      <c r="Y13" s="152">
        <v>231</v>
      </c>
      <c r="Z13" s="152">
        <v>111</v>
      </c>
      <c r="AA13" s="152">
        <v>120</v>
      </c>
      <c r="AB13" s="139"/>
      <c r="AC13" s="89"/>
      <c r="AD13" s="78" t="s">
        <v>283</v>
      </c>
      <c r="AE13" s="80">
        <v>91</v>
      </c>
      <c r="AF13" s="80">
        <v>29</v>
      </c>
      <c r="AG13" s="80">
        <v>62</v>
      </c>
      <c r="AH13" s="80">
        <v>4</v>
      </c>
      <c r="AI13" s="80">
        <v>0</v>
      </c>
      <c r="AJ13" s="80">
        <v>0</v>
      </c>
      <c r="AK13" s="80">
        <v>0</v>
      </c>
      <c r="AL13" s="80">
        <v>3</v>
      </c>
      <c r="AM13" s="80">
        <v>1</v>
      </c>
      <c r="AN13" s="80">
        <v>0</v>
      </c>
      <c r="AO13" s="80">
        <v>0</v>
      </c>
      <c r="AP13" s="80">
        <v>0</v>
      </c>
      <c r="AQ13" s="80">
        <v>0</v>
      </c>
      <c r="AR13" s="80">
        <v>21</v>
      </c>
      <c r="AS13" s="80">
        <v>49</v>
      </c>
      <c r="AT13" s="80">
        <v>4</v>
      </c>
      <c r="AU13" s="80">
        <v>0</v>
      </c>
      <c r="AV13" s="80">
        <v>0</v>
      </c>
      <c r="AW13" s="80">
        <v>1</v>
      </c>
      <c r="AX13" s="80">
        <v>1</v>
      </c>
      <c r="AY13" s="80">
        <v>7</v>
      </c>
      <c r="AZ13" s="80">
        <v>0</v>
      </c>
      <c r="BA13" s="80">
        <v>8</v>
      </c>
      <c r="BB13" s="80">
        <v>5</v>
      </c>
      <c r="BC13" s="80">
        <v>3</v>
      </c>
      <c r="BD13" s="80">
        <v>1</v>
      </c>
      <c r="BE13" s="80">
        <v>3</v>
      </c>
      <c r="BF13" s="101">
        <v>0</v>
      </c>
      <c r="BG13" s="80">
        <v>0</v>
      </c>
      <c r="BH13" s="80">
        <f t="shared" si="5"/>
        <v>4</v>
      </c>
      <c r="BI13" s="80">
        <f t="shared" si="5"/>
        <v>0</v>
      </c>
      <c r="BJ13" s="139"/>
      <c r="BK13" s="89"/>
      <c r="BL13" s="78" t="s">
        <v>283</v>
      </c>
      <c r="BM13" s="80">
        <v>14</v>
      </c>
      <c r="BN13" s="80">
        <v>52</v>
      </c>
      <c r="BO13" s="11"/>
    </row>
    <row r="14" spans="1:72" s="52" customFormat="1" ht="18" customHeight="1" x14ac:dyDescent="0.2">
      <c r="A14" s="89"/>
      <c r="B14" s="78" t="s">
        <v>284</v>
      </c>
      <c r="C14" s="152">
        <v>11</v>
      </c>
      <c r="D14" s="152">
        <v>11</v>
      </c>
      <c r="E14" s="101">
        <v>0</v>
      </c>
      <c r="F14" s="153">
        <v>115</v>
      </c>
      <c r="G14" s="152">
        <v>2086</v>
      </c>
      <c r="H14" s="152">
        <v>1057</v>
      </c>
      <c r="I14" s="152">
        <v>1029</v>
      </c>
      <c r="J14" s="152">
        <v>324</v>
      </c>
      <c r="K14" s="152">
        <v>157</v>
      </c>
      <c r="L14" s="152">
        <v>167</v>
      </c>
      <c r="M14" s="152">
        <v>336</v>
      </c>
      <c r="N14" s="152">
        <v>187</v>
      </c>
      <c r="O14" s="152">
        <v>149</v>
      </c>
      <c r="P14" s="152">
        <v>380</v>
      </c>
      <c r="Q14" s="152">
        <v>202</v>
      </c>
      <c r="R14" s="152">
        <v>178</v>
      </c>
      <c r="S14" s="152">
        <v>345</v>
      </c>
      <c r="T14" s="152">
        <v>168</v>
      </c>
      <c r="U14" s="152">
        <v>177</v>
      </c>
      <c r="V14" s="152">
        <v>359</v>
      </c>
      <c r="W14" s="152">
        <v>180</v>
      </c>
      <c r="X14" s="152">
        <v>179</v>
      </c>
      <c r="Y14" s="152">
        <v>342</v>
      </c>
      <c r="Z14" s="152">
        <v>163</v>
      </c>
      <c r="AA14" s="152">
        <v>179</v>
      </c>
      <c r="AB14" s="139"/>
      <c r="AC14" s="89"/>
      <c r="AD14" s="78" t="s">
        <v>284</v>
      </c>
      <c r="AE14" s="80">
        <v>187</v>
      </c>
      <c r="AF14" s="80">
        <v>66</v>
      </c>
      <c r="AG14" s="80">
        <v>121</v>
      </c>
      <c r="AH14" s="80">
        <v>11</v>
      </c>
      <c r="AI14" s="80">
        <v>0</v>
      </c>
      <c r="AJ14" s="80">
        <v>0</v>
      </c>
      <c r="AK14" s="80">
        <v>0</v>
      </c>
      <c r="AL14" s="80">
        <v>10</v>
      </c>
      <c r="AM14" s="80">
        <v>1</v>
      </c>
      <c r="AN14" s="80">
        <v>0</v>
      </c>
      <c r="AO14" s="80">
        <v>0</v>
      </c>
      <c r="AP14" s="80">
        <v>0</v>
      </c>
      <c r="AQ14" s="80">
        <v>0</v>
      </c>
      <c r="AR14" s="80">
        <v>42</v>
      </c>
      <c r="AS14" s="80">
        <v>102</v>
      </c>
      <c r="AT14" s="80">
        <v>10</v>
      </c>
      <c r="AU14" s="101">
        <v>1</v>
      </c>
      <c r="AV14" s="101">
        <v>0</v>
      </c>
      <c r="AW14" s="101">
        <v>1</v>
      </c>
      <c r="AX14" s="80">
        <v>3</v>
      </c>
      <c r="AY14" s="80">
        <v>6</v>
      </c>
      <c r="AZ14" s="80">
        <v>5</v>
      </c>
      <c r="BA14" s="80">
        <v>19</v>
      </c>
      <c r="BB14" s="80">
        <v>4</v>
      </c>
      <c r="BC14" s="80">
        <v>15</v>
      </c>
      <c r="BD14" s="80">
        <v>4</v>
      </c>
      <c r="BE14" s="80">
        <v>9</v>
      </c>
      <c r="BF14" s="101">
        <v>0</v>
      </c>
      <c r="BG14" s="80">
        <v>2</v>
      </c>
      <c r="BH14" s="80">
        <f t="shared" si="5"/>
        <v>0</v>
      </c>
      <c r="BI14" s="80">
        <f t="shared" si="5"/>
        <v>4</v>
      </c>
      <c r="BJ14" s="139"/>
      <c r="BK14" s="89"/>
      <c r="BL14" s="78" t="s">
        <v>284</v>
      </c>
      <c r="BM14" s="80">
        <v>25</v>
      </c>
      <c r="BN14" s="80">
        <v>86</v>
      </c>
      <c r="BO14" s="36"/>
    </row>
    <row r="15" spans="1:72" s="52" customFormat="1" ht="18" customHeight="1" x14ac:dyDescent="0.2">
      <c r="A15" s="89"/>
      <c r="B15" s="78" t="s">
        <v>120</v>
      </c>
      <c r="C15" s="152">
        <v>16</v>
      </c>
      <c r="D15" s="152">
        <v>16</v>
      </c>
      <c r="E15" s="101">
        <v>0</v>
      </c>
      <c r="F15" s="153">
        <v>158</v>
      </c>
      <c r="G15" s="152">
        <v>2685</v>
      </c>
      <c r="H15" s="152">
        <v>1384</v>
      </c>
      <c r="I15" s="152">
        <v>1301</v>
      </c>
      <c r="J15" s="152">
        <v>421</v>
      </c>
      <c r="K15" s="152">
        <v>214</v>
      </c>
      <c r="L15" s="152">
        <v>207</v>
      </c>
      <c r="M15" s="152">
        <v>448</v>
      </c>
      <c r="N15" s="152">
        <v>262</v>
      </c>
      <c r="O15" s="152">
        <v>186</v>
      </c>
      <c r="P15" s="152">
        <v>453</v>
      </c>
      <c r="Q15" s="152">
        <v>224</v>
      </c>
      <c r="R15" s="152">
        <v>229</v>
      </c>
      <c r="S15" s="152">
        <v>441</v>
      </c>
      <c r="T15" s="152">
        <v>222</v>
      </c>
      <c r="U15" s="152">
        <v>219</v>
      </c>
      <c r="V15" s="152">
        <v>470</v>
      </c>
      <c r="W15" s="152">
        <v>226</v>
      </c>
      <c r="X15" s="152">
        <v>244</v>
      </c>
      <c r="Y15" s="152">
        <v>452</v>
      </c>
      <c r="Z15" s="152">
        <v>236</v>
      </c>
      <c r="AA15" s="152">
        <v>216</v>
      </c>
      <c r="AB15" s="139"/>
      <c r="AC15" s="89"/>
      <c r="AD15" s="78" t="s">
        <v>120</v>
      </c>
      <c r="AE15" s="80">
        <v>251</v>
      </c>
      <c r="AF15" s="80">
        <v>80</v>
      </c>
      <c r="AG15" s="80">
        <v>171</v>
      </c>
      <c r="AH15" s="80">
        <v>15</v>
      </c>
      <c r="AI15" s="80">
        <v>1</v>
      </c>
      <c r="AJ15" s="80">
        <v>0</v>
      </c>
      <c r="AK15" s="80">
        <v>0</v>
      </c>
      <c r="AL15" s="80">
        <v>12</v>
      </c>
      <c r="AM15" s="80">
        <v>5</v>
      </c>
      <c r="AN15" s="80">
        <v>0</v>
      </c>
      <c r="AO15" s="80">
        <v>0</v>
      </c>
      <c r="AP15" s="80">
        <v>0</v>
      </c>
      <c r="AQ15" s="80">
        <v>0</v>
      </c>
      <c r="AR15" s="80">
        <v>50</v>
      </c>
      <c r="AS15" s="80">
        <v>134</v>
      </c>
      <c r="AT15" s="80">
        <v>12</v>
      </c>
      <c r="AU15" s="80">
        <v>3</v>
      </c>
      <c r="AV15" s="80">
        <v>0</v>
      </c>
      <c r="AW15" s="80">
        <v>0</v>
      </c>
      <c r="AX15" s="80">
        <v>3</v>
      </c>
      <c r="AY15" s="80">
        <v>16</v>
      </c>
      <c r="AZ15" s="80">
        <v>22</v>
      </c>
      <c r="BA15" s="80">
        <v>21</v>
      </c>
      <c r="BB15" s="80">
        <v>5</v>
      </c>
      <c r="BC15" s="80">
        <v>16</v>
      </c>
      <c r="BD15" s="80">
        <v>1</v>
      </c>
      <c r="BE15" s="80">
        <v>15</v>
      </c>
      <c r="BF15" s="101">
        <v>1</v>
      </c>
      <c r="BG15" s="101">
        <v>0</v>
      </c>
      <c r="BH15" s="80">
        <f t="shared" si="5"/>
        <v>3</v>
      </c>
      <c r="BI15" s="80">
        <f t="shared" si="5"/>
        <v>1</v>
      </c>
      <c r="BJ15" s="139"/>
      <c r="BK15" s="89"/>
      <c r="BL15" s="78" t="s">
        <v>120</v>
      </c>
      <c r="BM15" s="80">
        <v>39</v>
      </c>
      <c r="BN15" s="80">
        <v>171</v>
      </c>
      <c r="BO15" s="11"/>
    </row>
    <row r="16" spans="1:72" s="52" customFormat="1" ht="18" customHeight="1" x14ac:dyDescent="0.2">
      <c r="A16" s="89"/>
      <c r="B16" s="78" t="s">
        <v>285</v>
      </c>
      <c r="C16" s="152">
        <v>7</v>
      </c>
      <c r="D16" s="152">
        <v>7</v>
      </c>
      <c r="E16" s="101">
        <v>0</v>
      </c>
      <c r="F16" s="153">
        <v>93</v>
      </c>
      <c r="G16" s="152">
        <v>2062</v>
      </c>
      <c r="H16" s="152">
        <v>1061</v>
      </c>
      <c r="I16" s="152">
        <v>1001</v>
      </c>
      <c r="J16" s="152">
        <v>353</v>
      </c>
      <c r="K16" s="152">
        <v>178</v>
      </c>
      <c r="L16" s="152">
        <v>175</v>
      </c>
      <c r="M16" s="152">
        <v>349</v>
      </c>
      <c r="N16" s="152">
        <v>169</v>
      </c>
      <c r="O16" s="152">
        <v>180</v>
      </c>
      <c r="P16" s="152">
        <v>337</v>
      </c>
      <c r="Q16" s="152">
        <v>159</v>
      </c>
      <c r="R16" s="152">
        <v>178</v>
      </c>
      <c r="S16" s="152">
        <v>329</v>
      </c>
      <c r="T16" s="152">
        <v>175</v>
      </c>
      <c r="U16" s="152">
        <v>154</v>
      </c>
      <c r="V16" s="152">
        <v>367</v>
      </c>
      <c r="W16" s="152">
        <v>202</v>
      </c>
      <c r="X16" s="152">
        <v>165</v>
      </c>
      <c r="Y16" s="152">
        <v>327</v>
      </c>
      <c r="Z16" s="152">
        <v>178</v>
      </c>
      <c r="AA16" s="152">
        <v>149</v>
      </c>
      <c r="AB16" s="139"/>
      <c r="AC16" s="89"/>
      <c r="AD16" s="78" t="s">
        <v>285</v>
      </c>
      <c r="AE16" s="80">
        <v>144</v>
      </c>
      <c r="AF16" s="80">
        <v>51</v>
      </c>
      <c r="AG16" s="80">
        <v>93</v>
      </c>
      <c r="AH16" s="80">
        <v>6</v>
      </c>
      <c r="AI16" s="80">
        <v>1</v>
      </c>
      <c r="AJ16" s="80">
        <v>0</v>
      </c>
      <c r="AK16" s="80">
        <v>0</v>
      </c>
      <c r="AL16" s="80">
        <v>6</v>
      </c>
      <c r="AM16" s="80">
        <v>2</v>
      </c>
      <c r="AN16" s="80">
        <v>0</v>
      </c>
      <c r="AO16" s="80">
        <v>0</v>
      </c>
      <c r="AP16" s="80">
        <v>0</v>
      </c>
      <c r="AQ16" s="80">
        <v>0</v>
      </c>
      <c r="AR16" s="80">
        <v>38</v>
      </c>
      <c r="AS16" s="80">
        <v>73</v>
      </c>
      <c r="AT16" s="80">
        <v>7</v>
      </c>
      <c r="AU16" s="80">
        <v>1</v>
      </c>
      <c r="AV16" s="80">
        <v>0</v>
      </c>
      <c r="AW16" s="80">
        <v>0</v>
      </c>
      <c r="AX16" s="80">
        <v>1</v>
      </c>
      <c r="AY16" s="80">
        <v>9</v>
      </c>
      <c r="AZ16" s="80">
        <v>5</v>
      </c>
      <c r="BA16" s="80">
        <v>14</v>
      </c>
      <c r="BB16" s="80">
        <v>7</v>
      </c>
      <c r="BC16" s="80">
        <v>7</v>
      </c>
      <c r="BD16" s="80">
        <v>2</v>
      </c>
      <c r="BE16" s="80">
        <v>7</v>
      </c>
      <c r="BF16" s="101">
        <v>0</v>
      </c>
      <c r="BG16" s="101">
        <v>0</v>
      </c>
      <c r="BH16" s="80">
        <f t="shared" ref="BH16:BH18" si="6">BB16-(BD16+BF16)</f>
        <v>5</v>
      </c>
      <c r="BI16" s="80">
        <f>BC16-(BE16+BG16)</f>
        <v>0</v>
      </c>
      <c r="BJ16" s="139"/>
      <c r="BK16" s="89"/>
      <c r="BL16" s="78" t="s">
        <v>285</v>
      </c>
      <c r="BM16" s="80">
        <v>15</v>
      </c>
      <c r="BN16" s="80">
        <v>67</v>
      </c>
      <c r="BO16" s="11"/>
    </row>
    <row r="17" spans="1:68" s="52" customFormat="1" ht="18" customHeight="1" x14ac:dyDescent="0.2">
      <c r="A17" s="89"/>
      <c r="B17" s="78" t="s">
        <v>286</v>
      </c>
      <c r="C17" s="152">
        <v>13</v>
      </c>
      <c r="D17" s="152">
        <v>13</v>
      </c>
      <c r="E17" s="101">
        <v>0</v>
      </c>
      <c r="F17" s="153">
        <v>132</v>
      </c>
      <c r="G17" s="152">
        <v>2403</v>
      </c>
      <c r="H17" s="152">
        <v>1266</v>
      </c>
      <c r="I17" s="152">
        <v>1137</v>
      </c>
      <c r="J17" s="152">
        <v>348</v>
      </c>
      <c r="K17" s="152">
        <v>191</v>
      </c>
      <c r="L17" s="152">
        <v>157</v>
      </c>
      <c r="M17" s="152">
        <v>400</v>
      </c>
      <c r="N17" s="152">
        <v>217</v>
      </c>
      <c r="O17" s="152">
        <v>183</v>
      </c>
      <c r="P17" s="152">
        <v>414</v>
      </c>
      <c r="Q17" s="152">
        <v>207</v>
      </c>
      <c r="R17" s="152">
        <v>207</v>
      </c>
      <c r="S17" s="152">
        <v>390</v>
      </c>
      <c r="T17" s="152">
        <v>209</v>
      </c>
      <c r="U17" s="152">
        <v>181</v>
      </c>
      <c r="V17" s="152">
        <v>462</v>
      </c>
      <c r="W17" s="152">
        <v>250</v>
      </c>
      <c r="X17" s="152">
        <v>212</v>
      </c>
      <c r="Y17" s="152">
        <v>389</v>
      </c>
      <c r="Z17" s="152">
        <v>192</v>
      </c>
      <c r="AA17" s="152">
        <v>197</v>
      </c>
      <c r="AB17" s="139"/>
      <c r="AC17" s="89"/>
      <c r="AD17" s="78" t="s">
        <v>286</v>
      </c>
      <c r="AE17" s="80">
        <v>211</v>
      </c>
      <c r="AF17" s="80">
        <v>75</v>
      </c>
      <c r="AG17" s="80">
        <v>136</v>
      </c>
      <c r="AH17" s="80">
        <v>10</v>
      </c>
      <c r="AI17" s="80">
        <v>3</v>
      </c>
      <c r="AJ17" s="80">
        <v>0</v>
      </c>
      <c r="AK17" s="80">
        <v>0</v>
      </c>
      <c r="AL17" s="80">
        <v>15</v>
      </c>
      <c r="AM17" s="80">
        <v>0</v>
      </c>
      <c r="AN17" s="80">
        <v>0</v>
      </c>
      <c r="AO17" s="80">
        <v>0</v>
      </c>
      <c r="AP17" s="80">
        <v>0</v>
      </c>
      <c r="AQ17" s="80">
        <v>0</v>
      </c>
      <c r="AR17" s="80">
        <v>44</v>
      </c>
      <c r="AS17" s="80">
        <v>106</v>
      </c>
      <c r="AT17" s="80">
        <v>11</v>
      </c>
      <c r="AU17" s="80">
        <v>1</v>
      </c>
      <c r="AV17" s="80">
        <v>0</v>
      </c>
      <c r="AW17" s="80">
        <v>1</v>
      </c>
      <c r="AX17" s="80">
        <v>6</v>
      </c>
      <c r="AY17" s="80">
        <v>14</v>
      </c>
      <c r="AZ17" s="80">
        <v>10</v>
      </c>
      <c r="BA17" s="80">
        <v>57</v>
      </c>
      <c r="BB17" s="80">
        <v>27</v>
      </c>
      <c r="BC17" s="80">
        <v>30</v>
      </c>
      <c r="BD17" s="80">
        <v>4</v>
      </c>
      <c r="BE17" s="80">
        <v>11</v>
      </c>
      <c r="BF17" s="101">
        <v>0</v>
      </c>
      <c r="BG17" s="80">
        <v>2</v>
      </c>
      <c r="BH17" s="80">
        <f>BB17-(BD17+BF17)</f>
        <v>23</v>
      </c>
      <c r="BI17" s="80">
        <f>BC17-(BE17+BG17)</f>
        <v>17</v>
      </c>
      <c r="BJ17" s="139"/>
      <c r="BK17" s="89"/>
      <c r="BL17" s="78" t="s">
        <v>286</v>
      </c>
      <c r="BM17" s="80">
        <v>28</v>
      </c>
      <c r="BN17" s="80">
        <v>108</v>
      </c>
      <c r="BO17" s="36"/>
    </row>
    <row r="18" spans="1:68" s="52" customFormat="1" ht="18" customHeight="1" x14ac:dyDescent="0.2">
      <c r="A18" s="89"/>
      <c r="B18" s="78" t="s">
        <v>115</v>
      </c>
      <c r="C18" s="152">
        <v>7</v>
      </c>
      <c r="D18" s="152">
        <v>7</v>
      </c>
      <c r="E18" s="101">
        <v>0</v>
      </c>
      <c r="F18" s="153">
        <v>64</v>
      </c>
      <c r="G18" s="152">
        <v>1166</v>
      </c>
      <c r="H18" s="152">
        <v>590</v>
      </c>
      <c r="I18" s="152">
        <v>576</v>
      </c>
      <c r="J18" s="152">
        <v>195</v>
      </c>
      <c r="K18" s="152">
        <v>103</v>
      </c>
      <c r="L18" s="152">
        <v>92</v>
      </c>
      <c r="M18" s="152">
        <v>174</v>
      </c>
      <c r="N18" s="152">
        <v>88</v>
      </c>
      <c r="O18" s="152">
        <v>86</v>
      </c>
      <c r="P18" s="152">
        <v>197</v>
      </c>
      <c r="Q18" s="152">
        <v>95</v>
      </c>
      <c r="R18" s="152">
        <v>102</v>
      </c>
      <c r="S18" s="152">
        <v>185</v>
      </c>
      <c r="T18" s="152">
        <v>91</v>
      </c>
      <c r="U18" s="152">
        <v>94</v>
      </c>
      <c r="V18" s="152">
        <v>204</v>
      </c>
      <c r="W18" s="152">
        <v>108</v>
      </c>
      <c r="X18" s="152">
        <v>96</v>
      </c>
      <c r="Y18" s="152">
        <v>211</v>
      </c>
      <c r="Z18" s="152">
        <v>105</v>
      </c>
      <c r="AA18" s="152">
        <v>106</v>
      </c>
      <c r="AB18" s="160"/>
      <c r="AC18" s="89"/>
      <c r="AD18" s="78" t="s">
        <v>115</v>
      </c>
      <c r="AE18" s="80">
        <v>108</v>
      </c>
      <c r="AF18" s="80">
        <v>37</v>
      </c>
      <c r="AG18" s="80">
        <v>71</v>
      </c>
      <c r="AH18" s="80">
        <v>6</v>
      </c>
      <c r="AI18" s="80">
        <v>1</v>
      </c>
      <c r="AJ18" s="80">
        <v>0</v>
      </c>
      <c r="AK18" s="80">
        <v>0</v>
      </c>
      <c r="AL18" s="80">
        <v>7</v>
      </c>
      <c r="AM18" s="80">
        <v>1</v>
      </c>
      <c r="AN18" s="80">
        <v>0</v>
      </c>
      <c r="AO18" s="80">
        <v>0</v>
      </c>
      <c r="AP18" s="80">
        <v>0</v>
      </c>
      <c r="AQ18" s="80">
        <v>0</v>
      </c>
      <c r="AR18" s="80">
        <v>24</v>
      </c>
      <c r="AS18" s="80">
        <v>60</v>
      </c>
      <c r="AT18" s="80">
        <v>6</v>
      </c>
      <c r="AU18" s="80">
        <v>1</v>
      </c>
      <c r="AV18" s="80">
        <v>0</v>
      </c>
      <c r="AW18" s="80">
        <v>0</v>
      </c>
      <c r="AX18" s="80">
        <v>0</v>
      </c>
      <c r="AY18" s="80">
        <v>2</v>
      </c>
      <c r="AZ18" s="80">
        <v>4</v>
      </c>
      <c r="BA18" s="80">
        <v>26</v>
      </c>
      <c r="BB18" s="80">
        <v>5</v>
      </c>
      <c r="BC18" s="80">
        <v>21</v>
      </c>
      <c r="BD18" s="80">
        <v>1</v>
      </c>
      <c r="BE18" s="80">
        <v>6</v>
      </c>
      <c r="BF18" s="101">
        <v>0</v>
      </c>
      <c r="BG18" s="80">
        <v>2</v>
      </c>
      <c r="BH18" s="80">
        <f t="shared" si="6"/>
        <v>4</v>
      </c>
      <c r="BI18" s="80">
        <f>BC18-(BE18+BG18)</f>
        <v>13</v>
      </c>
      <c r="BJ18" s="139"/>
      <c r="BK18" s="89"/>
      <c r="BL18" s="78" t="s">
        <v>115</v>
      </c>
      <c r="BM18" s="80">
        <v>15</v>
      </c>
      <c r="BN18" s="80">
        <v>44</v>
      </c>
      <c r="BO18" s="36"/>
    </row>
    <row r="19" spans="1:68" s="52" customFormat="1" ht="18" customHeight="1" x14ac:dyDescent="0.2">
      <c r="A19" s="89"/>
      <c r="B19" s="78" t="s">
        <v>117</v>
      </c>
      <c r="C19" s="152">
        <v>9</v>
      </c>
      <c r="D19" s="152">
        <v>9</v>
      </c>
      <c r="E19" s="101">
        <v>0</v>
      </c>
      <c r="F19" s="153">
        <v>80</v>
      </c>
      <c r="G19" s="152">
        <v>1366</v>
      </c>
      <c r="H19" s="152">
        <v>690</v>
      </c>
      <c r="I19" s="152">
        <v>676</v>
      </c>
      <c r="J19" s="152">
        <v>213</v>
      </c>
      <c r="K19" s="152">
        <v>105</v>
      </c>
      <c r="L19" s="152">
        <v>108</v>
      </c>
      <c r="M19" s="152">
        <v>229</v>
      </c>
      <c r="N19" s="152">
        <v>114</v>
      </c>
      <c r="O19" s="152">
        <v>115</v>
      </c>
      <c r="P19" s="152">
        <v>222</v>
      </c>
      <c r="Q19" s="152">
        <v>117</v>
      </c>
      <c r="R19" s="152">
        <v>105</v>
      </c>
      <c r="S19" s="152">
        <v>248</v>
      </c>
      <c r="T19" s="152">
        <v>119</v>
      </c>
      <c r="U19" s="152">
        <v>129</v>
      </c>
      <c r="V19" s="152">
        <v>218</v>
      </c>
      <c r="W19" s="152">
        <v>105</v>
      </c>
      <c r="X19" s="152">
        <v>113</v>
      </c>
      <c r="Y19" s="152">
        <v>236</v>
      </c>
      <c r="Z19" s="152">
        <v>130</v>
      </c>
      <c r="AA19" s="152">
        <v>106</v>
      </c>
      <c r="AB19" s="160"/>
      <c r="AC19" s="89"/>
      <c r="AD19" s="78" t="s">
        <v>117</v>
      </c>
      <c r="AE19" s="80">
        <v>127</v>
      </c>
      <c r="AF19" s="80">
        <v>42</v>
      </c>
      <c r="AG19" s="80">
        <v>85</v>
      </c>
      <c r="AH19" s="80">
        <v>6</v>
      </c>
      <c r="AI19" s="80">
        <v>3</v>
      </c>
      <c r="AJ19" s="80">
        <v>0</v>
      </c>
      <c r="AK19" s="80">
        <v>0</v>
      </c>
      <c r="AL19" s="80">
        <v>6</v>
      </c>
      <c r="AM19" s="80">
        <v>3</v>
      </c>
      <c r="AN19" s="80">
        <v>0</v>
      </c>
      <c r="AO19" s="80">
        <v>0</v>
      </c>
      <c r="AP19" s="80">
        <v>0</v>
      </c>
      <c r="AQ19" s="80">
        <v>0</v>
      </c>
      <c r="AR19" s="80">
        <v>29</v>
      </c>
      <c r="AS19" s="80">
        <v>65</v>
      </c>
      <c r="AT19" s="80">
        <v>8</v>
      </c>
      <c r="AU19" s="80">
        <v>3</v>
      </c>
      <c r="AV19" s="80">
        <v>0</v>
      </c>
      <c r="AW19" s="80">
        <v>1</v>
      </c>
      <c r="AX19" s="80">
        <v>1</v>
      </c>
      <c r="AY19" s="80">
        <v>2</v>
      </c>
      <c r="AZ19" s="80">
        <v>4</v>
      </c>
      <c r="BA19" s="80">
        <v>19</v>
      </c>
      <c r="BB19" s="80">
        <v>11</v>
      </c>
      <c r="BC19" s="80">
        <v>8</v>
      </c>
      <c r="BD19" s="80">
        <v>2</v>
      </c>
      <c r="BE19" s="80">
        <v>7</v>
      </c>
      <c r="BF19" s="101">
        <v>0</v>
      </c>
      <c r="BG19" s="80">
        <v>1</v>
      </c>
      <c r="BH19" s="80">
        <f>BB19-(BD19+BF19)</f>
        <v>9</v>
      </c>
      <c r="BI19" s="80">
        <f>BC19-(BE19+BG19)</f>
        <v>0</v>
      </c>
      <c r="BJ19" s="139"/>
      <c r="BK19" s="89"/>
      <c r="BL19" s="78" t="s">
        <v>117</v>
      </c>
      <c r="BM19" s="80">
        <v>17</v>
      </c>
      <c r="BN19" s="80">
        <v>50</v>
      </c>
      <c r="BO19" s="36"/>
    </row>
    <row r="20" spans="1:68" s="9" customFormat="1" ht="18" customHeight="1" x14ac:dyDescent="0.2">
      <c r="A20" s="440" t="s">
        <v>163</v>
      </c>
      <c r="B20" s="441"/>
      <c r="C20" s="161">
        <f>C21+C26+C29+C31+C35+C39+C47+C52</f>
        <v>78</v>
      </c>
      <c r="D20" s="161">
        <f>D21+D26+D29+D31+D35+D39+D47+D52</f>
        <v>78</v>
      </c>
      <c r="E20" s="161">
        <v>0</v>
      </c>
      <c r="F20" s="161">
        <f t="shared" ref="F20:AA20" si="7">F21+F26+F29+F31+F35+F39+F47+F52</f>
        <v>683</v>
      </c>
      <c r="G20" s="161">
        <f t="shared" si="7"/>
        <v>11159</v>
      </c>
      <c r="H20" s="161">
        <f t="shared" si="7"/>
        <v>5679</v>
      </c>
      <c r="I20" s="161">
        <f t="shared" si="7"/>
        <v>5480</v>
      </c>
      <c r="J20" s="161">
        <f t="shared" si="7"/>
        <v>1715</v>
      </c>
      <c r="K20" s="161">
        <f t="shared" si="7"/>
        <v>888</v>
      </c>
      <c r="L20" s="161">
        <f t="shared" si="7"/>
        <v>827</v>
      </c>
      <c r="M20" s="161">
        <f t="shared" si="7"/>
        <v>1778</v>
      </c>
      <c r="N20" s="161">
        <f t="shared" si="7"/>
        <v>905</v>
      </c>
      <c r="O20" s="161">
        <f t="shared" si="7"/>
        <v>873</v>
      </c>
      <c r="P20" s="161">
        <f t="shared" si="7"/>
        <v>1806</v>
      </c>
      <c r="Q20" s="161">
        <f t="shared" si="7"/>
        <v>935</v>
      </c>
      <c r="R20" s="161">
        <f t="shared" si="7"/>
        <v>871</v>
      </c>
      <c r="S20" s="161">
        <f t="shared" si="7"/>
        <v>1931</v>
      </c>
      <c r="T20" s="161">
        <f t="shared" si="7"/>
        <v>942</v>
      </c>
      <c r="U20" s="161">
        <f t="shared" si="7"/>
        <v>989</v>
      </c>
      <c r="V20" s="161">
        <f t="shared" si="7"/>
        <v>1985</v>
      </c>
      <c r="W20" s="161">
        <f t="shared" si="7"/>
        <v>1003</v>
      </c>
      <c r="X20" s="161">
        <f t="shared" si="7"/>
        <v>982</v>
      </c>
      <c r="Y20" s="161">
        <f t="shared" si="7"/>
        <v>1944</v>
      </c>
      <c r="Z20" s="161">
        <f t="shared" si="7"/>
        <v>1006</v>
      </c>
      <c r="AA20" s="161">
        <f t="shared" si="7"/>
        <v>938</v>
      </c>
      <c r="AB20" s="148"/>
      <c r="AC20" s="459" t="s">
        <v>163</v>
      </c>
      <c r="AD20" s="460"/>
      <c r="AE20" s="162">
        <f t="shared" ref="AE20:BG20" si="8">AE21+AE26+AE29+AE31+AE35+AE39+AE47+AE52</f>
        <v>1125</v>
      </c>
      <c r="AF20" s="162">
        <f t="shared" si="8"/>
        <v>431</v>
      </c>
      <c r="AG20" s="162">
        <f t="shared" si="8"/>
        <v>694</v>
      </c>
      <c r="AH20" s="162">
        <f>AH21+AH26+AH29+AH31+AH35+AH39+AH47+AH52</f>
        <v>63</v>
      </c>
      <c r="AI20" s="162">
        <f t="shared" si="8"/>
        <v>14</v>
      </c>
      <c r="AJ20" s="162">
        <f>AJ21+AJ26+AJ29+AJ31+AJ35+AJ39+AJ47+AJ52</f>
        <v>0</v>
      </c>
      <c r="AK20" s="162">
        <f>AK21+AK26+AK29+AK31+AK35+AK39+AK47+AK52</f>
        <v>0</v>
      </c>
      <c r="AL20" s="162">
        <f t="shared" si="8"/>
        <v>65</v>
      </c>
      <c r="AM20" s="162">
        <f t="shared" si="8"/>
        <v>14</v>
      </c>
      <c r="AN20" s="162">
        <f t="shared" si="8"/>
        <v>0</v>
      </c>
      <c r="AO20" s="162">
        <f t="shared" si="8"/>
        <v>0</v>
      </c>
      <c r="AP20" s="162">
        <f t="shared" si="8"/>
        <v>0</v>
      </c>
      <c r="AQ20" s="162">
        <f t="shared" si="8"/>
        <v>0</v>
      </c>
      <c r="AR20" s="162">
        <f t="shared" si="8"/>
        <v>273</v>
      </c>
      <c r="AS20" s="162">
        <f t="shared" si="8"/>
        <v>511</v>
      </c>
      <c r="AT20" s="162">
        <f t="shared" si="8"/>
        <v>72</v>
      </c>
      <c r="AU20" s="162">
        <f t="shared" si="8"/>
        <v>9</v>
      </c>
      <c r="AV20" s="162">
        <f t="shared" si="8"/>
        <v>0</v>
      </c>
      <c r="AW20" s="162">
        <f t="shared" si="8"/>
        <v>16</v>
      </c>
      <c r="AX20" s="162">
        <f t="shared" si="8"/>
        <v>30</v>
      </c>
      <c r="AY20" s="162">
        <f t="shared" si="8"/>
        <v>58</v>
      </c>
      <c r="AZ20" s="162">
        <f t="shared" si="8"/>
        <v>86</v>
      </c>
      <c r="BA20" s="162">
        <f t="shared" si="8"/>
        <v>251</v>
      </c>
      <c r="BB20" s="162">
        <f t="shared" si="8"/>
        <v>71</v>
      </c>
      <c r="BC20" s="162">
        <f t="shared" si="8"/>
        <v>180</v>
      </c>
      <c r="BD20" s="162">
        <f t="shared" si="8"/>
        <v>21</v>
      </c>
      <c r="BE20" s="162">
        <f t="shared" si="8"/>
        <v>57</v>
      </c>
      <c r="BF20" s="162">
        <f t="shared" si="8"/>
        <v>0</v>
      </c>
      <c r="BG20" s="162">
        <f t="shared" si="8"/>
        <v>4</v>
      </c>
      <c r="BH20" s="162">
        <f>BH21+BH26+BH29+BH31+BH35+BH39+BH47+BH52</f>
        <v>50</v>
      </c>
      <c r="BI20" s="162">
        <f>BI21+BI26+BI29+BI31+BI35+BI39+BI47+BI52</f>
        <v>119</v>
      </c>
      <c r="BJ20" s="148"/>
      <c r="BK20" s="440" t="s">
        <v>163</v>
      </c>
      <c r="BL20" s="441"/>
      <c r="BM20" s="162">
        <f t="shared" ref="BM20:BN20" si="9">BM21+BM26+BM29+BM31+BM35+BM39+BM47+BM52</f>
        <v>163</v>
      </c>
      <c r="BN20" s="162">
        <f t="shared" si="9"/>
        <v>494</v>
      </c>
      <c r="BO20" s="35"/>
      <c r="BP20" s="52"/>
    </row>
    <row r="21" spans="1:68" s="9" customFormat="1" ht="18" customHeight="1" x14ac:dyDescent="0.2">
      <c r="A21" s="438" t="s">
        <v>128</v>
      </c>
      <c r="B21" s="439"/>
      <c r="C21" s="163">
        <f>SUM(C22:C25)</f>
        <v>7</v>
      </c>
      <c r="D21" s="163">
        <f>SUM(D22:D25)</f>
        <v>7</v>
      </c>
      <c r="E21" s="163">
        <f>SUM(E22:E25)</f>
        <v>0</v>
      </c>
      <c r="F21" s="163">
        <f>SUM(F22:F25)</f>
        <v>56</v>
      </c>
      <c r="G21" s="163">
        <f t="shared" ref="G21:AA21" si="10">SUM(G22:G25)</f>
        <v>668</v>
      </c>
      <c r="H21" s="163">
        <f t="shared" si="10"/>
        <v>360</v>
      </c>
      <c r="I21" s="163">
        <f t="shared" si="10"/>
        <v>308</v>
      </c>
      <c r="J21" s="163">
        <f t="shared" ref="J21" si="11">SUM(J22:J25)</f>
        <v>104</v>
      </c>
      <c r="K21" s="163">
        <f t="shared" si="10"/>
        <v>53</v>
      </c>
      <c r="L21" s="163">
        <f t="shared" si="10"/>
        <v>51</v>
      </c>
      <c r="M21" s="163">
        <f t="shared" ref="M21" si="12">SUM(M22:M25)</f>
        <v>100</v>
      </c>
      <c r="N21" s="163">
        <f t="shared" si="10"/>
        <v>62</v>
      </c>
      <c r="O21" s="163">
        <f t="shared" si="10"/>
        <v>38</v>
      </c>
      <c r="P21" s="163">
        <f t="shared" ref="P21" si="13">SUM(P22:P25)</f>
        <v>108</v>
      </c>
      <c r="Q21" s="163">
        <f t="shared" si="10"/>
        <v>53</v>
      </c>
      <c r="R21" s="163">
        <f t="shared" si="10"/>
        <v>55</v>
      </c>
      <c r="S21" s="163">
        <f t="shared" ref="S21" si="14">SUM(S22:S25)</f>
        <v>117</v>
      </c>
      <c r="T21" s="163">
        <f t="shared" si="10"/>
        <v>54</v>
      </c>
      <c r="U21" s="163">
        <f t="shared" si="10"/>
        <v>63</v>
      </c>
      <c r="V21" s="163">
        <f t="shared" ref="V21" si="15">SUM(V22:V25)</f>
        <v>122</v>
      </c>
      <c r="W21" s="163">
        <f t="shared" si="10"/>
        <v>63</v>
      </c>
      <c r="X21" s="163">
        <f t="shared" si="10"/>
        <v>59</v>
      </c>
      <c r="Y21" s="163">
        <f>SUM(Y22:Y25)</f>
        <v>117</v>
      </c>
      <c r="Z21" s="163">
        <f t="shared" si="10"/>
        <v>75</v>
      </c>
      <c r="AA21" s="163">
        <f t="shared" si="10"/>
        <v>42</v>
      </c>
      <c r="AB21" s="148"/>
      <c r="AC21" s="446" t="s">
        <v>128</v>
      </c>
      <c r="AD21" s="447"/>
      <c r="AE21" s="85">
        <f t="shared" ref="AE21:BI21" si="16">SUM(AE22:AE25)</f>
        <v>91</v>
      </c>
      <c r="AF21" s="85">
        <f t="shared" si="16"/>
        <v>42</v>
      </c>
      <c r="AG21" s="85">
        <f t="shared" si="16"/>
        <v>49</v>
      </c>
      <c r="AH21" s="85">
        <f t="shared" si="16"/>
        <v>6</v>
      </c>
      <c r="AI21" s="85">
        <f t="shared" si="16"/>
        <v>1</v>
      </c>
      <c r="AJ21" s="85">
        <f>SUM(AJ22:AJ25)</f>
        <v>0</v>
      </c>
      <c r="AK21" s="85">
        <f>SUM(AK22:AK25)</f>
        <v>0</v>
      </c>
      <c r="AL21" s="85">
        <f t="shared" si="16"/>
        <v>7</v>
      </c>
      <c r="AM21" s="85">
        <f t="shared" si="16"/>
        <v>0</v>
      </c>
      <c r="AN21" s="85">
        <f t="shared" si="16"/>
        <v>0</v>
      </c>
      <c r="AO21" s="85">
        <f t="shared" si="16"/>
        <v>0</v>
      </c>
      <c r="AP21" s="85">
        <f t="shared" si="16"/>
        <v>0</v>
      </c>
      <c r="AQ21" s="85">
        <f t="shared" si="16"/>
        <v>0</v>
      </c>
      <c r="AR21" s="85">
        <f t="shared" si="16"/>
        <v>27</v>
      </c>
      <c r="AS21" s="85">
        <f t="shared" si="16"/>
        <v>36</v>
      </c>
      <c r="AT21" s="85">
        <f t="shared" si="16"/>
        <v>7</v>
      </c>
      <c r="AU21" s="85">
        <f t="shared" si="16"/>
        <v>1</v>
      </c>
      <c r="AV21" s="85">
        <f t="shared" si="16"/>
        <v>0</v>
      </c>
      <c r="AW21" s="85">
        <f>SUM(AW22:AW25)</f>
        <v>2</v>
      </c>
      <c r="AX21" s="85">
        <f>SUM(AX22:AX25)</f>
        <v>2</v>
      </c>
      <c r="AY21" s="85">
        <f>SUM(AY22:AY25)</f>
        <v>2</v>
      </c>
      <c r="AZ21" s="85">
        <f t="shared" si="16"/>
        <v>0</v>
      </c>
      <c r="BA21" s="85">
        <f t="shared" si="16"/>
        <v>28</v>
      </c>
      <c r="BB21" s="85">
        <f t="shared" si="16"/>
        <v>5</v>
      </c>
      <c r="BC21" s="85">
        <f>SUM(BC22:BC25)</f>
        <v>23</v>
      </c>
      <c r="BD21" s="85">
        <f t="shared" si="16"/>
        <v>3</v>
      </c>
      <c r="BE21" s="85">
        <f t="shared" si="16"/>
        <v>4</v>
      </c>
      <c r="BF21" s="85">
        <f t="shared" si="16"/>
        <v>0</v>
      </c>
      <c r="BG21" s="85">
        <f t="shared" si="16"/>
        <v>1</v>
      </c>
      <c r="BH21" s="85">
        <f>SUM(BH22:BH25)</f>
        <v>2</v>
      </c>
      <c r="BI21" s="85">
        <f t="shared" si="16"/>
        <v>18</v>
      </c>
      <c r="BJ21" s="148"/>
      <c r="BK21" s="438" t="s">
        <v>128</v>
      </c>
      <c r="BL21" s="439"/>
      <c r="BM21" s="85">
        <f t="shared" ref="BM21:BN21" si="17">SUM(BM22:BM25)</f>
        <v>15</v>
      </c>
      <c r="BN21" s="85">
        <f t="shared" si="17"/>
        <v>22</v>
      </c>
      <c r="BO21" s="35"/>
    </row>
    <row r="22" spans="1:68" s="52" customFormat="1" ht="18" customHeight="1" x14ac:dyDescent="0.2">
      <c r="A22" s="164"/>
      <c r="B22" s="90" t="s">
        <v>287</v>
      </c>
      <c r="C22" s="165">
        <v>3</v>
      </c>
      <c r="D22" s="165">
        <v>3</v>
      </c>
      <c r="E22" s="166">
        <v>0</v>
      </c>
      <c r="F22" s="167">
        <v>30</v>
      </c>
      <c r="G22" s="165">
        <v>391</v>
      </c>
      <c r="H22" s="165">
        <v>208</v>
      </c>
      <c r="I22" s="165">
        <v>183</v>
      </c>
      <c r="J22" s="165">
        <v>62</v>
      </c>
      <c r="K22" s="165">
        <v>31</v>
      </c>
      <c r="L22" s="165">
        <v>31</v>
      </c>
      <c r="M22" s="165">
        <v>56</v>
      </c>
      <c r="N22" s="165">
        <v>36</v>
      </c>
      <c r="O22" s="165">
        <v>20</v>
      </c>
      <c r="P22" s="165">
        <v>59</v>
      </c>
      <c r="Q22" s="165">
        <v>25</v>
      </c>
      <c r="R22" s="165">
        <v>34</v>
      </c>
      <c r="S22" s="165">
        <v>70</v>
      </c>
      <c r="T22" s="165">
        <v>35</v>
      </c>
      <c r="U22" s="165">
        <v>35</v>
      </c>
      <c r="V22" s="165">
        <v>72</v>
      </c>
      <c r="W22" s="165">
        <v>34</v>
      </c>
      <c r="X22" s="165">
        <v>38</v>
      </c>
      <c r="Y22" s="165">
        <v>72</v>
      </c>
      <c r="Z22" s="165">
        <v>47</v>
      </c>
      <c r="AA22" s="165">
        <v>25</v>
      </c>
      <c r="AB22" s="139"/>
      <c r="AC22" s="164"/>
      <c r="AD22" s="90" t="s">
        <v>287</v>
      </c>
      <c r="AE22" s="91">
        <v>46</v>
      </c>
      <c r="AF22" s="91">
        <v>20</v>
      </c>
      <c r="AG22" s="91">
        <v>26</v>
      </c>
      <c r="AH22" s="91">
        <v>2</v>
      </c>
      <c r="AI22" s="91">
        <v>1</v>
      </c>
      <c r="AJ22" s="91">
        <v>0</v>
      </c>
      <c r="AK22" s="91">
        <v>0</v>
      </c>
      <c r="AL22" s="91">
        <v>3</v>
      </c>
      <c r="AM22" s="91">
        <v>0</v>
      </c>
      <c r="AN22" s="91">
        <v>0</v>
      </c>
      <c r="AO22" s="91">
        <v>0</v>
      </c>
      <c r="AP22" s="91">
        <v>0</v>
      </c>
      <c r="AQ22" s="91">
        <v>0</v>
      </c>
      <c r="AR22" s="91">
        <v>14</v>
      </c>
      <c r="AS22" s="91">
        <v>19</v>
      </c>
      <c r="AT22" s="91">
        <v>3</v>
      </c>
      <c r="AU22" s="91">
        <v>1</v>
      </c>
      <c r="AV22" s="91">
        <v>0</v>
      </c>
      <c r="AW22" s="91">
        <v>1</v>
      </c>
      <c r="AX22" s="91">
        <v>1</v>
      </c>
      <c r="AY22" s="91">
        <v>1</v>
      </c>
      <c r="AZ22" s="91">
        <v>0</v>
      </c>
      <c r="BA22" s="91">
        <v>7</v>
      </c>
      <c r="BB22" s="91">
        <v>1</v>
      </c>
      <c r="BC22" s="91">
        <v>6</v>
      </c>
      <c r="BD22" s="91">
        <v>1</v>
      </c>
      <c r="BE22" s="91">
        <v>2</v>
      </c>
      <c r="BF22" s="166">
        <v>0</v>
      </c>
      <c r="BG22" s="91">
        <v>0</v>
      </c>
      <c r="BH22" s="91">
        <f t="shared" ref="BH22:BI25" si="18">BB22-(BD22+BF22)</f>
        <v>0</v>
      </c>
      <c r="BI22" s="91">
        <f t="shared" si="18"/>
        <v>4</v>
      </c>
      <c r="BJ22" s="139"/>
      <c r="BK22" s="164"/>
      <c r="BL22" s="90" t="s">
        <v>287</v>
      </c>
      <c r="BM22" s="91">
        <v>8</v>
      </c>
      <c r="BN22" s="91">
        <v>14</v>
      </c>
      <c r="BO22" s="36"/>
    </row>
    <row r="23" spans="1:68" s="52" customFormat="1" ht="18" customHeight="1" x14ac:dyDescent="0.2">
      <c r="A23" s="89"/>
      <c r="B23" s="78" t="s">
        <v>288</v>
      </c>
      <c r="C23" s="152">
        <v>1</v>
      </c>
      <c r="D23" s="152">
        <v>1</v>
      </c>
      <c r="E23" s="101">
        <v>0</v>
      </c>
      <c r="F23" s="153">
        <v>6</v>
      </c>
      <c r="G23" s="152">
        <v>32</v>
      </c>
      <c r="H23" s="152">
        <v>12</v>
      </c>
      <c r="I23" s="152">
        <v>20</v>
      </c>
      <c r="J23" s="152">
        <v>7</v>
      </c>
      <c r="K23" s="152">
        <v>3</v>
      </c>
      <c r="L23" s="152">
        <v>4</v>
      </c>
      <c r="M23" s="152">
        <v>3</v>
      </c>
      <c r="N23" s="152">
        <v>2</v>
      </c>
      <c r="O23" s="152">
        <v>1</v>
      </c>
      <c r="P23" s="152">
        <v>8</v>
      </c>
      <c r="Q23" s="152">
        <v>3</v>
      </c>
      <c r="R23" s="152">
        <v>5</v>
      </c>
      <c r="S23" s="152">
        <v>7</v>
      </c>
      <c r="T23" s="152">
        <v>2</v>
      </c>
      <c r="U23" s="152">
        <v>5</v>
      </c>
      <c r="V23" s="152">
        <v>2</v>
      </c>
      <c r="W23" s="152">
        <v>0</v>
      </c>
      <c r="X23" s="152">
        <v>2</v>
      </c>
      <c r="Y23" s="152">
        <v>5</v>
      </c>
      <c r="Z23" s="152">
        <v>2</v>
      </c>
      <c r="AA23" s="152">
        <v>3</v>
      </c>
      <c r="AB23" s="139"/>
      <c r="AC23" s="89"/>
      <c r="AD23" s="78" t="s">
        <v>288</v>
      </c>
      <c r="AE23" s="80">
        <v>11</v>
      </c>
      <c r="AF23" s="80">
        <v>5</v>
      </c>
      <c r="AG23" s="80">
        <v>6</v>
      </c>
      <c r="AH23" s="80">
        <v>1</v>
      </c>
      <c r="AI23" s="101">
        <v>0</v>
      </c>
      <c r="AJ23" s="80">
        <v>0</v>
      </c>
      <c r="AK23" s="101">
        <v>0</v>
      </c>
      <c r="AL23" s="101">
        <v>1</v>
      </c>
      <c r="AM23" s="80">
        <v>0</v>
      </c>
      <c r="AN23" s="80">
        <v>0</v>
      </c>
      <c r="AO23" s="101">
        <v>0</v>
      </c>
      <c r="AP23" s="80">
        <v>0</v>
      </c>
      <c r="AQ23" s="101">
        <v>0</v>
      </c>
      <c r="AR23" s="80">
        <v>3</v>
      </c>
      <c r="AS23" s="80">
        <v>4</v>
      </c>
      <c r="AT23" s="80">
        <v>1</v>
      </c>
      <c r="AU23" s="101">
        <v>0</v>
      </c>
      <c r="AV23" s="101">
        <v>0</v>
      </c>
      <c r="AW23" s="101">
        <v>1</v>
      </c>
      <c r="AX23" s="101">
        <v>0</v>
      </c>
      <c r="AY23" s="80">
        <v>0</v>
      </c>
      <c r="AZ23" s="101">
        <v>0</v>
      </c>
      <c r="BA23" s="80">
        <v>6</v>
      </c>
      <c r="BB23" s="80">
        <v>2</v>
      </c>
      <c r="BC23" s="80">
        <v>4</v>
      </c>
      <c r="BD23" s="80">
        <v>1</v>
      </c>
      <c r="BE23" s="101">
        <v>0</v>
      </c>
      <c r="BF23" s="101">
        <v>0</v>
      </c>
      <c r="BG23" s="80">
        <v>1</v>
      </c>
      <c r="BH23" s="80">
        <f t="shared" si="18"/>
        <v>1</v>
      </c>
      <c r="BI23" s="80">
        <f t="shared" si="18"/>
        <v>3</v>
      </c>
      <c r="BJ23" s="139"/>
      <c r="BK23" s="89"/>
      <c r="BL23" s="78" t="s">
        <v>288</v>
      </c>
      <c r="BM23" s="80">
        <v>2</v>
      </c>
      <c r="BN23" s="80">
        <v>2</v>
      </c>
      <c r="BO23" s="36"/>
    </row>
    <row r="24" spans="1:68" s="52" customFormat="1" ht="18" customHeight="1" x14ac:dyDescent="0.2">
      <c r="A24" s="89"/>
      <c r="B24" s="78" t="s">
        <v>289</v>
      </c>
      <c r="C24" s="152">
        <v>1</v>
      </c>
      <c r="D24" s="152">
        <v>1</v>
      </c>
      <c r="E24" s="101">
        <v>0</v>
      </c>
      <c r="F24" s="153">
        <v>8</v>
      </c>
      <c r="G24" s="152">
        <v>121</v>
      </c>
      <c r="H24" s="152">
        <v>74</v>
      </c>
      <c r="I24" s="152">
        <v>47</v>
      </c>
      <c r="J24" s="152">
        <v>18</v>
      </c>
      <c r="K24" s="152">
        <v>10</v>
      </c>
      <c r="L24" s="152">
        <v>8</v>
      </c>
      <c r="M24" s="152">
        <v>21</v>
      </c>
      <c r="N24" s="152">
        <v>13</v>
      </c>
      <c r="O24" s="152">
        <v>8</v>
      </c>
      <c r="P24" s="152">
        <v>17</v>
      </c>
      <c r="Q24" s="152">
        <v>11</v>
      </c>
      <c r="R24" s="152">
        <v>6</v>
      </c>
      <c r="S24" s="152">
        <v>18</v>
      </c>
      <c r="T24" s="152">
        <v>10</v>
      </c>
      <c r="U24" s="152">
        <v>8</v>
      </c>
      <c r="V24" s="152">
        <v>27</v>
      </c>
      <c r="W24" s="152">
        <v>19</v>
      </c>
      <c r="X24" s="152">
        <v>8</v>
      </c>
      <c r="Y24" s="152">
        <v>20</v>
      </c>
      <c r="Z24" s="152">
        <v>11</v>
      </c>
      <c r="AA24" s="152">
        <v>9</v>
      </c>
      <c r="AB24" s="139"/>
      <c r="AC24" s="89"/>
      <c r="AD24" s="78" t="s">
        <v>289</v>
      </c>
      <c r="AE24" s="80">
        <v>14</v>
      </c>
      <c r="AF24" s="80">
        <v>7</v>
      </c>
      <c r="AG24" s="80">
        <v>7</v>
      </c>
      <c r="AH24" s="80">
        <v>1</v>
      </c>
      <c r="AI24" s="101">
        <v>0</v>
      </c>
      <c r="AJ24" s="80">
        <v>0</v>
      </c>
      <c r="AK24" s="101">
        <v>0</v>
      </c>
      <c r="AL24" s="80">
        <v>1</v>
      </c>
      <c r="AM24" s="101">
        <v>0</v>
      </c>
      <c r="AN24" s="80">
        <v>0</v>
      </c>
      <c r="AO24" s="101">
        <v>0</v>
      </c>
      <c r="AP24" s="80">
        <v>0</v>
      </c>
      <c r="AQ24" s="101">
        <v>0</v>
      </c>
      <c r="AR24" s="80">
        <v>4</v>
      </c>
      <c r="AS24" s="80">
        <v>6</v>
      </c>
      <c r="AT24" s="80">
        <v>1</v>
      </c>
      <c r="AU24" s="101">
        <v>0</v>
      </c>
      <c r="AV24" s="101">
        <v>0</v>
      </c>
      <c r="AW24" s="101">
        <v>0</v>
      </c>
      <c r="AX24" s="101">
        <v>1</v>
      </c>
      <c r="AY24" s="101">
        <v>0</v>
      </c>
      <c r="AZ24" s="101">
        <v>0</v>
      </c>
      <c r="BA24" s="80">
        <v>6</v>
      </c>
      <c r="BB24" s="101">
        <v>0</v>
      </c>
      <c r="BC24" s="80">
        <v>6</v>
      </c>
      <c r="BD24" s="101">
        <v>0</v>
      </c>
      <c r="BE24" s="80">
        <v>1</v>
      </c>
      <c r="BF24" s="101">
        <v>0</v>
      </c>
      <c r="BG24" s="80">
        <v>0</v>
      </c>
      <c r="BH24" s="80">
        <f t="shared" si="18"/>
        <v>0</v>
      </c>
      <c r="BI24" s="80">
        <f t="shared" si="18"/>
        <v>5</v>
      </c>
      <c r="BJ24" s="139"/>
      <c r="BK24" s="89"/>
      <c r="BL24" s="78" t="s">
        <v>289</v>
      </c>
      <c r="BM24" s="80">
        <v>2</v>
      </c>
      <c r="BN24" s="80">
        <v>3</v>
      </c>
      <c r="BO24" s="36"/>
    </row>
    <row r="25" spans="1:68" s="52" customFormat="1" ht="18" customHeight="1" x14ac:dyDescent="0.2">
      <c r="A25" s="97"/>
      <c r="B25" s="94" t="s">
        <v>116</v>
      </c>
      <c r="C25" s="154">
        <v>2</v>
      </c>
      <c r="D25" s="154">
        <v>2</v>
      </c>
      <c r="E25" s="155">
        <v>0</v>
      </c>
      <c r="F25" s="156">
        <v>12</v>
      </c>
      <c r="G25" s="154">
        <v>124</v>
      </c>
      <c r="H25" s="154">
        <v>66</v>
      </c>
      <c r="I25" s="154">
        <v>58</v>
      </c>
      <c r="J25" s="154">
        <v>17</v>
      </c>
      <c r="K25" s="154">
        <v>9</v>
      </c>
      <c r="L25" s="154">
        <v>8</v>
      </c>
      <c r="M25" s="154">
        <v>20</v>
      </c>
      <c r="N25" s="154">
        <v>11</v>
      </c>
      <c r="O25" s="154">
        <v>9</v>
      </c>
      <c r="P25" s="154">
        <v>24</v>
      </c>
      <c r="Q25" s="154">
        <v>14</v>
      </c>
      <c r="R25" s="154">
        <v>10</v>
      </c>
      <c r="S25" s="154">
        <v>22</v>
      </c>
      <c r="T25" s="154">
        <v>7</v>
      </c>
      <c r="U25" s="154">
        <v>15</v>
      </c>
      <c r="V25" s="154">
        <v>21</v>
      </c>
      <c r="W25" s="154">
        <v>10</v>
      </c>
      <c r="X25" s="154">
        <v>11</v>
      </c>
      <c r="Y25" s="154">
        <v>20</v>
      </c>
      <c r="Z25" s="154">
        <v>15</v>
      </c>
      <c r="AA25" s="154">
        <v>5</v>
      </c>
      <c r="AB25" s="139"/>
      <c r="AC25" s="97"/>
      <c r="AD25" s="418" t="s">
        <v>116</v>
      </c>
      <c r="AE25" s="96">
        <v>20</v>
      </c>
      <c r="AF25" s="96">
        <v>10</v>
      </c>
      <c r="AG25" s="96">
        <v>10</v>
      </c>
      <c r="AH25" s="96">
        <v>2</v>
      </c>
      <c r="AI25" s="96">
        <v>0</v>
      </c>
      <c r="AJ25" s="96">
        <v>0</v>
      </c>
      <c r="AK25" s="96">
        <v>0</v>
      </c>
      <c r="AL25" s="96">
        <v>2</v>
      </c>
      <c r="AM25" s="155">
        <v>0</v>
      </c>
      <c r="AN25" s="96">
        <v>0</v>
      </c>
      <c r="AO25" s="96">
        <v>0</v>
      </c>
      <c r="AP25" s="96">
        <v>0</v>
      </c>
      <c r="AQ25" s="96">
        <v>0</v>
      </c>
      <c r="AR25" s="96">
        <v>6</v>
      </c>
      <c r="AS25" s="96">
        <v>7</v>
      </c>
      <c r="AT25" s="96">
        <v>2</v>
      </c>
      <c r="AU25" s="155">
        <v>0</v>
      </c>
      <c r="AV25" s="155">
        <v>0</v>
      </c>
      <c r="AW25" s="155">
        <v>0</v>
      </c>
      <c r="AX25" s="155">
        <v>0</v>
      </c>
      <c r="AY25" s="96">
        <v>1</v>
      </c>
      <c r="AZ25" s="155">
        <v>0</v>
      </c>
      <c r="BA25" s="96">
        <v>9</v>
      </c>
      <c r="BB25" s="96">
        <v>2</v>
      </c>
      <c r="BC25" s="96">
        <v>7</v>
      </c>
      <c r="BD25" s="96">
        <v>1</v>
      </c>
      <c r="BE25" s="96">
        <v>1</v>
      </c>
      <c r="BF25" s="155">
        <v>0</v>
      </c>
      <c r="BG25" s="96">
        <v>0</v>
      </c>
      <c r="BH25" s="96">
        <f t="shared" si="18"/>
        <v>1</v>
      </c>
      <c r="BI25" s="96">
        <f t="shared" si="18"/>
        <v>6</v>
      </c>
      <c r="BJ25" s="139"/>
      <c r="BK25" s="97"/>
      <c r="BL25" s="418" t="s">
        <v>116</v>
      </c>
      <c r="BM25" s="96">
        <v>3</v>
      </c>
      <c r="BN25" s="96">
        <v>3</v>
      </c>
      <c r="BO25" s="36"/>
    </row>
    <row r="26" spans="1:68" s="9" customFormat="1" ht="18" customHeight="1" x14ac:dyDescent="0.2">
      <c r="A26" s="438" t="s">
        <v>127</v>
      </c>
      <c r="B26" s="439"/>
      <c r="C26" s="163">
        <f>SUM(C27:C28)</f>
        <v>5</v>
      </c>
      <c r="D26" s="163">
        <f>SUM(D27:D28)</f>
        <v>5</v>
      </c>
      <c r="E26" s="163">
        <f>SUM(E27:E28)</f>
        <v>0</v>
      </c>
      <c r="F26" s="163">
        <f>SUM(F27:F28)</f>
        <v>39</v>
      </c>
      <c r="G26" s="163">
        <f t="shared" ref="G26:AA26" si="19">SUM(G27:G28)</f>
        <v>487</v>
      </c>
      <c r="H26" s="163">
        <f t="shared" si="19"/>
        <v>253</v>
      </c>
      <c r="I26" s="163">
        <f t="shared" si="19"/>
        <v>234</v>
      </c>
      <c r="J26" s="163">
        <f t="shared" ref="J26" si="20">SUM(J27:J28)</f>
        <v>74</v>
      </c>
      <c r="K26" s="163">
        <f t="shared" si="19"/>
        <v>37</v>
      </c>
      <c r="L26" s="163">
        <f t="shared" si="19"/>
        <v>37</v>
      </c>
      <c r="M26" s="163">
        <f t="shared" ref="M26" si="21">SUM(M27:M28)</f>
        <v>67</v>
      </c>
      <c r="N26" s="163">
        <f t="shared" si="19"/>
        <v>41</v>
      </c>
      <c r="O26" s="163">
        <f t="shared" si="19"/>
        <v>26</v>
      </c>
      <c r="P26" s="163">
        <f t="shared" ref="P26" si="22">SUM(P27:P28)</f>
        <v>74</v>
      </c>
      <c r="Q26" s="163">
        <f t="shared" si="19"/>
        <v>40</v>
      </c>
      <c r="R26" s="163">
        <f t="shared" si="19"/>
        <v>34</v>
      </c>
      <c r="S26" s="163">
        <f t="shared" ref="S26" si="23">SUM(S27:S28)</f>
        <v>80</v>
      </c>
      <c r="T26" s="163">
        <f t="shared" si="19"/>
        <v>39</v>
      </c>
      <c r="U26" s="163">
        <f t="shared" si="19"/>
        <v>41</v>
      </c>
      <c r="V26" s="163">
        <f t="shared" ref="V26" si="24">SUM(V27:V28)</f>
        <v>103</v>
      </c>
      <c r="W26" s="163">
        <f t="shared" si="19"/>
        <v>53</v>
      </c>
      <c r="X26" s="163">
        <f t="shared" si="19"/>
        <v>50</v>
      </c>
      <c r="Y26" s="163">
        <f>SUM(Y27:Y28)</f>
        <v>89</v>
      </c>
      <c r="Z26" s="163">
        <f t="shared" si="19"/>
        <v>43</v>
      </c>
      <c r="AA26" s="163">
        <f t="shared" si="19"/>
        <v>46</v>
      </c>
      <c r="AB26" s="148"/>
      <c r="AC26" s="446" t="s">
        <v>127</v>
      </c>
      <c r="AD26" s="447"/>
      <c r="AE26" s="85">
        <f t="shared" ref="AE26:BI26" si="25">SUM(AE27:AE28)</f>
        <v>61</v>
      </c>
      <c r="AF26" s="85">
        <f t="shared" si="25"/>
        <v>22</v>
      </c>
      <c r="AG26" s="85">
        <f t="shared" si="25"/>
        <v>39</v>
      </c>
      <c r="AH26" s="85">
        <f t="shared" si="25"/>
        <v>5</v>
      </c>
      <c r="AI26" s="85">
        <f t="shared" si="25"/>
        <v>0</v>
      </c>
      <c r="AJ26" s="85">
        <f>SUM(AJ27:AJ28)</f>
        <v>0</v>
      </c>
      <c r="AK26" s="85">
        <f>SUM(AK27:AK28)</f>
        <v>0</v>
      </c>
      <c r="AL26" s="85">
        <f t="shared" si="25"/>
        <v>4</v>
      </c>
      <c r="AM26" s="85">
        <f t="shared" si="25"/>
        <v>1</v>
      </c>
      <c r="AN26" s="85">
        <f t="shared" si="25"/>
        <v>0</v>
      </c>
      <c r="AO26" s="85">
        <f t="shared" si="25"/>
        <v>0</v>
      </c>
      <c r="AP26" s="85">
        <f t="shared" si="25"/>
        <v>0</v>
      </c>
      <c r="AQ26" s="85">
        <f t="shared" si="25"/>
        <v>0</v>
      </c>
      <c r="AR26" s="85">
        <f t="shared" si="25"/>
        <v>13</v>
      </c>
      <c r="AS26" s="85">
        <f t="shared" si="25"/>
        <v>30</v>
      </c>
      <c r="AT26" s="85">
        <f>SUM(AT27:AT28)</f>
        <v>5</v>
      </c>
      <c r="AU26" s="85">
        <f t="shared" si="25"/>
        <v>0</v>
      </c>
      <c r="AV26" s="85">
        <f t="shared" si="25"/>
        <v>0</v>
      </c>
      <c r="AW26" s="85">
        <f>SUM(AW27:AW28)</f>
        <v>1</v>
      </c>
      <c r="AX26" s="85">
        <f>SUM(AX27:AX28)</f>
        <v>0</v>
      </c>
      <c r="AY26" s="85">
        <f>SUM(AY27:AY28)</f>
        <v>2</v>
      </c>
      <c r="AZ26" s="85">
        <f t="shared" si="25"/>
        <v>1</v>
      </c>
      <c r="BA26" s="85">
        <f t="shared" si="25"/>
        <v>40</v>
      </c>
      <c r="BB26" s="85">
        <f t="shared" si="25"/>
        <v>4</v>
      </c>
      <c r="BC26" s="85">
        <f>SUM(BC27:BC28)</f>
        <v>36</v>
      </c>
      <c r="BD26" s="85">
        <f t="shared" si="25"/>
        <v>1</v>
      </c>
      <c r="BE26" s="85">
        <f t="shared" si="25"/>
        <v>5</v>
      </c>
      <c r="BF26" s="85">
        <f t="shared" si="25"/>
        <v>0</v>
      </c>
      <c r="BG26" s="85">
        <f t="shared" si="25"/>
        <v>1</v>
      </c>
      <c r="BH26" s="85">
        <f t="shared" si="25"/>
        <v>3</v>
      </c>
      <c r="BI26" s="85">
        <f t="shared" si="25"/>
        <v>30</v>
      </c>
      <c r="BJ26" s="148"/>
      <c r="BK26" s="438" t="s">
        <v>127</v>
      </c>
      <c r="BL26" s="439"/>
      <c r="BM26" s="85">
        <f t="shared" ref="BM26:BN26" si="26">SUM(BM27:BM28)</f>
        <v>10</v>
      </c>
      <c r="BN26" s="85">
        <f t="shared" si="26"/>
        <v>27</v>
      </c>
      <c r="BO26" s="37"/>
    </row>
    <row r="27" spans="1:68" s="52" customFormat="1" ht="18" customHeight="1" x14ac:dyDescent="0.2">
      <c r="A27" s="100"/>
      <c r="B27" s="90" t="s">
        <v>121</v>
      </c>
      <c r="C27" s="165">
        <v>2</v>
      </c>
      <c r="D27" s="165">
        <v>2</v>
      </c>
      <c r="E27" s="166">
        <v>0</v>
      </c>
      <c r="F27" s="167">
        <v>18</v>
      </c>
      <c r="G27" s="165">
        <v>289</v>
      </c>
      <c r="H27" s="165">
        <v>154</v>
      </c>
      <c r="I27" s="165">
        <v>135</v>
      </c>
      <c r="J27" s="165">
        <v>45</v>
      </c>
      <c r="K27" s="165">
        <v>22</v>
      </c>
      <c r="L27" s="165">
        <v>23</v>
      </c>
      <c r="M27" s="165">
        <v>39</v>
      </c>
      <c r="N27" s="165">
        <v>24</v>
      </c>
      <c r="O27" s="165">
        <v>15</v>
      </c>
      <c r="P27" s="165">
        <v>44</v>
      </c>
      <c r="Q27" s="165">
        <v>24</v>
      </c>
      <c r="R27" s="165">
        <v>20</v>
      </c>
      <c r="S27" s="165">
        <v>44</v>
      </c>
      <c r="T27" s="165">
        <v>25</v>
      </c>
      <c r="U27" s="165">
        <v>19</v>
      </c>
      <c r="V27" s="165">
        <v>57</v>
      </c>
      <c r="W27" s="165">
        <v>26</v>
      </c>
      <c r="X27" s="165">
        <v>31</v>
      </c>
      <c r="Y27" s="165">
        <v>60</v>
      </c>
      <c r="Z27" s="165">
        <v>33</v>
      </c>
      <c r="AA27" s="165">
        <v>27</v>
      </c>
      <c r="AB27" s="139"/>
      <c r="AC27" s="100"/>
      <c r="AD27" s="90" t="s">
        <v>121</v>
      </c>
      <c r="AE27" s="91">
        <v>29</v>
      </c>
      <c r="AF27" s="91">
        <v>11</v>
      </c>
      <c r="AG27" s="91">
        <v>18</v>
      </c>
      <c r="AH27" s="91">
        <v>2</v>
      </c>
      <c r="AI27" s="91">
        <v>0</v>
      </c>
      <c r="AJ27" s="91">
        <v>0</v>
      </c>
      <c r="AK27" s="91">
        <v>0</v>
      </c>
      <c r="AL27" s="91">
        <v>1</v>
      </c>
      <c r="AM27" s="91">
        <v>1</v>
      </c>
      <c r="AN27" s="91">
        <v>0</v>
      </c>
      <c r="AO27" s="91">
        <v>0</v>
      </c>
      <c r="AP27" s="91">
        <v>0</v>
      </c>
      <c r="AQ27" s="91">
        <v>0</v>
      </c>
      <c r="AR27" s="91">
        <v>8</v>
      </c>
      <c r="AS27" s="91">
        <v>13</v>
      </c>
      <c r="AT27" s="91">
        <v>2</v>
      </c>
      <c r="AU27" s="166">
        <v>0</v>
      </c>
      <c r="AV27" s="166">
        <v>0</v>
      </c>
      <c r="AW27" s="166">
        <v>1</v>
      </c>
      <c r="AX27" s="91">
        <v>0</v>
      </c>
      <c r="AY27" s="91">
        <v>1</v>
      </c>
      <c r="AZ27" s="91">
        <v>1</v>
      </c>
      <c r="BA27" s="91">
        <v>14</v>
      </c>
      <c r="BB27" s="91">
        <v>3</v>
      </c>
      <c r="BC27" s="91">
        <v>11</v>
      </c>
      <c r="BD27" s="91">
        <v>0</v>
      </c>
      <c r="BE27" s="91">
        <v>2</v>
      </c>
      <c r="BF27" s="166">
        <v>0</v>
      </c>
      <c r="BG27" s="91">
        <v>0</v>
      </c>
      <c r="BH27" s="91">
        <f>BB27-(BD27+BF27)</f>
        <v>3</v>
      </c>
      <c r="BI27" s="91">
        <f>BC27-(BE27+BG27)</f>
        <v>9</v>
      </c>
      <c r="BJ27" s="139"/>
      <c r="BK27" s="100"/>
      <c r="BL27" s="90" t="s">
        <v>121</v>
      </c>
      <c r="BM27" s="91">
        <v>4</v>
      </c>
      <c r="BN27" s="91">
        <v>12</v>
      </c>
      <c r="BO27" s="36"/>
    </row>
    <row r="28" spans="1:68" s="52" customFormat="1" ht="18" customHeight="1" x14ac:dyDescent="0.2">
      <c r="A28" s="97"/>
      <c r="B28" s="94" t="s">
        <v>290</v>
      </c>
      <c r="C28" s="154">
        <v>3</v>
      </c>
      <c r="D28" s="154">
        <v>3</v>
      </c>
      <c r="E28" s="155">
        <v>0</v>
      </c>
      <c r="F28" s="156">
        <v>21</v>
      </c>
      <c r="G28" s="154">
        <v>198</v>
      </c>
      <c r="H28" s="154">
        <v>99</v>
      </c>
      <c r="I28" s="154">
        <v>99</v>
      </c>
      <c r="J28" s="154">
        <v>29</v>
      </c>
      <c r="K28" s="154">
        <v>15</v>
      </c>
      <c r="L28" s="154">
        <v>14</v>
      </c>
      <c r="M28" s="154">
        <v>28</v>
      </c>
      <c r="N28" s="154">
        <v>17</v>
      </c>
      <c r="O28" s="154">
        <v>11</v>
      </c>
      <c r="P28" s="154">
        <v>30</v>
      </c>
      <c r="Q28" s="154">
        <v>16</v>
      </c>
      <c r="R28" s="154">
        <v>14</v>
      </c>
      <c r="S28" s="154">
        <v>36</v>
      </c>
      <c r="T28" s="154">
        <v>14</v>
      </c>
      <c r="U28" s="154">
        <v>22</v>
      </c>
      <c r="V28" s="154">
        <v>46</v>
      </c>
      <c r="W28" s="154">
        <v>27</v>
      </c>
      <c r="X28" s="154">
        <v>19</v>
      </c>
      <c r="Y28" s="154">
        <v>29</v>
      </c>
      <c r="Z28" s="154">
        <v>10</v>
      </c>
      <c r="AA28" s="154">
        <v>19</v>
      </c>
      <c r="AB28" s="139"/>
      <c r="AC28" s="97"/>
      <c r="AD28" s="418" t="s">
        <v>290</v>
      </c>
      <c r="AE28" s="96">
        <v>32</v>
      </c>
      <c r="AF28" s="96">
        <v>11</v>
      </c>
      <c r="AG28" s="96">
        <v>21</v>
      </c>
      <c r="AH28" s="96">
        <v>3</v>
      </c>
      <c r="AI28" s="96">
        <v>0</v>
      </c>
      <c r="AJ28" s="96">
        <v>0</v>
      </c>
      <c r="AK28" s="96">
        <v>0</v>
      </c>
      <c r="AL28" s="96">
        <v>3</v>
      </c>
      <c r="AM28" s="96">
        <v>0</v>
      </c>
      <c r="AN28" s="96">
        <v>0</v>
      </c>
      <c r="AO28" s="96">
        <v>0</v>
      </c>
      <c r="AP28" s="96">
        <v>0</v>
      </c>
      <c r="AQ28" s="96">
        <v>0</v>
      </c>
      <c r="AR28" s="96">
        <v>5</v>
      </c>
      <c r="AS28" s="96">
        <v>17</v>
      </c>
      <c r="AT28" s="96">
        <v>3</v>
      </c>
      <c r="AU28" s="155">
        <v>0</v>
      </c>
      <c r="AV28" s="155">
        <v>0</v>
      </c>
      <c r="AW28" s="155">
        <v>0</v>
      </c>
      <c r="AX28" s="155">
        <v>0</v>
      </c>
      <c r="AY28" s="96">
        <v>1</v>
      </c>
      <c r="AZ28" s="155">
        <v>0</v>
      </c>
      <c r="BA28" s="96">
        <v>26</v>
      </c>
      <c r="BB28" s="96">
        <v>1</v>
      </c>
      <c r="BC28" s="96">
        <v>25</v>
      </c>
      <c r="BD28" s="96">
        <v>1</v>
      </c>
      <c r="BE28" s="96">
        <v>3</v>
      </c>
      <c r="BF28" s="155">
        <v>0</v>
      </c>
      <c r="BG28" s="155">
        <v>1</v>
      </c>
      <c r="BH28" s="96">
        <f>BB28-(BD28+BF28)</f>
        <v>0</v>
      </c>
      <c r="BI28" s="96">
        <f>BC28-(BE28+BG28)</f>
        <v>21</v>
      </c>
      <c r="BJ28" s="139"/>
      <c r="BK28" s="97"/>
      <c r="BL28" s="418" t="s">
        <v>290</v>
      </c>
      <c r="BM28" s="96">
        <v>6</v>
      </c>
      <c r="BN28" s="96">
        <v>15</v>
      </c>
      <c r="BO28" s="36"/>
    </row>
    <row r="29" spans="1:68" s="9" customFormat="1" ht="18" customHeight="1" x14ac:dyDescent="0.2">
      <c r="A29" s="438" t="s">
        <v>126</v>
      </c>
      <c r="B29" s="439"/>
      <c r="C29" s="163">
        <f>C30</f>
        <v>1</v>
      </c>
      <c r="D29" s="163">
        <f>D30</f>
        <v>1</v>
      </c>
      <c r="E29" s="163">
        <f>E30</f>
        <v>0</v>
      </c>
      <c r="F29" s="163">
        <f>F30</f>
        <v>8</v>
      </c>
      <c r="G29" s="163">
        <f t="shared" ref="G29:AA29" si="27">G30</f>
        <v>71</v>
      </c>
      <c r="H29" s="163">
        <f t="shared" si="27"/>
        <v>31</v>
      </c>
      <c r="I29" s="163">
        <f t="shared" si="27"/>
        <v>40</v>
      </c>
      <c r="J29" s="163">
        <f t="shared" si="27"/>
        <v>12</v>
      </c>
      <c r="K29" s="163">
        <f t="shared" si="27"/>
        <v>5</v>
      </c>
      <c r="L29" s="163">
        <f t="shared" si="27"/>
        <v>7</v>
      </c>
      <c r="M29" s="163">
        <f t="shared" si="27"/>
        <v>16</v>
      </c>
      <c r="N29" s="163">
        <f t="shared" si="27"/>
        <v>8</v>
      </c>
      <c r="O29" s="163">
        <f t="shared" si="27"/>
        <v>8</v>
      </c>
      <c r="P29" s="163">
        <f t="shared" si="27"/>
        <v>13</v>
      </c>
      <c r="Q29" s="163">
        <f t="shared" si="27"/>
        <v>5</v>
      </c>
      <c r="R29" s="163">
        <f t="shared" si="27"/>
        <v>8</v>
      </c>
      <c r="S29" s="163">
        <f t="shared" si="27"/>
        <v>11</v>
      </c>
      <c r="T29" s="163">
        <f t="shared" si="27"/>
        <v>4</v>
      </c>
      <c r="U29" s="163">
        <f t="shared" si="27"/>
        <v>7</v>
      </c>
      <c r="V29" s="163">
        <f t="shared" si="27"/>
        <v>11</v>
      </c>
      <c r="W29" s="163">
        <f t="shared" si="27"/>
        <v>1</v>
      </c>
      <c r="X29" s="163">
        <f t="shared" si="27"/>
        <v>10</v>
      </c>
      <c r="Y29" s="163">
        <f t="shared" si="27"/>
        <v>8</v>
      </c>
      <c r="Z29" s="163">
        <f t="shared" si="27"/>
        <v>8</v>
      </c>
      <c r="AA29" s="163">
        <f t="shared" si="27"/>
        <v>0</v>
      </c>
      <c r="AB29" s="148"/>
      <c r="AC29" s="446" t="s">
        <v>126</v>
      </c>
      <c r="AD29" s="447"/>
      <c r="AE29" s="85">
        <f t="shared" ref="AE29:AM29" si="28">AE30</f>
        <v>14</v>
      </c>
      <c r="AF29" s="85">
        <f t="shared" si="28"/>
        <v>5</v>
      </c>
      <c r="AG29" s="85">
        <f t="shared" si="28"/>
        <v>9</v>
      </c>
      <c r="AH29" s="85">
        <f t="shared" si="28"/>
        <v>1</v>
      </c>
      <c r="AI29" s="85">
        <f t="shared" si="28"/>
        <v>0</v>
      </c>
      <c r="AJ29" s="85">
        <f t="shared" si="28"/>
        <v>0</v>
      </c>
      <c r="AK29" s="85">
        <f t="shared" si="28"/>
        <v>0</v>
      </c>
      <c r="AL29" s="85">
        <f t="shared" si="28"/>
        <v>1</v>
      </c>
      <c r="AM29" s="85">
        <f t="shared" si="28"/>
        <v>1</v>
      </c>
      <c r="AN29" s="85">
        <f t="shared" ref="AN29:BI29" si="29">AN30</f>
        <v>0</v>
      </c>
      <c r="AO29" s="85">
        <f t="shared" si="29"/>
        <v>0</v>
      </c>
      <c r="AP29" s="85">
        <f t="shared" si="29"/>
        <v>0</v>
      </c>
      <c r="AQ29" s="85">
        <f t="shared" si="29"/>
        <v>0</v>
      </c>
      <c r="AR29" s="85">
        <f>AR30</f>
        <v>3</v>
      </c>
      <c r="AS29" s="85">
        <f>AS30</f>
        <v>5</v>
      </c>
      <c r="AT29" s="85">
        <f t="shared" ref="AT29:BA29" si="30">AT30</f>
        <v>1</v>
      </c>
      <c r="AU29" s="85">
        <f t="shared" si="30"/>
        <v>0</v>
      </c>
      <c r="AV29" s="85">
        <f t="shared" si="30"/>
        <v>0</v>
      </c>
      <c r="AW29" s="85">
        <f t="shared" si="30"/>
        <v>1</v>
      </c>
      <c r="AX29" s="85">
        <f t="shared" si="30"/>
        <v>0</v>
      </c>
      <c r="AY29" s="85">
        <f t="shared" si="30"/>
        <v>1</v>
      </c>
      <c r="AZ29" s="85">
        <f t="shared" si="30"/>
        <v>0</v>
      </c>
      <c r="BA29" s="85">
        <f t="shared" si="30"/>
        <v>2</v>
      </c>
      <c r="BB29" s="85">
        <f t="shared" si="29"/>
        <v>1</v>
      </c>
      <c r="BC29" s="85">
        <f t="shared" si="29"/>
        <v>1</v>
      </c>
      <c r="BD29" s="85">
        <f t="shared" si="29"/>
        <v>1</v>
      </c>
      <c r="BE29" s="85">
        <f t="shared" si="29"/>
        <v>0</v>
      </c>
      <c r="BF29" s="85">
        <f t="shared" si="29"/>
        <v>0</v>
      </c>
      <c r="BG29" s="85">
        <f t="shared" si="29"/>
        <v>0</v>
      </c>
      <c r="BH29" s="85">
        <f t="shared" si="29"/>
        <v>0</v>
      </c>
      <c r="BI29" s="85">
        <f t="shared" si="29"/>
        <v>1</v>
      </c>
      <c r="BJ29" s="148"/>
      <c r="BK29" s="438" t="s">
        <v>126</v>
      </c>
      <c r="BL29" s="439"/>
      <c r="BM29" s="85">
        <f t="shared" ref="BM29:BN29" si="31">BM30</f>
        <v>2</v>
      </c>
      <c r="BN29" s="85">
        <f t="shared" si="31"/>
        <v>5</v>
      </c>
      <c r="BO29" s="37"/>
    </row>
    <row r="30" spans="1:68" s="52" customFormat="1" ht="18" customHeight="1" x14ac:dyDescent="0.2">
      <c r="A30" s="168"/>
      <c r="B30" s="88" t="s">
        <v>122</v>
      </c>
      <c r="C30" s="141">
        <v>1</v>
      </c>
      <c r="D30" s="141">
        <v>1</v>
      </c>
      <c r="E30" s="169">
        <v>0</v>
      </c>
      <c r="F30" s="170">
        <v>8</v>
      </c>
      <c r="G30" s="141">
        <v>71</v>
      </c>
      <c r="H30" s="141">
        <v>31</v>
      </c>
      <c r="I30" s="141">
        <v>40</v>
      </c>
      <c r="J30" s="141">
        <v>12</v>
      </c>
      <c r="K30" s="141">
        <v>5</v>
      </c>
      <c r="L30" s="141">
        <v>7</v>
      </c>
      <c r="M30" s="141">
        <v>16</v>
      </c>
      <c r="N30" s="141">
        <v>8</v>
      </c>
      <c r="O30" s="141">
        <v>8</v>
      </c>
      <c r="P30" s="141">
        <v>13</v>
      </c>
      <c r="Q30" s="141">
        <v>5</v>
      </c>
      <c r="R30" s="141">
        <v>8</v>
      </c>
      <c r="S30" s="141">
        <v>11</v>
      </c>
      <c r="T30" s="141">
        <v>4</v>
      </c>
      <c r="U30" s="141">
        <v>7</v>
      </c>
      <c r="V30" s="141">
        <v>11</v>
      </c>
      <c r="W30" s="141">
        <v>1</v>
      </c>
      <c r="X30" s="141">
        <v>10</v>
      </c>
      <c r="Y30" s="141">
        <v>8</v>
      </c>
      <c r="Z30" s="141">
        <v>8</v>
      </c>
      <c r="AA30" s="141">
        <v>0</v>
      </c>
      <c r="AB30" s="139"/>
      <c r="AC30" s="168"/>
      <c r="AD30" s="88" t="s">
        <v>122</v>
      </c>
      <c r="AE30" s="74">
        <v>14</v>
      </c>
      <c r="AF30" s="74">
        <v>5</v>
      </c>
      <c r="AG30" s="74">
        <v>9</v>
      </c>
      <c r="AH30" s="169">
        <v>1</v>
      </c>
      <c r="AI30" s="74">
        <v>0</v>
      </c>
      <c r="AJ30" s="169">
        <v>0</v>
      </c>
      <c r="AK30" s="74">
        <v>0</v>
      </c>
      <c r="AL30" s="74">
        <v>1</v>
      </c>
      <c r="AM30" s="169">
        <v>1</v>
      </c>
      <c r="AN30" s="169">
        <v>0</v>
      </c>
      <c r="AO30" s="74">
        <v>0</v>
      </c>
      <c r="AP30" s="169">
        <v>0</v>
      </c>
      <c r="AQ30" s="74">
        <v>0</v>
      </c>
      <c r="AR30" s="74">
        <v>3</v>
      </c>
      <c r="AS30" s="74">
        <v>5</v>
      </c>
      <c r="AT30" s="169">
        <v>1</v>
      </c>
      <c r="AU30" s="74">
        <v>0</v>
      </c>
      <c r="AV30" s="169">
        <v>0</v>
      </c>
      <c r="AW30" s="169">
        <v>1</v>
      </c>
      <c r="AX30" s="169">
        <v>0</v>
      </c>
      <c r="AY30" s="169">
        <v>1</v>
      </c>
      <c r="AZ30" s="169">
        <v>0</v>
      </c>
      <c r="BA30" s="74">
        <v>2</v>
      </c>
      <c r="BB30" s="74">
        <v>1</v>
      </c>
      <c r="BC30" s="74">
        <v>1</v>
      </c>
      <c r="BD30" s="74">
        <v>1</v>
      </c>
      <c r="BE30" s="169">
        <v>0</v>
      </c>
      <c r="BF30" s="169">
        <v>0</v>
      </c>
      <c r="BG30" s="74">
        <v>0</v>
      </c>
      <c r="BH30" s="74">
        <f>BB30-(BD30+BF30)</f>
        <v>0</v>
      </c>
      <c r="BI30" s="74">
        <f>BC30-(BE30+BG30)</f>
        <v>1</v>
      </c>
      <c r="BJ30" s="139"/>
      <c r="BK30" s="168"/>
      <c r="BL30" s="88" t="s">
        <v>122</v>
      </c>
      <c r="BM30" s="74">
        <v>2</v>
      </c>
      <c r="BN30" s="74">
        <v>5</v>
      </c>
      <c r="BO30" s="36"/>
    </row>
    <row r="31" spans="1:68" s="9" customFormat="1" ht="18" customHeight="1" x14ac:dyDescent="0.2">
      <c r="A31" s="438" t="s">
        <v>125</v>
      </c>
      <c r="B31" s="439"/>
      <c r="C31" s="163">
        <f>SUM(C32:C34)</f>
        <v>5</v>
      </c>
      <c r="D31" s="163">
        <f>SUM(D32:D34)</f>
        <v>5</v>
      </c>
      <c r="E31" s="163">
        <f>SUM(E32:E34)</f>
        <v>0</v>
      </c>
      <c r="F31" s="163">
        <f>SUM(F32:F34)</f>
        <v>59</v>
      </c>
      <c r="G31" s="163">
        <f t="shared" ref="G31:Z31" si="32">SUM(G32:G34)</f>
        <v>1319</v>
      </c>
      <c r="H31" s="163">
        <f t="shared" si="32"/>
        <v>684</v>
      </c>
      <c r="I31" s="163">
        <f t="shared" si="32"/>
        <v>635</v>
      </c>
      <c r="J31" s="163">
        <f t="shared" ref="J31" si="33">SUM(J32:J34)</f>
        <v>211</v>
      </c>
      <c r="K31" s="163">
        <f t="shared" si="32"/>
        <v>111</v>
      </c>
      <c r="L31" s="163">
        <f t="shared" si="32"/>
        <v>100</v>
      </c>
      <c r="M31" s="163">
        <f t="shared" ref="M31" si="34">SUM(M32:M34)</f>
        <v>215</v>
      </c>
      <c r="N31" s="163">
        <f t="shared" si="32"/>
        <v>110</v>
      </c>
      <c r="O31" s="163">
        <f t="shared" si="32"/>
        <v>105</v>
      </c>
      <c r="P31" s="163">
        <f t="shared" ref="P31" si="35">SUM(P32:P34)</f>
        <v>188</v>
      </c>
      <c r="Q31" s="163">
        <f t="shared" si="32"/>
        <v>104</v>
      </c>
      <c r="R31" s="163">
        <f t="shared" si="32"/>
        <v>84</v>
      </c>
      <c r="S31" s="163">
        <f t="shared" ref="S31" si="36">SUM(S32:S34)</f>
        <v>253</v>
      </c>
      <c r="T31" s="163">
        <f t="shared" si="32"/>
        <v>125</v>
      </c>
      <c r="U31" s="163">
        <f t="shared" si="32"/>
        <v>128</v>
      </c>
      <c r="V31" s="163">
        <f t="shared" ref="V31" si="37">SUM(V32:V34)</f>
        <v>222</v>
      </c>
      <c r="W31" s="163">
        <f t="shared" si="32"/>
        <v>114</v>
      </c>
      <c r="X31" s="163">
        <f t="shared" si="32"/>
        <v>108</v>
      </c>
      <c r="Y31" s="163">
        <f t="shared" ref="Y31" si="38">SUM(Y32:Y34)</f>
        <v>230</v>
      </c>
      <c r="Z31" s="163">
        <f t="shared" si="32"/>
        <v>120</v>
      </c>
      <c r="AA31" s="163">
        <f>SUM(AA32:AA34)</f>
        <v>110</v>
      </c>
      <c r="AB31" s="148"/>
      <c r="AC31" s="446" t="s">
        <v>125</v>
      </c>
      <c r="AD31" s="447"/>
      <c r="AE31" s="85">
        <f t="shared" ref="AE31:BI31" si="39">SUM(AE32:AE34)</f>
        <v>91</v>
      </c>
      <c r="AF31" s="85">
        <f t="shared" si="39"/>
        <v>26</v>
      </c>
      <c r="AG31" s="85">
        <f t="shared" si="39"/>
        <v>65</v>
      </c>
      <c r="AH31" s="85">
        <f t="shared" si="39"/>
        <v>2</v>
      </c>
      <c r="AI31" s="85">
        <f t="shared" si="39"/>
        <v>3</v>
      </c>
      <c r="AJ31" s="85">
        <f>SUM(AJ32:AJ34)</f>
        <v>0</v>
      </c>
      <c r="AK31" s="85">
        <f>SUM(AK32:AK34)</f>
        <v>0</v>
      </c>
      <c r="AL31" s="85">
        <f>SUM(AL32:AL34)</f>
        <v>3</v>
      </c>
      <c r="AM31" s="85">
        <f t="shared" si="39"/>
        <v>2</v>
      </c>
      <c r="AN31" s="85">
        <f t="shared" si="39"/>
        <v>0</v>
      </c>
      <c r="AO31" s="85">
        <f t="shared" si="39"/>
        <v>0</v>
      </c>
      <c r="AP31" s="85">
        <f t="shared" si="39"/>
        <v>0</v>
      </c>
      <c r="AQ31" s="85">
        <f t="shared" si="39"/>
        <v>0</v>
      </c>
      <c r="AR31" s="85">
        <f t="shared" si="39"/>
        <v>20</v>
      </c>
      <c r="AS31" s="85">
        <f t="shared" si="39"/>
        <v>50</v>
      </c>
      <c r="AT31" s="85">
        <f>SUM(AT32:AT34)</f>
        <v>5</v>
      </c>
      <c r="AU31" s="85">
        <f>SUM(AU32:AU34)</f>
        <v>1</v>
      </c>
      <c r="AV31" s="85">
        <f t="shared" si="39"/>
        <v>0</v>
      </c>
      <c r="AW31" s="85">
        <f t="shared" si="39"/>
        <v>1</v>
      </c>
      <c r="AX31" s="85">
        <f t="shared" si="39"/>
        <v>1</v>
      </c>
      <c r="AY31" s="85">
        <f t="shared" si="39"/>
        <v>3</v>
      </c>
      <c r="AZ31" s="85">
        <f t="shared" si="39"/>
        <v>6</v>
      </c>
      <c r="BA31" s="85">
        <f t="shared" si="39"/>
        <v>17</v>
      </c>
      <c r="BB31" s="85">
        <f>SUM(BB32:BB34)</f>
        <v>7</v>
      </c>
      <c r="BC31" s="85">
        <f t="shared" si="39"/>
        <v>10</v>
      </c>
      <c r="BD31" s="85">
        <f t="shared" si="39"/>
        <v>1</v>
      </c>
      <c r="BE31" s="85">
        <f t="shared" si="39"/>
        <v>4</v>
      </c>
      <c r="BF31" s="85">
        <f>SUM(BF32:BF34)</f>
        <v>0</v>
      </c>
      <c r="BG31" s="85">
        <f t="shared" si="39"/>
        <v>0</v>
      </c>
      <c r="BH31" s="85">
        <f>SUM(BH32:BH34)</f>
        <v>6</v>
      </c>
      <c r="BI31" s="85">
        <f t="shared" si="39"/>
        <v>6</v>
      </c>
      <c r="BJ31" s="148"/>
      <c r="BK31" s="438" t="s">
        <v>125</v>
      </c>
      <c r="BL31" s="439"/>
      <c r="BM31" s="85">
        <f t="shared" ref="BM31" si="40">SUM(BM32:BM34)</f>
        <v>12</v>
      </c>
      <c r="BN31" s="85">
        <f>SUM(BN32:BN34)</f>
        <v>46</v>
      </c>
      <c r="BO31" s="37"/>
    </row>
    <row r="32" spans="1:68" s="52" customFormat="1" ht="18" customHeight="1" x14ac:dyDescent="0.2">
      <c r="A32" s="100"/>
      <c r="B32" s="90" t="s">
        <v>291</v>
      </c>
      <c r="C32" s="165">
        <v>3</v>
      </c>
      <c r="D32" s="165">
        <v>3</v>
      </c>
      <c r="E32" s="166">
        <v>0</v>
      </c>
      <c r="F32" s="167">
        <v>33</v>
      </c>
      <c r="G32" s="165">
        <v>693</v>
      </c>
      <c r="H32" s="165">
        <v>352</v>
      </c>
      <c r="I32" s="165">
        <v>341</v>
      </c>
      <c r="J32" s="165">
        <v>109</v>
      </c>
      <c r="K32" s="165">
        <v>61</v>
      </c>
      <c r="L32" s="165">
        <v>48</v>
      </c>
      <c r="M32" s="165">
        <v>117</v>
      </c>
      <c r="N32" s="165">
        <v>56</v>
      </c>
      <c r="O32" s="165">
        <v>61</v>
      </c>
      <c r="P32" s="165">
        <v>104</v>
      </c>
      <c r="Q32" s="165">
        <v>56</v>
      </c>
      <c r="R32" s="165">
        <v>48</v>
      </c>
      <c r="S32" s="165">
        <v>141</v>
      </c>
      <c r="T32" s="165">
        <v>67</v>
      </c>
      <c r="U32" s="165">
        <v>74</v>
      </c>
      <c r="V32" s="165">
        <v>111</v>
      </c>
      <c r="W32" s="165">
        <v>52</v>
      </c>
      <c r="X32" s="165">
        <v>59</v>
      </c>
      <c r="Y32" s="165">
        <v>111</v>
      </c>
      <c r="Z32" s="165">
        <v>60</v>
      </c>
      <c r="AA32" s="165">
        <v>51</v>
      </c>
      <c r="AB32" s="139"/>
      <c r="AC32" s="100"/>
      <c r="AD32" s="90" t="s">
        <v>291</v>
      </c>
      <c r="AE32" s="91">
        <v>52</v>
      </c>
      <c r="AF32" s="91">
        <v>18</v>
      </c>
      <c r="AG32" s="91">
        <v>34</v>
      </c>
      <c r="AH32" s="91">
        <v>2</v>
      </c>
      <c r="AI32" s="166">
        <v>1</v>
      </c>
      <c r="AJ32" s="91">
        <v>0</v>
      </c>
      <c r="AK32" s="166">
        <v>0</v>
      </c>
      <c r="AL32" s="91">
        <v>2</v>
      </c>
      <c r="AM32" s="91">
        <v>1</v>
      </c>
      <c r="AN32" s="91">
        <v>0</v>
      </c>
      <c r="AO32" s="166">
        <v>0</v>
      </c>
      <c r="AP32" s="91">
        <v>0</v>
      </c>
      <c r="AQ32" s="166">
        <v>0</v>
      </c>
      <c r="AR32" s="91">
        <v>13</v>
      </c>
      <c r="AS32" s="91">
        <v>26</v>
      </c>
      <c r="AT32" s="91">
        <v>3</v>
      </c>
      <c r="AU32" s="166">
        <v>1</v>
      </c>
      <c r="AV32" s="166">
        <v>0</v>
      </c>
      <c r="AW32" s="166">
        <v>1</v>
      </c>
      <c r="AX32" s="91">
        <v>1</v>
      </c>
      <c r="AY32" s="91">
        <v>1</v>
      </c>
      <c r="AZ32" s="91">
        <v>3</v>
      </c>
      <c r="BA32" s="91">
        <v>9</v>
      </c>
      <c r="BB32" s="91">
        <v>4</v>
      </c>
      <c r="BC32" s="91">
        <v>5</v>
      </c>
      <c r="BD32" s="166">
        <v>1</v>
      </c>
      <c r="BE32" s="91">
        <v>2</v>
      </c>
      <c r="BF32" s="166">
        <v>0</v>
      </c>
      <c r="BG32" s="91">
        <v>0</v>
      </c>
      <c r="BH32" s="91">
        <f t="shared" ref="BH32:BI34" si="41">BB32-(BD32+BF32)</f>
        <v>3</v>
      </c>
      <c r="BI32" s="91">
        <f t="shared" si="41"/>
        <v>3</v>
      </c>
      <c r="BJ32" s="139"/>
      <c r="BK32" s="100"/>
      <c r="BL32" s="90" t="s">
        <v>291</v>
      </c>
      <c r="BM32" s="91">
        <v>7</v>
      </c>
      <c r="BN32" s="91">
        <v>25</v>
      </c>
      <c r="BO32" s="36"/>
    </row>
    <row r="33" spans="1:67" s="52" customFormat="1" ht="18" customHeight="1" x14ac:dyDescent="0.2">
      <c r="A33" s="89"/>
      <c r="B33" s="78" t="s">
        <v>292</v>
      </c>
      <c r="C33" s="152">
        <v>1</v>
      </c>
      <c r="D33" s="152">
        <v>1</v>
      </c>
      <c r="E33" s="101">
        <v>0</v>
      </c>
      <c r="F33" s="153">
        <v>11</v>
      </c>
      <c r="G33" s="152">
        <v>248</v>
      </c>
      <c r="H33" s="152">
        <v>137</v>
      </c>
      <c r="I33" s="152">
        <v>111</v>
      </c>
      <c r="J33" s="152">
        <v>39</v>
      </c>
      <c r="K33" s="152">
        <v>20</v>
      </c>
      <c r="L33" s="152">
        <v>19</v>
      </c>
      <c r="M33" s="152">
        <v>33</v>
      </c>
      <c r="N33" s="152">
        <v>20</v>
      </c>
      <c r="O33" s="152">
        <v>13</v>
      </c>
      <c r="P33" s="152">
        <v>37</v>
      </c>
      <c r="Q33" s="152">
        <v>23</v>
      </c>
      <c r="R33" s="152">
        <v>14</v>
      </c>
      <c r="S33" s="152">
        <v>48</v>
      </c>
      <c r="T33" s="152">
        <v>27</v>
      </c>
      <c r="U33" s="152">
        <v>21</v>
      </c>
      <c r="V33" s="152">
        <v>43</v>
      </c>
      <c r="W33" s="152">
        <v>26</v>
      </c>
      <c r="X33" s="152">
        <v>17</v>
      </c>
      <c r="Y33" s="152">
        <v>48</v>
      </c>
      <c r="Z33" s="152">
        <v>21</v>
      </c>
      <c r="AA33" s="152">
        <v>27</v>
      </c>
      <c r="AB33" s="139"/>
      <c r="AC33" s="89"/>
      <c r="AD33" s="78" t="s">
        <v>292</v>
      </c>
      <c r="AE33" s="80">
        <v>17</v>
      </c>
      <c r="AF33" s="80">
        <v>4</v>
      </c>
      <c r="AG33" s="80">
        <v>13</v>
      </c>
      <c r="AH33" s="80">
        <v>0</v>
      </c>
      <c r="AI33" s="80">
        <v>1</v>
      </c>
      <c r="AJ33" s="80">
        <v>0</v>
      </c>
      <c r="AK33" s="80">
        <v>0</v>
      </c>
      <c r="AL33" s="80">
        <v>1</v>
      </c>
      <c r="AM33" s="80">
        <v>0</v>
      </c>
      <c r="AN33" s="80">
        <v>0</v>
      </c>
      <c r="AO33" s="80">
        <v>0</v>
      </c>
      <c r="AP33" s="80">
        <v>0</v>
      </c>
      <c r="AQ33" s="80">
        <v>0</v>
      </c>
      <c r="AR33" s="80">
        <v>3</v>
      </c>
      <c r="AS33" s="80">
        <v>10</v>
      </c>
      <c r="AT33" s="80">
        <v>1</v>
      </c>
      <c r="AU33" s="80">
        <v>0</v>
      </c>
      <c r="AV33" s="101">
        <v>0</v>
      </c>
      <c r="AW33" s="101">
        <v>0</v>
      </c>
      <c r="AX33" s="101">
        <v>0</v>
      </c>
      <c r="AY33" s="101">
        <v>1</v>
      </c>
      <c r="AZ33" s="80">
        <v>3</v>
      </c>
      <c r="BA33" s="80">
        <v>6</v>
      </c>
      <c r="BB33" s="80">
        <v>2</v>
      </c>
      <c r="BC33" s="80">
        <v>4</v>
      </c>
      <c r="BD33" s="80">
        <v>0</v>
      </c>
      <c r="BE33" s="80">
        <v>1</v>
      </c>
      <c r="BF33" s="101">
        <v>0</v>
      </c>
      <c r="BG33" s="101">
        <v>0</v>
      </c>
      <c r="BH33" s="80">
        <f t="shared" si="41"/>
        <v>2</v>
      </c>
      <c r="BI33" s="80">
        <f t="shared" si="41"/>
        <v>3</v>
      </c>
      <c r="BJ33" s="139"/>
      <c r="BK33" s="89"/>
      <c r="BL33" s="78" t="s">
        <v>292</v>
      </c>
      <c r="BM33" s="80">
        <v>2</v>
      </c>
      <c r="BN33" s="80">
        <v>7</v>
      </c>
      <c r="BO33" s="36"/>
    </row>
    <row r="34" spans="1:67" s="52" customFormat="1" ht="18" customHeight="1" x14ac:dyDescent="0.2">
      <c r="A34" s="97"/>
      <c r="B34" s="94" t="s">
        <v>107</v>
      </c>
      <c r="C34" s="154">
        <v>1</v>
      </c>
      <c r="D34" s="154">
        <v>1</v>
      </c>
      <c r="E34" s="155">
        <v>0</v>
      </c>
      <c r="F34" s="156">
        <v>15</v>
      </c>
      <c r="G34" s="154">
        <v>378</v>
      </c>
      <c r="H34" s="154">
        <v>195</v>
      </c>
      <c r="I34" s="154">
        <v>183</v>
      </c>
      <c r="J34" s="154">
        <v>63</v>
      </c>
      <c r="K34" s="154">
        <v>30</v>
      </c>
      <c r="L34" s="154">
        <v>33</v>
      </c>
      <c r="M34" s="154">
        <v>65</v>
      </c>
      <c r="N34" s="154">
        <v>34</v>
      </c>
      <c r="O34" s="154">
        <v>31</v>
      </c>
      <c r="P34" s="154">
        <v>47</v>
      </c>
      <c r="Q34" s="154">
        <v>25</v>
      </c>
      <c r="R34" s="154">
        <v>22</v>
      </c>
      <c r="S34" s="154">
        <v>64</v>
      </c>
      <c r="T34" s="154">
        <v>31</v>
      </c>
      <c r="U34" s="154">
        <v>33</v>
      </c>
      <c r="V34" s="154">
        <v>68</v>
      </c>
      <c r="W34" s="154">
        <v>36</v>
      </c>
      <c r="X34" s="154">
        <v>32</v>
      </c>
      <c r="Y34" s="154">
        <v>71</v>
      </c>
      <c r="Z34" s="154">
        <v>39</v>
      </c>
      <c r="AA34" s="154">
        <v>32</v>
      </c>
      <c r="AB34" s="139"/>
      <c r="AC34" s="97"/>
      <c r="AD34" s="418" t="s">
        <v>107</v>
      </c>
      <c r="AE34" s="96">
        <v>22</v>
      </c>
      <c r="AF34" s="96">
        <v>4</v>
      </c>
      <c r="AG34" s="96">
        <v>18</v>
      </c>
      <c r="AH34" s="96">
        <v>0</v>
      </c>
      <c r="AI34" s="96">
        <v>1</v>
      </c>
      <c r="AJ34" s="96">
        <v>0</v>
      </c>
      <c r="AK34" s="96">
        <v>0</v>
      </c>
      <c r="AL34" s="96">
        <v>0</v>
      </c>
      <c r="AM34" s="155">
        <v>1</v>
      </c>
      <c r="AN34" s="96">
        <v>0</v>
      </c>
      <c r="AO34" s="96">
        <v>0</v>
      </c>
      <c r="AP34" s="96">
        <v>0</v>
      </c>
      <c r="AQ34" s="96">
        <v>0</v>
      </c>
      <c r="AR34" s="96">
        <v>4</v>
      </c>
      <c r="AS34" s="96">
        <v>14</v>
      </c>
      <c r="AT34" s="96">
        <v>1</v>
      </c>
      <c r="AU34" s="155">
        <v>0</v>
      </c>
      <c r="AV34" s="155">
        <v>0</v>
      </c>
      <c r="AW34" s="155">
        <v>0</v>
      </c>
      <c r="AX34" s="155">
        <v>0</v>
      </c>
      <c r="AY34" s="155">
        <v>1</v>
      </c>
      <c r="AZ34" s="96">
        <v>0</v>
      </c>
      <c r="BA34" s="96">
        <v>2</v>
      </c>
      <c r="BB34" s="96">
        <v>1</v>
      </c>
      <c r="BC34" s="96">
        <v>1</v>
      </c>
      <c r="BD34" s="155">
        <v>0</v>
      </c>
      <c r="BE34" s="96">
        <v>1</v>
      </c>
      <c r="BF34" s="155">
        <v>0</v>
      </c>
      <c r="BG34" s="155">
        <v>0</v>
      </c>
      <c r="BH34" s="96">
        <f t="shared" si="41"/>
        <v>1</v>
      </c>
      <c r="BI34" s="96">
        <f t="shared" si="41"/>
        <v>0</v>
      </c>
      <c r="BJ34" s="139"/>
      <c r="BK34" s="97"/>
      <c r="BL34" s="418" t="s">
        <v>107</v>
      </c>
      <c r="BM34" s="96">
        <v>3</v>
      </c>
      <c r="BN34" s="96">
        <v>14</v>
      </c>
      <c r="BO34" s="36"/>
    </row>
    <row r="35" spans="1:67" s="9" customFormat="1" ht="18" customHeight="1" x14ac:dyDescent="0.2">
      <c r="A35" s="438" t="s">
        <v>124</v>
      </c>
      <c r="B35" s="439"/>
      <c r="C35" s="163">
        <f t="shared" ref="C35:I35" si="42">SUM(C36:C38)</f>
        <v>9</v>
      </c>
      <c r="D35" s="163">
        <f t="shared" si="42"/>
        <v>9</v>
      </c>
      <c r="E35" s="163">
        <f t="shared" si="42"/>
        <v>0</v>
      </c>
      <c r="F35" s="163">
        <f t="shared" si="42"/>
        <v>81</v>
      </c>
      <c r="G35" s="163">
        <f t="shared" si="42"/>
        <v>1338</v>
      </c>
      <c r="H35" s="163">
        <f t="shared" si="42"/>
        <v>691</v>
      </c>
      <c r="I35" s="163">
        <f t="shared" si="42"/>
        <v>647</v>
      </c>
      <c r="J35" s="163">
        <f t="shared" ref="J35" si="43">SUM(J36:J38)</f>
        <v>203</v>
      </c>
      <c r="K35" s="163">
        <f t="shared" ref="K35:AA35" si="44">SUM(K36:K38)</f>
        <v>110</v>
      </c>
      <c r="L35" s="163">
        <f t="shared" si="44"/>
        <v>93</v>
      </c>
      <c r="M35" s="163">
        <f t="shared" ref="M35" si="45">SUM(M36:M38)</f>
        <v>214</v>
      </c>
      <c r="N35" s="163">
        <f t="shared" si="44"/>
        <v>111</v>
      </c>
      <c r="O35" s="163">
        <f t="shared" si="44"/>
        <v>103</v>
      </c>
      <c r="P35" s="163">
        <f t="shared" ref="P35" si="46">SUM(P36:P38)</f>
        <v>200</v>
      </c>
      <c r="Q35" s="163">
        <f t="shared" si="44"/>
        <v>114</v>
      </c>
      <c r="R35" s="163">
        <f t="shared" si="44"/>
        <v>86</v>
      </c>
      <c r="S35" s="163">
        <f t="shared" ref="S35" si="47">SUM(S36:S38)</f>
        <v>240</v>
      </c>
      <c r="T35" s="163">
        <f t="shared" si="44"/>
        <v>115</v>
      </c>
      <c r="U35" s="163">
        <f t="shared" si="44"/>
        <v>125</v>
      </c>
      <c r="V35" s="163">
        <f>SUM(V36:V38)</f>
        <v>233</v>
      </c>
      <c r="W35" s="163">
        <f>SUM(W36:W38)</f>
        <v>112</v>
      </c>
      <c r="X35" s="163">
        <f>SUM(X36:X38)</f>
        <v>121</v>
      </c>
      <c r="Y35" s="163">
        <f t="shared" ref="Y35" si="48">SUM(Y36:Y38)</f>
        <v>248</v>
      </c>
      <c r="Z35" s="163">
        <f t="shared" si="44"/>
        <v>129</v>
      </c>
      <c r="AA35" s="163">
        <f t="shared" si="44"/>
        <v>119</v>
      </c>
      <c r="AB35" s="148"/>
      <c r="AC35" s="446" t="s">
        <v>124</v>
      </c>
      <c r="AD35" s="447"/>
      <c r="AE35" s="85">
        <f>SUM(AE36:AE38)</f>
        <v>133</v>
      </c>
      <c r="AF35" s="85">
        <f t="shared" ref="AF35:BI35" si="49">SUM(AF36:AF38)</f>
        <v>52</v>
      </c>
      <c r="AG35" s="85">
        <f t="shared" si="49"/>
        <v>81</v>
      </c>
      <c r="AH35" s="85">
        <f t="shared" si="49"/>
        <v>8</v>
      </c>
      <c r="AI35" s="85">
        <f t="shared" si="49"/>
        <v>1</v>
      </c>
      <c r="AJ35" s="85">
        <f>SUM(AJ36:AJ38)</f>
        <v>0</v>
      </c>
      <c r="AK35" s="85">
        <f>SUM(AK36:AK38)</f>
        <v>0</v>
      </c>
      <c r="AL35" s="85">
        <f t="shared" si="49"/>
        <v>9</v>
      </c>
      <c r="AM35" s="85">
        <f t="shared" si="49"/>
        <v>0</v>
      </c>
      <c r="AN35" s="85">
        <f>SUM(AN36:AN38)</f>
        <v>0</v>
      </c>
      <c r="AO35" s="85">
        <f>SUM(AO36:AO38)</f>
        <v>0</v>
      </c>
      <c r="AP35" s="85">
        <f>SUM(AP36:AP38)</f>
        <v>0</v>
      </c>
      <c r="AQ35" s="85">
        <f>SUM(AQ36:AQ38)</f>
        <v>0</v>
      </c>
      <c r="AR35" s="85">
        <f t="shared" si="49"/>
        <v>34</v>
      </c>
      <c r="AS35" s="85">
        <f t="shared" si="49"/>
        <v>63</v>
      </c>
      <c r="AT35" s="85">
        <f>SUM(AT36:AT38)</f>
        <v>10</v>
      </c>
      <c r="AU35" s="85">
        <f>SUM(AU36:AU38)</f>
        <v>0</v>
      </c>
      <c r="AV35" s="85">
        <f t="shared" si="49"/>
        <v>0</v>
      </c>
      <c r="AW35" s="85">
        <f t="shared" si="49"/>
        <v>2</v>
      </c>
      <c r="AX35" s="85">
        <f t="shared" si="49"/>
        <v>1</v>
      </c>
      <c r="AY35" s="85">
        <f t="shared" si="49"/>
        <v>5</v>
      </c>
      <c r="AZ35" s="85">
        <f t="shared" si="49"/>
        <v>5</v>
      </c>
      <c r="BA35" s="85">
        <f t="shared" si="49"/>
        <v>40</v>
      </c>
      <c r="BB35" s="85">
        <f>SUM(BB36:BB38)</f>
        <v>11</v>
      </c>
      <c r="BC35" s="85">
        <f>SUM(BC36:BC38)</f>
        <v>29</v>
      </c>
      <c r="BD35" s="85">
        <f t="shared" si="49"/>
        <v>3</v>
      </c>
      <c r="BE35" s="85">
        <f t="shared" si="49"/>
        <v>7</v>
      </c>
      <c r="BF35" s="85">
        <f t="shared" si="49"/>
        <v>0</v>
      </c>
      <c r="BG35" s="85">
        <f t="shared" si="49"/>
        <v>1</v>
      </c>
      <c r="BH35" s="85">
        <f t="shared" si="49"/>
        <v>8</v>
      </c>
      <c r="BI35" s="85">
        <f t="shared" si="49"/>
        <v>21</v>
      </c>
      <c r="BJ35" s="148"/>
      <c r="BK35" s="438" t="s">
        <v>124</v>
      </c>
      <c r="BL35" s="439"/>
      <c r="BM35" s="85">
        <f t="shared" ref="BM35:BN35" si="50">SUM(BM36:BM38)</f>
        <v>19</v>
      </c>
      <c r="BN35" s="85">
        <f t="shared" si="50"/>
        <v>48</v>
      </c>
      <c r="BO35" s="37"/>
    </row>
    <row r="36" spans="1:67" s="52" customFormat="1" ht="18" customHeight="1" x14ac:dyDescent="0.2">
      <c r="A36" s="164"/>
      <c r="B36" s="90" t="s">
        <v>293</v>
      </c>
      <c r="C36" s="165">
        <v>4</v>
      </c>
      <c r="D36" s="165">
        <v>4</v>
      </c>
      <c r="E36" s="166">
        <v>0</v>
      </c>
      <c r="F36" s="165">
        <v>30</v>
      </c>
      <c r="G36" s="165">
        <v>486</v>
      </c>
      <c r="H36" s="165">
        <v>244</v>
      </c>
      <c r="I36" s="165">
        <v>242</v>
      </c>
      <c r="J36" s="165">
        <v>74</v>
      </c>
      <c r="K36" s="165">
        <v>41</v>
      </c>
      <c r="L36" s="165">
        <v>33</v>
      </c>
      <c r="M36" s="165">
        <v>80</v>
      </c>
      <c r="N36" s="165">
        <v>41</v>
      </c>
      <c r="O36" s="165">
        <v>39</v>
      </c>
      <c r="P36" s="165">
        <v>71</v>
      </c>
      <c r="Q36" s="165">
        <v>32</v>
      </c>
      <c r="R36" s="165">
        <v>39</v>
      </c>
      <c r="S36" s="165">
        <v>88</v>
      </c>
      <c r="T36" s="165">
        <v>46</v>
      </c>
      <c r="U36" s="165">
        <v>42</v>
      </c>
      <c r="V36" s="165">
        <v>78</v>
      </c>
      <c r="W36" s="165">
        <v>37</v>
      </c>
      <c r="X36" s="165">
        <v>41</v>
      </c>
      <c r="Y36" s="165">
        <v>95</v>
      </c>
      <c r="Z36" s="165">
        <v>47</v>
      </c>
      <c r="AA36" s="165">
        <v>48</v>
      </c>
      <c r="AB36" s="139"/>
      <c r="AC36" s="164"/>
      <c r="AD36" s="90" t="s">
        <v>293</v>
      </c>
      <c r="AE36" s="165">
        <v>49</v>
      </c>
      <c r="AF36" s="165">
        <v>21</v>
      </c>
      <c r="AG36" s="165">
        <v>28</v>
      </c>
      <c r="AH36" s="165">
        <v>4</v>
      </c>
      <c r="AI36" s="166">
        <v>0</v>
      </c>
      <c r="AJ36" s="165">
        <v>0</v>
      </c>
      <c r="AK36" s="166">
        <v>0</v>
      </c>
      <c r="AL36" s="165">
        <v>4</v>
      </c>
      <c r="AM36" s="91">
        <v>0</v>
      </c>
      <c r="AN36" s="165">
        <v>0</v>
      </c>
      <c r="AO36" s="166">
        <v>0</v>
      </c>
      <c r="AP36" s="165">
        <v>0</v>
      </c>
      <c r="AQ36" s="166">
        <v>0</v>
      </c>
      <c r="AR36" s="165">
        <v>13</v>
      </c>
      <c r="AS36" s="165">
        <v>24</v>
      </c>
      <c r="AT36" s="165">
        <v>4</v>
      </c>
      <c r="AU36" s="166">
        <v>0</v>
      </c>
      <c r="AV36" s="166">
        <v>0</v>
      </c>
      <c r="AW36" s="166">
        <v>0</v>
      </c>
      <c r="AX36" s="166">
        <v>0</v>
      </c>
      <c r="AY36" s="91">
        <v>0</v>
      </c>
      <c r="AZ36" s="91">
        <v>2</v>
      </c>
      <c r="BA36" s="91">
        <v>25</v>
      </c>
      <c r="BB36" s="91">
        <v>4</v>
      </c>
      <c r="BC36" s="91">
        <v>21</v>
      </c>
      <c r="BD36" s="91">
        <v>1</v>
      </c>
      <c r="BE36" s="91">
        <v>3</v>
      </c>
      <c r="BF36" s="166">
        <v>0</v>
      </c>
      <c r="BG36" s="166">
        <v>0</v>
      </c>
      <c r="BH36" s="91">
        <f t="shared" ref="BH36:BI38" si="51">BB36-(BD36+BF36)</f>
        <v>3</v>
      </c>
      <c r="BI36" s="91">
        <f t="shared" si="51"/>
        <v>18</v>
      </c>
      <c r="BJ36" s="139"/>
      <c r="BK36" s="164"/>
      <c r="BL36" s="90" t="s">
        <v>293</v>
      </c>
      <c r="BM36" s="91">
        <v>8</v>
      </c>
      <c r="BN36" s="91">
        <v>13</v>
      </c>
      <c r="BO36" s="11"/>
    </row>
    <row r="37" spans="1:67" s="52" customFormat="1" ht="18" customHeight="1" x14ac:dyDescent="0.2">
      <c r="A37" s="89"/>
      <c r="B37" s="78" t="s">
        <v>294</v>
      </c>
      <c r="C37" s="152">
        <v>1</v>
      </c>
      <c r="D37" s="152">
        <v>1</v>
      </c>
      <c r="E37" s="101">
        <v>0</v>
      </c>
      <c r="F37" s="152">
        <v>23</v>
      </c>
      <c r="G37" s="152">
        <v>526</v>
      </c>
      <c r="H37" s="152">
        <v>272</v>
      </c>
      <c r="I37" s="152">
        <v>254</v>
      </c>
      <c r="J37" s="152">
        <v>85</v>
      </c>
      <c r="K37" s="152">
        <v>46</v>
      </c>
      <c r="L37" s="152">
        <v>39</v>
      </c>
      <c r="M37" s="152">
        <v>86</v>
      </c>
      <c r="N37" s="152">
        <v>42</v>
      </c>
      <c r="O37" s="152">
        <v>44</v>
      </c>
      <c r="P37" s="152">
        <v>85</v>
      </c>
      <c r="Q37" s="152">
        <v>57</v>
      </c>
      <c r="R37" s="152">
        <v>28</v>
      </c>
      <c r="S37" s="152">
        <v>93</v>
      </c>
      <c r="T37" s="152">
        <v>43</v>
      </c>
      <c r="U37" s="152">
        <v>50</v>
      </c>
      <c r="V37" s="152">
        <v>89</v>
      </c>
      <c r="W37" s="152">
        <v>38</v>
      </c>
      <c r="X37" s="152">
        <v>51</v>
      </c>
      <c r="Y37" s="152">
        <v>88</v>
      </c>
      <c r="Z37" s="152">
        <v>46</v>
      </c>
      <c r="AA37" s="152">
        <v>42</v>
      </c>
      <c r="AB37" s="139"/>
      <c r="AC37" s="89"/>
      <c r="AD37" s="78" t="s">
        <v>294</v>
      </c>
      <c r="AE37" s="152">
        <v>36</v>
      </c>
      <c r="AF37" s="152">
        <v>11</v>
      </c>
      <c r="AG37" s="152">
        <v>25</v>
      </c>
      <c r="AH37" s="152">
        <v>1</v>
      </c>
      <c r="AI37" s="80">
        <v>0</v>
      </c>
      <c r="AJ37" s="152">
        <v>0</v>
      </c>
      <c r="AK37" s="80">
        <v>0</v>
      </c>
      <c r="AL37" s="152">
        <v>1</v>
      </c>
      <c r="AM37" s="80">
        <v>0</v>
      </c>
      <c r="AN37" s="152">
        <v>0</v>
      </c>
      <c r="AO37" s="80">
        <v>0</v>
      </c>
      <c r="AP37" s="152">
        <v>0</v>
      </c>
      <c r="AQ37" s="80">
        <v>0</v>
      </c>
      <c r="AR37" s="152">
        <v>9</v>
      </c>
      <c r="AS37" s="152">
        <v>20</v>
      </c>
      <c r="AT37" s="152">
        <v>2</v>
      </c>
      <c r="AU37" s="101">
        <v>0</v>
      </c>
      <c r="AV37" s="101">
        <v>0</v>
      </c>
      <c r="AW37" s="101">
        <v>1</v>
      </c>
      <c r="AX37" s="80">
        <v>0</v>
      </c>
      <c r="AY37" s="80">
        <v>2</v>
      </c>
      <c r="AZ37" s="80">
        <v>2</v>
      </c>
      <c r="BA37" s="80">
        <v>5</v>
      </c>
      <c r="BB37" s="80">
        <v>3</v>
      </c>
      <c r="BC37" s="80">
        <v>2</v>
      </c>
      <c r="BD37" s="80">
        <v>0</v>
      </c>
      <c r="BE37" s="80">
        <v>1</v>
      </c>
      <c r="BF37" s="101">
        <v>0</v>
      </c>
      <c r="BG37" s="80">
        <v>1</v>
      </c>
      <c r="BH37" s="80">
        <f t="shared" si="51"/>
        <v>3</v>
      </c>
      <c r="BI37" s="80">
        <f t="shared" si="51"/>
        <v>0</v>
      </c>
      <c r="BJ37" s="139"/>
      <c r="BK37" s="89"/>
      <c r="BL37" s="78" t="s">
        <v>294</v>
      </c>
      <c r="BM37" s="80">
        <v>5</v>
      </c>
      <c r="BN37" s="80">
        <v>26</v>
      </c>
      <c r="BO37" s="36"/>
    </row>
    <row r="38" spans="1:67" s="52" customFormat="1" ht="18" customHeight="1" x14ac:dyDescent="0.2">
      <c r="A38" s="97"/>
      <c r="B38" s="94" t="s">
        <v>295</v>
      </c>
      <c r="C38" s="154">
        <v>4</v>
      </c>
      <c r="D38" s="154">
        <v>4</v>
      </c>
      <c r="E38" s="155">
        <v>0</v>
      </c>
      <c r="F38" s="154">
        <v>28</v>
      </c>
      <c r="G38" s="154">
        <v>326</v>
      </c>
      <c r="H38" s="154">
        <v>175</v>
      </c>
      <c r="I38" s="154">
        <v>151</v>
      </c>
      <c r="J38" s="154">
        <v>44</v>
      </c>
      <c r="K38" s="154">
        <v>23</v>
      </c>
      <c r="L38" s="154">
        <v>21</v>
      </c>
      <c r="M38" s="154">
        <v>48</v>
      </c>
      <c r="N38" s="154">
        <v>28</v>
      </c>
      <c r="O38" s="154">
        <v>20</v>
      </c>
      <c r="P38" s="154">
        <v>44</v>
      </c>
      <c r="Q38" s="154">
        <v>25</v>
      </c>
      <c r="R38" s="154">
        <v>19</v>
      </c>
      <c r="S38" s="154">
        <v>59</v>
      </c>
      <c r="T38" s="154">
        <v>26</v>
      </c>
      <c r="U38" s="154">
        <v>33</v>
      </c>
      <c r="V38" s="154">
        <v>66</v>
      </c>
      <c r="W38" s="154">
        <v>37</v>
      </c>
      <c r="X38" s="154">
        <v>29</v>
      </c>
      <c r="Y38" s="154">
        <v>65</v>
      </c>
      <c r="Z38" s="154">
        <v>36</v>
      </c>
      <c r="AA38" s="154">
        <v>29</v>
      </c>
      <c r="AB38" s="139"/>
      <c r="AC38" s="97"/>
      <c r="AD38" s="418" t="s">
        <v>295</v>
      </c>
      <c r="AE38" s="154">
        <v>48</v>
      </c>
      <c r="AF38" s="154">
        <v>20</v>
      </c>
      <c r="AG38" s="154">
        <v>28</v>
      </c>
      <c r="AH38" s="154">
        <v>3</v>
      </c>
      <c r="AI38" s="155">
        <v>1</v>
      </c>
      <c r="AJ38" s="154">
        <v>0</v>
      </c>
      <c r="AK38" s="155">
        <v>0</v>
      </c>
      <c r="AL38" s="154">
        <v>4</v>
      </c>
      <c r="AM38" s="96">
        <v>0</v>
      </c>
      <c r="AN38" s="154">
        <v>0</v>
      </c>
      <c r="AO38" s="155">
        <v>0</v>
      </c>
      <c r="AP38" s="154">
        <v>0</v>
      </c>
      <c r="AQ38" s="155">
        <v>0</v>
      </c>
      <c r="AR38" s="154">
        <v>12</v>
      </c>
      <c r="AS38" s="154">
        <v>19</v>
      </c>
      <c r="AT38" s="154">
        <v>4</v>
      </c>
      <c r="AU38" s="96">
        <v>0</v>
      </c>
      <c r="AV38" s="155">
        <v>0</v>
      </c>
      <c r="AW38" s="155">
        <v>1</v>
      </c>
      <c r="AX38" s="96">
        <v>1</v>
      </c>
      <c r="AY38" s="96">
        <v>3</v>
      </c>
      <c r="AZ38" s="96">
        <v>1</v>
      </c>
      <c r="BA38" s="96">
        <v>10</v>
      </c>
      <c r="BB38" s="96">
        <v>4</v>
      </c>
      <c r="BC38" s="96">
        <v>6</v>
      </c>
      <c r="BD38" s="96">
        <v>2</v>
      </c>
      <c r="BE38" s="96">
        <v>3</v>
      </c>
      <c r="BF38" s="155">
        <v>0</v>
      </c>
      <c r="BG38" s="96">
        <v>0</v>
      </c>
      <c r="BH38" s="96">
        <f t="shared" si="51"/>
        <v>2</v>
      </c>
      <c r="BI38" s="96">
        <f t="shared" si="51"/>
        <v>3</v>
      </c>
      <c r="BJ38" s="139"/>
      <c r="BK38" s="97"/>
      <c r="BL38" s="418" t="s">
        <v>295</v>
      </c>
      <c r="BM38" s="96">
        <v>6</v>
      </c>
      <c r="BN38" s="96">
        <v>9</v>
      </c>
      <c r="BO38" s="36"/>
    </row>
    <row r="39" spans="1:67" s="9" customFormat="1" ht="18" customHeight="1" x14ac:dyDescent="0.2">
      <c r="A39" s="438" t="s">
        <v>129</v>
      </c>
      <c r="B39" s="439"/>
      <c r="C39" s="163">
        <f>SUM(C40:C46)</f>
        <v>22</v>
      </c>
      <c r="D39" s="163">
        <f>SUM(D40:D46)</f>
        <v>22</v>
      </c>
      <c r="E39" s="163">
        <f>SUM(E40:E46)</f>
        <v>0</v>
      </c>
      <c r="F39" s="163">
        <f>SUM(F40:F46)</f>
        <v>228</v>
      </c>
      <c r="G39" s="163">
        <f>SUM(G40:G46)</f>
        <v>4319</v>
      </c>
      <c r="H39" s="163">
        <f t="shared" ref="H39:X39" si="52">SUM(H40:H46)</f>
        <v>2181</v>
      </c>
      <c r="I39" s="163">
        <f t="shared" si="52"/>
        <v>2138</v>
      </c>
      <c r="J39" s="163">
        <f t="shared" ref="J39" si="53">SUM(J40:J46)</f>
        <v>655</v>
      </c>
      <c r="K39" s="163">
        <f t="shared" si="52"/>
        <v>330</v>
      </c>
      <c r="L39" s="163">
        <f t="shared" si="52"/>
        <v>325</v>
      </c>
      <c r="M39" s="163">
        <f t="shared" ref="M39" si="54">SUM(M40:M46)</f>
        <v>681</v>
      </c>
      <c r="N39" s="163">
        <f t="shared" si="52"/>
        <v>332</v>
      </c>
      <c r="O39" s="163">
        <f t="shared" si="52"/>
        <v>349</v>
      </c>
      <c r="P39" s="163">
        <f t="shared" ref="P39" si="55">SUM(P40:P46)</f>
        <v>754</v>
      </c>
      <c r="Q39" s="163">
        <f t="shared" si="52"/>
        <v>385</v>
      </c>
      <c r="R39" s="163">
        <f t="shared" si="52"/>
        <v>369</v>
      </c>
      <c r="S39" s="163">
        <f t="shared" ref="S39" si="56">SUM(S40:S46)</f>
        <v>724</v>
      </c>
      <c r="T39" s="163">
        <f t="shared" si="52"/>
        <v>368</v>
      </c>
      <c r="U39" s="163">
        <f t="shared" si="52"/>
        <v>356</v>
      </c>
      <c r="V39" s="163">
        <f t="shared" ref="V39" si="57">SUM(V40:V46)</f>
        <v>765</v>
      </c>
      <c r="W39" s="163">
        <f t="shared" si="52"/>
        <v>390</v>
      </c>
      <c r="X39" s="163">
        <f t="shared" si="52"/>
        <v>375</v>
      </c>
      <c r="Y39" s="163">
        <f>SUM(Y40:Y46)</f>
        <v>740</v>
      </c>
      <c r="Z39" s="163">
        <f>SUM(Z40:Z46)</f>
        <v>376</v>
      </c>
      <c r="AA39" s="163">
        <f>SUM(AA40:AA46)</f>
        <v>364</v>
      </c>
      <c r="AB39" s="148"/>
      <c r="AC39" s="446" t="s">
        <v>129</v>
      </c>
      <c r="AD39" s="447"/>
      <c r="AE39" s="163">
        <f t="shared" ref="AE39:BI39" si="58">SUM(AE40:AE46)</f>
        <v>368</v>
      </c>
      <c r="AF39" s="163">
        <f t="shared" si="58"/>
        <v>135</v>
      </c>
      <c r="AG39" s="163">
        <f t="shared" si="58"/>
        <v>233</v>
      </c>
      <c r="AH39" s="163">
        <f t="shared" si="58"/>
        <v>19</v>
      </c>
      <c r="AI39" s="163">
        <f t="shared" si="58"/>
        <v>3</v>
      </c>
      <c r="AJ39" s="163">
        <f>SUM(AJ40:AJ46)</f>
        <v>0</v>
      </c>
      <c r="AK39" s="163">
        <f>SUM(AK40:AK46)</f>
        <v>0</v>
      </c>
      <c r="AL39" s="163">
        <f t="shared" si="58"/>
        <v>17</v>
      </c>
      <c r="AM39" s="163">
        <f t="shared" si="58"/>
        <v>5</v>
      </c>
      <c r="AN39" s="163">
        <f t="shared" si="58"/>
        <v>0</v>
      </c>
      <c r="AO39" s="163">
        <f t="shared" si="58"/>
        <v>0</v>
      </c>
      <c r="AP39" s="163">
        <f t="shared" si="58"/>
        <v>0</v>
      </c>
      <c r="AQ39" s="163">
        <f t="shared" si="58"/>
        <v>0</v>
      </c>
      <c r="AR39" s="163">
        <f t="shared" si="58"/>
        <v>92</v>
      </c>
      <c r="AS39" s="163">
        <f t="shared" si="58"/>
        <v>181</v>
      </c>
      <c r="AT39" s="163">
        <f>SUM(AT40:AT46)</f>
        <v>21</v>
      </c>
      <c r="AU39" s="163">
        <f>SUM(AU40:AU46)</f>
        <v>3</v>
      </c>
      <c r="AV39" s="163">
        <f t="shared" si="58"/>
        <v>0</v>
      </c>
      <c r="AW39" s="163">
        <f t="shared" si="58"/>
        <v>2</v>
      </c>
      <c r="AX39" s="163">
        <f>SUM(AX40:AX46)</f>
        <v>7</v>
      </c>
      <c r="AY39" s="163">
        <f>SUM(AY40:AY46)</f>
        <v>18</v>
      </c>
      <c r="AZ39" s="163">
        <f>SUM(AZ40:AZ46)</f>
        <v>19</v>
      </c>
      <c r="BA39" s="163">
        <f t="shared" si="58"/>
        <v>63</v>
      </c>
      <c r="BB39" s="163">
        <f>SUM(BB40:BB46)</f>
        <v>21</v>
      </c>
      <c r="BC39" s="163">
        <f>SUM(BC40:BC46)</f>
        <v>42</v>
      </c>
      <c r="BD39" s="163">
        <f t="shared" si="58"/>
        <v>5</v>
      </c>
      <c r="BE39" s="163">
        <f t="shared" si="58"/>
        <v>18</v>
      </c>
      <c r="BF39" s="163">
        <f t="shared" si="58"/>
        <v>0</v>
      </c>
      <c r="BG39" s="163">
        <f t="shared" si="58"/>
        <v>0</v>
      </c>
      <c r="BH39" s="163">
        <f t="shared" si="58"/>
        <v>16</v>
      </c>
      <c r="BI39" s="163">
        <f t="shared" si="58"/>
        <v>24</v>
      </c>
      <c r="BJ39" s="148"/>
      <c r="BK39" s="438" t="s">
        <v>129</v>
      </c>
      <c r="BL39" s="439"/>
      <c r="BM39" s="85">
        <f>SUM(BM40:BM46)</f>
        <v>50</v>
      </c>
      <c r="BN39" s="85">
        <f t="shared" ref="BN39" si="59">SUM(BN40:BN46)</f>
        <v>176</v>
      </c>
      <c r="BO39" s="35"/>
    </row>
    <row r="40" spans="1:67" s="52" customFormat="1" ht="18" customHeight="1" x14ac:dyDescent="0.2">
      <c r="A40" s="164"/>
      <c r="B40" s="90" t="s">
        <v>131</v>
      </c>
      <c r="C40" s="165">
        <v>3</v>
      </c>
      <c r="D40" s="165">
        <v>3</v>
      </c>
      <c r="E40" s="166">
        <v>0</v>
      </c>
      <c r="F40" s="165">
        <v>25</v>
      </c>
      <c r="G40" s="165">
        <v>491</v>
      </c>
      <c r="H40" s="165">
        <v>244</v>
      </c>
      <c r="I40" s="165">
        <v>247</v>
      </c>
      <c r="J40" s="165">
        <v>70</v>
      </c>
      <c r="K40" s="165">
        <v>35</v>
      </c>
      <c r="L40" s="165">
        <v>35</v>
      </c>
      <c r="M40" s="165">
        <v>80</v>
      </c>
      <c r="N40" s="165">
        <v>39</v>
      </c>
      <c r="O40" s="165">
        <v>41</v>
      </c>
      <c r="P40" s="165">
        <v>92</v>
      </c>
      <c r="Q40" s="165">
        <v>46</v>
      </c>
      <c r="R40" s="165">
        <v>46</v>
      </c>
      <c r="S40" s="165">
        <v>75</v>
      </c>
      <c r="T40" s="165">
        <v>39</v>
      </c>
      <c r="U40" s="165">
        <v>36</v>
      </c>
      <c r="V40" s="165">
        <v>89</v>
      </c>
      <c r="W40" s="165">
        <v>41</v>
      </c>
      <c r="X40" s="165">
        <v>48</v>
      </c>
      <c r="Y40" s="165">
        <v>85</v>
      </c>
      <c r="Z40" s="165">
        <v>44</v>
      </c>
      <c r="AA40" s="165">
        <v>41</v>
      </c>
      <c r="AB40" s="139"/>
      <c r="AC40" s="164"/>
      <c r="AD40" s="90" t="s">
        <v>131</v>
      </c>
      <c r="AE40" s="165">
        <v>44</v>
      </c>
      <c r="AF40" s="165">
        <v>18</v>
      </c>
      <c r="AG40" s="165">
        <v>26</v>
      </c>
      <c r="AH40" s="165">
        <v>2</v>
      </c>
      <c r="AI40" s="166">
        <v>1</v>
      </c>
      <c r="AJ40" s="165">
        <v>0</v>
      </c>
      <c r="AK40" s="166">
        <v>0</v>
      </c>
      <c r="AL40" s="165">
        <v>3</v>
      </c>
      <c r="AM40" s="91">
        <v>0</v>
      </c>
      <c r="AN40" s="165">
        <v>0</v>
      </c>
      <c r="AO40" s="166">
        <v>0</v>
      </c>
      <c r="AP40" s="165">
        <v>0</v>
      </c>
      <c r="AQ40" s="166">
        <v>0</v>
      </c>
      <c r="AR40" s="165">
        <v>11</v>
      </c>
      <c r="AS40" s="165">
        <v>19</v>
      </c>
      <c r="AT40" s="165">
        <v>3</v>
      </c>
      <c r="AU40" s="166">
        <v>0</v>
      </c>
      <c r="AV40" s="166">
        <v>0</v>
      </c>
      <c r="AW40" s="166">
        <v>1</v>
      </c>
      <c r="AX40" s="91">
        <v>2</v>
      </c>
      <c r="AY40" s="91">
        <v>2</v>
      </c>
      <c r="AZ40" s="166">
        <v>6</v>
      </c>
      <c r="BA40" s="91">
        <v>7</v>
      </c>
      <c r="BB40" s="91">
        <v>4</v>
      </c>
      <c r="BC40" s="91">
        <v>3</v>
      </c>
      <c r="BD40" s="91">
        <v>1</v>
      </c>
      <c r="BE40" s="91">
        <v>2</v>
      </c>
      <c r="BF40" s="166">
        <v>0</v>
      </c>
      <c r="BG40" s="91">
        <v>0</v>
      </c>
      <c r="BH40" s="91">
        <f t="shared" ref="BH40:BI46" si="60">BB40-(BD40+BF40)</f>
        <v>3</v>
      </c>
      <c r="BI40" s="91">
        <f t="shared" si="60"/>
        <v>1</v>
      </c>
      <c r="BJ40" s="139"/>
      <c r="BK40" s="164"/>
      <c r="BL40" s="90" t="s">
        <v>131</v>
      </c>
      <c r="BM40" s="91">
        <v>6</v>
      </c>
      <c r="BN40" s="91">
        <v>16</v>
      </c>
      <c r="BO40" s="36"/>
    </row>
    <row r="41" spans="1:67" s="52" customFormat="1" ht="18" customHeight="1" x14ac:dyDescent="0.2">
      <c r="A41" s="89"/>
      <c r="B41" s="78" t="s">
        <v>296</v>
      </c>
      <c r="C41" s="152">
        <v>3</v>
      </c>
      <c r="D41" s="152">
        <v>3</v>
      </c>
      <c r="E41" s="101">
        <v>0</v>
      </c>
      <c r="F41" s="152">
        <v>33</v>
      </c>
      <c r="G41" s="152">
        <v>572</v>
      </c>
      <c r="H41" s="152">
        <v>282</v>
      </c>
      <c r="I41" s="152">
        <v>290</v>
      </c>
      <c r="J41" s="152">
        <v>82</v>
      </c>
      <c r="K41" s="152">
        <v>40</v>
      </c>
      <c r="L41" s="152">
        <v>42</v>
      </c>
      <c r="M41" s="152">
        <v>87</v>
      </c>
      <c r="N41" s="152">
        <v>44</v>
      </c>
      <c r="O41" s="152">
        <v>43</v>
      </c>
      <c r="P41" s="152">
        <v>90</v>
      </c>
      <c r="Q41" s="152">
        <v>51</v>
      </c>
      <c r="R41" s="152">
        <v>39</v>
      </c>
      <c r="S41" s="152">
        <v>98</v>
      </c>
      <c r="T41" s="152">
        <v>43</v>
      </c>
      <c r="U41" s="152">
        <v>55</v>
      </c>
      <c r="V41" s="152">
        <v>110</v>
      </c>
      <c r="W41" s="152">
        <v>53</v>
      </c>
      <c r="X41" s="152">
        <v>57</v>
      </c>
      <c r="Y41" s="152">
        <v>105</v>
      </c>
      <c r="Z41" s="152">
        <v>51</v>
      </c>
      <c r="AA41" s="152">
        <v>54</v>
      </c>
      <c r="AB41" s="139"/>
      <c r="AC41" s="89"/>
      <c r="AD41" s="78" t="s">
        <v>296</v>
      </c>
      <c r="AE41" s="152">
        <v>54</v>
      </c>
      <c r="AF41" s="152">
        <v>20</v>
      </c>
      <c r="AG41" s="152">
        <v>34</v>
      </c>
      <c r="AH41" s="152">
        <v>3</v>
      </c>
      <c r="AI41" s="80">
        <v>0</v>
      </c>
      <c r="AJ41" s="152">
        <v>0</v>
      </c>
      <c r="AK41" s="80">
        <v>0</v>
      </c>
      <c r="AL41" s="152">
        <v>3</v>
      </c>
      <c r="AM41" s="80">
        <v>0</v>
      </c>
      <c r="AN41" s="152">
        <v>0</v>
      </c>
      <c r="AO41" s="80">
        <v>0</v>
      </c>
      <c r="AP41" s="152">
        <v>0</v>
      </c>
      <c r="AQ41" s="80">
        <v>0</v>
      </c>
      <c r="AR41" s="152">
        <v>14</v>
      </c>
      <c r="AS41" s="152">
        <v>28</v>
      </c>
      <c r="AT41" s="152">
        <v>3</v>
      </c>
      <c r="AU41" s="101">
        <v>0</v>
      </c>
      <c r="AV41" s="101">
        <v>0</v>
      </c>
      <c r="AW41" s="101">
        <v>0</v>
      </c>
      <c r="AX41" s="101">
        <v>0</v>
      </c>
      <c r="AY41" s="80">
        <v>3</v>
      </c>
      <c r="AZ41" s="80">
        <v>2</v>
      </c>
      <c r="BA41" s="80">
        <v>8</v>
      </c>
      <c r="BB41" s="80">
        <v>4</v>
      </c>
      <c r="BC41" s="80">
        <v>4</v>
      </c>
      <c r="BD41" s="80">
        <v>0</v>
      </c>
      <c r="BE41" s="80">
        <v>3</v>
      </c>
      <c r="BF41" s="101">
        <v>0</v>
      </c>
      <c r="BG41" s="80">
        <v>0</v>
      </c>
      <c r="BH41" s="80">
        <f t="shared" si="60"/>
        <v>4</v>
      </c>
      <c r="BI41" s="80">
        <f t="shared" si="60"/>
        <v>1</v>
      </c>
      <c r="BJ41" s="139"/>
      <c r="BK41" s="89"/>
      <c r="BL41" s="78" t="s">
        <v>296</v>
      </c>
      <c r="BM41" s="80">
        <v>9</v>
      </c>
      <c r="BN41" s="80">
        <v>39</v>
      </c>
      <c r="BO41" s="11"/>
    </row>
    <row r="42" spans="1:67" s="52" customFormat="1" ht="18" customHeight="1" x14ac:dyDescent="0.2">
      <c r="A42" s="89"/>
      <c r="B42" s="78" t="s">
        <v>297</v>
      </c>
      <c r="C42" s="152">
        <v>3</v>
      </c>
      <c r="D42" s="152">
        <v>3</v>
      </c>
      <c r="E42" s="101">
        <v>0</v>
      </c>
      <c r="F42" s="152">
        <v>32</v>
      </c>
      <c r="G42" s="152">
        <v>583</v>
      </c>
      <c r="H42" s="152">
        <v>292</v>
      </c>
      <c r="I42" s="152">
        <v>291</v>
      </c>
      <c r="J42" s="152">
        <v>80</v>
      </c>
      <c r="K42" s="152">
        <v>37</v>
      </c>
      <c r="L42" s="152">
        <v>43</v>
      </c>
      <c r="M42" s="152">
        <v>98</v>
      </c>
      <c r="N42" s="152">
        <v>47</v>
      </c>
      <c r="O42" s="152">
        <v>51</v>
      </c>
      <c r="P42" s="152">
        <v>96</v>
      </c>
      <c r="Q42" s="152">
        <v>43</v>
      </c>
      <c r="R42" s="152">
        <v>53</v>
      </c>
      <c r="S42" s="152">
        <v>104</v>
      </c>
      <c r="T42" s="152">
        <v>57</v>
      </c>
      <c r="U42" s="152">
        <v>47</v>
      </c>
      <c r="V42" s="152">
        <v>100</v>
      </c>
      <c r="W42" s="152">
        <v>51</v>
      </c>
      <c r="X42" s="152">
        <v>49</v>
      </c>
      <c r="Y42" s="152">
        <v>105</v>
      </c>
      <c r="Z42" s="152">
        <v>57</v>
      </c>
      <c r="AA42" s="152">
        <v>48</v>
      </c>
      <c r="AB42" s="139"/>
      <c r="AC42" s="89"/>
      <c r="AD42" s="78" t="s">
        <v>297</v>
      </c>
      <c r="AE42" s="152">
        <v>49</v>
      </c>
      <c r="AF42" s="152">
        <v>15</v>
      </c>
      <c r="AG42" s="152">
        <v>34</v>
      </c>
      <c r="AH42" s="152">
        <v>1</v>
      </c>
      <c r="AI42" s="101">
        <v>2</v>
      </c>
      <c r="AJ42" s="152">
        <v>0</v>
      </c>
      <c r="AK42" s="101">
        <v>0</v>
      </c>
      <c r="AL42" s="152">
        <v>3</v>
      </c>
      <c r="AM42" s="80">
        <v>0</v>
      </c>
      <c r="AN42" s="152">
        <v>0</v>
      </c>
      <c r="AO42" s="101">
        <v>0</v>
      </c>
      <c r="AP42" s="152">
        <v>0</v>
      </c>
      <c r="AQ42" s="101">
        <v>0</v>
      </c>
      <c r="AR42" s="152">
        <v>10</v>
      </c>
      <c r="AS42" s="152">
        <v>28</v>
      </c>
      <c r="AT42" s="152">
        <v>3</v>
      </c>
      <c r="AU42" s="101">
        <v>1</v>
      </c>
      <c r="AV42" s="101">
        <v>0</v>
      </c>
      <c r="AW42" s="101">
        <v>0</v>
      </c>
      <c r="AX42" s="80">
        <v>1</v>
      </c>
      <c r="AY42" s="80">
        <v>0</v>
      </c>
      <c r="AZ42" s="101">
        <v>3</v>
      </c>
      <c r="BA42" s="80">
        <v>7</v>
      </c>
      <c r="BB42" s="80">
        <v>0</v>
      </c>
      <c r="BC42" s="80">
        <v>7</v>
      </c>
      <c r="BD42" s="80">
        <v>0</v>
      </c>
      <c r="BE42" s="80">
        <v>3</v>
      </c>
      <c r="BF42" s="101">
        <v>0</v>
      </c>
      <c r="BG42" s="101">
        <v>0</v>
      </c>
      <c r="BH42" s="80">
        <f t="shared" si="60"/>
        <v>0</v>
      </c>
      <c r="BI42" s="80">
        <f t="shared" si="60"/>
        <v>4</v>
      </c>
      <c r="BJ42" s="139"/>
      <c r="BK42" s="89"/>
      <c r="BL42" s="78" t="s">
        <v>297</v>
      </c>
      <c r="BM42" s="80">
        <v>8</v>
      </c>
      <c r="BN42" s="80">
        <v>26</v>
      </c>
      <c r="BO42" s="36"/>
    </row>
    <row r="43" spans="1:67" s="52" customFormat="1" ht="18" customHeight="1" x14ac:dyDescent="0.2">
      <c r="A43" s="89"/>
      <c r="B43" s="78" t="s">
        <v>298</v>
      </c>
      <c r="C43" s="152">
        <v>1</v>
      </c>
      <c r="D43" s="152">
        <v>1</v>
      </c>
      <c r="E43" s="101">
        <v>0</v>
      </c>
      <c r="F43" s="152">
        <v>8</v>
      </c>
      <c r="G43" s="152">
        <v>149</v>
      </c>
      <c r="H43" s="152">
        <v>83</v>
      </c>
      <c r="I43" s="152">
        <v>66</v>
      </c>
      <c r="J43" s="152">
        <v>22</v>
      </c>
      <c r="K43" s="152">
        <v>11</v>
      </c>
      <c r="L43" s="152">
        <v>11</v>
      </c>
      <c r="M43" s="152">
        <v>18</v>
      </c>
      <c r="N43" s="152">
        <v>8</v>
      </c>
      <c r="O43" s="152">
        <v>10</v>
      </c>
      <c r="P43" s="152">
        <v>29</v>
      </c>
      <c r="Q43" s="152">
        <v>17</v>
      </c>
      <c r="R43" s="152">
        <v>12</v>
      </c>
      <c r="S43" s="152">
        <v>26</v>
      </c>
      <c r="T43" s="152">
        <v>17</v>
      </c>
      <c r="U43" s="152">
        <v>9</v>
      </c>
      <c r="V43" s="152">
        <v>30</v>
      </c>
      <c r="W43" s="152">
        <v>15</v>
      </c>
      <c r="X43" s="152">
        <v>15</v>
      </c>
      <c r="Y43" s="152">
        <v>24</v>
      </c>
      <c r="Z43" s="152">
        <v>15</v>
      </c>
      <c r="AA43" s="152">
        <v>9</v>
      </c>
      <c r="AB43" s="139"/>
      <c r="AC43" s="89"/>
      <c r="AD43" s="78" t="s">
        <v>298</v>
      </c>
      <c r="AE43" s="152">
        <v>15</v>
      </c>
      <c r="AF43" s="152">
        <v>7</v>
      </c>
      <c r="AG43" s="152">
        <v>8</v>
      </c>
      <c r="AH43" s="152">
        <v>1</v>
      </c>
      <c r="AI43" s="101">
        <v>0</v>
      </c>
      <c r="AJ43" s="152">
        <v>0</v>
      </c>
      <c r="AK43" s="101">
        <v>0</v>
      </c>
      <c r="AL43" s="152">
        <v>0</v>
      </c>
      <c r="AM43" s="80">
        <v>1</v>
      </c>
      <c r="AN43" s="152">
        <v>0</v>
      </c>
      <c r="AO43" s="101">
        <v>0</v>
      </c>
      <c r="AP43" s="152">
        <v>0</v>
      </c>
      <c r="AQ43" s="101">
        <v>0</v>
      </c>
      <c r="AR43" s="152">
        <v>5</v>
      </c>
      <c r="AS43" s="152">
        <v>5</v>
      </c>
      <c r="AT43" s="152">
        <v>1</v>
      </c>
      <c r="AU43" s="80">
        <v>0</v>
      </c>
      <c r="AV43" s="101">
        <v>0</v>
      </c>
      <c r="AW43" s="101">
        <v>1</v>
      </c>
      <c r="AX43" s="80">
        <v>1</v>
      </c>
      <c r="AY43" s="80">
        <v>0</v>
      </c>
      <c r="AZ43" s="80">
        <v>0</v>
      </c>
      <c r="BA43" s="80">
        <v>7</v>
      </c>
      <c r="BB43" s="80">
        <v>3</v>
      </c>
      <c r="BC43" s="80">
        <v>4</v>
      </c>
      <c r="BD43" s="101">
        <v>0</v>
      </c>
      <c r="BE43" s="80">
        <v>1</v>
      </c>
      <c r="BF43" s="101">
        <v>0</v>
      </c>
      <c r="BG43" s="101">
        <v>0</v>
      </c>
      <c r="BH43" s="80">
        <f t="shared" si="60"/>
        <v>3</v>
      </c>
      <c r="BI43" s="80">
        <f t="shared" si="60"/>
        <v>3</v>
      </c>
      <c r="BJ43" s="139"/>
      <c r="BK43" s="89"/>
      <c r="BL43" s="78" t="s">
        <v>298</v>
      </c>
      <c r="BM43" s="101">
        <v>2</v>
      </c>
      <c r="BN43" s="101">
        <v>3</v>
      </c>
      <c r="BO43" s="36"/>
    </row>
    <row r="44" spans="1:67" s="52" customFormat="1" ht="18" customHeight="1" x14ac:dyDescent="0.2">
      <c r="A44" s="89"/>
      <c r="B44" s="78" t="s">
        <v>299</v>
      </c>
      <c r="C44" s="152">
        <v>3</v>
      </c>
      <c r="D44" s="152">
        <v>3</v>
      </c>
      <c r="E44" s="101">
        <v>0</v>
      </c>
      <c r="F44" s="152">
        <v>36</v>
      </c>
      <c r="G44" s="152">
        <v>703</v>
      </c>
      <c r="H44" s="152">
        <v>350</v>
      </c>
      <c r="I44" s="152">
        <v>353</v>
      </c>
      <c r="J44" s="152">
        <v>111</v>
      </c>
      <c r="K44" s="152">
        <v>54</v>
      </c>
      <c r="L44" s="152">
        <v>57</v>
      </c>
      <c r="M44" s="152">
        <v>127</v>
      </c>
      <c r="N44" s="152">
        <v>58</v>
      </c>
      <c r="O44" s="152">
        <v>69</v>
      </c>
      <c r="P44" s="152">
        <v>118</v>
      </c>
      <c r="Q44" s="152">
        <v>60</v>
      </c>
      <c r="R44" s="152">
        <v>58</v>
      </c>
      <c r="S44" s="152">
        <v>115</v>
      </c>
      <c r="T44" s="152">
        <v>58</v>
      </c>
      <c r="U44" s="152">
        <v>57</v>
      </c>
      <c r="V44" s="152">
        <v>124</v>
      </c>
      <c r="W44" s="152">
        <v>69</v>
      </c>
      <c r="X44" s="152">
        <v>55</v>
      </c>
      <c r="Y44" s="152">
        <v>108</v>
      </c>
      <c r="Z44" s="152">
        <v>51</v>
      </c>
      <c r="AA44" s="152">
        <v>57</v>
      </c>
      <c r="AB44" s="139"/>
      <c r="AC44" s="89"/>
      <c r="AD44" s="78" t="s">
        <v>299</v>
      </c>
      <c r="AE44" s="152">
        <v>59</v>
      </c>
      <c r="AF44" s="152">
        <v>20</v>
      </c>
      <c r="AG44" s="152">
        <v>39</v>
      </c>
      <c r="AH44" s="152">
        <v>3</v>
      </c>
      <c r="AI44" s="80">
        <v>0</v>
      </c>
      <c r="AJ44" s="152">
        <v>0</v>
      </c>
      <c r="AK44" s="80">
        <v>0</v>
      </c>
      <c r="AL44" s="152">
        <v>1</v>
      </c>
      <c r="AM44" s="80">
        <v>2</v>
      </c>
      <c r="AN44" s="152">
        <v>0</v>
      </c>
      <c r="AO44" s="80">
        <v>0</v>
      </c>
      <c r="AP44" s="152">
        <v>0</v>
      </c>
      <c r="AQ44" s="80">
        <v>0</v>
      </c>
      <c r="AR44" s="152">
        <v>15</v>
      </c>
      <c r="AS44" s="152">
        <v>30</v>
      </c>
      <c r="AT44" s="152">
        <v>3</v>
      </c>
      <c r="AU44" s="101">
        <v>0</v>
      </c>
      <c r="AV44" s="101">
        <v>0</v>
      </c>
      <c r="AW44" s="101">
        <v>0</v>
      </c>
      <c r="AX44" s="80">
        <v>1</v>
      </c>
      <c r="AY44" s="80">
        <v>4</v>
      </c>
      <c r="AZ44" s="101">
        <v>3</v>
      </c>
      <c r="BA44" s="80">
        <v>3</v>
      </c>
      <c r="BB44" s="80">
        <v>0</v>
      </c>
      <c r="BC44" s="80">
        <v>3</v>
      </c>
      <c r="BD44" s="101">
        <v>0</v>
      </c>
      <c r="BE44" s="80">
        <v>3</v>
      </c>
      <c r="BF44" s="101">
        <v>0</v>
      </c>
      <c r="BG44" s="101">
        <v>0</v>
      </c>
      <c r="BH44" s="80">
        <f>BB44-(BD44+BF44)</f>
        <v>0</v>
      </c>
      <c r="BI44" s="80">
        <f t="shared" si="60"/>
        <v>0</v>
      </c>
      <c r="BJ44" s="139"/>
      <c r="BK44" s="89"/>
      <c r="BL44" s="78" t="s">
        <v>299</v>
      </c>
      <c r="BM44" s="80">
        <v>7</v>
      </c>
      <c r="BN44" s="80">
        <v>28</v>
      </c>
      <c r="BO44" s="11"/>
    </row>
    <row r="45" spans="1:67" s="52" customFormat="1" ht="18" customHeight="1" x14ac:dyDescent="0.2">
      <c r="A45" s="89"/>
      <c r="B45" s="78" t="s">
        <v>132</v>
      </c>
      <c r="C45" s="152">
        <v>4</v>
      </c>
      <c r="D45" s="152">
        <v>4</v>
      </c>
      <c r="E45" s="101">
        <v>0</v>
      </c>
      <c r="F45" s="152">
        <v>30</v>
      </c>
      <c r="G45" s="152">
        <v>431</v>
      </c>
      <c r="H45" s="152">
        <v>224</v>
      </c>
      <c r="I45" s="152">
        <v>207</v>
      </c>
      <c r="J45" s="152">
        <v>66</v>
      </c>
      <c r="K45" s="152">
        <v>27</v>
      </c>
      <c r="L45" s="152">
        <v>39</v>
      </c>
      <c r="M45" s="152">
        <v>61</v>
      </c>
      <c r="N45" s="152">
        <v>39</v>
      </c>
      <c r="O45" s="152">
        <v>22</v>
      </c>
      <c r="P45" s="152">
        <v>74</v>
      </c>
      <c r="Q45" s="152">
        <v>46</v>
      </c>
      <c r="R45" s="152">
        <v>28</v>
      </c>
      <c r="S45" s="152">
        <v>77</v>
      </c>
      <c r="T45" s="152">
        <v>38</v>
      </c>
      <c r="U45" s="152">
        <v>39</v>
      </c>
      <c r="V45" s="152">
        <v>79</v>
      </c>
      <c r="W45" s="152">
        <v>41</v>
      </c>
      <c r="X45" s="152">
        <v>38</v>
      </c>
      <c r="Y45" s="152">
        <v>74</v>
      </c>
      <c r="Z45" s="152">
        <v>33</v>
      </c>
      <c r="AA45" s="152">
        <v>41</v>
      </c>
      <c r="AB45" s="139"/>
      <c r="AC45" s="89"/>
      <c r="AD45" s="78" t="s">
        <v>132</v>
      </c>
      <c r="AE45" s="152">
        <v>52</v>
      </c>
      <c r="AF45" s="152">
        <v>24</v>
      </c>
      <c r="AG45" s="152">
        <v>28</v>
      </c>
      <c r="AH45" s="152">
        <v>4</v>
      </c>
      <c r="AI45" s="80">
        <v>0</v>
      </c>
      <c r="AJ45" s="152">
        <v>0</v>
      </c>
      <c r="AK45" s="80">
        <v>0</v>
      </c>
      <c r="AL45" s="152">
        <v>4</v>
      </c>
      <c r="AM45" s="80">
        <v>0</v>
      </c>
      <c r="AN45" s="152">
        <v>0</v>
      </c>
      <c r="AO45" s="80">
        <v>0</v>
      </c>
      <c r="AP45" s="152">
        <v>0</v>
      </c>
      <c r="AQ45" s="80">
        <v>0</v>
      </c>
      <c r="AR45" s="152">
        <v>14</v>
      </c>
      <c r="AS45" s="152">
        <v>22</v>
      </c>
      <c r="AT45" s="152">
        <v>2</v>
      </c>
      <c r="AU45" s="80">
        <v>2</v>
      </c>
      <c r="AV45" s="101">
        <v>0</v>
      </c>
      <c r="AW45" s="101">
        <v>0</v>
      </c>
      <c r="AX45" s="101">
        <v>2</v>
      </c>
      <c r="AY45" s="80">
        <v>2</v>
      </c>
      <c r="AZ45" s="80">
        <v>1</v>
      </c>
      <c r="BA45" s="80">
        <v>16</v>
      </c>
      <c r="BB45" s="80">
        <v>2</v>
      </c>
      <c r="BC45" s="80">
        <v>14</v>
      </c>
      <c r="BD45" s="80">
        <v>2</v>
      </c>
      <c r="BE45" s="80">
        <v>2</v>
      </c>
      <c r="BF45" s="101">
        <v>0</v>
      </c>
      <c r="BG45" s="80">
        <v>0</v>
      </c>
      <c r="BH45" s="80">
        <f t="shared" si="60"/>
        <v>0</v>
      </c>
      <c r="BI45" s="80">
        <f t="shared" si="60"/>
        <v>12</v>
      </c>
      <c r="BJ45" s="139"/>
      <c r="BK45" s="89"/>
      <c r="BL45" s="78" t="s">
        <v>132</v>
      </c>
      <c r="BM45" s="80">
        <v>6</v>
      </c>
      <c r="BN45" s="80">
        <v>14</v>
      </c>
      <c r="BO45" s="11"/>
    </row>
    <row r="46" spans="1:67" s="52" customFormat="1" ht="18" customHeight="1" x14ac:dyDescent="0.2">
      <c r="A46" s="97"/>
      <c r="B46" s="94" t="s">
        <v>118</v>
      </c>
      <c r="C46" s="154">
        <v>5</v>
      </c>
      <c r="D46" s="154">
        <v>5</v>
      </c>
      <c r="E46" s="96">
        <v>0</v>
      </c>
      <c r="F46" s="154">
        <v>64</v>
      </c>
      <c r="G46" s="154">
        <v>1390</v>
      </c>
      <c r="H46" s="154">
        <v>706</v>
      </c>
      <c r="I46" s="154">
        <v>684</v>
      </c>
      <c r="J46" s="154">
        <v>224</v>
      </c>
      <c r="K46" s="154">
        <v>126</v>
      </c>
      <c r="L46" s="154">
        <v>98</v>
      </c>
      <c r="M46" s="154">
        <v>210</v>
      </c>
      <c r="N46" s="154">
        <v>97</v>
      </c>
      <c r="O46" s="154">
        <v>113</v>
      </c>
      <c r="P46" s="154">
        <v>255</v>
      </c>
      <c r="Q46" s="154">
        <v>122</v>
      </c>
      <c r="R46" s="154">
        <v>133</v>
      </c>
      <c r="S46" s="154">
        <v>229</v>
      </c>
      <c r="T46" s="154">
        <v>116</v>
      </c>
      <c r="U46" s="154">
        <v>113</v>
      </c>
      <c r="V46" s="154">
        <v>233</v>
      </c>
      <c r="W46" s="154">
        <v>120</v>
      </c>
      <c r="X46" s="154">
        <v>113</v>
      </c>
      <c r="Y46" s="154">
        <v>239</v>
      </c>
      <c r="Z46" s="154">
        <v>125</v>
      </c>
      <c r="AA46" s="154">
        <v>114</v>
      </c>
      <c r="AB46" s="139"/>
      <c r="AC46" s="97"/>
      <c r="AD46" s="418" t="s">
        <v>118</v>
      </c>
      <c r="AE46" s="154">
        <v>95</v>
      </c>
      <c r="AF46" s="154">
        <v>31</v>
      </c>
      <c r="AG46" s="154">
        <v>64</v>
      </c>
      <c r="AH46" s="154">
        <v>5</v>
      </c>
      <c r="AI46" s="96">
        <v>0</v>
      </c>
      <c r="AJ46" s="154">
        <v>0</v>
      </c>
      <c r="AK46" s="96">
        <v>0</v>
      </c>
      <c r="AL46" s="154">
        <v>3</v>
      </c>
      <c r="AM46" s="96">
        <v>2</v>
      </c>
      <c r="AN46" s="154">
        <v>0</v>
      </c>
      <c r="AO46" s="96">
        <v>0</v>
      </c>
      <c r="AP46" s="154">
        <v>0</v>
      </c>
      <c r="AQ46" s="96">
        <v>0</v>
      </c>
      <c r="AR46" s="154">
        <v>23</v>
      </c>
      <c r="AS46" s="154">
        <v>49</v>
      </c>
      <c r="AT46" s="154">
        <v>6</v>
      </c>
      <c r="AU46" s="96">
        <v>0</v>
      </c>
      <c r="AV46" s="155">
        <v>0</v>
      </c>
      <c r="AW46" s="155">
        <v>0</v>
      </c>
      <c r="AX46" s="155">
        <v>0</v>
      </c>
      <c r="AY46" s="96">
        <v>7</v>
      </c>
      <c r="AZ46" s="96">
        <v>4</v>
      </c>
      <c r="BA46" s="96">
        <v>15</v>
      </c>
      <c r="BB46" s="96">
        <v>8</v>
      </c>
      <c r="BC46" s="96">
        <v>7</v>
      </c>
      <c r="BD46" s="96">
        <v>2</v>
      </c>
      <c r="BE46" s="96">
        <v>4</v>
      </c>
      <c r="BF46" s="155">
        <v>0</v>
      </c>
      <c r="BG46" s="96">
        <v>0</v>
      </c>
      <c r="BH46" s="96">
        <f t="shared" si="60"/>
        <v>6</v>
      </c>
      <c r="BI46" s="96">
        <f t="shared" si="60"/>
        <v>3</v>
      </c>
      <c r="BJ46" s="139"/>
      <c r="BK46" s="97"/>
      <c r="BL46" s="418" t="s">
        <v>118</v>
      </c>
      <c r="BM46" s="96">
        <v>12</v>
      </c>
      <c r="BN46" s="96">
        <v>50</v>
      </c>
      <c r="BO46" s="11"/>
    </row>
    <row r="47" spans="1:67" s="9" customFormat="1" ht="18" customHeight="1" x14ac:dyDescent="0.2">
      <c r="A47" s="438" t="s">
        <v>130</v>
      </c>
      <c r="B47" s="439"/>
      <c r="C47" s="163">
        <f>SUM(C48:C51)</f>
        <v>6</v>
      </c>
      <c r="D47" s="163">
        <f>SUM(D48:D51)</f>
        <v>6</v>
      </c>
      <c r="E47" s="163">
        <f>SUM(E48:E51)</f>
        <v>0</v>
      </c>
      <c r="F47" s="163">
        <f>SUM(F48:F51)</f>
        <v>41</v>
      </c>
      <c r="G47" s="163">
        <f t="shared" ref="G47:AA47" si="61">SUM(G48:G51)</f>
        <v>584</v>
      </c>
      <c r="H47" s="163">
        <f t="shared" si="61"/>
        <v>296</v>
      </c>
      <c r="I47" s="163">
        <f t="shared" si="61"/>
        <v>288</v>
      </c>
      <c r="J47" s="163">
        <f t="shared" ref="J47" si="62">SUM(J48:J51)</f>
        <v>91</v>
      </c>
      <c r="K47" s="163">
        <f t="shared" si="61"/>
        <v>52</v>
      </c>
      <c r="L47" s="163">
        <f t="shared" si="61"/>
        <v>39</v>
      </c>
      <c r="M47" s="163">
        <f t="shared" ref="M47" si="63">SUM(M48:M51)</f>
        <v>84</v>
      </c>
      <c r="N47" s="163">
        <f t="shared" si="61"/>
        <v>40</v>
      </c>
      <c r="O47" s="163">
        <f t="shared" si="61"/>
        <v>44</v>
      </c>
      <c r="P47" s="163">
        <f t="shared" ref="P47" si="64">SUM(P48:P51)</f>
        <v>93</v>
      </c>
      <c r="Q47" s="163">
        <f t="shared" si="61"/>
        <v>43</v>
      </c>
      <c r="R47" s="163">
        <f t="shared" si="61"/>
        <v>50</v>
      </c>
      <c r="S47" s="163">
        <f t="shared" ref="S47" si="65">SUM(S48:S51)</f>
        <v>106</v>
      </c>
      <c r="T47" s="163">
        <f t="shared" si="61"/>
        <v>45</v>
      </c>
      <c r="U47" s="163">
        <f t="shared" si="61"/>
        <v>61</v>
      </c>
      <c r="V47" s="163">
        <f t="shared" ref="V47" si="66">SUM(V48:V51)</f>
        <v>110</v>
      </c>
      <c r="W47" s="163">
        <f t="shared" si="61"/>
        <v>59</v>
      </c>
      <c r="X47" s="163">
        <f t="shared" si="61"/>
        <v>51</v>
      </c>
      <c r="Y47" s="163">
        <f t="shared" ref="Y47" si="67">SUM(Y48:Y51)</f>
        <v>100</v>
      </c>
      <c r="Z47" s="163">
        <f t="shared" si="61"/>
        <v>57</v>
      </c>
      <c r="AA47" s="163">
        <f t="shared" si="61"/>
        <v>43</v>
      </c>
      <c r="AB47" s="148"/>
      <c r="AC47" s="446" t="s">
        <v>130</v>
      </c>
      <c r="AD47" s="447"/>
      <c r="AE47" s="163">
        <f>SUM(AE48:AE51)</f>
        <v>72</v>
      </c>
      <c r="AF47" s="163">
        <f t="shared" ref="AF47:BI47" si="68">SUM(AF48:AF51)</f>
        <v>30</v>
      </c>
      <c r="AG47" s="163">
        <f t="shared" si="68"/>
        <v>42</v>
      </c>
      <c r="AH47" s="163">
        <f t="shared" si="68"/>
        <v>2</v>
      </c>
      <c r="AI47" s="163">
        <f t="shared" si="68"/>
        <v>3</v>
      </c>
      <c r="AJ47" s="163">
        <f>SUM(AJ48:AJ51)</f>
        <v>0</v>
      </c>
      <c r="AK47" s="163">
        <f>SUM(AK48:AK51)</f>
        <v>0</v>
      </c>
      <c r="AL47" s="163">
        <f t="shared" si="68"/>
        <v>5</v>
      </c>
      <c r="AM47" s="163">
        <f t="shared" si="68"/>
        <v>0</v>
      </c>
      <c r="AN47" s="163">
        <f>SUM(AN48:AN51)</f>
        <v>0</v>
      </c>
      <c r="AO47" s="163">
        <f>SUM(AO48:AO51)</f>
        <v>0</v>
      </c>
      <c r="AP47" s="163">
        <f>SUM(AP48:AP51)</f>
        <v>0</v>
      </c>
      <c r="AQ47" s="163">
        <f>SUM(AQ48:AQ51)</f>
        <v>0</v>
      </c>
      <c r="AR47" s="163">
        <f t="shared" si="68"/>
        <v>17</v>
      </c>
      <c r="AS47" s="163">
        <f t="shared" si="68"/>
        <v>27</v>
      </c>
      <c r="AT47" s="163">
        <f>SUM(AT48:AT51)</f>
        <v>3</v>
      </c>
      <c r="AU47" s="163">
        <f>SUM(AU48:AU51)</f>
        <v>2</v>
      </c>
      <c r="AV47" s="163">
        <f t="shared" si="68"/>
        <v>0</v>
      </c>
      <c r="AW47" s="163">
        <f t="shared" si="68"/>
        <v>1</v>
      </c>
      <c r="AX47" s="163">
        <f t="shared" si="68"/>
        <v>6</v>
      </c>
      <c r="AY47" s="163">
        <f t="shared" si="68"/>
        <v>6</v>
      </c>
      <c r="AZ47" s="163">
        <f t="shared" si="68"/>
        <v>4</v>
      </c>
      <c r="BA47" s="163">
        <f t="shared" si="68"/>
        <v>14</v>
      </c>
      <c r="BB47" s="163">
        <f>SUM(BB48:BB51)</f>
        <v>6</v>
      </c>
      <c r="BC47" s="163">
        <f>SUM(BC48:BC51)</f>
        <v>8</v>
      </c>
      <c r="BD47" s="163">
        <f t="shared" si="68"/>
        <v>2</v>
      </c>
      <c r="BE47" s="163">
        <f t="shared" si="68"/>
        <v>3</v>
      </c>
      <c r="BF47" s="163">
        <f t="shared" si="68"/>
        <v>0</v>
      </c>
      <c r="BG47" s="163">
        <f t="shared" si="68"/>
        <v>0</v>
      </c>
      <c r="BH47" s="163">
        <f t="shared" si="68"/>
        <v>4</v>
      </c>
      <c r="BI47" s="163">
        <f t="shared" si="68"/>
        <v>5</v>
      </c>
      <c r="BJ47" s="148"/>
      <c r="BK47" s="438" t="s">
        <v>130</v>
      </c>
      <c r="BL47" s="439"/>
      <c r="BM47" s="85">
        <f t="shared" ref="BM47:BN47" si="69">SUM(BM48:BM51)</f>
        <v>9</v>
      </c>
      <c r="BN47" s="85">
        <f t="shared" si="69"/>
        <v>27</v>
      </c>
      <c r="BO47" s="35"/>
    </row>
    <row r="48" spans="1:67" s="52" customFormat="1" ht="18" customHeight="1" x14ac:dyDescent="0.2">
      <c r="A48" s="100"/>
      <c r="B48" s="90" t="s">
        <v>300</v>
      </c>
      <c r="C48" s="165">
        <v>2</v>
      </c>
      <c r="D48" s="165">
        <v>2</v>
      </c>
      <c r="E48" s="166">
        <v>0</v>
      </c>
      <c r="F48" s="165">
        <v>13</v>
      </c>
      <c r="G48" s="165">
        <v>219</v>
      </c>
      <c r="H48" s="165">
        <v>109</v>
      </c>
      <c r="I48" s="165">
        <v>110</v>
      </c>
      <c r="J48" s="165">
        <v>25</v>
      </c>
      <c r="K48" s="165">
        <v>16</v>
      </c>
      <c r="L48" s="165">
        <v>9</v>
      </c>
      <c r="M48" s="165">
        <v>35</v>
      </c>
      <c r="N48" s="165">
        <v>16</v>
      </c>
      <c r="O48" s="165">
        <v>19</v>
      </c>
      <c r="P48" s="165">
        <v>36</v>
      </c>
      <c r="Q48" s="165">
        <v>17</v>
      </c>
      <c r="R48" s="165">
        <v>19</v>
      </c>
      <c r="S48" s="165">
        <v>40</v>
      </c>
      <c r="T48" s="165">
        <v>14</v>
      </c>
      <c r="U48" s="165">
        <v>26</v>
      </c>
      <c r="V48" s="165">
        <v>47</v>
      </c>
      <c r="W48" s="165">
        <v>28</v>
      </c>
      <c r="X48" s="165">
        <v>19</v>
      </c>
      <c r="Y48" s="165">
        <v>36</v>
      </c>
      <c r="Z48" s="165">
        <v>18</v>
      </c>
      <c r="AA48" s="165">
        <v>18</v>
      </c>
      <c r="AB48" s="139"/>
      <c r="AC48" s="100"/>
      <c r="AD48" s="90" t="s">
        <v>300</v>
      </c>
      <c r="AE48" s="165">
        <v>24</v>
      </c>
      <c r="AF48" s="165">
        <v>11</v>
      </c>
      <c r="AG48" s="165">
        <v>13</v>
      </c>
      <c r="AH48" s="165">
        <v>0</v>
      </c>
      <c r="AI48" s="166">
        <v>2</v>
      </c>
      <c r="AJ48" s="165">
        <v>0</v>
      </c>
      <c r="AK48" s="166">
        <v>0</v>
      </c>
      <c r="AL48" s="165">
        <v>2</v>
      </c>
      <c r="AM48" s="166">
        <v>0</v>
      </c>
      <c r="AN48" s="165">
        <v>0</v>
      </c>
      <c r="AO48" s="166">
        <v>0</v>
      </c>
      <c r="AP48" s="165">
        <v>0</v>
      </c>
      <c r="AQ48" s="166">
        <v>0</v>
      </c>
      <c r="AR48" s="165">
        <v>7</v>
      </c>
      <c r="AS48" s="165">
        <v>8</v>
      </c>
      <c r="AT48" s="165">
        <v>1</v>
      </c>
      <c r="AU48" s="166">
        <v>1</v>
      </c>
      <c r="AV48" s="166">
        <v>0</v>
      </c>
      <c r="AW48" s="166">
        <v>0</v>
      </c>
      <c r="AX48" s="166">
        <v>2</v>
      </c>
      <c r="AY48" s="91">
        <v>1</v>
      </c>
      <c r="AZ48" s="166">
        <v>0</v>
      </c>
      <c r="BA48" s="91">
        <v>5</v>
      </c>
      <c r="BB48" s="91">
        <v>1</v>
      </c>
      <c r="BC48" s="91">
        <v>4</v>
      </c>
      <c r="BD48" s="91">
        <v>0</v>
      </c>
      <c r="BE48" s="91">
        <v>2</v>
      </c>
      <c r="BF48" s="166">
        <v>0</v>
      </c>
      <c r="BG48" s="166">
        <v>0</v>
      </c>
      <c r="BH48" s="91">
        <f t="shared" ref="BH48:BI51" si="70">BB48-(BD48+BF48)</f>
        <v>1</v>
      </c>
      <c r="BI48" s="91">
        <f t="shared" si="70"/>
        <v>2</v>
      </c>
      <c r="BJ48" s="139"/>
      <c r="BK48" s="100"/>
      <c r="BL48" s="90" t="s">
        <v>300</v>
      </c>
      <c r="BM48" s="91">
        <v>2</v>
      </c>
      <c r="BN48" s="91">
        <v>8</v>
      </c>
      <c r="BO48" s="11"/>
    </row>
    <row r="49" spans="1:72" s="52" customFormat="1" ht="18" customHeight="1" x14ac:dyDescent="0.2">
      <c r="A49" s="89"/>
      <c r="B49" s="78" t="s">
        <v>301</v>
      </c>
      <c r="C49" s="152">
        <v>1</v>
      </c>
      <c r="D49" s="152">
        <v>1</v>
      </c>
      <c r="E49" s="101">
        <v>0</v>
      </c>
      <c r="F49" s="152">
        <v>16</v>
      </c>
      <c r="G49" s="152">
        <v>266</v>
      </c>
      <c r="H49" s="152">
        <v>134</v>
      </c>
      <c r="I49" s="152">
        <v>132</v>
      </c>
      <c r="J49" s="152">
        <v>47</v>
      </c>
      <c r="K49" s="152">
        <v>24</v>
      </c>
      <c r="L49" s="152">
        <v>23</v>
      </c>
      <c r="M49" s="152">
        <v>38</v>
      </c>
      <c r="N49" s="152">
        <v>17</v>
      </c>
      <c r="O49" s="152">
        <v>21</v>
      </c>
      <c r="P49" s="152">
        <v>44</v>
      </c>
      <c r="Q49" s="152">
        <v>22</v>
      </c>
      <c r="R49" s="152">
        <v>22</v>
      </c>
      <c r="S49" s="152">
        <v>46</v>
      </c>
      <c r="T49" s="152">
        <v>21</v>
      </c>
      <c r="U49" s="152">
        <v>25</v>
      </c>
      <c r="V49" s="152">
        <v>45</v>
      </c>
      <c r="W49" s="152">
        <v>23</v>
      </c>
      <c r="X49" s="152">
        <v>22</v>
      </c>
      <c r="Y49" s="152">
        <v>46</v>
      </c>
      <c r="Z49" s="152">
        <v>27</v>
      </c>
      <c r="AA49" s="152">
        <v>19</v>
      </c>
      <c r="AB49" s="139"/>
      <c r="AC49" s="89"/>
      <c r="AD49" s="78" t="s">
        <v>301</v>
      </c>
      <c r="AE49" s="152">
        <v>29</v>
      </c>
      <c r="AF49" s="152">
        <v>11</v>
      </c>
      <c r="AG49" s="152">
        <v>18</v>
      </c>
      <c r="AH49" s="152">
        <v>1</v>
      </c>
      <c r="AI49" s="101">
        <v>0</v>
      </c>
      <c r="AJ49" s="152">
        <v>0</v>
      </c>
      <c r="AK49" s="101">
        <v>0</v>
      </c>
      <c r="AL49" s="152">
        <v>1</v>
      </c>
      <c r="AM49" s="80">
        <v>0</v>
      </c>
      <c r="AN49" s="152">
        <v>0</v>
      </c>
      <c r="AO49" s="101">
        <v>0</v>
      </c>
      <c r="AP49" s="152">
        <v>0</v>
      </c>
      <c r="AQ49" s="101">
        <v>0</v>
      </c>
      <c r="AR49" s="152">
        <v>6</v>
      </c>
      <c r="AS49" s="152">
        <v>13</v>
      </c>
      <c r="AT49" s="152">
        <v>1</v>
      </c>
      <c r="AU49" s="80">
        <v>0</v>
      </c>
      <c r="AV49" s="101">
        <v>0</v>
      </c>
      <c r="AW49" s="101">
        <v>1</v>
      </c>
      <c r="AX49" s="101">
        <v>3</v>
      </c>
      <c r="AY49" s="80">
        <v>3</v>
      </c>
      <c r="AZ49" s="101">
        <v>4</v>
      </c>
      <c r="BA49" s="80">
        <v>3</v>
      </c>
      <c r="BB49" s="80">
        <v>1</v>
      </c>
      <c r="BC49" s="80">
        <v>2</v>
      </c>
      <c r="BD49" s="80">
        <v>0</v>
      </c>
      <c r="BE49" s="80">
        <v>1</v>
      </c>
      <c r="BF49" s="101">
        <v>0</v>
      </c>
      <c r="BG49" s="80">
        <v>0</v>
      </c>
      <c r="BH49" s="80">
        <f t="shared" si="70"/>
        <v>1</v>
      </c>
      <c r="BI49" s="80">
        <f t="shared" si="70"/>
        <v>1</v>
      </c>
      <c r="BJ49" s="139"/>
      <c r="BK49" s="89"/>
      <c r="BL49" s="78" t="s">
        <v>301</v>
      </c>
      <c r="BM49" s="80">
        <v>4</v>
      </c>
      <c r="BN49" s="80">
        <v>16</v>
      </c>
      <c r="BO49" s="36"/>
    </row>
    <row r="50" spans="1:72" s="52" customFormat="1" ht="18" customHeight="1" x14ac:dyDescent="0.2">
      <c r="A50" s="89"/>
      <c r="B50" s="78" t="s">
        <v>123</v>
      </c>
      <c r="C50" s="152">
        <v>1</v>
      </c>
      <c r="D50" s="152">
        <v>1</v>
      </c>
      <c r="E50" s="101">
        <v>0</v>
      </c>
      <c r="F50" s="152">
        <v>7</v>
      </c>
      <c r="G50" s="152">
        <v>53</v>
      </c>
      <c r="H50" s="152">
        <v>27</v>
      </c>
      <c r="I50" s="152">
        <v>26</v>
      </c>
      <c r="J50" s="152">
        <v>7</v>
      </c>
      <c r="K50" s="152">
        <v>5</v>
      </c>
      <c r="L50" s="152">
        <v>2</v>
      </c>
      <c r="M50" s="152">
        <v>9</v>
      </c>
      <c r="N50" s="152">
        <v>7</v>
      </c>
      <c r="O50" s="152">
        <v>2</v>
      </c>
      <c r="P50" s="152">
        <v>7</v>
      </c>
      <c r="Q50" s="152">
        <v>2</v>
      </c>
      <c r="R50" s="152">
        <v>5</v>
      </c>
      <c r="S50" s="152">
        <v>10</v>
      </c>
      <c r="T50" s="152">
        <v>4</v>
      </c>
      <c r="U50" s="152">
        <v>6</v>
      </c>
      <c r="V50" s="152">
        <v>11</v>
      </c>
      <c r="W50" s="152">
        <v>4</v>
      </c>
      <c r="X50" s="152">
        <v>7</v>
      </c>
      <c r="Y50" s="152">
        <v>9</v>
      </c>
      <c r="Z50" s="152">
        <v>5</v>
      </c>
      <c r="AA50" s="152">
        <v>4</v>
      </c>
      <c r="AB50" s="139"/>
      <c r="AC50" s="89"/>
      <c r="AD50" s="78" t="s">
        <v>123</v>
      </c>
      <c r="AE50" s="152">
        <v>10</v>
      </c>
      <c r="AF50" s="152">
        <v>4</v>
      </c>
      <c r="AG50" s="152">
        <v>6</v>
      </c>
      <c r="AH50" s="152">
        <v>1</v>
      </c>
      <c r="AI50" s="101">
        <v>0</v>
      </c>
      <c r="AJ50" s="152">
        <v>0</v>
      </c>
      <c r="AK50" s="101">
        <v>0</v>
      </c>
      <c r="AL50" s="152">
        <v>1</v>
      </c>
      <c r="AM50" s="101">
        <v>0</v>
      </c>
      <c r="AN50" s="152">
        <v>0</v>
      </c>
      <c r="AO50" s="101">
        <v>0</v>
      </c>
      <c r="AP50" s="152">
        <v>0</v>
      </c>
      <c r="AQ50" s="101">
        <v>0</v>
      </c>
      <c r="AR50" s="152">
        <v>2</v>
      </c>
      <c r="AS50" s="152">
        <v>4</v>
      </c>
      <c r="AT50" s="152">
        <v>1</v>
      </c>
      <c r="AU50" s="101">
        <v>0</v>
      </c>
      <c r="AV50" s="101">
        <v>0</v>
      </c>
      <c r="AW50" s="101">
        <v>0</v>
      </c>
      <c r="AX50" s="80">
        <v>0</v>
      </c>
      <c r="AY50" s="101">
        <v>1</v>
      </c>
      <c r="AZ50" s="101">
        <v>0</v>
      </c>
      <c r="BA50" s="80">
        <v>4</v>
      </c>
      <c r="BB50" s="101">
        <v>2</v>
      </c>
      <c r="BC50" s="80">
        <v>2</v>
      </c>
      <c r="BD50" s="101">
        <v>1</v>
      </c>
      <c r="BE50" s="80">
        <v>0</v>
      </c>
      <c r="BF50" s="101">
        <v>0</v>
      </c>
      <c r="BG50" s="101">
        <v>0</v>
      </c>
      <c r="BH50" s="80">
        <f t="shared" si="70"/>
        <v>1</v>
      </c>
      <c r="BI50" s="80">
        <f t="shared" si="70"/>
        <v>2</v>
      </c>
      <c r="BJ50" s="139"/>
      <c r="BK50" s="89"/>
      <c r="BL50" s="78" t="s">
        <v>123</v>
      </c>
      <c r="BM50" s="80">
        <v>2</v>
      </c>
      <c r="BN50" s="80">
        <v>2</v>
      </c>
      <c r="BO50" s="36"/>
    </row>
    <row r="51" spans="1:72" s="52" customFormat="1" ht="18" customHeight="1" x14ac:dyDescent="0.2">
      <c r="A51" s="97"/>
      <c r="B51" s="94" t="s">
        <v>302</v>
      </c>
      <c r="C51" s="154">
        <v>2</v>
      </c>
      <c r="D51" s="154">
        <v>2</v>
      </c>
      <c r="E51" s="155">
        <v>0</v>
      </c>
      <c r="F51" s="154">
        <v>5</v>
      </c>
      <c r="G51" s="154">
        <v>46</v>
      </c>
      <c r="H51" s="154">
        <v>26</v>
      </c>
      <c r="I51" s="154">
        <v>20</v>
      </c>
      <c r="J51" s="154">
        <v>12</v>
      </c>
      <c r="K51" s="154">
        <v>7</v>
      </c>
      <c r="L51" s="154">
        <v>5</v>
      </c>
      <c r="M51" s="154">
        <v>2</v>
      </c>
      <c r="N51" s="154">
        <v>0</v>
      </c>
      <c r="O51" s="154">
        <v>2</v>
      </c>
      <c r="P51" s="154">
        <v>6</v>
      </c>
      <c r="Q51" s="154">
        <v>2</v>
      </c>
      <c r="R51" s="154">
        <v>4</v>
      </c>
      <c r="S51" s="154">
        <v>10</v>
      </c>
      <c r="T51" s="154">
        <v>6</v>
      </c>
      <c r="U51" s="154">
        <v>4</v>
      </c>
      <c r="V51" s="154">
        <v>7</v>
      </c>
      <c r="W51" s="154">
        <v>4</v>
      </c>
      <c r="X51" s="154">
        <v>3</v>
      </c>
      <c r="Y51" s="154">
        <v>9</v>
      </c>
      <c r="Z51" s="154">
        <v>7</v>
      </c>
      <c r="AA51" s="154">
        <v>2</v>
      </c>
      <c r="AB51" s="139"/>
      <c r="AC51" s="97"/>
      <c r="AD51" s="418" t="s">
        <v>302</v>
      </c>
      <c r="AE51" s="154">
        <v>9</v>
      </c>
      <c r="AF51" s="154">
        <v>4</v>
      </c>
      <c r="AG51" s="154">
        <v>5</v>
      </c>
      <c r="AH51" s="154">
        <v>0</v>
      </c>
      <c r="AI51" s="155">
        <v>1</v>
      </c>
      <c r="AJ51" s="154">
        <v>0</v>
      </c>
      <c r="AK51" s="155">
        <v>0</v>
      </c>
      <c r="AL51" s="154">
        <v>1</v>
      </c>
      <c r="AM51" s="96">
        <v>0</v>
      </c>
      <c r="AN51" s="154">
        <v>0</v>
      </c>
      <c r="AO51" s="155">
        <v>0</v>
      </c>
      <c r="AP51" s="154">
        <v>0</v>
      </c>
      <c r="AQ51" s="155">
        <v>0</v>
      </c>
      <c r="AR51" s="154">
        <v>2</v>
      </c>
      <c r="AS51" s="154">
        <v>2</v>
      </c>
      <c r="AT51" s="154">
        <v>0</v>
      </c>
      <c r="AU51" s="96">
        <v>1</v>
      </c>
      <c r="AV51" s="155">
        <v>0</v>
      </c>
      <c r="AW51" s="155">
        <v>0</v>
      </c>
      <c r="AX51" s="155">
        <v>1</v>
      </c>
      <c r="AY51" s="96">
        <v>1</v>
      </c>
      <c r="AZ51" s="155">
        <v>0</v>
      </c>
      <c r="BA51" s="96">
        <v>2</v>
      </c>
      <c r="BB51" s="155">
        <v>2</v>
      </c>
      <c r="BC51" s="96">
        <v>0</v>
      </c>
      <c r="BD51" s="155">
        <v>1</v>
      </c>
      <c r="BE51" s="96">
        <v>0</v>
      </c>
      <c r="BF51" s="155">
        <v>0</v>
      </c>
      <c r="BG51" s="155">
        <v>0</v>
      </c>
      <c r="BH51" s="96">
        <f t="shared" si="70"/>
        <v>1</v>
      </c>
      <c r="BI51" s="96">
        <f t="shared" si="70"/>
        <v>0</v>
      </c>
      <c r="BJ51" s="139"/>
      <c r="BK51" s="97"/>
      <c r="BL51" s="418" t="s">
        <v>302</v>
      </c>
      <c r="BM51" s="96">
        <v>1</v>
      </c>
      <c r="BN51" s="96">
        <v>1</v>
      </c>
      <c r="BO51" s="36"/>
    </row>
    <row r="52" spans="1:72" s="9" customFormat="1" ht="18" customHeight="1" x14ac:dyDescent="0.2">
      <c r="A52" s="438" t="s">
        <v>119</v>
      </c>
      <c r="B52" s="439"/>
      <c r="C52" s="163">
        <f>SUM(C53:C58)</f>
        <v>23</v>
      </c>
      <c r="D52" s="163">
        <f>SUM(D53:D58)</f>
        <v>23</v>
      </c>
      <c r="E52" s="163">
        <f>SUM(E53:E58)</f>
        <v>0</v>
      </c>
      <c r="F52" s="163">
        <f>SUM(F53:F58)</f>
        <v>171</v>
      </c>
      <c r="G52" s="163">
        <f t="shared" ref="G52:AA52" si="71">SUM(G53:G58)</f>
        <v>2373</v>
      </c>
      <c r="H52" s="163">
        <f t="shared" si="71"/>
        <v>1183</v>
      </c>
      <c r="I52" s="163">
        <f t="shared" si="71"/>
        <v>1190</v>
      </c>
      <c r="J52" s="163">
        <f t="shared" ref="J52" si="72">SUM(J53:J58)</f>
        <v>365</v>
      </c>
      <c r="K52" s="163">
        <f t="shared" si="71"/>
        <v>190</v>
      </c>
      <c r="L52" s="163">
        <f t="shared" si="71"/>
        <v>175</v>
      </c>
      <c r="M52" s="163">
        <f t="shared" ref="M52" si="73">SUM(M53:M58)</f>
        <v>401</v>
      </c>
      <c r="N52" s="163">
        <f t="shared" si="71"/>
        <v>201</v>
      </c>
      <c r="O52" s="163">
        <f t="shared" si="71"/>
        <v>200</v>
      </c>
      <c r="P52" s="163">
        <f t="shared" ref="P52" si="74">SUM(P53:P58)</f>
        <v>376</v>
      </c>
      <c r="Q52" s="163">
        <f t="shared" si="71"/>
        <v>191</v>
      </c>
      <c r="R52" s="163">
        <f t="shared" si="71"/>
        <v>185</v>
      </c>
      <c r="S52" s="163">
        <f t="shared" ref="S52" si="75">SUM(S53:S58)</f>
        <v>400</v>
      </c>
      <c r="T52" s="163">
        <f t="shared" si="71"/>
        <v>192</v>
      </c>
      <c r="U52" s="163">
        <f t="shared" si="71"/>
        <v>208</v>
      </c>
      <c r="V52" s="163">
        <f t="shared" ref="V52" si="76">SUM(V53:V58)</f>
        <v>419</v>
      </c>
      <c r="W52" s="163">
        <f t="shared" si="71"/>
        <v>211</v>
      </c>
      <c r="X52" s="163">
        <f t="shared" si="71"/>
        <v>208</v>
      </c>
      <c r="Y52" s="163">
        <f t="shared" ref="Y52" si="77">SUM(Y53:Y58)</f>
        <v>412</v>
      </c>
      <c r="Z52" s="163">
        <f t="shared" si="71"/>
        <v>198</v>
      </c>
      <c r="AA52" s="163">
        <f t="shared" si="71"/>
        <v>214</v>
      </c>
      <c r="AB52" s="148"/>
      <c r="AC52" s="446" t="s">
        <v>119</v>
      </c>
      <c r="AD52" s="447"/>
      <c r="AE52" s="163">
        <f>SUM(AE53:AE58)</f>
        <v>295</v>
      </c>
      <c r="AF52" s="163">
        <f t="shared" ref="AF52:BH52" si="78">SUM(AF53:AF58)</f>
        <v>119</v>
      </c>
      <c r="AG52" s="163">
        <f t="shared" si="78"/>
        <v>176</v>
      </c>
      <c r="AH52" s="163">
        <f t="shared" si="78"/>
        <v>20</v>
      </c>
      <c r="AI52" s="163">
        <f t="shared" si="78"/>
        <v>3</v>
      </c>
      <c r="AJ52" s="163">
        <f>SUM(AJ53:AJ58)</f>
        <v>0</v>
      </c>
      <c r="AK52" s="163">
        <f>SUM(AK53:AK58)</f>
        <v>0</v>
      </c>
      <c r="AL52" s="163">
        <f t="shared" si="78"/>
        <v>19</v>
      </c>
      <c r="AM52" s="163">
        <f t="shared" si="78"/>
        <v>5</v>
      </c>
      <c r="AN52" s="163">
        <f>SUM(AN53:AN58)</f>
        <v>0</v>
      </c>
      <c r="AO52" s="163">
        <f>SUM(AO53:AO58)</f>
        <v>0</v>
      </c>
      <c r="AP52" s="163">
        <f>SUM(AP53:AP58)</f>
        <v>0</v>
      </c>
      <c r="AQ52" s="163">
        <f>SUM(AQ53:AQ58)</f>
        <v>0</v>
      </c>
      <c r="AR52" s="163">
        <f t="shared" si="78"/>
        <v>67</v>
      </c>
      <c r="AS52" s="163">
        <f t="shared" si="78"/>
        <v>119</v>
      </c>
      <c r="AT52" s="163">
        <f>SUM(AT53:AT58)</f>
        <v>20</v>
      </c>
      <c r="AU52" s="163">
        <f>SUM(AU53:AU58)</f>
        <v>2</v>
      </c>
      <c r="AV52" s="163">
        <f t="shared" si="78"/>
        <v>0</v>
      </c>
      <c r="AW52" s="163">
        <f t="shared" si="78"/>
        <v>6</v>
      </c>
      <c r="AX52" s="163">
        <f>SUM(AX53:AX58)</f>
        <v>13</v>
      </c>
      <c r="AY52" s="163">
        <f>SUM(AY53:AY58)</f>
        <v>21</v>
      </c>
      <c r="AZ52" s="163">
        <f>SUM(AZ53:AZ58)</f>
        <v>51</v>
      </c>
      <c r="BA52" s="163">
        <f t="shared" si="78"/>
        <v>47</v>
      </c>
      <c r="BB52" s="163">
        <f t="shared" si="78"/>
        <v>16</v>
      </c>
      <c r="BC52" s="163">
        <f>SUM(BC53:BC58)</f>
        <v>31</v>
      </c>
      <c r="BD52" s="163">
        <f t="shared" si="78"/>
        <v>5</v>
      </c>
      <c r="BE52" s="163">
        <f t="shared" si="78"/>
        <v>16</v>
      </c>
      <c r="BF52" s="163">
        <f t="shared" si="78"/>
        <v>0</v>
      </c>
      <c r="BG52" s="163">
        <f t="shared" si="78"/>
        <v>1</v>
      </c>
      <c r="BH52" s="163">
        <f t="shared" si="78"/>
        <v>11</v>
      </c>
      <c r="BI52" s="163">
        <f>SUM(BI53:BI58)</f>
        <v>14</v>
      </c>
      <c r="BJ52" s="148"/>
      <c r="BK52" s="438" t="s">
        <v>119</v>
      </c>
      <c r="BL52" s="439"/>
      <c r="BM52" s="85">
        <f t="shared" ref="BM52:BN52" si="79">SUM(BM53:BM58)</f>
        <v>46</v>
      </c>
      <c r="BN52" s="85">
        <f t="shared" si="79"/>
        <v>143</v>
      </c>
      <c r="BO52" s="35"/>
    </row>
    <row r="53" spans="1:72" s="52" customFormat="1" ht="18" customHeight="1" x14ac:dyDescent="0.2">
      <c r="A53" s="164"/>
      <c r="B53" s="90" t="s">
        <v>303</v>
      </c>
      <c r="C53" s="165">
        <v>3</v>
      </c>
      <c r="D53" s="165">
        <v>3</v>
      </c>
      <c r="E53" s="166">
        <v>0</v>
      </c>
      <c r="F53" s="165">
        <v>20</v>
      </c>
      <c r="G53" s="165">
        <v>358</v>
      </c>
      <c r="H53" s="165">
        <v>170</v>
      </c>
      <c r="I53" s="165">
        <v>188</v>
      </c>
      <c r="J53" s="165">
        <v>46</v>
      </c>
      <c r="K53" s="165">
        <v>23</v>
      </c>
      <c r="L53" s="165">
        <v>23</v>
      </c>
      <c r="M53" s="165">
        <v>52</v>
      </c>
      <c r="N53" s="165">
        <v>31</v>
      </c>
      <c r="O53" s="165">
        <v>21</v>
      </c>
      <c r="P53" s="165">
        <v>63</v>
      </c>
      <c r="Q53" s="165">
        <v>28</v>
      </c>
      <c r="R53" s="165">
        <v>35</v>
      </c>
      <c r="S53" s="165">
        <v>68</v>
      </c>
      <c r="T53" s="165">
        <v>29</v>
      </c>
      <c r="U53" s="165">
        <v>39</v>
      </c>
      <c r="V53" s="165">
        <v>64</v>
      </c>
      <c r="W53" s="165">
        <v>29</v>
      </c>
      <c r="X53" s="165">
        <v>35</v>
      </c>
      <c r="Y53" s="165">
        <v>65</v>
      </c>
      <c r="Z53" s="165">
        <v>30</v>
      </c>
      <c r="AA53" s="165">
        <v>35</v>
      </c>
      <c r="AB53" s="139"/>
      <c r="AC53" s="164"/>
      <c r="AD53" s="90" t="s">
        <v>303</v>
      </c>
      <c r="AE53" s="165">
        <v>39</v>
      </c>
      <c r="AF53" s="165">
        <v>17</v>
      </c>
      <c r="AG53" s="165">
        <v>22</v>
      </c>
      <c r="AH53" s="165">
        <v>3</v>
      </c>
      <c r="AI53" s="91">
        <v>0</v>
      </c>
      <c r="AJ53" s="165">
        <v>0</v>
      </c>
      <c r="AK53" s="91">
        <v>0</v>
      </c>
      <c r="AL53" s="165">
        <v>3</v>
      </c>
      <c r="AM53" s="91">
        <v>1</v>
      </c>
      <c r="AN53" s="165">
        <v>0</v>
      </c>
      <c r="AO53" s="91">
        <v>0</v>
      </c>
      <c r="AP53" s="165">
        <v>0</v>
      </c>
      <c r="AQ53" s="91">
        <v>0</v>
      </c>
      <c r="AR53" s="165">
        <v>9</v>
      </c>
      <c r="AS53" s="165">
        <v>16</v>
      </c>
      <c r="AT53" s="165">
        <v>2</v>
      </c>
      <c r="AU53" s="166">
        <v>1</v>
      </c>
      <c r="AV53" s="166">
        <v>0</v>
      </c>
      <c r="AW53" s="166">
        <v>1</v>
      </c>
      <c r="AX53" s="91">
        <v>2</v>
      </c>
      <c r="AY53" s="91">
        <v>1</v>
      </c>
      <c r="AZ53" s="91">
        <v>40</v>
      </c>
      <c r="BA53" s="91">
        <v>3</v>
      </c>
      <c r="BB53" s="91">
        <v>1</v>
      </c>
      <c r="BC53" s="91">
        <v>2</v>
      </c>
      <c r="BD53" s="91">
        <v>0</v>
      </c>
      <c r="BE53" s="91">
        <v>2</v>
      </c>
      <c r="BF53" s="166">
        <v>0</v>
      </c>
      <c r="BG53" s="91">
        <v>0</v>
      </c>
      <c r="BH53" s="91">
        <f t="shared" ref="BH53:BI58" si="80">BB53-(BD53+BF53)</f>
        <v>1</v>
      </c>
      <c r="BI53" s="91">
        <f t="shared" si="80"/>
        <v>0</v>
      </c>
      <c r="BJ53" s="139"/>
      <c r="BK53" s="164"/>
      <c r="BL53" s="90" t="s">
        <v>303</v>
      </c>
      <c r="BM53" s="91">
        <v>4</v>
      </c>
      <c r="BN53" s="91">
        <v>10</v>
      </c>
      <c r="BO53" s="11"/>
    </row>
    <row r="54" spans="1:72" s="52" customFormat="1" ht="18" customHeight="1" x14ac:dyDescent="0.2">
      <c r="A54" s="89"/>
      <c r="B54" s="78" t="s">
        <v>304</v>
      </c>
      <c r="C54" s="152">
        <v>4</v>
      </c>
      <c r="D54" s="152">
        <v>4</v>
      </c>
      <c r="E54" s="101">
        <v>0</v>
      </c>
      <c r="F54" s="152">
        <v>40</v>
      </c>
      <c r="G54" s="152">
        <v>611</v>
      </c>
      <c r="H54" s="152">
        <v>301</v>
      </c>
      <c r="I54" s="152">
        <v>310</v>
      </c>
      <c r="J54" s="152">
        <v>89</v>
      </c>
      <c r="K54" s="152">
        <v>52</v>
      </c>
      <c r="L54" s="152">
        <v>37</v>
      </c>
      <c r="M54" s="152">
        <v>110</v>
      </c>
      <c r="N54" s="152">
        <v>53</v>
      </c>
      <c r="O54" s="152">
        <v>57</v>
      </c>
      <c r="P54" s="152">
        <v>95</v>
      </c>
      <c r="Q54" s="152">
        <v>46</v>
      </c>
      <c r="R54" s="152">
        <v>49</v>
      </c>
      <c r="S54" s="152">
        <v>95</v>
      </c>
      <c r="T54" s="152">
        <v>41</v>
      </c>
      <c r="U54" s="152">
        <v>54</v>
      </c>
      <c r="V54" s="152">
        <v>107</v>
      </c>
      <c r="W54" s="152">
        <v>52</v>
      </c>
      <c r="X54" s="152">
        <v>55</v>
      </c>
      <c r="Y54" s="152">
        <v>115</v>
      </c>
      <c r="Z54" s="152">
        <v>57</v>
      </c>
      <c r="AA54" s="152">
        <v>58</v>
      </c>
      <c r="AB54" s="139"/>
      <c r="AC54" s="89"/>
      <c r="AD54" s="78" t="s">
        <v>304</v>
      </c>
      <c r="AE54" s="152">
        <v>66</v>
      </c>
      <c r="AF54" s="152">
        <v>24</v>
      </c>
      <c r="AG54" s="152">
        <v>42</v>
      </c>
      <c r="AH54" s="152">
        <v>4</v>
      </c>
      <c r="AI54" s="80">
        <v>0</v>
      </c>
      <c r="AJ54" s="152">
        <v>0</v>
      </c>
      <c r="AK54" s="80">
        <v>0</v>
      </c>
      <c r="AL54" s="152">
        <v>2</v>
      </c>
      <c r="AM54" s="80">
        <v>2</v>
      </c>
      <c r="AN54" s="152">
        <v>0</v>
      </c>
      <c r="AO54" s="80">
        <v>0</v>
      </c>
      <c r="AP54" s="152">
        <v>0</v>
      </c>
      <c r="AQ54" s="80">
        <v>0</v>
      </c>
      <c r="AR54" s="152">
        <v>16</v>
      </c>
      <c r="AS54" s="152">
        <v>30</v>
      </c>
      <c r="AT54" s="152">
        <v>4</v>
      </c>
      <c r="AU54" s="101">
        <v>0</v>
      </c>
      <c r="AV54" s="101">
        <v>0</v>
      </c>
      <c r="AW54" s="101">
        <v>1</v>
      </c>
      <c r="AX54" s="101">
        <v>2</v>
      </c>
      <c r="AY54" s="80">
        <v>5</v>
      </c>
      <c r="AZ54" s="80">
        <v>2</v>
      </c>
      <c r="BA54" s="80">
        <v>9</v>
      </c>
      <c r="BB54" s="80">
        <v>3</v>
      </c>
      <c r="BC54" s="80">
        <v>6</v>
      </c>
      <c r="BD54" s="80">
        <v>1</v>
      </c>
      <c r="BE54" s="80">
        <v>3</v>
      </c>
      <c r="BF54" s="101">
        <v>0</v>
      </c>
      <c r="BG54" s="80">
        <v>0</v>
      </c>
      <c r="BH54" s="80">
        <f t="shared" si="80"/>
        <v>2</v>
      </c>
      <c r="BI54" s="80">
        <f t="shared" si="80"/>
        <v>3</v>
      </c>
      <c r="BJ54" s="139"/>
      <c r="BK54" s="89"/>
      <c r="BL54" s="78" t="s">
        <v>304</v>
      </c>
      <c r="BM54" s="80">
        <v>10</v>
      </c>
      <c r="BN54" s="80">
        <v>23</v>
      </c>
      <c r="BO54" s="11"/>
    </row>
    <row r="55" spans="1:72" s="52" customFormat="1" ht="18" customHeight="1" x14ac:dyDescent="0.2">
      <c r="A55" s="89"/>
      <c r="B55" s="78" t="s">
        <v>305</v>
      </c>
      <c r="C55" s="152">
        <v>3</v>
      </c>
      <c r="D55" s="152">
        <v>3</v>
      </c>
      <c r="E55" s="101">
        <v>0</v>
      </c>
      <c r="F55" s="152">
        <v>14</v>
      </c>
      <c r="G55" s="152">
        <v>166</v>
      </c>
      <c r="H55" s="152">
        <v>94</v>
      </c>
      <c r="I55" s="152">
        <v>72</v>
      </c>
      <c r="J55" s="152">
        <v>27</v>
      </c>
      <c r="K55" s="152">
        <v>14</v>
      </c>
      <c r="L55" s="152">
        <v>13</v>
      </c>
      <c r="M55" s="152">
        <v>21</v>
      </c>
      <c r="N55" s="152">
        <v>14</v>
      </c>
      <c r="O55" s="152">
        <v>7</v>
      </c>
      <c r="P55" s="152">
        <v>24</v>
      </c>
      <c r="Q55" s="152">
        <v>18</v>
      </c>
      <c r="R55" s="152">
        <v>6</v>
      </c>
      <c r="S55" s="152">
        <v>34</v>
      </c>
      <c r="T55" s="152">
        <v>16</v>
      </c>
      <c r="U55" s="152">
        <v>18</v>
      </c>
      <c r="V55" s="152">
        <v>34</v>
      </c>
      <c r="W55" s="152">
        <v>21</v>
      </c>
      <c r="X55" s="152">
        <v>13</v>
      </c>
      <c r="Y55" s="152">
        <v>26</v>
      </c>
      <c r="Z55" s="152">
        <v>11</v>
      </c>
      <c r="AA55" s="152">
        <v>15</v>
      </c>
      <c r="AB55" s="139"/>
      <c r="AC55" s="89"/>
      <c r="AD55" s="78" t="s">
        <v>305</v>
      </c>
      <c r="AE55" s="152">
        <v>23</v>
      </c>
      <c r="AF55" s="152">
        <v>13</v>
      </c>
      <c r="AG55" s="152">
        <v>10</v>
      </c>
      <c r="AH55" s="152">
        <v>3</v>
      </c>
      <c r="AI55" s="101">
        <v>0</v>
      </c>
      <c r="AJ55" s="152">
        <v>0</v>
      </c>
      <c r="AK55" s="101">
        <v>0</v>
      </c>
      <c r="AL55" s="152">
        <v>3</v>
      </c>
      <c r="AM55" s="80">
        <v>0</v>
      </c>
      <c r="AN55" s="152">
        <v>0</v>
      </c>
      <c r="AO55" s="101">
        <v>0</v>
      </c>
      <c r="AP55" s="152">
        <v>0</v>
      </c>
      <c r="AQ55" s="101">
        <v>0</v>
      </c>
      <c r="AR55" s="152">
        <v>6</v>
      </c>
      <c r="AS55" s="152">
        <v>7</v>
      </c>
      <c r="AT55" s="152">
        <v>1</v>
      </c>
      <c r="AU55" s="101">
        <v>1</v>
      </c>
      <c r="AV55" s="101">
        <v>0</v>
      </c>
      <c r="AW55" s="101">
        <v>1</v>
      </c>
      <c r="AX55" s="80">
        <v>1</v>
      </c>
      <c r="AY55" s="80">
        <v>0</v>
      </c>
      <c r="AZ55" s="80">
        <v>0</v>
      </c>
      <c r="BA55" s="80">
        <v>5</v>
      </c>
      <c r="BB55" s="80">
        <v>4</v>
      </c>
      <c r="BC55" s="80">
        <v>1</v>
      </c>
      <c r="BD55" s="101">
        <v>1</v>
      </c>
      <c r="BE55" s="80">
        <v>1</v>
      </c>
      <c r="BF55" s="101">
        <v>0</v>
      </c>
      <c r="BG55" s="80">
        <v>0</v>
      </c>
      <c r="BH55" s="80">
        <f t="shared" si="80"/>
        <v>3</v>
      </c>
      <c r="BI55" s="80">
        <f t="shared" si="80"/>
        <v>0</v>
      </c>
      <c r="BJ55" s="139"/>
      <c r="BK55" s="89"/>
      <c r="BL55" s="78" t="s">
        <v>305</v>
      </c>
      <c r="BM55" s="80">
        <v>3</v>
      </c>
      <c r="BN55" s="80">
        <v>7</v>
      </c>
      <c r="BO55" s="36"/>
    </row>
    <row r="56" spans="1:72" s="52" customFormat="1" ht="18" customHeight="1" x14ac:dyDescent="0.2">
      <c r="A56" s="89"/>
      <c r="B56" s="78" t="s">
        <v>306</v>
      </c>
      <c r="C56" s="152">
        <v>8</v>
      </c>
      <c r="D56" s="152">
        <v>8</v>
      </c>
      <c r="E56" s="101">
        <v>0</v>
      </c>
      <c r="F56" s="152">
        <v>57</v>
      </c>
      <c r="G56" s="152">
        <v>650</v>
      </c>
      <c r="H56" s="152">
        <v>312</v>
      </c>
      <c r="I56" s="152">
        <v>338</v>
      </c>
      <c r="J56" s="152">
        <v>107</v>
      </c>
      <c r="K56" s="152">
        <v>46</v>
      </c>
      <c r="L56" s="152">
        <v>61</v>
      </c>
      <c r="M56" s="152">
        <v>115</v>
      </c>
      <c r="N56" s="152">
        <v>53</v>
      </c>
      <c r="O56" s="152">
        <v>62</v>
      </c>
      <c r="P56" s="152">
        <v>93</v>
      </c>
      <c r="Q56" s="152">
        <v>44</v>
      </c>
      <c r="R56" s="152">
        <v>49</v>
      </c>
      <c r="S56" s="152">
        <v>115</v>
      </c>
      <c r="T56" s="152">
        <v>58</v>
      </c>
      <c r="U56" s="152">
        <v>57</v>
      </c>
      <c r="V56" s="152">
        <v>110</v>
      </c>
      <c r="W56" s="152">
        <v>61</v>
      </c>
      <c r="X56" s="152">
        <v>49</v>
      </c>
      <c r="Y56" s="152">
        <v>110</v>
      </c>
      <c r="Z56" s="152">
        <v>50</v>
      </c>
      <c r="AA56" s="152">
        <v>60</v>
      </c>
      <c r="AB56" s="139"/>
      <c r="AC56" s="89"/>
      <c r="AD56" s="78" t="s">
        <v>306</v>
      </c>
      <c r="AE56" s="152">
        <v>94</v>
      </c>
      <c r="AF56" s="152">
        <v>35</v>
      </c>
      <c r="AG56" s="152">
        <v>59</v>
      </c>
      <c r="AH56" s="152">
        <v>5</v>
      </c>
      <c r="AI56" s="101">
        <v>3</v>
      </c>
      <c r="AJ56" s="152">
        <v>0</v>
      </c>
      <c r="AK56" s="101">
        <v>0</v>
      </c>
      <c r="AL56" s="152">
        <v>7</v>
      </c>
      <c r="AM56" s="101">
        <v>1</v>
      </c>
      <c r="AN56" s="152">
        <v>0</v>
      </c>
      <c r="AO56" s="101">
        <v>0</v>
      </c>
      <c r="AP56" s="152">
        <v>0</v>
      </c>
      <c r="AQ56" s="101">
        <v>0</v>
      </c>
      <c r="AR56" s="152">
        <v>19</v>
      </c>
      <c r="AS56" s="152">
        <v>38</v>
      </c>
      <c r="AT56" s="152">
        <v>8</v>
      </c>
      <c r="AU56" s="101">
        <v>0</v>
      </c>
      <c r="AV56" s="101">
        <v>0</v>
      </c>
      <c r="AW56" s="101">
        <v>1</v>
      </c>
      <c r="AX56" s="101">
        <v>4</v>
      </c>
      <c r="AY56" s="80">
        <v>8</v>
      </c>
      <c r="AZ56" s="80">
        <v>8</v>
      </c>
      <c r="BA56" s="80">
        <v>17</v>
      </c>
      <c r="BB56" s="80">
        <v>3</v>
      </c>
      <c r="BC56" s="80">
        <v>14</v>
      </c>
      <c r="BD56" s="80">
        <v>1</v>
      </c>
      <c r="BE56" s="80">
        <v>7</v>
      </c>
      <c r="BF56" s="101">
        <v>0</v>
      </c>
      <c r="BG56" s="101">
        <v>1</v>
      </c>
      <c r="BH56" s="80">
        <f t="shared" si="80"/>
        <v>2</v>
      </c>
      <c r="BI56" s="80">
        <f t="shared" si="80"/>
        <v>6</v>
      </c>
      <c r="BJ56" s="139"/>
      <c r="BK56" s="89"/>
      <c r="BL56" s="78" t="s">
        <v>306</v>
      </c>
      <c r="BM56" s="80">
        <v>16</v>
      </c>
      <c r="BN56" s="80">
        <v>42</v>
      </c>
      <c r="BO56" s="36"/>
    </row>
    <row r="57" spans="1:72" s="52" customFormat="1" ht="18" customHeight="1" x14ac:dyDescent="0.2">
      <c r="A57" s="89"/>
      <c r="B57" s="78" t="s">
        <v>307</v>
      </c>
      <c r="C57" s="152">
        <v>4</v>
      </c>
      <c r="D57" s="152">
        <v>4</v>
      </c>
      <c r="E57" s="101">
        <v>0</v>
      </c>
      <c r="F57" s="152">
        <v>32</v>
      </c>
      <c r="G57" s="152">
        <v>513</v>
      </c>
      <c r="H57" s="152">
        <v>268</v>
      </c>
      <c r="I57" s="152">
        <v>245</v>
      </c>
      <c r="J57" s="152">
        <v>86</v>
      </c>
      <c r="K57" s="152">
        <v>51</v>
      </c>
      <c r="L57" s="152">
        <v>35</v>
      </c>
      <c r="M57" s="152">
        <v>92</v>
      </c>
      <c r="N57" s="152">
        <v>46</v>
      </c>
      <c r="O57" s="152">
        <v>46</v>
      </c>
      <c r="P57" s="152">
        <v>91</v>
      </c>
      <c r="Q57" s="152">
        <v>48</v>
      </c>
      <c r="R57" s="152">
        <v>43</v>
      </c>
      <c r="S57" s="152">
        <v>74</v>
      </c>
      <c r="T57" s="152">
        <v>37</v>
      </c>
      <c r="U57" s="152">
        <v>37</v>
      </c>
      <c r="V57" s="152">
        <v>92</v>
      </c>
      <c r="W57" s="152">
        <v>45</v>
      </c>
      <c r="X57" s="152">
        <v>47</v>
      </c>
      <c r="Y57" s="152">
        <v>78</v>
      </c>
      <c r="Z57" s="152">
        <v>41</v>
      </c>
      <c r="AA57" s="152">
        <v>37</v>
      </c>
      <c r="AB57" s="139"/>
      <c r="AC57" s="89"/>
      <c r="AD57" s="78" t="s">
        <v>307</v>
      </c>
      <c r="AE57" s="152">
        <v>56</v>
      </c>
      <c r="AF57" s="152">
        <v>24</v>
      </c>
      <c r="AG57" s="152">
        <v>32</v>
      </c>
      <c r="AH57" s="152">
        <v>4</v>
      </c>
      <c r="AI57" s="80">
        <v>0</v>
      </c>
      <c r="AJ57" s="152">
        <v>0</v>
      </c>
      <c r="AK57" s="80">
        <v>0</v>
      </c>
      <c r="AL57" s="152">
        <v>4</v>
      </c>
      <c r="AM57" s="80">
        <v>0</v>
      </c>
      <c r="AN57" s="152">
        <v>0</v>
      </c>
      <c r="AO57" s="80">
        <v>0</v>
      </c>
      <c r="AP57" s="152">
        <v>0</v>
      </c>
      <c r="AQ57" s="80">
        <v>0</v>
      </c>
      <c r="AR57" s="152">
        <v>13</v>
      </c>
      <c r="AS57" s="152">
        <v>22</v>
      </c>
      <c r="AT57" s="152">
        <v>4</v>
      </c>
      <c r="AU57" s="80">
        <v>0</v>
      </c>
      <c r="AV57" s="80">
        <v>0</v>
      </c>
      <c r="AW57" s="80">
        <v>1</v>
      </c>
      <c r="AX57" s="101">
        <v>3</v>
      </c>
      <c r="AY57" s="80">
        <v>5</v>
      </c>
      <c r="AZ57" s="80">
        <v>1</v>
      </c>
      <c r="BA57" s="80">
        <v>4</v>
      </c>
      <c r="BB57" s="80">
        <v>1</v>
      </c>
      <c r="BC57" s="80">
        <v>3</v>
      </c>
      <c r="BD57" s="80">
        <v>1</v>
      </c>
      <c r="BE57" s="80">
        <v>3</v>
      </c>
      <c r="BF57" s="101">
        <v>0</v>
      </c>
      <c r="BG57" s="80">
        <v>0</v>
      </c>
      <c r="BH57" s="80">
        <f t="shared" si="80"/>
        <v>0</v>
      </c>
      <c r="BI57" s="80">
        <f t="shared" si="80"/>
        <v>0</v>
      </c>
      <c r="BJ57" s="139"/>
      <c r="BK57" s="89"/>
      <c r="BL57" s="78" t="s">
        <v>307</v>
      </c>
      <c r="BM57" s="80">
        <v>11</v>
      </c>
      <c r="BN57" s="80">
        <v>52</v>
      </c>
      <c r="BO57" s="36"/>
    </row>
    <row r="58" spans="1:72" s="52" customFormat="1" ht="18" customHeight="1" x14ac:dyDescent="0.2">
      <c r="A58" s="171"/>
      <c r="B58" s="103" t="s">
        <v>308</v>
      </c>
      <c r="C58" s="172">
        <v>1</v>
      </c>
      <c r="D58" s="172">
        <v>1</v>
      </c>
      <c r="E58" s="105">
        <v>0</v>
      </c>
      <c r="F58" s="172">
        <v>8</v>
      </c>
      <c r="G58" s="172">
        <v>75</v>
      </c>
      <c r="H58" s="172">
        <v>38</v>
      </c>
      <c r="I58" s="172">
        <v>37</v>
      </c>
      <c r="J58" s="172">
        <v>10</v>
      </c>
      <c r="K58" s="172">
        <v>4</v>
      </c>
      <c r="L58" s="172">
        <v>6</v>
      </c>
      <c r="M58" s="172">
        <v>11</v>
      </c>
      <c r="N58" s="172">
        <v>4</v>
      </c>
      <c r="O58" s="172">
        <v>7</v>
      </c>
      <c r="P58" s="172">
        <v>10</v>
      </c>
      <c r="Q58" s="172">
        <v>7</v>
      </c>
      <c r="R58" s="172">
        <v>3</v>
      </c>
      <c r="S58" s="172">
        <v>14</v>
      </c>
      <c r="T58" s="172">
        <v>11</v>
      </c>
      <c r="U58" s="172">
        <v>3</v>
      </c>
      <c r="V58" s="172">
        <v>12</v>
      </c>
      <c r="W58" s="172">
        <v>3</v>
      </c>
      <c r="X58" s="172">
        <v>9</v>
      </c>
      <c r="Y58" s="172">
        <v>18</v>
      </c>
      <c r="Z58" s="172">
        <v>9</v>
      </c>
      <c r="AA58" s="172">
        <v>9</v>
      </c>
      <c r="AB58" s="139"/>
      <c r="AC58" s="171"/>
      <c r="AD58" s="103" t="s">
        <v>308</v>
      </c>
      <c r="AE58" s="172">
        <v>17</v>
      </c>
      <c r="AF58" s="172">
        <v>6</v>
      </c>
      <c r="AG58" s="172">
        <v>11</v>
      </c>
      <c r="AH58" s="172">
        <v>1</v>
      </c>
      <c r="AI58" s="105">
        <v>0</v>
      </c>
      <c r="AJ58" s="172">
        <v>0</v>
      </c>
      <c r="AK58" s="105">
        <v>0</v>
      </c>
      <c r="AL58" s="172">
        <v>0</v>
      </c>
      <c r="AM58" s="105">
        <v>1</v>
      </c>
      <c r="AN58" s="172">
        <v>0</v>
      </c>
      <c r="AO58" s="105">
        <v>0</v>
      </c>
      <c r="AP58" s="172">
        <v>0</v>
      </c>
      <c r="AQ58" s="105">
        <v>0</v>
      </c>
      <c r="AR58" s="172">
        <v>4</v>
      </c>
      <c r="AS58" s="172">
        <v>6</v>
      </c>
      <c r="AT58" s="172">
        <v>1</v>
      </c>
      <c r="AU58" s="105">
        <v>0</v>
      </c>
      <c r="AV58" s="105">
        <v>0</v>
      </c>
      <c r="AW58" s="105">
        <v>1</v>
      </c>
      <c r="AX58" s="173">
        <v>1</v>
      </c>
      <c r="AY58" s="173">
        <v>2</v>
      </c>
      <c r="AZ58" s="173">
        <v>0</v>
      </c>
      <c r="BA58" s="173">
        <v>9</v>
      </c>
      <c r="BB58" s="173">
        <v>4</v>
      </c>
      <c r="BC58" s="173">
        <v>5</v>
      </c>
      <c r="BD58" s="105">
        <v>1</v>
      </c>
      <c r="BE58" s="173">
        <v>0</v>
      </c>
      <c r="BF58" s="105">
        <v>0</v>
      </c>
      <c r="BG58" s="173">
        <v>0</v>
      </c>
      <c r="BH58" s="173">
        <f t="shared" si="80"/>
        <v>3</v>
      </c>
      <c r="BI58" s="173">
        <f t="shared" si="80"/>
        <v>5</v>
      </c>
      <c r="BJ58" s="139"/>
      <c r="BK58" s="171"/>
      <c r="BL58" s="103" t="s">
        <v>308</v>
      </c>
      <c r="BM58" s="173">
        <v>2</v>
      </c>
      <c r="BN58" s="173">
        <v>9</v>
      </c>
      <c r="BO58" s="36"/>
    </row>
    <row r="59" spans="1:72" s="7" customFormat="1" ht="18" customHeight="1" x14ac:dyDescent="0.2">
      <c r="A59" s="114" t="s">
        <v>249</v>
      </c>
      <c r="B59" s="121"/>
      <c r="C59" s="121"/>
      <c r="D59" s="121"/>
      <c r="E59" s="174"/>
      <c r="F59" s="121"/>
      <c r="G59" s="121"/>
      <c r="H59" s="121"/>
      <c r="I59" s="121"/>
      <c r="J59" s="175"/>
      <c r="K59" s="175"/>
      <c r="L59" s="175"/>
      <c r="M59" s="175"/>
      <c r="N59" s="175"/>
      <c r="O59" s="175"/>
      <c r="P59" s="175"/>
      <c r="Q59" s="175"/>
      <c r="R59" s="175"/>
      <c r="S59" s="175"/>
      <c r="T59" s="175"/>
      <c r="U59" s="175"/>
      <c r="V59" s="175"/>
      <c r="W59" s="175"/>
      <c r="X59" s="175"/>
      <c r="Y59" s="175"/>
      <c r="Z59" s="175"/>
      <c r="AA59" s="121"/>
      <c r="AB59" s="59"/>
      <c r="AC59" s="176" t="s">
        <v>249</v>
      </c>
      <c r="AD59" s="177"/>
      <c r="AE59" s="59"/>
      <c r="AF59" s="59"/>
      <c r="AG59" s="59"/>
      <c r="AH59" s="59"/>
      <c r="AI59" s="59"/>
      <c r="AJ59" s="59"/>
      <c r="AK59" s="59"/>
      <c r="AL59" s="59"/>
      <c r="AM59" s="59"/>
      <c r="AN59" s="59"/>
      <c r="AO59" s="59"/>
      <c r="AP59" s="59"/>
      <c r="AQ59" s="59"/>
      <c r="AR59" s="59"/>
      <c r="AS59" s="59"/>
      <c r="AT59" s="59"/>
      <c r="AU59" s="64"/>
      <c r="AV59" s="64"/>
      <c r="AW59" s="64"/>
      <c r="AX59" s="59"/>
      <c r="AY59" s="59"/>
      <c r="AZ59" s="59"/>
      <c r="BA59" s="59"/>
      <c r="BB59" s="59"/>
      <c r="BC59" s="59"/>
      <c r="BD59" s="59"/>
      <c r="BE59" s="59"/>
      <c r="BF59" s="59"/>
      <c r="BG59" s="59"/>
      <c r="BH59" s="59"/>
      <c r="BI59" s="59"/>
      <c r="BJ59" s="64"/>
      <c r="BK59" s="114" t="s">
        <v>249</v>
      </c>
      <c r="BL59" s="178"/>
      <c r="BM59" s="175"/>
      <c r="BN59" s="175"/>
      <c r="BO59" s="2"/>
      <c r="BP59" s="2"/>
      <c r="BQ59" s="2"/>
      <c r="BR59" s="2"/>
      <c r="BS59" s="2"/>
      <c r="BT59" s="2"/>
    </row>
    <row r="60" spans="1:72" x14ac:dyDescent="0.2">
      <c r="A60" s="1"/>
      <c r="B60" s="1"/>
      <c r="AC60" s="5"/>
      <c r="AD60" s="5"/>
      <c r="BJ60" s="52"/>
      <c r="BK60" s="5"/>
      <c r="BL60" s="5"/>
    </row>
    <row r="61" spans="1:72" x14ac:dyDescent="0.2">
      <c r="B61" s="54"/>
      <c r="C61" s="348"/>
      <c r="AD61" s="54"/>
      <c r="BL61" s="54"/>
    </row>
    <row r="62" spans="1:72" x14ac:dyDescent="0.2">
      <c r="B62" s="54"/>
      <c r="AD62" s="54"/>
      <c r="BL62" s="54"/>
    </row>
    <row r="64" spans="1:72" x14ac:dyDescent="0.2">
      <c r="B64" s="1"/>
    </row>
    <row r="65" spans="2:2" x14ac:dyDescent="0.2">
      <c r="B65" s="1"/>
    </row>
    <row r="66" spans="2:2" x14ac:dyDescent="0.2">
      <c r="B66" s="1"/>
    </row>
    <row r="67" spans="2:2" x14ac:dyDescent="0.2">
      <c r="B67" s="1"/>
    </row>
    <row r="68" spans="2:2" x14ac:dyDescent="0.2">
      <c r="B68" s="1"/>
    </row>
    <row r="69" spans="2:2" x14ac:dyDescent="0.2">
      <c r="B69" s="1"/>
    </row>
    <row r="70" spans="2:2" x14ac:dyDescent="0.2">
      <c r="B70" s="1"/>
    </row>
    <row r="71" spans="2:2" x14ac:dyDescent="0.2">
      <c r="B71" s="1"/>
    </row>
    <row r="72" spans="2:2" x14ac:dyDescent="0.2">
      <c r="B72" s="1"/>
    </row>
    <row r="73" spans="2:2" x14ac:dyDescent="0.2">
      <c r="B73" s="1"/>
    </row>
  </sheetData>
  <mergeCells count="53">
    <mergeCell ref="A6:B6"/>
    <mergeCell ref="A7:B7"/>
    <mergeCell ref="AC6:AD6"/>
    <mergeCell ref="AC7:AD7"/>
    <mergeCell ref="BK6:BL6"/>
    <mergeCell ref="BK7:BL7"/>
    <mergeCell ref="A4:B4"/>
    <mergeCell ref="BK4:BL4"/>
    <mergeCell ref="BM3:BM5"/>
    <mergeCell ref="BN3:BN5"/>
    <mergeCell ref="BF4:BG4"/>
    <mergeCell ref="AJ4:AK4"/>
    <mergeCell ref="C4:C5"/>
    <mergeCell ref="AV4:AW4"/>
    <mergeCell ref="BD4:BE4"/>
    <mergeCell ref="A8:B8"/>
    <mergeCell ref="A20:B20"/>
    <mergeCell ref="AC31:AD31"/>
    <mergeCell ref="BK8:BL8"/>
    <mergeCell ref="A31:B31"/>
    <mergeCell ref="A29:B29"/>
    <mergeCell ref="A26:B26"/>
    <mergeCell ref="A21:B21"/>
    <mergeCell ref="AC21:AD21"/>
    <mergeCell ref="AC26:AD26"/>
    <mergeCell ref="A52:B52"/>
    <mergeCell ref="A47:B47"/>
    <mergeCell ref="A35:B35"/>
    <mergeCell ref="A39:B39"/>
    <mergeCell ref="BK20:BL20"/>
    <mergeCell ref="BK52:BL52"/>
    <mergeCell ref="BK21:BL21"/>
    <mergeCell ref="AC20:AD20"/>
    <mergeCell ref="BK26:BL26"/>
    <mergeCell ref="AC29:AD29"/>
    <mergeCell ref="BK29:BL29"/>
    <mergeCell ref="BK35:BL35"/>
    <mergeCell ref="AC39:AD39"/>
    <mergeCell ref="AC35:AD35"/>
    <mergeCell ref="BK47:BL47"/>
    <mergeCell ref="BK31:BL31"/>
    <mergeCell ref="AC52:AD52"/>
    <mergeCell ref="BK39:BL39"/>
    <mergeCell ref="AC47:AD47"/>
    <mergeCell ref="AC8:AD8"/>
    <mergeCell ref="AN4:AO4"/>
    <mergeCell ref="AP4:AQ4"/>
    <mergeCell ref="AC2:AD5"/>
    <mergeCell ref="BA3:BC4"/>
    <mergeCell ref="BH3:BI4"/>
    <mergeCell ref="AT4:AU4"/>
    <mergeCell ref="BA2:BI2"/>
    <mergeCell ref="BD3:BG3"/>
  </mergeCells>
  <phoneticPr fontId="2"/>
  <printOptions horizontalCentered="1"/>
  <pageMargins left="0.51181102362204722" right="0.51181102362204722" top="0.59055118110236227" bottom="0.59055118110236227" header="0.19685039370078741" footer="0.51181102362204722"/>
  <pageSetup paperSize="9" scale="79" firstPageNumber="28" orientation="portrait" useFirstPageNumber="1" r:id="rId1"/>
  <headerFooter alignWithMargins="0">
    <oddHeader>&amp;L&amp;11
  小　学　校&amp;R&amp;11
小　学　校</oddHeader>
    <oddFooter>&amp;C‐&amp;P--</oddFooter>
  </headerFooter>
  <colBreaks count="1" manualBreakCount="1">
    <brk id="45" max="1048575" man="1"/>
  </colBreaks>
  <ignoredErrors>
    <ignoredError sqref="J4:AA4" numberStoredAsText="1"/>
    <ignoredError sqref="BH26:BI26 BH29:BI29 BH31:BI31 BH35:BI35 BH39:BI39 BH47:BI47 BH52 AE35 BA26 J26:L26 N26:O26 Q26:U26 W26:X26 J29:L29 J31:L31 J35:L35 J39:L39 J47:L47 J52:L52 N29:O29 N31:O31 N35:O35 N39:O39 N47:O47 N52:O52 Q29:U29 Q31:U31 Q35:U35 Q39:U39 Q47:U47 Q52:U52 W29:AA29 W31:Z31 Y35:AA35 W39:X39 W47:AA47 W52:AA52 BA47 BA31 BA35 BA39 BA52 Z26:AA26" formula="1"/>
    <ignoredError sqref="BN26 AS26 M21 P21 V21 G21" formulaRange="1"/>
    <ignoredError sqref="AE26 AE39 AE47 AE52 G26 V26 P26 M26 G47 G29 V29 P29 M29 G31 V31 P31 M31 P35 M35 V39 P39 M39 V47 P47 M47 G52 V52 P52 M52 AE31" formula="1"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C59" transitionEvaluation="1" codeName="Sheet3">
    <tabColor rgb="FFCCFFCC"/>
    <pageSetUpPr fitToPage="1"/>
  </sheetPr>
  <dimension ref="A1:BN65"/>
  <sheetViews>
    <sheetView showGridLines="0" zoomScale="115" zoomScaleNormal="115" zoomScaleSheetLayoutView="100" workbookViewId="0">
      <pane xSplit="2" ySplit="7" topLeftCell="C59" activePane="bottomRight" state="frozen"/>
      <selection pane="topRight" activeCell="C1" sqref="C1"/>
      <selection pane="bottomLeft" activeCell="A10" sqref="A10"/>
      <selection pane="bottomRight" activeCell="A65" sqref="A65"/>
    </sheetView>
  </sheetViews>
  <sheetFormatPr defaultColWidth="10.69921875" defaultRowHeight="12.75" x14ac:dyDescent="0.2"/>
  <cols>
    <col min="1" max="1" width="3.19921875" style="7" customWidth="1"/>
    <col min="2" max="2" width="9.8984375" style="7" customWidth="1"/>
    <col min="3" max="4" width="10.59765625" style="7" customWidth="1"/>
    <col min="5" max="5" width="10.59765625" style="15" customWidth="1"/>
    <col min="6" max="18" width="10.59765625" style="7" customWidth="1"/>
    <col min="19" max="19" width="10.69921875" style="7"/>
    <col min="20" max="20" width="3.19921875" style="7" customWidth="1"/>
    <col min="21" max="21" width="10" style="7" customWidth="1"/>
    <col min="22" max="24" width="7.19921875" style="7" customWidth="1"/>
    <col min="25" max="26" width="6.5" style="7" customWidth="1"/>
    <col min="27" max="28" width="5" style="7" customWidth="1"/>
    <col min="29" max="30" width="6.5" style="7" customWidth="1"/>
    <col min="31" max="34" width="5" style="7" customWidth="1"/>
    <col min="35" max="36" width="7.19921875" style="7" customWidth="1"/>
    <col min="37" max="38" width="5" style="7" customWidth="1"/>
    <col min="39" max="40" width="6.19921875" style="7" customWidth="1"/>
    <col min="41" max="42" width="5" style="7" customWidth="1"/>
    <col min="43" max="45" width="6.19921875" style="7" customWidth="1"/>
    <col min="46" max="54" width="6" style="7" customWidth="1"/>
    <col min="55" max="55" width="9.19921875" style="7" customWidth="1"/>
    <col min="56" max="56" width="3.19921875" style="7" customWidth="1"/>
    <col min="57" max="57" width="9.8984375" style="7" customWidth="1"/>
    <col min="58" max="59" width="12.69921875" style="7" customWidth="1"/>
    <col min="60" max="61" width="8.796875" style="54" customWidth="1"/>
    <col min="62" max="62" width="30.69921875" style="54" customWidth="1"/>
    <col min="63" max="64" width="8.796875" style="54" customWidth="1"/>
    <col min="65" max="65" width="8.796875" style="52" customWidth="1"/>
    <col min="66" max="66" width="2.796875" style="52" customWidth="1"/>
    <col min="67" max="16384" width="10.69921875" style="52"/>
  </cols>
  <sheetData>
    <row r="1" spans="1:66" ht="18" customHeight="1" x14ac:dyDescent="0.2">
      <c r="A1" s="60" t="s">
        <v>235</v>
      </c>
      <c r="B1" s="61"/>
      <c r="C1" s="59"/>
      <c r="D1" s="59"/>
      <c r="E1" s="179"/>
      <c r="F1" s="59"/>
      <c r="G1" s="59"/>
      <c r="H1" s="59"/>
      <c r="I1" s="59"/>
      <c r="J1" s="59"/>
      <c r="K1" s="59"/>
      <c r="L1" s="59"/>
      <c r="M1" s="59"/>
      <c r="N1" s="59"/>
      <c r="O1" s="59"/>
      <c r="P1" s="59"/>
      <c r="Q1" s="59"/>
      <c r="R1" s="59"/>
      <c r="S1" s="59"/>
      <c r="T1" s="62" t="s">
        <v>0</v>
      </c>
      <c r="U1" s="64"/>
      <c r="V1" s="64"/>
      <c r="W1" s="64"/>
      <c r="X1" s="64"/>
      <c r="Y1" s="64"/>
      <c r="Z1" s="64"/>
      <c r="AA1" s="64"/>
      <c r="AB1" s="64"/>
      <c r="AC1" s="64"/>
      <c r="AD1" s="64"/>
      <c r="AE1" s="64"/>
      <c r="AF1" s="64"/>
      <c r="AG1" s="64"/>
      <c r="AH1" s="64"/>
      <c r="AI1" s="64"/>
      <c r="AJ1" s="64"/>
      <c r="AK1" s="64"/>
      <c r="AL1" s="64"/>
      <c r="AM1" s="64"/>
      <c r="AN1" s="64"/>
      <c r="AO1" s="64"/>
      <c r="AP1" s="64"/>
      <c r="AQ1" s="64"/>
      <c r="AR1" s="64"/>
      <c r="AS1" s="64"/>
      <c r="AT1" s="64"/>
      <c r="AU1" s="64"/>
      <c r="AV1" s="64"/>
      <c r="AW1" s="64"/>
      <c r="AX1" s="64"/>
      <c r="AY1" s="64"/>
      <c r="AZ1" s="64"/>
      <c r="BA1" s="431" t="s">
        <v>1</v>
      </c>
      <c r="BB1" s="470"/>
      <c r="BC1" s="64"/>
      <c r="BD1" s="59"/>
      <c r="BE1" s="59"/>
      <c r="BF1" s="64"/>
      <c r="BG1" s="64"/>
    </row>
    <row r="2" spans="1:66" ht="18" customHeight="1" x14ac:dyDescent="0.2">
      <c r="A2" s="62" t="s">
        <v>36</v>
      </c>
      <c r="B2" s="63"/>
      <c r="C2" s="64"/>
      <c r="D2" s="64"/>
      <c r="E2" s="180"/>
      <c r="F2" s="64"/>
      <c r="G2" s="64"/>
      <c r="H2" s="64"/>
      <c r="I2" s="64"/>
      <c r="J2" s="64"/>
      <c r="K2" s="64"/>
      <c r="L2" s="64"/>
      <c r="M2" s="64"/>
      <c r="N2" s="64"/>
      <c r="O2" s="64"/>
      <c r="P2" s="64"/>
      <c r="Q2" s="431" t="s">
        <v>177</v>
      </c>
      <c r="R2" s="470"/>
      <c r="S2" s="59"/>
      <c r="T2" s="432" t="s">
        <v>10</v>
      </c>
      <c r="U2" s="433"/>
      <c r="V2" s="69"/>
      <c r="W2" s="67"/>
      <c r="X2" s="68" t="s">
        <v>3</v>
      </c>
      <c r="Y2" s="67"/>
      <c r="Z2" s="67"/>
      <c r="AA2" s="67"/>
      <c r="AB2" s="67"/>
      <c r="AC2" s="67"/>
      <c r="AD2" s="68" t="s">
        <v>4</v>
      </c>
      <c r="AE2" s="68"/>
      <c r="AF2" s="68"/>
      <c r="AG2" s="68"/>
      <c r="AH2" s="68"/>
      <c r="AI2" s="67"/>
      <c r="AJ2" s="67"/>
      <c r="AK2" s="67"/>
      <c r="AL2" s="67"/>
      <c r="AM2" s="67"/>
      <c r="AN2" s="68" t="s">
        <v>5</v>
      </c>
      <c r="AO2" s="67"/>
      <c r="AP2" s="67"/>
      <c r="AQ2" s="67"/>
      <c r="AR2" s="67"/>
      <c r="AS2" s="67"/>
      <c r="AT2" s="450" t="s">
        <v>159</v>
      </c>
      <c r="AU2" s="456"/>
      <c r="AV2" s="456"/>
      <c r="AW2" s="456"/>
      <c r="AX2" s="456"/>
      <c r="AY2" s="456"/>
      <c r="AZ2" s="456"/>
      <c r="BA2" s="456"/>
      <c r="BB2" s="457"/>
      <c r="BC2" s="181"/>
      <c r="BD2" s="62" t="s">
        <v>241</v>
      </c>
      <c r="BE2" s="64"/>
      <c r="BF2" s="64"/>
      <c r="BG2" s="180" t="s">
        <v>242</v>
      </c>
      <c r="BH2" s="52"/>
      <c r="BI2" s="52"/>
      <c r="BJ2" s="52"/>
      <c r="BK2" s="25"/>
      <c r="BL2" s="50"/>
      <c r="BM2" s="50"/>
      <c r="BN2" s="55"/>
    </row>
    <row r="3" spans="1:66" ht="21.95" customHeight="1" x14ac:dyDescent="0.2">
      <c r="A3" s="123"/>
      <c r="B3" s="124"/>
      <c r="C3" s="66" t="s">
        <v>6</v>
      </c>
      <c r="D3" s="68" t="s">
        <v>7</v>
      </c>
      <c r="E3" s="68" t="s">
        <v>5</v>
      </c>
      <c r="F3" s="65" t="s">
        <v>6</v>
      </c>
      <c r="G3" s="69"/>
      <c r="H3" s="67"/>
      <c r="I3" s="182" t="s">
        <v>37</v>
      </c>
      <c r="J3" s="67"/>
      <c r="K3" s="67"/>
      <c r="L3" s="182" t="s">
        <v>38</v>
      </c>
      <c r="M3" s="67"/>
      <c r="N3" s="67"/>
      <c r="O3" s="182" t="s">
        <v>39</v>
      </c>
      <c r="P3" s="67"/>
      <c r="Q3" s="67"/>
      <c r="R3" s="67"/>
      <c r="S3" s="139"/>
      <c r="T3" s="474"/>
      <c r="U3" s="453"/>
      <c r="V3" s="127"/>
      <c r="W3" s="128"/>
      <c r="X3" s="128"/>
      <c r="Y3" s="129" t="s">
        <v>175</v>
      </c>
      <c r="Z3" s="128"/>
      <c r="AA3" s="128"/>
      <c r="AB3" s="128"/>
      <c r="AC3" s="128"/>
      <c r="AD3" s="128"/>
      <c r="AE3" s="128"/>
      <c r="AF3" s="128"/>
      <c r="AG3" s="128"/>
      <c r="AH3" s="128"/>
      <c r="AI3" s="128"/>
      <c r="AJ3" s="128"/>
      <c r="AK3" s="128"/>
      <c r="AL3" s="128"/>
      <c r="AM3" s="128"/>
      <c r="AN3" s="128"/>
      <c r="AO3" s="128"/>
      <c r="AP3" s="128"/>
      <c r="AQ3" s="128"/>
      <c r="AR3" s="128"/>
      <c r="AS3" s="130" t="s">
        <v>12</v>
      </c>
      <c r="AT3" s="432" t="s">
        <v>13</v>
      </c>
      <c r="AU3" s="454"/>
      <c r="AV3" s="433"/>
      <c r="AW3" s="450" t="s">
        <v>169</v>
      </c>
      <c r="AX3" s="458"/>
      <c r="AY3" s="458"/>
      <c r="AZ3" s="451"/>
      <c r="BA3" s="432" t="s">
        <v>170</v>
      </c>
      <c r="BB3" s="475"/>
      <c r="BC3" s="183"/>
      <c r="BD3" s="123"/>
      <c r="BE3" s="184"/>
      <c r="BF3" s="465" t="s">
        <v>201</v>
      </c>
      <c r="BG3" s="471" t="s">
        <v>203</v>
      </c>
      <c r="BH3" s="287"/>
      <c r="BI3" s="288"/>
      <c r="BJ3" s="288"/>
      <c r="BK3" s="288"/>
      <c r="BL3" s="288"/>
      <c r="BM3" s="53"/>
      <c r="BN3" s="53"/>
    </row>
    <row r="4" spans="1:66" ht="21.95" customHeight="1" x14ac:dyDescent="0.2">
      <c r="A4" s="463" t="s">
        <v>199</v>
      </c>
      <c r="B4" s="464"/>
      <c r="C4" s="468" t="s">
        <v>13</v>
      </c>
      <c r="D4" s="351" t="s">
        <v>16</v>
      </c>
      <c r="E4" s="351" t="s">
        <v>17</v>
      </c>
      <c r="F4" s="130" t="s">
        <v>18</v>
      </c>
      <c r="G4" s="71" t="s">
        <v>19</v>
      </c>
      <c r="H4" s="128"/>
      <c r="I4" s="135" t="s">
        <v>5</v>
      </c>
      <c r="J4" s="71" t="s">
        <v>20</v>
      </c>
      <c r="K4" s="135" t="s">
        <v>6</v>
      </c>
      <c r="L4" s="134" t="s">
        <v>21</v>
      </c>
      <c r="M4" s="66" t="s">
        <v>22</v>
      </c>
      <c r="N4" s="135" t="s">
        <v>6</v>
      </c>
      <c r="O4" s="135" t="s">
        <v>21</v>
      </c>
      <c r="P4" s="71" t="s">
        <v>23</v>
      </c>
      <c r="Q4" s="135" t="s">
        <v>6</v>
      </c>
      <c r="R4" s="135" t="s">
        <v>21</v>
      </c>
      <c r="S4" s="139"/>
      <c r="T4" s="474"/>
      <c r="U4" s="453"/>
      <c r="V4" s="127"/>
      <c r="W4" s="135" t="s">
        <v>13</v>
      </c>
      <c r="X4" s="128"/>
      <c r="Y4" s="71" t="s">
        <v>7</v>
      </c>
      <c r="Z4" s="135" t="s">
        <v>14</v>
      </c>
      <c r="AA4" s="450" t="s">
        <v>174</v>
      </c>
      <c r="AB4" s="451"/>
      <c r="AC4" s="71" t="s">
        <v>3</v>
      </c>
      <c r="AD4" s="135" t="s">
        <v>27</v>
      </c>
      <c r="AE4" s="450" t="s">
        <v>195</v>
      </c>
      <c r="AF4" s="451"/>
      <c r="AG4" s="450" t="s">
        <v>196</v>
      </c>
      <c r="AH4" s="451"/>
      <c r="AI4" s="71" t="s">
        <v>3</v>
      </c>
      <c r="AJ4" s="134" t="s">
        <v>40</v>
      </c>
      <c r="AK4" s="450" t="s">
        <v>197</v>
      </c>
      <c r="AL4" s="457"/>
      <c r="AM4" s="450" t="s">
        <v>172</v>
      </c>
      <c r="AN4" s="451"/>
      <c r="AO4" s="450" t="s">
        <v>198</v>
      </c>
      <c r="AP4" s="451"/>
      <c r="AQ4" s="66" t="s">
        <v>28</v>
      </c>
      <c r="AR4" s="135" t="s">
        <v>29</v>
      </c>
      <c r="AS4" s="130" t="s">
        <v>30</v>
      </c>
      <c r="AT4" s="434"/>
      <c r="AU4" s="455"/>
      <c r="AV4" s="435"/>
      <c r="AW4" s="450" t="s">
        <v>171</v>
      </c>
      <c r="AX4" s="451"/>
      <c r="AY4" s="450" t="s">
        <v>176</v>
      </c>
      <c r="AZ4" s="451"/>
      <c r="BA4" s="434"/>
      <c r="BB4" s="435"/>
      <c r="BC4" s="185"/>
      <c r="BD4" s="463" t="s">
        <v>199</v>
      </c>
      <c r="BE4" s="464"/>
      <c r="BF4" s="466"/>
      <c r="BG4" s="472"/>
      <c r="BH4" s="287"/>
      <c r="BI4" s="288"/>
      <c r="BJ4" s="288"/>
      <c r="BK4" s="288"/>
      <c r="BL4" s="288"/>
      <c r="BM4" s="53"/>
    </row>
    <row r="5" spans="1:66" ht="21.95" customHeight="1" x14ac:dyDescent="0.2">
      <c r="A5" s="127"/>
      <c r="B5" s="128"/>
      <c r="C5" s="469"/>
      <c r="D5" s="352" t="s">
        <v>7</v>
      </c>
      <c r="E5" s="352" t="s">
        <v>7</v>
      </c>
      <c r="F5" s="71" t="s">
        <v>5</v>
      </c>
      <c r="G5" s="71" t="s">
        <v>13</v>
      </c>
      <c r="H5" s="71" t="s">
        <v>31</v>
      </c>
      <c r="I5" s="71" t="s">
        <v>32</v>
      </c>
      <c r="J5" s="136" t="s">
        <v>13</v>
      </c>
      <c r="K5" s="136" t="s">
        <v>31</v>
      </c>
      <c r="L5" s="72" t="s">
        <v>32</v>
      </c>
      <c r="M5" s="71" t="s">
        <v>13</v>
      </c>
      <c r="N5" s="71" t="s">
        <v>31</v>
      </c>
      <c r="O5" s="71" t="s">
        <v>32</v>
      </c>
      <c r="P5" s="71" t="s">
        <v>13</v>
      </c>
      <c r="Q5" s="71" t="s">
        <v>31</v>
      </c>
      <c r="R5" s="71" t="s">
        <v>32</v>
      </c>
      <c r="S5" s="139"/>
      <c r="T5" s="455"/>
      <c r="U5" s="435"/>
      <c r="V5" s="71" t="s">
        <v>13</v>
      </c>
      <c r="W5" s="71" t="s">
        <v>31</v>
      </c>
      <c r="X5" s="71" t="s">
        <v>32</v>
      </c>
      <c r="Y5" s="71" t="s">
        <v>31</v>
      </c>
      <c r="Z5" s="71" t="s">
        <v>32</v>
      </c>
      <c r="AA5" s="71" t="s">
        <v>31</v>
      </c>
      <c r="AB5" s="71" t="s">
        <v>32</v>
      </c>
      <c r="AC5" s="71" t="s">
        <v>31</v>
      </c>
      <c r="AD5" s="71" t="s">
        <v>32</v>
      </c>
      <c r="AE5" s="71" t="s">
        <v>31</v>
      </c>
      <c r="AF5" s="71" t="s">
        <v>32</v>
      </c>
      <c r="AG5" s="71" t="s">
        <v>31</v>
      </c>
      <c r="AH5" s="71" t="s">
        <v>32</v>
      </c>
      <c r="AI5" s="71" t="s">
        <v>31</v>
      </c>
      <c r="AJ5" s="72" t="s">
        <v>32</v>
      </c>
      <c r="AK5" s="71" t="s">
        <v>213</v>
      </c>
      <c r="AL5" s="72" t="s">
        <v>32</v>
      </c>
      <c r="AM5" s="71" t="s">
        <v>33</v>
      </c>
      <c r="AN5" s="136" t="s">
        <v>34</v>
      </c>
      <c r="AO5" s="136" t="s">
        <v>136</v>
      </c>
      <c r="AP5" s="71" t="s">
        <v>137</v>
      </c>
      <c r="AQ5" s="71" t="s">
        <v>31</v>
      </c>
      <c r="AR5" s="71" t="s">
        <v>32</v>
      </c>
      <c r="AS5" s="71" t="s">
        <v>15</v>
      </c>
      <c r="AT5" s="71" t="s">
        <v>13</v>
      </c>
      <c r="AU5" s="71" t="s">
        <v>31</v>
      </c>
      <c r="AV5" s="71" t="s">
        <v>32</v>
      </c>
      <c r="AW5" s="71" t="s">
        <v>31</v>
      </c>
      <c r="AX5" s="71" t="s">
        <v>32</v>
      </c>
      <c r="AY5" s="71" t="s">
        <v>31</v>
      </c>
      <c r="AZ5" s="71" t="s">
        <v>32</v>
      </c>
      <c r="BA5" s="71" t="s">
        <v>31</v>
      </c>
      <c r="BB5" s="136" t="s">
        <v>32</v>
      </c>
      <c r="BC5" s="183"/>
      <c r="BD5" s="127"/>
      <c r="BE5" s="186"/>
      <c r="BF5" s="467"/>
      <c r="BG5" s="473"/>
      <c r="BH5" s="287"/>
      <c r="BI5" s="288"/>
      <c r="BJ5" s="288"/>
      <c r="BK5" s="288"/>
      <c r="BL5" s="288"/>
      <c r="BM5" s="288"/>
      <c r="BN5" s="53"/>
    </row>
    <row r="6" spans="1:66" ht="21.95" customHeight="1" x14ac:dyDescent="0.2">
      <c r="A6" s="442" t="s">
        <v>361</v>
      </c>
      <c r="B6" s="443"/>
      <c r="C6" s="187">
        <v>159</v>
      </c>
      <c r="D6" s="140">
        <v>159</v>
      </c>
      <c r="E6" s="188">
        <v>0</v>
      </c>
      <c r="F6" s="140">
        <v>1310</v>
      </c>
      <c r="G6" s="140">
        <v>30206</v>
      </c>
      <c r="H6" s="140">
        <v>15338</v>
      </c>
      <c r="I6" s="138">
        <v>14868</v>
      </c>
      <c r="J6" s="141">
        <v>9944</v>
      </c>
      <c r="K6" s="141">
        <v>5122</v>
      </c>
      <c r="L6" s="141">
        <v>4822</v>
      </c>
      <c r="M6" s="140">
        <v>10194</v>
      </c>
      <c r="N6" s="140">
        <v>5105</v>
      </c>
      <c r="O6" s="140">
        <v>5089</v>
      </c>
      <c r="P6" s="140">
        <v>10068</v>
      </c>
      <c r="Q6" s="140">
        <v>5111</v>
      </c>
      <c r="R6" s="140">
        <v>4957</v>
      </c>
      <c r="S6" s="139"/>
      <c r="T6" s="442" t="s">
        <v>361</v>
      </c>
      <c r="U6" s="443"/>
      <c r="V6" s="73">
        <v>3001</v>
      </c>
      <c r="W6" s="73">
        <v>1630</v>
      </c>
      <c r="X6" s="73">
        <v>1371</v>
      </c>
      <c r="Y6" s="73">
        <v>139</v>
      </c>
      <c r="Z6" s="73">
        <v>6</v>
      </c>
      <c r="AA6" s="189">
        <v>3</v>
      </c>
      <c r="AB6" s="189">
        <v>0</v>
      </c>
      <c r="AC6" s="73">
        <v>141</v>
      </c>
      <c r="AD6" s="73">
        <v>22</v>
      </c>
      <c r="AE6" s="189">
        <v>2</v>
      </c>
      <c r="AF6" s="189">
        <v>1</v>
      </c>
      <c r="AG6" s="189">
        <v>0</v>
      </c>
      <c r="AH6" s="189">
        <v>0</v>
      </c>
      <c r="AI6" s="73">
        <v>1214</v>
      </c>
      <c r="AJ6" s="74">
        <v>1060</v>
      </c>
      <c r="AK6" s="73">
        <v>0</v>
      </c>
      <c r="AL6" s="169">
        <v>1</v>
      </c>
      <c r="AM6" s="138">
        <v>142</v>
      </c>
      <c r="AN6" s="138">
        <v>21</v>
      </c>
      <c r="AO6" s="140">
        <v>0</v>
      </c>
      <c r="AP6" s="140">
        <v>16</v>
      </c>
      <c r="AQ6" s="140">
        <v>131</v>
      </c>
      <c r="AR6" s="140">
        <v>102</v>
      </c>
      <c r="AS6" s="140">
        <v>293</v>
      </c>
      <c r="AT6" s="140">
        <v>421</v>
      </c>
      <c r="AU6" s="140">
        <v>201</v>
      </c>
      <c r="AV6" s="140">
        <v>220</v>
      </c>
      <c r="AW6" s="140">
        <v>64</v>
      </c>
      <c r="AX6" s="140">
        <v>123</v>
      </c>
      <c r="AY6" s="140">
        <v>0</v>
      </c>
      <c r="AZ6" s="140">
        <v>14</v>
      </c>
      <c r="BA6" s="140">
        <v>137</v>
      </c>
      <c r="BB6" s="140">
        <v>83</v>
      </c>
      <c r="BC6" s="190"/>
      <c r="BD6" s="442" t="s">
        <v>361</v>
      </c>
      <c r="BE6" s="443"/>
      <c r="BF6" s="73">
        <v>278</v>
      </c>
      <c r="BG6" s="73">
        <v>801</v>
      </c>
      <c r="BH6" s="22"/>
      <c r="BI6" s="23"/>
      <c r="BJ6" s="23"/>
      <c r="BK6" s="23"/>
      <c r="BL6" s="23"/>
      <c r="BM6" s="23"/>
      <c r="BN6" s="8"/>
    </row>
    <row r="7" spans="1:66" ht="21.95" customHeight="1" x14ac:dyDescent="0.2">
      <c r="A7" s="444" t="s">
        <v>322</v>
      </c>
      <c r="B7" s="445"/>
      <c r="C7" s="143">
        <f>C8+C23</f>
        <v>157</v>
      </c>
      <c r="D7" s="143">
        <f t="shared" ref="D7:R7" si="0">D8+D23</f>
        <v>157</v>
      </c>
      <c r="E7" s="143">
        <f t="shared" si="0"/>
        <v>0</v>
      </c>
      <c r="F7" s="143">
        <f t="shared" si="0"/>
        <v>1306</v>
      </c>
      <c r="G7" s="143">
        <f>G8+G23</f>
        <v>29940</v>
      </c>
      <c r="H7" s="143">
        <f>H8+H23</f>
        <v>15291</v>
      </c>
      <c r="I7" s="143">
        <f>I8+I23</f>
        <v>14649</v>
      </c>
      <c r="J7" s="143">
        <f t="shared" si="0"/>
        <v>9823</v>
      </c>
      <c r="K7" s="143">
        <f t="shared" si="0"/>
        <v>5078</v>
      </c>
      <c r="L7" s="143">
        <f t="shared" si="0"/>
        <v>4745</v>
      </c>
      <c r="M7" s="143">
        <f t="shared" si="0"/>
        <v>9924</v>
      </c>
      <c r="N7" s="143">
        <f t="shared" si="0"/>
        <v>5105</v>
      </c>
      <c r="O7" s="143">
        <f t="shared" si="0"/>
        <v>4819</v>
      </c>
      <c r="P7" s="143">
        <f t="shared" si="0"/>
        <v>10193</v>
      </c>
      <c r="Q7" s="143">
        <f t="shared" si="0"/>
        <v>5108</v>
      </c>
      <c r="R7" s="242">
        <f t="shared" si="0"/>
        <v>5085</v>
      </c>
      <c r="S7" s="243"/>
      <c r="T7" s="444" t="s">
        <v>322</v>
      </c>
      <c r="U7" s="445"/>
      <c r="V7" s="146">
        <f>V8+V23</f>
        <v>2970</v>
      </c>
      <c r="W7" s="146">
        <f t="shared" ref="W7:BB7" si="1">W8+W23</f>
        <v>1604</v>
      </c>
      <c r="X7" s="146">
        <f t="shared" si="1"/>
        <v>1366</v>
      </c>
      <c r="Y7" s="146">
        <f t="shared" si="1"/>
        <v>134</v>
      </c>
      <c r="Z7" s="146">
        <f t="shared" si="1"/>
        <v>7</v>
      </c>
      <c r="AA7" s="146">
        <f t="shared" si="1"/>
        <v>2</v>
      </c>
      <c r="AB7" s="146">
        <f t="shared" si="1"/>
        <v>0</v>
      </c>
      <c r="AC7" s="146">
        <f t="shared" si="1"/>
        <v>140</v>
      </c>
      <c r="AD7" s="146">
        <f t="shared" si="1"/>
        <v>19</v>
      </c>
      <c r="AE7" s="146">
        <f t="shared" si="1"/>
        <v>2</v>
      </c>
      <c r="AF7" s="146">
        <f t="shared" si="1"/>
        <v>1</v>
      </c>
      <c r="AG7" s="146">
        <f t="shared" si="1"/>
        <v>0</v>
      </c>
      <c r="AH7" s="146">
        <f t="shared" si="1"/>
        <v>0</v>
      </c>
      <c r="AI7" s="146">
        <f t="shared" si="1"/>
        <v>1194</v>
      </c>
      <c r="AJ7" s="146">
        <f t="shared" si="1"/>
        <v>1058</v>
      </c>
      <c r="AK7" s="146">
        <f t="shared" si="1"/>
        <v>0</v>
      </c>
      <c r="AL7" s="146">
        <f t="shared" si="1"/>
        <v>0</v>
      </c>
      <c r="AM7" s="146">
        <f t="shared" si="1"/>
        <v>141</v>
      </c>
      <c r="AN7" s="146">
        <f t="shared" si="1"/>
        <v>18</v>
      </c>
      <c r="AO7" s="146">
        <f t="shared" si="1"/>
        <v>0</v>
      </c>
      <c r="AP7" s="146">
        <f t="shared" si="1"/>
        <v>16</v>
      </c>
      <c r="AQ7" s="146">
        <f t="shared" si="1"/>
        <v>132</v>
      </c>
      <c r="AR7" s="146">
        <f t="shared" si="1"/>
        <v>106</v>
      </c>
      <c r="AS7" s="146">
        <f t="shared" si="1"/>
        <v>303</v>
      </c>
      <c r="AT7" s="146">
        <f>AT8+AT23</f>
        <v>413</v>
      </c>
      <c r="AU7" s="146">
        <f t="shared" si="1"/>
        <v>199</v>
      </c>
      <c r="AV7" s="146">
        <f t="shared" si="1"/>
        <v>214</v>
      </c>
      <c r="AW7" s="146">
        <f t="shared" si="1"/>
        <v>70</v>
      </c>
      <c r="AX7" s="146">
        <f t="shared" si="1"/>
        <v>114</v>
      </c>
      <c r="AY7" s="146">
        <f t="shared" si="1"/>
        <v>0</v>
      </c>
      <c r="AZ7" s="146">
        <f t="shared" si="1"/>
        <v>14</v>
      </c>
      <c r="BA7" s="146">
        <f>BA8+BA23</f>
        <v>129</v>
      </c>
      <c r="BB7" s="244">
        <f t="shared" si="1"/>
        <v>86</v>
      </c>
      <c r="BC7" s="245"/>
      <c r="BD7" s="444" t="s">
        <v>322</v>
      </c>
      <c r="BE7" s="445"/>
      <c r="BF7" s="146">
        <f t="shared" ref="BF7" si="2">BF8+BF23</f>
        <v>295</v>
      </c>
      <c r="BG7" s="244">
        <f>BG8+BG23</f>
        <v>922</v>
      </c>
      <c r="BH7" s="38"/>
      <c r="BI7" s="39"/>
      <c r="BJ7" s="39"/>
      <c r="BK7" s="39"/>
      <c r="BL7" s="39"/>
      <c r="BM7" s="39"/>
      <c r="BN7" s="8"/>
    </row>
    <row r="8" spans="1:66" s="9" customFormat="1" ht="21.95" customHeight="1" x14ac:dyDescent="0.2">
      <c r="A8" s="448" t="s">
        <v>162</v>
      </c>
      <c r="B8" s="449"/>
      <c r="C8" s="192">
        <f>C9+C11+C13+C15+C16+C17+C19+C20+C21+C22</f>
        <v>106</v>
      </c>
      <c r="D8" s="192">
        <f t="shared" ref="D8:F8" si="3">D9+D11+D13+D15+D16+D17+D19+D20+D21+D22</f>
        <v>106</v>
      </c>
      <c r="E8" s="192">
        <f t="shared" si="3"/>
        <v>0</v>
      </c>
      <c r="F8" s="192">
        <f t="shared" si="3"/>
        <v>990</v>
      </c>
      <c r="G8" s="192">
        <f t="shared" ref="G8:R8" si="4">G9+G11+G13+G15+G16+G17+G19+G20+G21+G22</f>
        <v>23946</v>
      </c>
      <c r="H8" s="192">
        <f t="shared" si="4"/>
        <v>12181</v>
      </c>
      <c r="I8" s="192">
        <f t="shared" si="4"/>
        <v>11765</v>
      </c>
      <c r="J8" s="192">
        <f t="shared" si="4"/>
        <v>7856</v>
      </c>
      <c r="K8" s="193">
        <f t="shared" si="4"/>
        <v>4025</v>
      </c>
      <c r="L8" s="192">
        <f t="shared" si="4"/>
        <v>3831</v>
      </c>
      <c r="M8" s="192">
        <f t="shared" si="4"/>
        <v>7922</v>
      </c>
      <c r="N8" s="192">
        <f t="shared" si="4"/>
        <v>4083</v>
      </c>
      <c r="O8" s="192">
        <f t="shared" si="4"/>
        <v>3839</v>
      </c>
      <c r="P8" s="192">
        <f t="shared" si="4"/>
        <v>8168</v>
      </c>
      <c r="Q8" s="192">
        <f t="shared" si="4"/>
        <v>4073</v>
      </c>
      <c r="R8" s="193">
        <f t="shared" si="4"/>
        <v>4095</v>
      </c>
      <c r="S8" s="148"/>
      <c r="T8" s="448" t="s">
        <v>162</v>
      </c>
      <c r="U8" s="449"/>
      <c r="V8" s="194">
        <f t="shared" ref="V8:AA8" si="5">V9+V11+V13+V15+V16+V17+V19+V20+V21+V22</f>
        <v>2174</v>
      </c>
      <c r="W8" s="194">
        <f t="shared" si="5"/>
        <v>1154</v>
      </c>
      <c r="X8" s="194">
        <f t="shared" si="5"/>
        <v>1020</v>
      </c>
      <c r="Y8" s="194">
        <f t="shared" si="5"/>
        <v>88</v>
      </c>
      <c r="Z8" s="194">
        <f t="shared" si="5"/>
        <v>6</v>
      </c>
      <c r="AA8" s="194">
        <f t="shared" si="5"/>
        <v>2</v>
      </c>
      <c r="AB8" s="194">
        <f t="shared" ref="AB8" si="6">AB9+AB11+AB13+AB15+AB16+AB17+AB19+AB20+AB21+AB22</f>
        <v>0</v>
      </c>
      <c r="AC8" s="194">
        <f t="shared" ref="AC8:BB8" si="7">AC9+AC11+AC13+AC15+AC16+AC17+AC19+AC20+AC21+AC22</f>
        <v>94</v>
      </c>
      <c r="AD8" s="194">
        <f t="shared" si="7"/>
        <v>15</v>
      </c>
      <c r="AE8" s="194">
        <f t="shared" si="7"/>
        <v>2</v>
      </c>
      <c r="AF8" s="194">
        <f t="shared" si="7"/>
        <v>1</v>
      </c>
      <c r="AG8" s="194">
        <f t="shared" si="7"/>
        <v>0</v>
      </c>
      <c r="AH8" s="194">
        <f t="shared" si="7"/>
        <v>0</v>
      </c>
      <c r="AI8" s="194">
        <f t="shared" si="7"/>
        <v>882</v>
      </c>
      <c r="AJ8" s="194">
        <f t="shared" si="7"/>
        <v>809</v>
      </c>
      <c r="AK8" s="194">
        <f t="shared" si="7"/>
        <v>0</v>
      </c>
      <c r="AL8" s="194">
        <f t="shared" si="7"/>
        <v>0</v>
      </c>
      <c r="AM8" s="194">
        <f t="shared" si="7"/>
        <v>95</v>
      </c>
      <c r="AN8" s="194">
        <f t="shared" si="7"/>
        <v>14</v>
      </c>
      <c r="AO8" s="194">
        <f t="shared" si="7"/>
        <v>0</v>
      </c>
      <c r="AP8" s="194">
        <f t="shared" si="7"/>
        <v>8</v>
      </c>
      <c r="AQ8" s="194">
        <f t="shared" si="7"/>
        <v>86</v>
      </c>
      <c r="AR8" s="194">
        <f t="shared" si="7"/>
        <v>72</v>
      </c>
      <c r="AS8" s="194">
        <f t="shared" si="7"/>
        <v>258</v>
      </c>
      <c r="AT8" s="194">
        <f t="shared" si="7"/>
        <v>268</v>
      </c>
      <c r="AU8" s="194">
        <f t="shared" si="7"/>
        <v>133</v>
      </c>
      <c r="AV8" s="194">
        <f t="shared" si="7"/>
        <v>135</v>
      </c>
      <c r="AW8" s="194">
        <f t="shared" si="7"/>
        <v>42</v>
      </c>
      <c r="AX8" s="194">
        <f t="shared" si="7"/>
        <v>81</v>
      </c>
      <c r="AY8" s="194">
        <f t="shared" si="7"/>
        <v>0</v>
      </c>
      <c r="AZ8" s="194">
        <f t="shared" si="7"/>
        <v>12</v>
      </c>
      <c r="BA8" s="194">
        <f t="shared" si="7"/>
        <v>91</v>
      </c>
      <c r="BB8" s="194">
        <f t="shared" si="7"/>
        <v>42</v>
      </c>
      <c r="BC8" s="191"/>
      <c r="BD8" s="448" t="s">
        <v>162</v>
      </c>
      <c r="BE8" s="449"/>
      <c r="BF8" s="194">
        <f>BF9+BF11+BF13+BF15+BF16+BF17+BF19+BF20+BF21+BF22</f>
        <v>211</v>
      </c>
      <c r="BG8" s="194">
        <f>BG9+BG11+BG13+BG15+BG16+BG17+BG19+BG20+BG21+BG22</f>
        <v>726</v>
      </c>
      <c r="BH8" s="21"/>
      <c r="BI8" s="40"/>
      <c r="BJ8" s="40"/>
      <c r="BK8" s="40"/>
      <c r="BL8" s="40"/>
      <c r="BM8" s="40"/>
      <c r="BN8" s="16"/>
    </row>
    <row r="9" spans="1:66" ht="18" customHeight="1" x14ac:dyDescent="0.2">
      <c r="A9" s="87"/>
      <c r="B9" s="88" t="s">
        <v>280</v>
      </c>
      <c r="C9" s="195">
        <v>21</v>
      </c>
      <c r="D9" s="140">
        <v>21</v>
      </c>
      <c r="E9" s="189">
        <v>0</v>
      </c>
      <c r="F9" s="140">
        <v>257</v>
      </c>
      <c r="G9" s="140">
        <v>7027</v>
      </c>
      <c r="H9" s="140">
        <v>3615</v>
      </c>
      <c r="I9" s="141">
        <v>3412</v>
      </c>
      <c r="J9" s="141">
        <v>2284</v>
      </c>
      <c r="K9" s="141">
        <v>1188</v>
      </c>
      <c r="L9" s="141">
        <v>1096</v>
      </c>
      <c r="M9" s="140">
        <v>2376</v>
      </c>
      <c r="N9" s="141">
        <v>1260</v>
      </c>
      <c r="O9" s="187">
        <v>1116</v>
      </c>
      <c r="P9" s="140">
        <v>2367</v>
      </c>
      <c r="Q9" s="140">
        <v>1167</v>
      </c>
      <c r="R9" s="140">
        <v>1200</v>
      </c>
      <c r="S9" s="139"/>
      <c r="T9" s="415"/>
      <c r="U9" s="88" t="s">
        <v>280</v>
      </c>
      <c r="V9" s="74">
        <v>550</v>
      </c>
      <c r="W9" s="196">
        <v>280</v>
      </c>
      <c r="X9" s="73">
        <v>270</v>
      </c>
      <c r="Y9" s="73">
        <v>16</v>
      </c>
      <c r="Z9" s="189">
        <v>3</v>
      </c>
      <c r="AA9" s="189">
        <v>1</v>
      </c>
      <c r="AB9" s="189">
        <v>0</v>
      </c>
      <c r="AC9" s="73">
        <v>18</v>
      </c>
      <c r="AD9" s="73">
        <v>5</v>
      </c>
      <c r="AE9" s="73">
        <v>1</v>
      </c>
      <c r="AF9" s="73">
        <v>0</v>
      </c>
      <c r="AG9" s="73">
        <v>0</v>
      </c>
      <c r="AH9" s="73">
        <v>0</v>
      </c>
      <c r="AI9" s="73">
        <v>212</v>
      </c>
      <c r="AJ9" s="74">
        <v>217</v>
      </c>
      <c r="AK9" s="73">
        <v>0</v>
      </c>
      <c r="AL9" s="169">
        <v>0</v>
      </c>
      <c r="AM9" s="141">
        <v>22</v>
      </c>
      <c r="AN9" s="74">
        <v>1</v>
      </c>
      <c r="AO9" s="74">
        <v>0</v>
      </c>
      <c r="AP9" s="73">
        <v>2</v>
      </c>
      <c r="AQ9" s="73">
        <v>32</v>
      </c>
      <c r="AR9" s="73">
        <v>20</v>
      </c>
      <c r="AS9" s="73">
        <v>41</v>
      </c>
      <c r="AT9" s="73">
        <v>67</v>
      </c>
      <c r="AU9" s="73">
        <v>41</v>
      </c>
      <c r="AV9" s="73">
        <v>26</v>
      </c>
      <c r="AW9" s="73">
        <v>10</v>
      </c>
      <c r="AX9" s="73">
        <v>15</v>
      </c>
      <c r="AY9" s="189">
        <v>0</v>
      </c>
      <c r="AZ9" s="73">
        <v>2</v>
      </c>
      <c r="BA9" s="73">
        <f t="shared" ref="BA9:BA15" si="8">AU9-(AW9+AY9)</f>
        <v>31</v>
      </c>
      <c r="BB9" s="73">
        <f t="shared" ref="BB9:BB17" si="9">AV9-(AX9+AZ9)</f>
        <v>9</v>
      </c>
      <c r="BC9" s="197"/>
      <c r="BD9" s="415"/>
      <c r="BE9" s="88" t="s">
        <v>280</v>
      </c>
      <c r="BF9" s="73">
        <v>47</v>
      </c>
      <c r="BG9" s="73">
        <v>180</v>
      </c>
      <c r="BH9" s="22"/>
      <c r="BI9" s="23"/>
      <c r="BJ9" s="26"/>
      <c r="BK9" s="23"/>
      <c r="BL9" s="23"/>
      <c r="BM9" s="23"/>
      <c r="BN9" s="8"/>
    </row>
    <row r="10" spans="1:66" s="406" customFormat="1" ht="18" customHeight="1" x14ac:dyDescent="0.2">
      <c r="A10" s="246"/>
      <c r="B10" s="247"/>
      <c r="C10" s="357">
        <v>2</v>
      </c>
      <c r="D10" s="354">
        <v>2</v>
      </c>
      <c r="E10" s="353">
        <v>0</v>
      </c>
      <c r="F10" s="358">
        <v>12</v>
      </c>
      <c r="G10" s="358">
        <v>313</v>
      </c>
      <c r="H10" s="358">
        <v>219</v>
      </c>
      <c r="I10" s="354">
        <v>94</v>
      </c>
      <c r="J10" s="354">
        <v>111</v>
      </c>
      <c r="K10" s="354">
        <v>81</v>
      </c>
      <c r="L10" s="354">
        <v>30</v>
      </c>
      <c r="M10" s="358">
        <v>115</v>
      </c>
      <c r="N10" s="358">
        <v>77</v>
      </c>
      <c r="O10" s="358">
        <v>38</v>
      </c>
      <c r="P10" s="358">
        <v>87</v>
      </c>
      <c r="Q10" s="358">
        <v>61</v>
      </c>
      <c r="R10" s="358">
        <v>26</v>
      </c>
      <c r="S10" s="359"/>
      <c r="T10" s="246"/>
      <c r="U10" s="247"/>
      <c r="V10" s="358">
        <v>25</v>
      </c>
      <c r="W10" s="358">
        <v>13</v>
      </c>
      <c r="X10" s="358">
        <v>12</v>
      </c>
      <c r="Y10" s="353">
        <v>0</v>
      </c>
      <c r="Z10" s="353">
        <v>0</v>
      </c>
      <c r="AA10" s="353">
        <v>1</v>
      </c>
      <c r="AB10" s="353">
        <v>0</v>
      </c>
      <c r="AC10" s="353">
        <v>1</v>
      </c>
      <c r="AD10" s="353">
        <v>0</v>
      </c>
      <c r="AE10" s="353">
        <v>1</v>
      </c>
      <c r="AF10" s="353">
        <v>0</v>
      </c>
      <c r="AG10" s="353">
        <v>0</v>
      </c>
      <c r="AH10" s="353">
        <v>0</v>
      </c>
      <c r="AI10" s="358">
        <v>10</v>
      </c>
      <c r="AJ10" s="354">
        <v>11</v>
      </c>
      <c r="AK10" s="353">
        <v>0</v>
      </c>
      <c r="AL10" s="353">
        <v>0</v>
      </c>
      <c r="AM10" s="353">
        <v>1</v>
      </c>
      <c r="AN10" s="353">
        <v>0</v>
      </c>
      <c r="AO10" s="353">
        <v>0</v>
      </c>
      <c r="AP10" s="353">
        <v>0</v>
      </c>
      <c r="AQ10" s="353">
        <v>0</v>
      </c>
      <c r="AR10" s="353">
        <v>0</v>
      </c>
      <c r="AS10" s="358">
        <v>32</v>
      </c>
      <c r="AT10" s="358">
        <v>2</v>
      </c>
      <c r="AU10" s="353">
        <v>0</v>
      </c>
      <c r="AV10" s="353">
        <v>2</v>
      </c>
      <c r="AW10" s="353">
        <v>0</v>
      </c>
      <c r="AX10" s="353">
        <v>0</v>
      </c>
      <c r="AY10" s="353">
        <v>0</v>
      </c>
      <c r="AZ10" s="353">
        <v>0</v>
      </c>
      <c r="BA10" s="353">
        <f t="shared" si="8"/>
        <v>0</v>
      </c>
      <c r="BB10" s="353">
        <f t="shared" si="9"/>
        <v>2</v>
      </c>
      <c r="BC10" s="361"/>
      <c r="BD10" s="246"/>
      <c r="BE10" s="247"/>
      <c r="BF10" s="353">
        <v>0</v>
      </c>
      <c r="BG10" s="353">
        <v>0</v>
      </c>
      <c r="BH10" s="38"/>
      <c r="BI10" s="42"/>
      <c r="BJ10" s="42"/>
      <c r="BK10" s="42"/>
      <c r="BL10" s="42"/>
      <c r="BM10" s="42"/>
      <c r="BN10" s="408"/>
    </row>
    <row r="11" spans="1:66" s="112" customFormat="1" ht="18" customHeight="1" x14ac:dyDescent="0.2">
      <c r="A11" s="87"/>
      <c r="B11" s="88" t="s">
        <v>281</v>
      </c>
      <c r="C11" s="198">
        <v>18</v>
      </c>
      <c r="D11" s="199">
        <v>18</v>
      </c>
      <c r="E11" s="189">
        <v>0</v>
      </c>
      <c r="F11" s="199">
        <v>166</v>
      </c>
      <c r="G11" s="200">
        <v>4011</v>
      </c>
      <c r="H11" s="200">
        <v>2030</v>
      </c>
      <c r="I11" s="201">
        <v>1981</v>
      </c>
      <c r="J11" s="201">
        <v>1306</v>
      </c>
      <c r="K11" s="201">
        <v>656</v>
      </c>
      <c r="L11" s="141">
        <v>650</v>
      </c>
      <c r="M11" s="200">
        <v>1311</v>
      </c>
      <c r="N11" s="202">
        <v>675</v>
      </c>
      <c r="O11" s="202">
        <v>636</v>
      </c>
      <c r="P11" s="202">
        <v>1394</v>
      </c>
      <c r="Q11" s="202">
        <v>699</v>
      </c>
      <c r="R11" s="203">
        <v>695</v>
      </c>
      <c r="S11" s="159"/>
      <c r="T11" s="415"/>
      <c r="U11" s="88" t="s">
        <v>281</v>
      </c>
      <c r="V11" s="204">
        <v>371</v>
      </c>
      <c r="W11" s="204">
        <v>211</v>
      </c>
      <c r="X11" s="204">
        <v>160</v>
      </c>
      <c r="Y11" s="204">
        <v>15</v>
      </c>
      <c r="Z11" s="73">
        <v>0</v>
      </c>
      <c r="AA11" s="189">
        <v>0</v>
      </c>
      <c r="AB11" s="189">
        <v>0</v>
      </c>
      <c r="AC11" s="205">
        <v>17</v>
      </c>
      <c r="AD11" s="189">
        <v>1</v>
      </c>
      <c r="AE11" s="205">
        <v>1</v>
      </c>
      <c r="AF11" s="189">
        <v>0</v>
      </c>
      <c r="AG11" s="189">
        <v>0</v>
      </c>
      <c r="AH11" s="189">
        <v>0</v>
      </c>
      <c r="AI11" s="206">
        <v>169</v>
      </c>
      <c r="AJ11" s="207">
        <v>130</v>
      </c>
      <c r="AK11" s="189">
        <v>0</v>
      </c>
      <c r="AL11" s="169">
        <v>0</v>
      </c>
      <c r="AM11" s="141">
        <v>15</v>
      </c>
      <c r="AN11" s="74">
        <v>3</v>
      </c>
      <c r="AO11" s="73">
        <v>0</v>
      </c>
      <c r="AP11" s="73">
        <v>0</v>
      </c>
      <c r="AQ11" s="73">
        <v>9</v>
      </c>
      <c r="AR11" s="73">
        <v>11</v>
      </c>
      <c r="AS11" s="189">
        <v>23</v>
      </c>
      <c r="AT11" s="73">
        <v>38</v>
      </c>
      <c r="AU11" s="73">
        <v>21</v>
      </c>
      <c r="AV11" s="73">
        <v>17</v>
      </c>
      <c r="AW11" s="73">
        <v>7</v>
      </c>
      <c r="AX11" s="73">
        <v>12</v>
      </c>
      <c r="AY11" s="73">
        <v>0</v>
      </c>
      <c r="AZ11" s="73">
        <v>3</v>
      </c>
      <c r="BA11" s="73">
        <f t="shared" si="8"/>
        <v>14</v>
      </c>
      <c r="BB11" s="73">
        <f t="shared" si="9"/>
        <v>2</v>
      </c>
      <c r="BC11" s="197"/>
      <c r="BD11" s="415"/>
      <c r="BE11" s="88" t="s">
        <v>281</v>
      </c>
      <c r="BF11" s="73">
        <v>35</v>
      </c>
      <c r="BG11" s="73">
        <v>112</v>
      </c>
      <c r="BH11" s="22"/>
      <c r="BI11" s="23"/>
      <c r="BJ11" s="26"/>
      <c r="BK11" s="23"/>
      <c r="BL11" s="26"/>
      <c r="BM11" s="26"/>
      <c r="BN11" s="17"/>
    </row>
    <row r="12" spans="1:66" s="406" customFormat="1" ht="18" customHeight="1" x14ac:dyDescent="0.2">
      <c r="A12" s="246"/>
      <c r="B12" s="247"/>
      <c r="C12" s="357">
        <v>2</v>
      </c>
      <c r="D12" s="357">
        <v>2</v>
      </c>
      <c r="E12" s="353">
        <v>0</v>
      </c>
      <c r="F12" s="358">
        <v>17</v>
      </c>
      <c r="G12" s="358">
        <v>527</v>
      </c>
      <c r="H12" s="358">
        <v>270</v>
      </c>
      <c r="I12" s="354">
        <v>257</v>
      </c>
      <c r="J12" s="354">
        <v>147</v>
      </c>
      <c r="K12" s="354">
        <v>79</v>
      </c>
      <c r="L12" s="354">
        <v>68</v>
      </c>
      <c r="M12" s="358">
        <v>189</v>
      </c>
      <c r="N12" s="358">
        <v>97</v>
      </c>
      <c r="O12" s="358">
        <v>92</v>
      </c>
      <c r="P12" s="358">
        <v>191</v>
      </c>
      <c r="Q12" s="358">
        <v>94</v>
      </c>
      <c r="R12" s="358">
        <v>97</v>
      </c>
      <c r="S12" s="359"/>
      <c r="T12" s="246"/>
      <c r="U12" s="247"/>
      <c r="V12" s="358">
        <v>39</v>
      </c>
      <c r="W12" s="358">
        <v>25</v>
      </c>
      <c r="X12" s="358">
        <v>14</v>
      </c>
      <c r="Y12" s="353">
        <v>0</v>
      </c>
      <c r="Z12" s="353">
        <v>0</v>
      </c>
      <c r="AA12" s="353">
        <v>0</v>
      </c>
      <c r="AB12" s="353">
        <v>0</v>
      </c>
      <c r="AC12" s="353">
        <v>2</v>
      </c>
      <c r="AD12" s="353">
        <v>0</v>
      </c>
      <c r="AE12" s="353">
        <v>1</v>
      </c>
      <c r="AF12" s="353">
        <v>0</v>
      </c>
      <c r="AG12" s="353">
        <v>0</v>
      </c>
      <c r="AH12" s="353">
        <v>0</v>
      </c>
      <c r="AI12" s="358">
        <v>21</v>
      </c>
      <c r="AJ12" s="354">
        <v>13</v>
      </c>
      <c r="AK12" s="353">
        <v>0</v>
      </c>
      <c r="AL12" s="353">
        <v>0</v>
      </c>
      <c r="AM12" s="353">
        <v>1</v>
      </c>
      <c r="AN12" s="353">
        <v>0</v>
      </c>
      <c r="AO12" s="353">
        <v>0</v>
      </c>
      <c r="AP12" s="353">
        <v>0</v>
      </c>
      <c r="AQ12" s="353">
        <v>1</v>
      </c>
      <c r="AR12" s="353">
        <v>0</v>
      </c>
      <c r="AS12" s="358">
        <v>17</v>
      </c>
      <c r="AT12" s="358">
        <v>1</v>
      </c>
      <c r="AU12" s="353">
        <v>0</v>
      </c>
      <c r="AV12" s="358">
        <v>1</v>
      </c>
      <c r="AW12" s="353">
        <v>0</v>
      </c>
      <c r="AX12" s="353">
        <v>0</v>
      </c>
      <c r="AY12" s="353">
        <v>0</v>
      </c>
      <c r="AZ12" s="353">
        <v>0</v>
      </c>
      <c r="BA12" s="353">
        <f t="shared" si="8"/>
        <v>0</v>
      </c>
      <c r="BB12" s="353">
        <f t="shared" si="9"/>
        <v>1</v>
      </c>
      <c r="BC12" s="361"/>
      <c r="BD12" s="246"/>
      <c r="BE12" s="247"/>
      <c r="BF12" s="353">
        <v>0</v>
      </c>
      <c r="BG12" s="360">
        <v>0</v>
      </c>
      <c r="BH12" s="43"/>
      <c r="BI12" s="42"/>
      <c r="BJ12" s="42"/>
      <c r="BK12" s="44"/>
      <c r="BL12" s="42"/>
      <c r="BM12" s="42"/>
      <c r="BN12" s="408"/>
    </row>
    <row r="13" spans="1:66" s="112" customFormat="1" ht="18" customHeight="1" x14ac:dyDescent="0.2">
      <c r="A13" s="87"/>
      <c r="B13" s="88" t="s">
        <v>282</v>
      </c>
      <c r="C13" s="208">
        <v>26</v>
      </c>
      <c r="D13" s="199">
        <v>26</v>
      </c>
      <c r="E13" s="189">
        <v>0</v>
      </c>
      <c r="F13" s="199">
        <v>235</v>
      </c>
      <c r="G13" s="200">
        <v>5756</v>
      </c>
      <c r="H13" s="201">
        <v>2908</v>
      </c>
      <c r="I13" s="201">
        <v>2848</v>
      </c>
      <c r="J13" s="201">
        <v>1874</v>
      </c>
      <c r="K13" s="201">
        <v>946</v>
      </c>
      <c r="L13" s="201">
        <v>928</v>
      </c>
      <c r="M13" s="200">
        <v>1895</v>
      </c>
      <c r="N13" s="203">
        <v>965</v>
      </c>
      <c r="O13" s="203">
        <v>930</v>
      </c>
      <c r="P13" s="200">
        <v>1987</v>
      </c>
      <c r="Q13" s="203">
        <v>997</v>
      </c>
      <c r="R13" s="203">
        <v>990</v>
      </c>
      <c r="S13" s="159"/>
      <c r="T13" s="415"/>
      <c r="U13" s="88" t="s">
        <v>282</v>
      </c>
      <c r="V13" s="73">
        <v>492</v>
      </c>
      <c r="W13" s="204">
        <v>246</v>
      </c>
      <c r="X13" s="204">
        <v>246</v>
      </c>
      <c r="Y13" s="204">
        <v>22</v>
      </c>
      <c r="Z13" s="205">
        <v>2</v>
      </c>
      <c r="AA13" s="189">
        <v>1</v>
      </c>
      <c r="AB13" s="189">
        <v>0</v>
      </c>
      <c r="AC13" s="205">
        <v>21</v>
      </c>
      <c r="AD13" s="205">
        <v>4</v>
      </c>
      <c r="AE13" s="189">
        <v>0</v>
      </c>
      <c r="AF13" s="189">
        <v>1</v>
      </c>
      <c r="AG13" s="189">
        <v>0</v>
      </c>
      <c r="AH13" s="189">
        <v>0</v>
      </c>
      <c r="AI13" s="206">
        <v>190</v>
      </c>
      <c r="AJ13" s="207">
        <v>192</v>
      </c>
      <c r="AK13" s="189">
        <v>0</v>
      </c>
      <c r="AL13" s="169">
        <v>0</v>
      </c>
      <c r="AM13" s="141">
        <v>22</v>
      </c>
      <c r="AN13" s="74">
        <v>3</v>
      </c>
      <c r="AO13" s="73">
        <v>0</v>
      </c>
      <c r="AP13" s="73">
        <v>0</v>
      </c>
      <c r="AQ13" s="73">
        <v>12</v>
      </c>
      <c r="AR13" s="73">
        <v>22</v>
      </c>
      <c r="AS13" s="189">
        <v>94</v>
      </c>
      <c r="AT13" s="73">
        <v>41</v>
      </c>
      <c r="AU13" s="73">
        <v>18</v>
      </c>
      <c r="AV13" s="73">
        <v>23</v>
      </c>
      <c r="AW13" s="73">
        <v>8</v>
      </c>
      <c r="AX13" s="73">
        <v>19</v>
      </c>
      <c r="AY13" s="189">
        <v>0</v>
      </c>
      <c r="AZ13" s="189">
        <v>0</v>
      </c>
      <c r="BA13" s="73">
        <f t="shared" si="8"/>
        <v>10</v>
      </c>
      <c r="BB13" s="73">
        <f t="shared" si="9"/>
        <v>4</v>
      </c>
      <c r="BC13" s="197"/>
      <c r="BD13" s="415"/>
      <c r="BE13" s="88" t="s">
        <v>282</v>
      </c>
      <c r="BF13" s="73">
        <v>47</v>
      </c>
      <c r="BG13" s="73">
        <v>183</v>
      </c>
      <c r="BH13" s="22"/>
      <c r="BI13" s="26"/>
      <c r="BJ13" s="26"/>
      <c r="BK13" s="26"/>
      <c r="BL13" s="26"/>
      <c r="BM13" s="26"/>
      <c r="BN13" s="17"/>
    </row>
    <row r="14" spans="1:66" s="407" customFormat="1" ht="18" customHeight="1" x14ac:dyDescent="0.2">
      <c r="A14" s="246"/>
      <c r="B14" s="247"/>
      <c r="C14" s="357">
        <v>2</v>
      </c>
      <c r="D14" s="357">
        <v>2</v>
      </c>
      <c r="E14" s="353">
        <v>0</v>
      </c>
      <c r="F14" s="354">
        <v>9</v>
      </c>
      <c r="G14" s="354">
        <v>179</v>
      </c>
      <c r="H14" s="354">
        <v>77</v>
      </c>
      <c r="I14" s="354">
        <v>102</v>
      </c>
      <c r="J14" s="354">
        <v>67</v>
      </c>
      <c r="K14" s="354">
        <v>29</v>
      </c>
      <c r="L14" s="354">
        <v>38</v>
      </c>
      <c r="M14" s="354">
        <v>61</v>
      </c>
      <c r="N14" s="354">
        <v>21</v>
      </c>
      <c r="O14" s="354">
        <v>40</v>
      </c>
      <c r="P14" s="354">
        <v>51</v>
      </c>
      <c r="Q14" s="354">
        <v>27</v>
      </c>
      <c r="R14" s="358">
        <v>24</v>
      </c>
      <c r="S14" s="362"/>
      <c r="T14" s="246"/>
      <c r="U14" s="247"/>
      <c r="V14" s="354">
        <v>15</v>
      </c>
      <c r="W14" s="354">
        <v>9</v>
      </c>
      <c r="X14" s="354">
        <v>6</v>
      </c>
      <c r="Y14" s="353">
        <v>0</v>
      </c>
      <c r="Z14" s="353">
        <v>0</v>
      </c>
      <c r="AA14" s="354">
        <v>1</v>
      </c>
      <c r="AB14" s="353">
        <v>0</v>
      </c>
      <c r="AC14" s="353">
        <v>1</v>
      </c>
      <c r="AD14" s="353">
        <v>0</v>
      </c>
      <c r="AE14" s="353">
        <v>0</v>
      </c>
      <c r="AF14" s="353">
        <v>1</v>
      </c>
      <c r="AG14" s="353">
        <v>0</v>
      </c>
      <c r="AH14" s="353">
        <v>0</v>
      </c>
      <c r="AI14" s="353">
        <v>6</v>
      </c>
      <c r="AJ14" s="354">
        <v>4</v>
      </c>
      <c r="AK14" s="353">
        <v>0</v>
      </c>
      <c r="AL14" s="353">
        <v>0</v>
      </c>
      <c r="AM14" s="353">
        <v>0</v>
      </c>
      <c r="AN14" s="353">
        <v>0</v>
      </c>
      <c r="AO14" s="353">
        <v>0</v>
      </c>
      <c r="AP14" s="353">
        <v>0</v>
      </c>
      <c r="AQ14" s="353">
        <v>1</v>
      </c>
      <c r="AR14" s="354">
        <v>1</v>
      </c>
      <c r="AS14" s="354">
        <v>75</v>
      </c>
      <c r="AT14" s="353">
        <v>0</v>
      </c>
      <c r="AU14" s="353">
        <v>0</v>
      </c>
      <c r="AV14" s="353">
        <v>0</v>
      </c>
      <c r="AW14" s="353">
        <v>0</v>
      </c>
      <c r="AX14" s="353">
        <v>0</v>
      </c>
      <c r="AY14" s="353">
        <v>0</v>
      </c>
      <c r="AZ14" s="353">
        <v>0</v>
      </c>
      <c r="BA14" s="353">
        <f t="shared" si="8"/>
        <v>0</v>
      </c>
      <c r="BB14" s="353">
        <f t="shared" si="9"/>
        <v>0</v>
      </c>
      <c r="BC14" s="361"/>
      <c r="BD14" s="246"/>
      <c r="BE14" s="247"/>
      <c r="BF14" s="353">
        <v>0</v>
      </c>
      <c r="BG14" s="360">
        <v>0</v>
      </c>
      <c r="BH14" s="41"/>
      <c r="BI14" s="42"/>
      <c r="BJ14" s="42"/>
      <c r="BK14" s="42"/>
      <c r="BL14" s="42"/>
      <c r="BM14" s="42"/>
      <c r="BN14" s="409"/>
    </row>
    <row r="15" spans="1:66" ht="18" customHeight="1" x14ac:dyDescent="0.2">
      <c r="A15" s="81"/>
      <c r="B15" s="78" t="s">
        <v>283</v>
      </c>
      <c r="C15" s="209">
        <v>2</v>
      </c>
      <c r="D15" s="210">
        <v>2</v>
      </c>
      <c r="E15" s="102">
        <v>0</v>
      </c>
      <c r="F15" s="210">
        <v>25</v>
      </c>
      <c r="G15" s="210">
        <v>644</v>
      </c>
      <c r="H15" s="152">
        <v>331</v>
      </c>
      <c r="I15" s="152">
        <v>313</v>
      </c>
      <c r="J15" s="152">
        <v>213</v>
      </c>
      <c r="K15" s="152">
        <v>113</v>
      </c>
      <c r="L15" s="152">
        <v>100</v>
      </c>
      <c r="M15" s="210">
        <v>216</v>
      </c>
      <c r="N15" s="210">
        <v>103</v>
      </c>
      <c r="O15" s="210">
        <v>113</v>
      </c>
      <c r="P15" s="210">
        <v>215</v>
      </c>
      <c r="Q15" s="210">
        <v>115</v>
      </c>
      <c r="R15" s="210">
        <v>100</v>
      </c>
      <c r="S15" s="139"/>
      <c r="T15" s="81"/>
      <c r="U15" s="78" t="s">
        <v>283</v>
      </c>
      <c r="V15" s="79">
        <v>52</v>
      </c>
      <c r="W15" s="79">
        <v>28</v>
      </c>
      <c r="X15" s="79">
        <v>24</v>
      </c>
      <c r="Y15" s="79">
        <v>2</v>
      </c>
      <c r="Z15" s="102">
        <v>0</v>
      </c>
      <c r="AA15" s="102">
        <v>0</v>
      </c>
      <c r="AB15" s="102">
        <v>0</v>
      </c>
      <c r="AC15" s="79">
        <v>2</v>
      </c>
      <c r="AD15" s="102">
        <v>0</v>
      </c>
      <c r="AE15" s="102">
        <v>0</v>
      </c>
      <c r="AF15" s="102">
        <v>0</v>
      </c>
      <c r="AG15" s="102">
        <v>0</v>
      </c>
      <c r="AH15" s="102">
        <v>0</v>
      </c>
      <c r="AI15" s="79">
        <v>22</v>
      </c>
      <c r="AJ15" s="80">
        <v>21</v>
      </c>
      <c r="AK15" s="102">
        <v>0</v>
      </c>
      <c r="AL15" s="101">
        <v>0</v>
      </c>
      <c r="AM15" s="152">
        <v>2</v>
      </c>
      <c r="AN15" s="101">
        <v>0</v>
      </c>
      <c r="AO15" s="79">
        <v>0</v>
      </c>
      <c r="AP15" s="79">
        <v>0</v>
      </c>
      <c r="AQ15" s="79">
        <v>2</v>
      </c>
      <c r="AR15" s="79">
        <v>1</v>
      </c>
      <c r="AS15" s="79">
        <v>0</v>
      </c>
      <c r="AT15" s="79">
        <v>5</v>
      </c>
      <c r="AU15" s="79">
        <v>5</v>
      </c>
      <c r="AV15" s="79">
        <v>0</v>
      </c>
      <c r="AW15" s="79">
        <v>2</v>
      </c>
      <c r="AX15" s="79">
        <v>0</v>
      </c>
      <c r="AY15" s="101">
        <v>0</v>
      </c>
      <c r="AZ15" s="102">
        <v>0</v>
      </c>
      <c r="BA15" s="79">
        <f t="shared" si="8"/>
        <v>3</v>
      </c>
      <c r="BB15" s="79">
        <f t="shared" si="9"/>
        <v>0</v>
      </c>
      <c r="BC15" s="197"/>
      <c r="BD15" s="81"/>
      <c r="BE15" s="78" t="s">
        <v>283</v>
      </c>
      <c r="BF15" s="79">
        <v>5</v>
      </c>
      <c r="BG15" s="79">
        <v>14</v>
      </c>
      <c r="BH15" s="22"/>
      <c r="BI15" s="23"/>
      <c r="BJ15" s="26"/>
      <c r="BK15" s="23"/>
      <c r="BL15" s="26"/>
      <c r="BM15" s="26"/>
      <c r="BN15" s="8"/>
    </row>
    <row r="16" spans="1:66" ht="18" customHeight="1" x14ac:dyDescent="0.2">
      <c r="A16" s="81"/>
      <c r="B16" s="78" t="s">
        <v>284</v>
      </c>
      <c r="C16" s="209">
        <v>6</v>
      </c>
      <c r="D16" s="210">
        <v>6</v>
      </c>
      <c r="E16" s="102">
        <v>0</v>
      </c>
      <c r="F16" s="210">
        <v>51</v>
      </c>
      <c r="G16" s="210">
        <v>1113</v>
      </c>
      <c r="H16" s="152">
        <v>564</v>
      </c>
      <c r="I16" s="152">
        <v>549</v>
      </c>
      <c r="J16" s="152">
        <v>386</v>
      </c>
      <c r="K16" s="152">
        <v>183</v>
      </c>
      <c r="L16" s="152">
        <v>203</v>
      </c>
      <c r="M16" s="210">
        <v>346</v>
      </c>
      <c r="N16" s="210">
        <v>183</v>
      </c>
      <c r="O16" s="210">
        <v>163</v>
      </c>
      <c r="P16" s="210">
        <v>381</v>
      </c>
      <c r="Q16" s="210">
        <v>198</v>
      </c>
      <c r="R16" s="210">
        <v>183</v>
      </c>
      <c r="S16" s="139"/>
      <c r="T16" s="81"/>
      <c r="U16" s="78" t="s">
        <v>284</v>
      </c>
      <c r="V16" s="79">
        <v>118</v>
      </c>
      <c r="W16" s="79">
        <v>68</v>
      </c>
      <c r="X16" s="79">
        <v>50</v>
      </c>
      <c r="Y16" s="79">
        <v>6</v>
      </c>
      <c r="Z16" s="102">
        <v>0</v>
      </c>
      <c r="AA16" s="102">
        <v>0</v>
      </c>
      <c r="AB16" s="102">
        <v>0</v>
      </c>
      <c r="AC16" s="79">
        <v>5</v>
      </c>
      <c r="AD16" s="102">
        <v>2</v>
      </c>
      <c r="AE16" s="102">
        <v>0</v>
      </c>
      <c r="AF16" s="102">
        <v>0</v>
      </c>
      <c r="AG16" s="102">
        <v>0</v>
      </c>
      <c r="AH16" s="102">
        <v>0</v>
      </c>
      <c r="AI16" s="79">
        <v>51</v>
      </c>
      <c r="AJ16" s="80">
        <v>38</v>
      </c>
      <c r="AK16" s="102">
        <v>0</v>
      </c>
      <c r="AL16" s="101">
        <v>0</v>
      </c>
      <c r="AM16" s="152">
        <v>6</v>
      </c>
      <c r="AN16" s="101">
        <v>1</v>
      </c>
      <c r="AO16" s="79">
        <v>0</v>
      </c>
      <c r="AP16" s="79">
        <v>0</v>
      </c>
      <c r="AQ16" s="79">
        <v>6</v>
      </c>
      <c r="AR16" s="79">
        <v>3</v>
      </c>
      <c r="AS16" s="79">
        <v>3</v>
      </c>
      <c r="AT16" s="79">
        <v>10</v>
      </c>
      <c r="AU16" s="79">
        <v>3</v>
      </c>
      <c r="AV16" s="79">
        <v>7</v>
      </c>
      <c r="AW16" s="79">
        <v>3</v>
      </c>
      <c r="AX16" s="79">
        <v>5</v>
      </c>
      <c r="AY16" s="101">
        <v>0</v>
      </c>
      <c r="AZ16" s="102">
        <v>0</v>
      </c>
      <c r="BA16" s="79">
        <f t="shared" ref="BA16:BA17" si="10">AU16-(AW16+AY16)</f>
        <v>0</v>
      </c>
      <c r="BB16" s="79">
        <f t="shared" si="9"/>
        <v>2</v>
      </c>
      <c r="BC16" s="197"/>
      <c r="BD16" s="81"/>
      <c r="BE16" s="78" t="s">
        <v>284</v>
      </c>
      <c r="BF16" s="79">
        <v>11</v>
      </c>
      <c r="BG16" s="79">
        <v>29</v>
      </c>
      <c r="BH16" s="22"/>
      <c r="BI16" s="23"/>
      <c r="BJ16" s="26"/>
      <c r="BK16" s="23"/>
      <c r="BL16" s="26"/>
      <c r="BM16" s="26"/>
      <c r="BN16" s="8"/>
    </row>
    <row r="17" spans="1:66" ht="18" customHeight="1" x14ac:dyDescent="0.2">
      <c r="A17" s="87"/>
      <c r="B17" s="88" t="s">
        <v>120</v>
      </c>
      <c r="C17" s="195">
        <v>10</v>
      </c>
      <c r="D17" s="140">
        <v>10</v>
      </c>
      <c r="E17" s="189">
        <v>0</v>
      </c>
      <c r="F17" s="140">
        <v>74</v>
      </c>
      <c r="G17" s="140">
        <v>1584</v>
      </c>
      <c r="H17" s="141">
        <v>803</v>
      </c>
      <c r="I17" s="141">
        <v>781</v>
      </c>
      <c r="J17" s="141">
        <v>564</v>
      </c>
      <c r="K17" s="141">
        <v>280</v>
      </c>
      <c r="L17" s="141">
        <v>284</v>
      </c>
      <c r="M17" s="140">
        <v>505</v>
      </c>
      <c r="N17" s="140">
        <v>274</v>
      </c>
      <c r="O17" s="140">
        <v>231</v>
      </c>
      <c r="P17" s="140">
        <v>515</v>
      </c>
      <c r="Q17" s="140">
        <v>249</v>
      </c>
      <c r="R17" s="140">
        <v>266</v>
      </c>
      <c r="S17" s="139"/>
      <c r="T17" s="415"/>
      <c r="U17" s="88" t="s">
        <v>120</v>
      </c>
      <c r="V17" s="73">
        <v>171</v>
      </c>
      <c r="W17" s="73">
        <v>92</v>
      </c>
      <c r="X17" s="73">
        <v>79</v>
      </c>
      <c r="Y17" s="73">
        <v>7</v>
      </c>
      <c r="Z17" s="189">
        <v>0</v>
      </c>
      <c r="AA17" s="189">
        <v>0</v>
      </c>
      <c r="AB17" s="189">
        <v>0</v>
      </c>
      <c r="AC17" s="73">
        <v>9</v>
      </c>
      <c r="AD17" s="189">
        <v>2</v>
      </c>
      <c r="AE17" s="189">
        <v>0</v>
      </c>
      <c r="AF17" s="189">
        <v>0</v>
      </c>
      <c r="AG17" s="189">
        <v>0</v>
      </c>
      <c r="AH17" s="189">
        <v>0</v>
      </c>
      <c r="AI17" s="73">
        <v>66</v>
      </c>
      <c r="AJ17" s="74">
        <v>61</v>
      </c>
      <c r="AK17" s="189">
        <v>0</v>
      </c>
      <c r="AL17" s="169">
        <v>0</v>
      </c>
      <c r="AM17" s="141">
        <v>7</v>
      </c>
      <c r="AN17" s="74">
        <v>1</v>
      </c>
      <c r="AO17" s="73">
        <v>0</v>
      </c>
      <c r="AP17" s="73">
        <v>2</v>
      </c>
      <c r="AQ17" s="73">
        <v>10</v>
      </c>
      <c r="AR17" s="73">
        <v>6</v>
      </c>
      <c r="AS17" s="73">
        <v>74</v>
      </c>
      <c r="AT17" s="73">
        <v>19</v>
      </c>
      <c r="AU17" s="73">
        <v>6</v>
      </c>
      <c r="AV17" s="73">
        <v>13</v>
      </c>
      <c r="AW17" s="73">
        <v>3</v>
      </c>
      <c r="AX17" s="73">
        <v>10</v>
      </c>
      <c r="AY17" s="169">
        <v>0</v>
      </c>
      <c r="AZ17" s="73">
        <v>1</v>
      </c>
      <c r="BA17" s="73">
        <f t="shared" si="10"/>
        <v>3</v>
      </c>
      <c r="BB17" s="73">
        <f t="shared" si="9"/>
        <v>2</v>
      </c>
      <c r="BC17" s="197"/>
      <c r="BD17" s="415"/>
      <c r="BE17" s="88" t="s">
        <v>120</v>
      </c>
      <c r="BF17" s="73">
        <v>19</v>
      </c>
      <c r="BG17" s="73">
        <v>62</v>
      </c>
      <c r="BH17" s="22"/>
      <c r="BI17" s="26"/>
      <c r="BJ17" s="26"/>
      <c r="BK17" s="23"/>
      <c r="BL17" s="23"/>
      <c r="BM17" s="23"/>
      <c r="BN17" s="8"/>
    </row>
    <row r="18" spans="1:66" s="407" customFormat="1" ht="18" customHeight="1" x14ac:dyDescent="0.2">
      <c r="A18" s="246"/>
      <c r="B18" s="247"/>
      <c r="C18" s="357">
        <v>1</v>
      </c>
      <c r="D18" s="354">
        <v>1</v>
      </c>
      <c r="E18" s="353">
        <v>0</v>
      </c>
      <c r="F18" s="354">
        <v>6</v>
      </c>
      <c r="G18" s="354">
        <v>240</v>
      </c>
      <c r="H18" s="354">
        <v>99</v>
      </c>
      <c r="I18" s="354">
        <v>141</v>
      </c>
      <c r="J18" s="354">
        <v>80</v>
      </c>
      <c r="K18" s="354" t="s">
        <v>222</v>
      </c>
      <c r="L18" s="354" t="s">
        <v>222</v>
      </c>
      <c r="M18" s="353">
        <v>80</v>
      </c>
      <c r="N18" s="354" t="s">
        <v>222</v>
      </c>
      <c r="O18" s="354" t="s">
        <v>222</v>
      </c>
      <c r="P18" s="353">
        <v>80</v>
      </c>
      <c r="Q18" s="354" t="s">
        <v>222</v>
      </c>
      <c r="R18" s="358" t="s">
        <v>222</v>
      </c>
      <c r="S18" s="362"/>
      <c r="T18" s="246"/>
      <c r="U18" s="247"/>
      <c r="V18" s="354">
        <v>14</v>
      </c>
      <c r="W18" s="354">
        <f>V18-X18</f>
        <v>10</v>
      </c>
      <c r="X18" s="354">
        <v>4</v>
      </c>
      <c r="Y18" s="354" t="s">
        <v>222</v>
      </c>
      <c r="Z18" s="354" t="s">
        <v>222</v>
      </c>
      <c r="AA18" s="354" t="s">
        <v>222</v>
      </c>
      <c r="AB18" s="354" t="s">
        <v>222</v>
      </c>
      <c r="AC18" s="354" t="s">
        <v>222</v>
      </c>
      <c r="AD18" s="354" t="s">
        <v>222</v>
      </c>
      <c r="AE18" s="354" t="s">
        <v>222</v>
      </c>
      <c r="AF18" s="354" t="s">
        <v>222</v>
      </c>
      <c r="AG18" s="354" t="s">
        <v>222</v>
      </c>
      <c r="AH18" s="354" t="s">
        <v>222</v>
      </c>
      <c r="AI18" s="354" t="s">
        <v>222</v>
      </c>
      <c r="AJ18" s="354" t="s">
        <v>222</v>
      </c>
      <c r="AK18" s="354" t="s">
        <v>279</v>
      </c>
      <c r="AL18" s="354" t="s">
        <v>222</v>
      </c>
      <c r="AM18" s="354" t="s">
        <v>222</v>
      </c>
      <c r="AN18" s="354" t="s">
        <v>222</v>
      </c>
      <c r="AO18" s="354" t="s">
        <v>222</v>
      </c>
      <c r="AP18" s="354" t="s">
        <v>222</v>
      </c>
      <c r="AQ18" s="354" t="s">
        <v>222</v>
      </c>
      <c r="AR18" s="354" t="s">
        <v>222</v>
      </c>
      <c r="AS18" s="354" t="s">
        <v>222</v>
      </c>
      <c r="AT18" s="358">
        <v>1</v>
      </c>
      <c r="AU18" s="354" t="s">
        <v>222</v>
      </c>
      <c r="AV18" s="354" t="s">
        <v>222</v>
      </c>
      <c r="AW18" s="354" t="s">
        <v>222</v>
      </c>
      <c r="AX18" s="354" t="s">
        <v>222</v>
      </c>
      <c r="AY18" s="354" t="s">
        <v>222</v>
      </c>
      <c r="AZ18" s="354" t="s">
        <v>222</v>
      </c>
      <c r="BA18" s="354" t="s">
        <v>222</v>
      </c>
      <c r="BB18" s="358" t="s">
        <v>222</v>
      </c>
      <c r="BC18" s="361"/>
      <c r="BD18" s="246"/>
      <c r="BE18" s="247"/>
      <c r="BF18" s="353">
        <v>0</v>
      </c>
      <c r="BG18" s="360">
        <v>0</v>
      </c>
      <c r="BH18" s="41"/>
      <c r="BI18" s="42"/>
      <c r="BJ18" s="42"/>
      <c r="BK18" s="42"/>
      <c r="BL18" s="42"/>
      <c r="BM18" s="42"/>
      <c r="BN18" s="409"/>
    </row>
    <row r="19" spans="1:66" ht="18" customHeight="1" x14ac:dyDescent="0.2">
      <c r="A19" s="89"/>
      <c r="B19" s="78" t="s">
        <v>285</v>
      </c>
      <c r="C19" s="209">
        <v>5</v>
      </c>
      <c r="D19" s="210">
        <v>5</v>
      </c>
      <c r="E19" s="102">
        <v>0</v>
      </c>
      <c r="F19" s="210">
        <v>48</v>
      </c>
      <c r="G19" s="210">
        <v>1058</v>
      </c>
      <c r="H19" s="210">
        <v>549</v>
      </c>
      <c r="I19" s="152">
        <v>509</v>
      </c>
      <c r="J19" s="152">
        <v>336</v>
      </c>
      <c r="K19" s="152">
        <v>192</v>
      </c>
      <c r="L19" s="152">
        <v>144</v>
      </c>
      <c r="M19" s="210">
        <v>378</v>
      </c>
      <c r="N19" s="210">
        <v>183</v>
      </c>
      <c r="O19" s="210">
        <v>195</v>
      </c>
      <c r="P19" s="210">
        <v>344</v>
      </c>
      <c r="Q19" s="210">
        <v>174</v>
      </c>
      <c r="R19" s="210">
        <v>170</v>
      </c>
      <c r="S19" s="139"/>
      <c r="T19" s="89"/>
      <c r="U19" s="78" t="s">
        <v>285</v>
      </c>
      <c r="V19" s="79">
        <v>106</v>
      </c>
      <c r="W19" s="79">
        <v>55</v>
      </c>
      <c r="X19" s="79">
        <v>51</v>
      </c>
      <c r="Y19" s="79">
        <v>5</v>
      </c>
      <c r="Z19" s="102">
        <v>0</v>
      </c>
      <c r="AA19" s="102">
        <v>0</v>
      </c>
      <c r="AB19" s="102">
        <v>0</v>
      </c>
      <c r="AC19" s="79">
        <v>4</v>
      </c>
      <c r="AD19" s="102">
        <v>1</v>
      </c>
      <c r="AE19" s="102">
        <v>0</v>
      </c>
      <c r="AF19" s="102">
        <v>0</v>
      </c>
      <c r="AG19" s="102">
        <v>0</v>
      </c>
      <c r="AH19" s="102">
        <v>0</v>
      </c>
      <c r="AI19" s="79">
        <v>42</v>
      </c>
      <c r="AJ19" s="80">
        <v>40</v>
      </c>
      <c r="AK19" s="102">
        <v>0</v>
      </c>
      <c r="AL19" s="101">
        <v>0</v>
      </c>
      <c r="AM19" s="152">
        <v>5</v>
      </c>
      <c r="AN19" s="101">
        <v>1</v>
      </c>
      <c r="AO19" s="79">
        <v>0</v>
      </c>
      <c r="AP19" s="79">
        <v>2</v>
      </c>
      <c r="AQ19" s="79">
        <v>4</v>
      </c>
      <c r="AR19" s="79">
        <v>2</v>
      </c>
      <c r="AS19" s="79">
        <v>5</v>
      </c>
      <c r="AT19" s="79">
        <v>11</v>
      </c>
      <c r="AU19" s="79">
        <v>5</v>
      </c>
      <c r="AV19" s="79">
        <v>6</v>
      </c>
      <c r="AW19" s="79">
        <v>2</v>
      </c>
      <c r="AX19" s="79">
        <v>4</v>
      </c>
      <c r="AY19" s="101">
        <v>0</v>
      </c>
      <c r="AZ19" s="79">
        <v>2</v>
      </c>
      <c r="BA19" s="79">
        <f t="shared" ref="BA19:BB22" si="11">AU19-(AW19+AY19)</f>
        <v>3</v>
      </c>
      <c r="BB19" s="79">
        <f t="shared" si="11"/>
        <v>0</v>
      </c>
      <c r="BC19" s="211"/>
      <c r="BD19" s="89"/>
      <c r="BE19" s="78" t="s">
        <v>285</v>
      </c>
      <c r="BF19" s="79">
        <v>12</v>
      </c>
      <c r="BG19" s="79">
        <v>47</v>
      </c>
      <c r="BH19" s="22"/>
      <c r="BI19" s="26"/>
      <c r="BJ19" s="26"/>
      <c r="BK19" s="23"/>
      <c r="BL19" s="26"/>
      <c r="BM19" s="26"/>
      <c r="BN19" s="8"/>
    </row>
    <row r="20" spans="1:66" ht="18" customHeight="1" x14ac:dyDescent="0.2">
      <c r="A20" s="89"/>
      <c r="B20" s="78" t="s">
        <v>286</v>
      </c>
      <c r="C20" s="209">
        <v>9</v>
      </c>
      <c r="D20" s="210">
        <v>9</v>
      </c>
      <c r="E20" s="102">
        <v>0</v>
      </c>
      <c r="F20" s="210">
        <v>67</v>
      </c>
      <c r="G20" s="210">
        <v>1317</v>
      </c>
      <c r="H20" s="210">
        <v>665</v>
      </c>
      <c r="I20" s="152">
        <v>652</v>
      </c>
      <c r="J20" s="152">
        <v>442</v>
      </c>
      <c r="K20" s="152">
        <v>235</v>
      </c>
      <c r="L20" s="152">
        <v>207</v>
      </c>
      <c r="M20" s="210">
        <v>421</v>
      </c>
      <c r="N20" s="210">
        <v>210</v>
      </c>
      <c r="O20" s="210">
        <v>211</v>
      </c>
      <c r="P20" s="210">
        <v>454</v>
      </c>
      <c r="Q20" s="152">
        <v>220</v>
      </c>
      <c r="R20" s="210">
        <v>234</v>
      </c>
      <c r="S20" s="139"/>
      <c r="T20" s="89"/>
      <c r="U20" s="78" t="s">
        <v>286</v>
      </c>
      <c r="V20" s="79">
        <v>158</v>
      </c>
      <c r="W20" s="79">
        <v>97</v>
      </c>
      <c r="X20" s="79">
        <v>61</v>
      </c>
      <c r="Y20" s="79">
        <v>7</v>
      </c>
      <c r="Z20" s="102">
        <v>0</v>
      </c>
      <c r="AA20" s="102">
        <v>0</v>
      </c>
      <c r="AB20" s="102">
        <v>0</v>
      </c>
      <c r="AC20" s="79">
        <v>9</v>
      </c>
      <c r="AD20" s="102">
        <v>0</v>
      </c>
      <c r="AE20" s="102">
        <v>0</v>
      </c>
      <c r="AF20" s="102">
        <v>0</v>
      </c>
      <c r="AG20" s="102">
        <v>0</v>
      </c>
      <c r="AH20" s="102">
        <v>0</v>
      </c>
      <c r="AI20" s="79">
        <v>73</v>
      </c>
      <c r="AJ20" s="80">
        <v>45</v>
      </c>
      <c r="AK20" s="102">
        <v>0</v>
      </c>
      <c r="AL20" s="101">
        <v>0</v>
      </c>
      <c r="AM20" s="152">
        <v>6</v>
      </c>
      <c r="AN20" s="80">
        <v>3</v>
      </c>
      <c r="AO20" s="79">
        <v>0</v>
      </c>
      <c r="AP20" s="79">
        <v>2</v>
      </c>
      <c r="AQ20" s="79">
        <v>8</v>
      </c>
      <c r="AR20" s="79">
        <v>5</v>
      </c>
      <c r="AS20" s="79">
        <v>15</v>
      </c>
      <c r="AT20" s="79">
        <v>47</v>
      </c>
      <c r="AU20" s="80">
        <v>22</v>
      </c>
      <c r="AV20" s="79">
        <v>25</v>
      </c>
      <c r="AW20" s="79">
        <v>4</v>
      </c>
      <c r="AX20" s="79">
        <v>5</v>
      </c>
      <c r="AY20" s="101">
        <v>0</v>
      </c>
      <c r="AZ20" s="79">
        <v>2</v>
      </c>
      <c r="BA20" s="79">
        <f t="shared" si="11"/>
        <v>18</v>
      </c>
      <c r="BB20" s="79">
        <f t="shared" si="11"/>
        <v>18</v>
      </c>
      <c r="BC20" s="197"/>
      <c r="BD20" s="89"/>
      <c r="BE20" s="78" t="s">
        <v>286</v>
      </c>
      <c r="BF20" s="79">
        <v>18</v>
      </c>
      <c r="BG20" s="79">
        <v>57</v>
      </c>
      <c r="BH20" s="22"/>
      <c r="BI20" s="23"/>
      <c r="BJ20" s="26"/>
      <c r="BK20" s="23"/>
      <c r="BL20" s="26"/>
      <c r="BM20" s="26"/>
      <c r="BN20" s="8"/>
    </row>
    <row r="21" spans="1:66" ht="18" customHeight="1" x14ac:dyDescent="0.2">
      <c r="A21" s="89"/>
      <c r="B21" s="78" t="s">
        <v>115</v>
      </c>
      <c r="C21" s="212">
        <v>5</v>
      </c>
      <c r="D21" s="152">
        <v>5</v>
      </c>
      <c r="E21" s="102">
        <v>0</v>
      </c>
      <c r="F21" s="210">
        <v>35</v>
      </c>
      <c r="G21" s="210">
        <v>715</v>
      </c>
      <c r="H21" s="152">
        <v>361</v>
      </c>
      <c r="I21" s="152">
        <v>354</v>
      </c>
      <c r="J21" s="152">
        <v>216</v>
      </c>
      <c r="K21" s="152">
        <v>108</v>
      </c>
      <c r="L21" s="152">
        <v>108</v>
      </c>
      <c r="M21" s="210">
        <v>253</v>
      </c>
      <c r="N21" s="210">
        <v>126</v>
      </c>
      <c r="O21" s="210">
        <v>127</v>
      </c>
      <c r="P21" s="210">
        <v>246</v>
      </c>
      <c r="Q21" s="210">
        <v>127</v>
      </c>
      <c r="R21" s="210">
        <v>119</v>
      </c>
      <c r="S21" s="139"/>
      <c r="T21" s="89"/>
      <c r="U21" s="78" t="s">
        <v>115</v>
      </c>
      <c r="V21" s="80">
        <v>82</v>
      </c>
      <c r="W21" s="80">
        <v>38</v>
      </c>
      <c r="X21" s="80">
        <v>44</v>
      </c>
      <c r="Y21" s="80">
        <v>4</v>
      </c>
      <c r="Z21" s="101">
        <v>1</v>
      </c>
      <c r="AA21" s="101">
        <v>0</v>
      </c>
      <c r="AB21" s="101">
        <v>0</v>
      </c>
      <c r="AC21" s="80">
        <v>5</v>
      </c>
      <c r="AD21" s="101">
        <v>0</v>
      </c>
      <c r="AE21" s="101">
        <v>0</v>
      </c>
      <c r="AF21" s="101">
        <v>0</v>
      </c>
      <c r="AG21" s="101">
        <v>0</v>
      </c>
      <c r="AH21" s="101">
        <v>0</v>
      </c>
      <c r="AI21" s="80">
        <v>27</v>
      </c>
      <c r="AJ21" s="80">
        <v>34</v>
      </c>
      <c r="AK21" s="102">
        <v>0</v>
      </c>
      <c r="AL21" s="101">
        <v>0</v>
      </c>
      <c r="AM21" s="152">
        <v>6</v>
      </c>
      <c r="AN21" s="101">
        <v>1</v>
      </c>
      <c r="AO21" s="80">
        <v>0</v>
      </c>
      <c r="AP21" s="80">
        <v>0</v>
      </c>
      <c r="AQ21" s="80">
        <v>2</v>
      </c>
      <c r="AR21" s="80">
        <v>2</v>
      </c>
      <c r="AS21" s="101">
        <v>3</v>
      </c>
      <c r="AT21" s="80">
        <v>20</v>
      </c>
      <c r="AU21" s="80">
        <v>6</v>
      </c>
      <c r="AV21" s="80">
        <v>14</v>
      </c>
      <c r="AW21" s="80">
        <v>1</v>
      </c>
      <c r="AX21" s="80">
        <v>7</v>
      </c>
      <c r="AY21" s="101">
        <v>0</v>
      </c>
      <c r="AZ21" s="80">
        <v>2</v>
      </c>
      <c r="BA21" s="79">
        <f t="shared" si="11"/>
        <v>5</v>
      </c>
      <c r="BB21" s="79">
        <f t="shared" si="11"/>
        <v>5</v>
      </c>
      <c r="BC21" s="197"/>
      <c r="BD21" s="89"/>
      <c r="BE21" s="78" t="s">
        <v>115</v>
      </c>
      <c r="BF21" s="80">
        <v>10</v>
      </c>
      <c r="BG21" s="79">
        <v>23</v>
      </c>
      <c r="BH21" s="22"/>
      <c r="BI21" s="23"/>
      <c r="BJ21" s="26"/>
      <c r="BK21" s="23"/>
      <c r="BL21" s="26"/>
      <c r="BM21" s="26"/>
      <c r="BN21" s="8"/>
    </row>
    <row r="22" spans="1:66" ht="18" customHeight="1" x14ac:dyDescent="0.2">
      <c r="A22" s="89"/>
      <c r="B22" s="78" t="s">
        <v>117</v>
      </c>
      <c r="C22" s="212">
        <v>4</v>
      </c>
      <c r="D22" s="210">
        <v>4</v>
      </c>
      <c r="E22" s="102">
        <v>0</v>
      </c>
      <c r="F22" s="210">
        <v>32</v>
      </c>
      <c r="G22" s="210">
        <v>721</v>
      </c>
      <c r="H22" s="210">
        <v>355</v>
      </c>
      <c r="I22" s="152">
        <v>366</v>
      </c>
      <c r="J22" s="152">
        <v>235</v>
      </c>
      <c r="K22" s="152">
        <v>124</v>
      </c>
      <c r="L22" s="209">
        <v>111</v>
      </c>
      <c r="M22" s="210">
        <v>221</v>
      </c>
      <c r="N22" s="210">
        <v>104</v>
      </c>
      <c r="O22" s="210">
        <v>117</v>
      </c>
      <c r="P22" s="210">
        <v>265</v>
      </c>
      <c r="Q22" s="152">
        <v>127</v>
      </c>
      <c r="R22" s="210">
        <v>138</v>
      </c>
      <c r="S22" s="139"/>
      <c r="T22" s="89"/>
      <c r="U22" s="78" t="s">
        <v>117</v>
      </c>
      <c r="V22" s="80">
        <v>74</v>
      </c>
      <c r="W22" s="80">
        <v>39</v>
      </c>
      <c r="X22" s="80">
        <v>35</v>
      </c>
      <c r="Y22" s="80">
        <v>4</v>
      </c>
      <c r="Z22" s="102">
        <v>0</v>
      </c>
      <c r="AA22" s="102">
        <v>0</v>
      </c>
      <c r="AB22" s="102">
        <v>0</v>
      </c>
      <c r="AC22" s="80">
        <v>4</v>
      </c>
      <c r="AD22" s="101">
        <v>0</v>
      </c>
      <c r="AE22" s="101">
        <v>0</v>
      </c>
      <c r="AF22" s="101">
        <v>0</v>
      </c>
      <c r="AG22" s="101">
        <v>0</v>
      </c>
      <c r="AH22" s="101">
        <v>0</v>
      </c>
      <c r="AI22" s="80">
        <v>30</v>
      </c>
      <c r="AJ22" s="80">
        <v>31</v>
      </c>
      <c r="AK22" s="102">
        <v>0</v>
      </c>
      <c r="AL22" s="101">
        <v>0</v>
      </c>
      <c r="AM22" s="152">
        <v>4</v>
      </c>
      <c r="AN22" s="101">
        <v>0</v>
      </c>
      <c r="AO22" s="80">
        <v>0</v>
      </c>
      <c r="AP22" s="80">
        <v>0</v>
      </c>
      <c r="AQ22" s="80">
        <v>1</v>
      </c>
      <c r="AR22" s="80">
        <v>0</v>
      </c>
      <c r="AS22" s="101">
        <v>0</v>
      </c>
      <c r="AT22" s="80">
        <v>10</v>
      </c>
      <c r="AU22" s="80">
        <v>6</v>
      </c>
      <c r="AV22" s="80">
        <v>4</v>
      </c>
      <c r="AW22" s="80">
        <v>2</v>
      </c>
      <c r="AX22" s="80">
        <v>4</v>
      </c>
      <c r="AY22" s="102">
        <v>0</v>
      </c>
      <c r="AZ22" s="101">
        <v>0</v>
      </c>
      <c r="BA22" s="79">
        <f t="shared" si="11"/>
        <v>4</v>
      </c>
      <c r="BB22" s="79">
        <f t="shared" si="11"/>
        <v>0</v>
      </c>
      <c r="BC22" s="197"/>
      <c r="BD22" s="89"/>
      <c r="BE22" s="78" t="s">
        <v>117</v>
      </c>
      <c r="BF22" s="80">
        <v>7</v>
      </c>
      <c r="BG22" s="79">
        <v>19</v>
      </c>
      <c r="BH22" s="22"/>
      <c r="BI22" s="23"/>
      <c r="BJ22" s="26"/>
      <c r="BK22" s="23"/>
      <c r="BL22" s="26"/>
      <c r="BM22" s="26"/>
      <c r="BN22" s="8"/>
    </row>
    <row r="23" spans="1:66" s="9" customFormat="1" ht="18" customHeight="1" x14ac:dyDescent="0.2">
      <c r="A23" s="440" t="s">
        <v>163</v>
      </c>
      <c r="B23" s="441"/>
      <c r="C23" s="147">
        <f t="shared" ref="C23:R23" si="12">C24+C29+C32+C34+C38+C42+C50+C55</f>
        <v>51</v>
      </c>
      <c r="D23" s="147">
        <f t="shared" si="12"/>
        <v>51</v>
      </c>
      <c r="E23" s="147">
        <f t="shared" si="12"/>
        <v>0</v>
      </c>
      <c r="F23" s="147">
        <f>F24+F29+F32+F34+F38+F42+F50+F55</f>
        <v>316</v>
      </c>
      <c r="G23" s="147">
        <f>G24+G29+G32+G34+G38+G42+G50+G55</f>
        <v>5994</v>
      </c>
      <c r="H23" s="147">
        <f t="shared" si="12"/>
        <v>3110</v>
      </c>
      <c r="I23" s="147">
        <f>I24+I29+I32+I34+I38+I42+I50+I55</f>
        <v>2884</v>
      </c>
      <c r="J23" s="147">
        <f t="shared" si="12"/>
        <v>1967</v>
      </c>
      <c r="K23" s="147">
        <f t="shared" si="12"/>
        <v>1053</v>
      </c>
      <c r="L23" s="147">
        <f t="shared" si="12"/>
        <v>914</v>
      </c>
      <c r="M23" s="147">
        <f t="shared" si="12"/>
        <v>2002</v>
      </c>
      <c r="N23" s="147">
        <f t="shared" si="12"/>
        <v>1022</v>
      </c>
      <c r="O23" s="147">
        <f t="shared" si="12"/>
        <v>980</v>
      </c>
      <c r="P23" s="147">
        <f t="shared" si="12"/>
        <v>2025</v>
      </c>
      <c r="Q23" s="147">
        <f t="shared" si="12"/>
        <v>1035</v>
      </c>
      <c r="R23" s="149">
        <f t="shared" si="12"/>
        <v>990</v>
      </c>
      <c r="S23" s="148"/>
      <c r="T23" s="440" t="s">
        <v>163</v>
      </c>
      <c r="U23" s="441"/>
      <c r="V23" s="75">
        <f>V24+V29+V32+V34+V38+V42+V50+V55</f>
        <v>796</v>
      </c>
      <c r="W23" s="75">
        <f t="shared" ref="W23:BB23" si="13">W24+W29+W32+W34+W38+W42+W50+W55</f>
        <v>450</v>
      </c>
      <c r="X23" s="75">
        <f t="shared" si="13"/>
        <v>346</v>
      </c>
      <c r="Y23" s="75">
        <f t="shared" si="13"/>
        <v>46</v>
      </c>
      <c r="Z23" s="75">
        <f t="shared" si="13"/>
        <v>1</v>
      </c>
      <c r="AA23" s="75">
        <f t="shared" si="13"/>
        <v>0</v>
      </c>
      <c r="AB23" s="75">
        <f t="shared" si="13"/>
        <v>0</v>
      </c>
      <c r="AC23" s="75">
        <f t="shared" si="13"/>
        <v>46</v>
      </c>
      <c r="AD23" s="75">
        <f t="shared" si="13"/>
        <v>4</v>
      </c>
      <c r="AE23" s="75">
        <f t="shared" si="13"/>
        <v>0</v>
      </c>
      <c r="AF23" s="75">
        <f t="shared" si="13"/>
        <v>0</v>
      </c>
      <c r="AG23" s="75">
        <f t="shared" si="13"/>
        <v>0</v>
      </c>
      <c r="AH23" s="75">
        <f t="shared" si="13"/>
        <v>0</v>
      </c>
      <c r="AI23" s="75">
        <f t="shared" si="13"/>
        <v>312</v>
      </c>
      <c r="AJ23" s="76">
        <f t="shared" si="13"/>
        <v>249</v>
      </c>
      <c r="AK23" s="75">
        <f t="shared" si="13"/>
        <v>0</v>
      </c>
      <c r="AL23" s="75">
        <f t="shared" si="13"/>
        <v>0</v>
      </c>
      <c r="AM23" s="75">
        <f t="shared" si="13"/>
        <v>46</v>
      </c>
      <c r="AN23" s="75">
        <f t="shared" si="13"/>
        <v>4</v>
      </c>
      <c r="AO23" s="75">
        <f t="shared" si="13"/>
        <v>0</v>
      </c>
      <c r="AP23" s="75">
        <f t="shared" si="13"/>
        <v>8</v>
      </c>
      <c r="AQ23" s="75">
        <f t="shared" si="13"/>
        <v>46</v>
      </c>
      <c r="AR23" s="75">
        <f t="shared" si="13"/>
        <v>34</v>
      </c>
      <c r="AS23" s="75">
        <f t="shared" si="13"/>
        <v>45</v>
      </c>
      <c r="AT23" s="75">
        <f t="shared" si="13"/>
        <v>145</v>
      </c>
      <c r="AU23" s="75">
        <f t="shared" si="13"/>
        <v>66</v>
      </c>
      <c r="AV23" s="75">
        <f t="shared" si="13"/>
        <v>79</v>
      </c>
      <c r="AW23" s="75">
        <f t="shared" si="13"/>
        <v>28</v>
      </c>
      <c r="AX23" s="75">
        <f t="shared" si="13"/>
        <v>33</v>
      </c>
      <c r="AY23" s="75">
        <f t="shared" si="13"/>
        <v>0</v>
      </c>
      <c r="AZ23" s="75">
        <f t="shared" si="13"/>
        <v>2</v>
      </c>
      <c r="BA23" s="75">
        <f t="shared" si="13"/>
        <v>38</v>
      </c>
      <c r="BB23" s="75">
        <f t="shared" si="13"/>
        <v>44</v>
      </c>
      <c r="BC23" s="213"/>
      <c r="BD23" s="440" t="s">
        <v>163</v>
      </c>
      <c r="BE23" s="441"/>
      <c r="BF23" s="76">
        <f t="shared" ref="BF23:BG23" si="14">BF24+BF29+BF32+BF34+BF38+BF42+BF50+BF55</f>
        <v>84</v>
      </c>
      <c r="BG23" s="75">
        <f t="shared" si="14"/>
        <v>196</v>
      </c>
      <c r="BH23" s="21"/>
      <c r="BI23" s="40"/>
      <c r="BJ23" s="40"/>
      <c r="BK23" s="40"/>
      <c r="BL23" s="40"/>
      <c r="BM23" s="40"/>
      <c r="BN23" s="16"/>
    </row>
    <row r="24" spans="1:66" s="9" customFormat="1" ht="18" customHeight="1" x14ac:dyDescent="0.2">
      <c r="A24" s="438" t="s">
        <v>128</v>
      </c>
      <c r="B24" s="439"/>
      <c r="C24" s="163">
        <f>SUM(C25:C28)</f>
        <v>7</v>
      </c>
      <c r="D24" s="163">
        <f t="shared" ref="D24:R24" si="15">SUM(D25:D28)</f>
        <v>7</v>
      </c>
      <c r="E24" s="163">
        <f t="shared" si="15"/>
        <v>0</v>
      </c>
      <c r="F24" s="163">
        <f>SUM(F25:F28)</f>
        <v>31</v>
      </c>
      <c r="G24" s="163">
        <f t="shared" si="15"/>
        <v>383</v>
      </c>
      <c r="H24" s="163">
        <f>SUM(H25:H28)</f>
        <v>204</v>
      </c>
      <c r="I24" s="163">
        <f>SUM(I25:I28)</f>
        <v>179</v>
      </c>
      <c r="J24" s="163">
        <f t="shared" si="15"/>
        <v>120</v>
      </c>
      <c r="K24" s="163">
        <f t="shared" si="15"/>
        <v>62</v>
      </c>
      <c r="L24" s="163">
        <f t="shared" si="15"/>
        <v>58</v>
      </c>
      <c r="M24" s="163">
        <f t="shared" si="15"/>
        <v>137</v>
      </c>
      <c r="N24" s="163">
        <f t="shared" si="15"/>
        <v>77</v>
      </c>
      <c r="O24" s="163">
        <f t="shared" si="15"/>
        <v>60</v>
      </c>
      <c r="P24" s="163">
        <f t="shared" si="15"/>
        <v>126</v>
      </c>
      <c r="Q24" s="163">
        <f t="shared" si="15"/>
        <v>65</v>
      </c>
      <c r="R24" s="214">
        <f t="shared" si="15"/>
        <v>61</v>
      </c>
      <c r="S24" s="148"/>
      <c r="T24" s="438" t="s">
        <v>128</v>
      </c>
      <c r="U24" s="439"/>
      <c r="V24" s="84">
        <f>SUM(V25:V28)</f>
        <v>87</v>
      </c>
      <c r="W24" s="84">
        <f t="shared" ref="W24:BB24" si="16">SUM(W25:W28)</f>
        <v>51</v>
      </c>
      <c r="X24" s="84">
        <f t="shared" si="16"/>
        <v>36</v>
      </c>
      <c r="Y24" s="84">
        <f t="shared" si="16"/>
        <v>7</v>
      </c>
      <c r="Z24" s="84">
        <f t="shared" si="16"/>
        <v>0</v>
      </c>
      <c r="AA24" s="84">
        <f t="shared" si="16"/>
        <v>0</v>
      </c>
      <c r="AB24" s="84">
        <f t="shared" si="16"/>
        <v>0</v>
      </c>
      <c r="AC24" s="84">
        <f t="shared" si="16"/>
        <v>7</v>
      </c>
      <c r="AD24" s="84">
        <f t="shared" si="16"/>
        <v>0</v>
      </c>
      <c r="AE24" s="84">
        <f t="shared" si="16"/>
        <v>0</v>
      </c>
      <c r="AF24" s="84">
        <f t="shared" si="16"/>
        <v>0</v>
      </c>
      <c r="AG24" s="84">
        <f t="shared" si="16"/>
        <v>0</v>
      </c>
      <c r="AH24" s="84">
        <f t="shared" si="16"/>
        <v>0</v>
      </c>
      <c r="AI24" s="84">
        <f t="shared" si="16"/>
        <v>32</v>
      </c>
      <c r="AJ24" s="85">
        <f t="shared" si="16"/>
        <v>24</v>
      </c>
      <c r="AK24" s="84">
        <f t="shared" si="16"/>
        <v>0</v>
      </c>
      <c r="AL24" s="84">
        <f t="shared" si="16"/>
        <v>0</v>
      </c>
      <c r="AM24" s="84">
        <f t="shared" si="16"/>
        <v>6</v>
      </c>
      <c r="AN24" s="84">
        <f t="shared" si="16"/>
        <v>1</v>
      </c>
      <c r="AO24" s="84">
        <f t="shared" si="16"/>
        <v>0</v>
      </c>
      <c r="AP24" s="84">
        <f t="shared" si="16"/>
        <v>2</v>
      </c>
      <c r="AQ24" s="84">
        <f t="shared" si="16"/>
        <v>5</v>
      </c>
      <c r="AR24" s="84">
        <f t="shared" si="16"/>
        <v>3</v>
      </c>
      <c r="AS24" s="84">
        <f t="shared" si="16"/>
        <v>1</v>
      </c>
      <c r="AT24" s="84">
        <f t="shared" si="16"/>
        <v>17</v>
      </c>
      <c r="AU24" s="84">
        <f t="shared" si="16"/>
        <v>5</v>
      </c>
      <c r="AV24" s="84">
        <f t="shared" si="16"/>
        <v>12</v>
      </c>
      <c r="AW24" s="84">
        <f t="shared" si="16"/>
        <v>4</v>
      </c>
      <c r="AX24" s="84">
        <f t="shared" si="16"/>
        <v>3</v>
      </c>
      <c r="AY24" s="84">
        <f t="shared" si="16"/>
        <v>0</v>
      </c>
      <c r="AZ24" s="84">
        <f t="shared" si="16"/>
        <v>0</v>
      </c>
      <c r="BA24" s="84">
        <f t="shared" si="16"/>
        <v>1</v>
      </c>
      <c r="BB24" s="84">
        <f t="shared" si="16"/>
        <v>9</v>
      </c>
      <c r="BC24" s="213"/>
      <c r="BD24" s="438" t="s">
        <v>128</v>
      </c>
      <c r="BE24" s="439"/>
      <c r="BF24" s="84">
        <f t="shared" ref="BF24:BG24" si="17">SUM(BF25:BF28)</f>
        <v>8</v>
      </c>
      <c r="BG24" s="84">
        <f t="shared" si="17"/>
        <v>13</v>
      </c>
      <c r="BH24" s="21"/>
      <c r="BI24" s="40"/>
      <c r="BJ24" s="40"/>
      <c r="BK24" s="40"/>
      <c r="BL24" s="40"/>
      <c r="BM24" s="40"/>
      <c r="BN24" s="16"/>
    </row>
    <row r="25" spans="1:66" ht="18" customHeight="1" x14ac:dyDescent="0.2">
      <c r="A25" s="164"/>
      <c r="B25" s="90" t="s">
        <v>287</v>
      </c>
      <c r="C25" s="195">
        <v>3</v>
      </c>
      <c r="D25" s="141">
        <v>3</v>
      </c>
      <c r="E25" s="169">
        <v>0</v>
      </c>
      <c r="F25" s="141">
        <v>15</v>
      </c>
      <c r="G25" s="187">
        <v>202</v>
      </c>
      <c r="H25" s="141">
        <v>101</v>
      </c>
      <c r="I25" s="141">
        <v>101</v>
      </c>
      <c r="J25" s="141">
        <v>71</v>
      </c>
      <c r="K25" s="141">
        <v>35</v>
      </c>
      <c r="L25" s="195">
        <v>36</v>
      </c>
      <c r="M25" s="141">
        <v>76</v>
      </c>
      <c r="N25" s="141">
        <v>41</v>
      </c>
      <c r="O25" s="141">
        <v>35</v>
      </c>
      <c r="P25" s="141">
        <v>55</v>
      </c>
      <c r="Q25" s="141">
        <v>25</v>
      </c>
      <c r="R25" s="140">
        <v>30</v>
      </c>
      <c r="S25" s="139"/>
      <c r="T25" s="164"/>
      <c r="U25" s="90" t="s">
        <v>287</v>
      </c>
      <c r="V25" s="73">
        <v>42</v>
      </c>
      <c r="W25" s="73">
        <v>24</v>
      </c>
      <c r="X25" s="73">
        <v>18</v>
      </c>
      <c r="Y25" s="73">
        <v>3</v>
      </c>
      <c r="Z25" s="189">
        <v>0</v>
      </c>
      <c r="AA25" s="189">
        <v>0</v>
      </c>
      <c r="AB25" s="189">
        <v>0</v>
      </c>
      <c r="AC25" s="73">
        <v>3</v>
      </c>
      <c r="AD25" s="189">
        <v>0</v>
      </c>
      <c r="AE25" s="189">
        <v>0</v>
      </c>
      <c r="AF25" s="189">
        <v>0</v>
      </c>
      <c r="AG25" s="189">
        <v>0</v>
      </c>
      <c r="AH25" s="189">
        <v>0</v>
      </c>
      <c r="AI25" s="73">
        <v>14</v>
      </c>
      <c r="AJ25" s="74">
        <v>14</v>
      </c>
      <c r="AK25" s="189">
        <v>0</v>
      </c>
      <c r="AL25" s="169">
        <v>0</v>
      </c>
      <c r="AM25" s="141">
        <v>3</v>
      </c>
      <c r="AN25" s="74">
        <v>0</v>
      </c>
      <c r="AO25" s="73">
        <v>0</v>
      </c>
      <c r="AP25" s="73">
        <v>0</v>
      </c>
      <c r="AQ25" s="73">
        <v>4</v>
      </c>
      <c r="AR25" s="73">
        <v>1</v>
      </c>
      <c r="AS25" s="169">
        <v>0</v>
      </c>
      <c r="AT25" s="73">
        <v>7</v>
      </c>
      <c r="AU25" s="169">
        <v>3</v>
      </c>
      <c r="AV25" s="73">
        <v>4</v>
      </c>
      <c r="AW25" s="169">
        <v>3</v>
      </c>
      <c r="AX25" s="73">
        <v>1</v>
      </c>
      <c r="AY25" s="169">
        <v>0</v>
      </c>
      <c r="AZ25" s="169">
        <v>0</v>
      </c>
      <c r="BA25" s="169">
        <f t="shared" ref="BA25:BB28" si="18">AU25-(AW25+AY25)</f>
        <v>0</v>
      </c>
      <c r="BB25" s="169">
        <f t="shared" si="18"/>
        <v>3</v>
      </c>
      <c r="BC25" s="211"/>
      <c r="BD25" s="164"/>
      <c r="BE25" s="90" t="s">
        <v>287</v>
      </c>
      <c r="BF25" s="73">
        <v>4</v>
      </c>
      <c r="BG25" s="73">
        <v>8</v>
      </c>
      <c r="BH25" s="22"/>
      <c r="BI25" s="26"/>
      <c r="BJ25" s="26"/>
      <c r="BK25" s="23"/>
      <c r="BL25" s="26"/>
      <c r="BM25" s="26"/>
      <c r="BN25" s="8"/>
    </row>
    <row r="26" spans="1:66" ht="18" customHeight="1" x14ac:dyDescent="0.2">
      <c r="A26" s="89"/>
      <c r="B26" s="78" t="s">
        <v>288</v>
      </c>
      <c r="C26" s="209">
        <v>1</v>
      </c>
      <c r="D26" s="152">
        <v>1</v>
      </c>
      <c r="E26" s="102">
        <v>0</v>
      </c>
      <c r="F26" s="210">
        <v>5</v>
      </c>
      <c r="G26" s="210">
        <v>32</v>
      </c>
      <c r="H26" s="152">
        <v>19</v>
      </c>
      <c r="I26" s="209">
        <v>13</v>
      </c>
      <c r="J26" s="152">
        <v>9</v>
      </c>
      <c r="K26" s="152">
        <v>6</v>
      </c>
      <c r="L26" s="152">
        <v>3</v>
      </c>
      <c r="M26" s="210">
        <v>10</v>
      </c>
      <c r="N26" s="210">
        <v>5</v>
      </c>
      <c r="O26" s="210">
        <v>5</v>
      </c>
      <c r="P26" s="210">
        <v>13</v>
      </c>
      <c r="Q26" s="152">
        <v>8</v>
      </c>
      <c r="R26" s="210">
        <v>5</v>
      </c>
      <c r="S26" s="139"/>
      <c r="T26" s="89"/>
      <c r="U26" s="78" t="s">
        <v>288</v>
      </c>
      <c r="V26" s="79">
        <v>12</v>
      </c>
      <c r="W26" s="79">
        <v>8</v>
      </c>
      <c r="X26" s="79">
        <v>4</v>
      </c>
      <c r="Y26" s="79">
        <v>1</v>
      </c>
      <c r="Z26" s="102">
        <v>0</v>
      </c>
      <c r="AA26" s="102">
        <v>0</v>
      </c>
      <c r="AB26" s="102">
        <v>0</v>
      </c>
      <c r="AC26" s="79">
        <v>1</v>
      </c>
      <c r="AD26" s="102">
        <v>0</v>
      </c>
      <c r="AE26" s="102">
        <v>0</v>
      </c>
      <c r="AF26" s="102">
        <v>0</v>
      </c>
      <c r="AG26" s="102">
        <v>0</v>
      </c>
      <c r="AH26" s="102">
        <v>0</v>
      </c>
      <c r="AI26" s="79">
        <v>6</v>
      </c>
      <c r="AJ26" s="80">
        <v>2</v>
      </c>
      <c r="AK26" s="102">
        <v>0</v>
      </c>
      <c r="AL26" s="101">
        <v>0</v>
      </c>
      <c r="AM26" s="101">
        <v>1</v>
      </c>
      <c r="AN26" s="101">
        <v>0</v>
      </c>
      <c r="AO26" s="102">
        <v>0</v>
      </c>
      <c r="AP26" s="79">
        <v>0</v>
      </c>
      <c r="AQ26" s="102">
        <v>0</v>
      </c>
      <c r="AR26" s="79">
        <v>1</v>
      </c>
      <c r="AS26" s="101">
        <v>0</v>
      </c>
      <c r="AT26" s="79">
        <v>2</v>
      </c>
      <c r="AU26" s="101">
        <v>2</v>
      </c>
      <c r="AV26" s="79">
        <v>0</v>
      </c>
      <c r="AW26" s="101">
        <v>1</v>
      </c>
      <c r="AX26" s="102">
        <v>0</v>
      </c>
      <c r="AY26" s="101">
        <v>0</v>
      </c>
      <c r="AZ26" s="101">
        <v>0</v>
      </c>
      <c r="BA26" s="79">
        <f t="shared" si="18"/>
        <v>1</v>
      </c>
      <c r="BB26" s="79">
        <f t="shared" si="18"/>
        <v>0</v>
      </c>
      <c r="BC26" s="197"/>
      <c r="BD26" s="89"/>
      <c r="BE26" s="78" t="s">
        <v>288</v>
      </c>
      <c r="BF26" s="79">
        <v>2</v>
      </c>
      <c r="BG26" s="79">
        <v>3</v>
      </c>
      <c r="BH26" s="24"/>
      <c r="BI26" s="26"/>
      <c r="BJ26" s="26"/>
      <c r="BK26" s="26"/>
      <c r="BL26" s="26"/>
      <c r="BM26" s="26"/>
      <c r="BN26" s="8"/>
    </row>
    <row r="27" spans="1:66" ht="18" customHeight="1" x14ac:dyDescent="0.2">
      <c r="A27" s="89"/>
      <c r="B27" s="78" t="s">
        <v>289</v>
      </c>
      <c r="C27" s="209">
        <v>1</v>
      </c>
      <c r="D27" s="152">
        <v>1</v>
      </c>
      <c r="E27" s="102">
        <v>0</v>
      </c>
      <c r="F27" s="210">
        <v>4</v>
      </c>
      <c r="G27" s="210">
        <v>62</v>
      </c>
      <c r="H27" s="210">
        <v>35</v>
      </c>
      <c r="I27" s="152">
        <v>27</v>
      </c>
      <c r="J27" s="152">
        <v>17</v>
      </c>
      <c r="K27" s="152">
        <v>7</v>
      </c>
      <c r="L27" s="152">
        <v>10</v>
      </c>
      <c r="M27" s="210">
        <v>21</v>
      </c>
      <c r="N27" s="210">
        <v>14</v>
      </c>
      <c r="O27" s="210">
        <v>7</v>
      </c>
      <c r="P27" s="210">
        <v>24</v>
      </c>
      <c r="Q27" s="210">
        <v>14</v>
      </c>
      <c r="R27" s="210">
        <v>10</v>
      </c>
      <c r="S27" s="139"/>
      <c r="T27" s="89"/>
      <c r="U27" s="78" t="s">
        <v>289</v>
      </c>
      <c r="V27" s="79">
        <v>12</v>
      </c>
      <c r="W27" s="79">
        <v>6</v>
      </c>
      <c r="X27" s="79">
        <v>6</v>
      </c>
      <c r="Y27" s="79">
        <v>1</v>
      </c>
      <c r="Z27" s="102">
        <v>0</v>
      </c>
      <c r="AA27" s="102">
        <v>0</v>
      </c>
      <c r="AB27" s="102">
        <v>0</v>
      </c>
      <c r="AC27" s="79">
        <v>1</v>
      </c>
      <c r="AD27" s="102">
        <v>0</v>
      </c>
      <c r="AE27" s="102">
        <v>0</v>
      </c>
      <c r="AF27" s="102">
        <v>0</v>
      </c>
      <c r="AG27" s="102">
        <v>0</v>
      </c>
      <c r="AH27" s="102">
        <v>0</v>
      </c>
      <c r="AI27" s="79">
        <v>4</v>
      </c>
      <c r="AJ27" s="80">
        <v>4</v>
      </c>
      <c r="AK27" s="102">
        <v>0</v>
      </c>
      <c r="AL27" s="101">
        <v>0</v>
      </c>
      <c r="AM27" s="152">
        <v>1</v>
      </c>
      <c r="AN27" s="101">
        <v>0</v>
      </c>
      <c r="AO27" s="79">
        <v>0</v>
      </c>
      <c r="AP27" s="79">
        <v>1</v>
      </c>
      <c r="AQ27" s="79">
        <v>0</v>
      </c>
      <c r="AR27" s="79">
        <v>0</v>
      </c>
      <c r="AS27" s="101">
        <v>1</v>
      </c>
      <c r="AT27" s="79">
        <v>4</v>
      </c>
      <c r="AU27" s="101">
        <v>0</v>
      </c>
      <c r="AV27" s="79">
        <v>4</v>
      </c>
      <c r="AW27" s="101">
        <v>0</v>
      </c>
      <c r="AX27" s="79">
        <v>1</v>
      </c>
      <c r="AY27" s="101">
        <v>0</v>
      </c>
      <c r="AZ27" s="101">
        <v>0</v>
      </c>
      <c r="BA27" s="79">
        <f t="shared" si="18"/>
        <v>0</v>
      </c>
      <c r="BB27" s="79">
        <f t="shared" si="18"/>
        <v>3</v>
      </c>
      <c r="BC27" s="211"/>
      <c r="BD27" s="89"/>
      <c r="BE27" s="78" t="s">
        <v>289</v>
      </c>
      <c r="BF27" s="102">
        <v>1</v>
      </c>
      <c r="BG27" s="102">
        <v>1</v>
      </c>
      <c r="BH27" s="24"/>
      <c r="BI27" s="26"/>
      <c r="BJ27" s="26"/>
      <c r="BK27" s="26"/>
      <c r="BL27" s="26"/>
      <c r="BM27" s="26"/>
      <c r="BN27" s="8"/>
    </row>
    <row r="28" spans="1:66" ht="18" customHeight="1" x14ac:dyDescent="0.2">
      <c r="A28" s="97"/>
      <c r="B28" s="418" t="s">
        <v>116</v>
      </c>
      <c r="C28" s="195">
        <v>2</v>
      </c>
      <c r="D28" s="141">
        <v>2</v>
      </c>
      <c r="E28" s="169">
        <v>0</v>
      </c>
      <c r="F28" s="141">
        <v>7</v>
      </c>
      <c r="G28" s="141">
        <v>87</v>
      </c>
      <c r="H28" s="141">
        <v>49</v>
      </c>
      <c r="I28" s="141">
        <v>38</v>
      </c>
      <c r="J28" s="141">
        <v>23</v>
      </c>
      <c r="K28" s="141">
        <v>14</v>
      </c>
      <c r="L28" s="141">
        <v>9</v>
      </c>
      <c r="M28" s="141">
        <v>30</v>
      </c>
      <c r="N28" s="141">
        <v>17</v>
      </c>
      <c r="O28" s="141">
        <v>13</v>
      </c>
      <c r="P28" s="141">
        <v>34</v>
      </c>
      <c r="Q28" s="141">
        <v>18</v>
      </c>
      <c r="R28" s="140">
        <v>16</v>
      </c>
      <c r="S28" s="139"/>
      <c r="T28" s="97"/>
      <c r="U28" s="418" t="s">
        <v>116</v>
      </c>
      <c r="V28" s="73">
        <v>21</v>
      </c>
      <c r="W28" s="73">
        <v>13</v>
      </c>
      <c r="X28" s="73">
        <v>8</v>
      </c>
      <c r="Y28" s="73">
        <v>2</v>
      </c>
      <c r="Z28" s="189">
        <v>0</v>
      </c>
      <c r="AA28" s="189">
        <v>0</v>
      </c>
      <c r="AB28" s="189">
        <v>0</v>
      </c>
      <c r="AC28" s="74">
        <v>2</v>
      </c>
      <c r="AD28" s="189">
        <v>0</v>
      </c>
      <c r="AE28" s="189">
        <v>0</v>
      </c>
      <c r="AF28" s="189">
        <v>0</v>
      </c>
      <c r="AG28" s="189">
        <v>0</v>
      </c>
      <c r="AH28" s="189">
        <v>0</v>
      </c>
      <c r="AI28" s="73">
        <v>8</v>
      </c>
      <c r="AJ28" s="74">
        <v>4</v>
      </c>
      <c r="AK28" s="189">
        <v>0</v>
      </c>
      <c r="AL28" s="189">
        <v>0</v>
      </c>
      <c r="AM28" s="141">
        <v>1</v>
      </c>
      <c r="AN28" s="74">
        <v>1</v>
      </c>
      <c r="AO28" s="74">
        <v>0</v>
      </c>
      <c r="AP28" s="74">
        <v>1</v>
      </c>
      <c r="AQ28" s="74">
        <v>1</v>
      </c>
      <c r="AR28" s="74">
        <v>1</v>
      </c>
      <c r="AS28" s="101">
        <v>0</v>
      </c>
      <c r="AT28" s="74">
        <v>4</v>
      </c>
      <c r="AU28" s="74">
        <v>0</v>
      </c>
      <c r="AV28" s="74">
        <v>4</v>
      </c>
      <c r="AW28" s="74">
        <v>0</v>
      </c>
      <c r="AX28" s="74">
        <v>1</v>
      </c>
      <c r="AY28" s="189">
        <v>0</v>
      </c>
      <c r="AZ28" s="73">
        <v>0</v>
      </c>
      <c r="BA28" s="189">
        <f t="shared" si="18"/>
        <v>0</v>
      </c>
      <c r="BB28" s="189">
        <f t="shared" si="18"/>
        <v>3</v>
      </c>
      <c r="BC28" s="197"/>
      <c r="BD28" s="97"/>
      <c r="BE28" s="418" t="s">
        <v>116</v>
      </c>
      <c r="BF28" s="169">
        <v>1</v>
      </c>
      <c r="BG28" s="189">
        <v>1</v>
      </c>
      <c r="BH28" s="22"/>
      <c r="BI28" s="26"/>
      <c r="BJ28" s="26"/>
      <c r="BK28" s="23"/>
      <c r="BL28" s="26"/>
      <c r="BM28" s="26"/>
      <c r="BN28" s="8"/>
    </row>
    <row r="29" spans="1:66" s="9" customFormat="1" ht="18" customHeight="1" x14ac:dyDescent="0.2">
      <c r="A29" s="438" t="s">
        <v>127</v>
      </c>
      <c r="B29" s="439"/>
      <c r="C29" s="215">
        <f>SUM(C30:C31)</f>
        <v>4</v>
      </c>
      <c r="D29" s="215">
        <f t="shared" ref="D29:R29" si="19">SUM(D30:D31)</f>
        <v>4</v>
      </c>
      <c r="E29" s="215">
        <f t="shared" si="19"/>
        <v>0</v>
      </c>
      <c r="F29" s="215">
        <f>SUM(F30:F31)</f>
        <v>19</v>
      </c>
      <c r="G29" s="215">
        <f>SUM(G30:G31)</f>
        <v>299</v>
      </c>
      <c r="H29" s="215">
        <f>SUM(H30:H31)</f>
        <v>142</v>
      </c>
      <c r="I29" s="215">
        <f>SUM(I30:I31)</f>
        <v>157</v>
      </c>
      <c r="J29" s="215">
        <f t="shared" si="19"/>
        <v>91</v>
      </c>
      <c r="K29" s="163">
        <f t="shared" si="19"/>
        <v>45</v>
      </c>
      <c r="L29" s="215">
        <f>SUM(L30:L31)</f>
        <v>46</v>
      </c>
      <c r="M29" s="215">
        <f>SUM(M30:M31)</f>
        <v>103</v>
      </c>
      <c r="N29" s="215">
        <f>SUM(N30:N31)</f>
        <v>44</v>
      </c>
      <c r="O29" s="215">
        <f t="shared" si="19"/>
        <v>59</v>
      </c>
      <c r="P29" s="215">
        <f t="shared" si="19"/>
        <v>105</v>
      </c>
      <c r="Q29" s="215">
        <f t="shared" si="19"/>
        <v>53</v>
      </c>
      <c r="R29" s="216">
        <f t="shared" si="19"/>
        <v>52</v>
      </c>
      <c r="S29" s="148"/>
      <c r="T29" s="438" t="s">
        <v>127</v>
      </c>
      <c r="U29" s="439"/>
      <c r="V29" s="84">
        <f>SUM(V30:V31)</f>
        <v>52</v>
      </c>
      <c r="W29" s="84">
        <f t="shared" ref="W29:BB29" si="20">SUM(W30:W31)</f>
        <v>33</v>
      </c>
      <c r="X29" s="84">
        <f t="shared" si="20"/>
        <v>19</v>
      </c>
      <c r="Y29" s="84">
        <f t="shared" si="20"/>
        <v>4</v>
      </c>
      <c r="Z29" s="84">
        <f t="shared" si="20"/>
        <v>0</v>
      </c>
      <c r="AA29" s="84">
        <f t="shared" si="20"/>
        <v>0</v>
      </c>
      <c r="AB29" s="84">
        <f t="shared" si="20"/>
        <v>0</v>
      </c>
      <c r="AC29" s="84">
        <f t="shared" si="20"/>
        <v>3</v>
      </c>
      <c r="AD29" s="84">
        <f t="shared" si="20"/>
        <v>1</v>
      </c>
      <c r="AE29" s="84">
        <f t="shared" si="20"/>
        <v>0</v>
      </c>
      <c r="AF29" s="84">
        <f t="shared" si="20"/>
        <v>0</v>
      </c>
      <c r="AG29" s="84">
        <f t="shared" si="20"/>
        <v>0</v>
      </c>
      <c r="AH29" s="84">
        <f t="shared" si="20"/>
        <v>0</v>
      </c>
      <c r="AI29" s="84">
        <f t="shared" si="20"/>
        <v>23</v>
      </c>
      <c r="AJ29" s="85">
        <f t="shared" si="20"/>
        <v>13</v>
      </c>
      <c r="AK29" s="84">
        <f t="shared" si="20"/>
        <v>0</v>
      </c>
      <c r="AL29" s="84">
        <f t="shared" si="20"/>
        <v>0</v>
      </c>
      <c r="AM29" s="84">
        <f t="shared" si="20"/>
        <v>4</v>
      </c>
      <c r="AN29" s="84">
        <f t="shared" si="20"/>
        <v>0</v>
      </c>
      <c r="AO29" s="84">
        <f t="shared" si="20"/>
        <v>0</v>
      </c>
      <c r="AP29" s="84">
        <f t="shared" si="20"/>
        <v>0</v>
      </c>
      <c r="AQ29" s="84">
        <f t="shared" si="20"/>
        <v>3</v>
      </c>
      <c r="AR29" s="84">
        <f t="shared" si="20"/>
        <v>1</v>
      </c>
      <c r="AS29" s="84">
        <f t="shared" si="20"/>
        <v>0</v>
      </c>
      <c r="AT29" s="84">
        <f t="shared" si="20"/>
        <v>14</v>
      </c>
      <c r="AU29" s="84">
        <f t="shared" si="20"/>
        <v>5</v>
      </c>
      <c r="AV29" s="84">
        <f t="shared" si="20"/>
        <v>9</v>
      </c>
      <c r="AW29" s="84">
        <f t="shared" si="20"/>
        <v>2</v>
      </c>
      <c r="AX29" s="84">
        <f t="shared" si="20"/>
        <v>3</v>
      </c>
      <c r="AY29" s="84">
        <f t="shared" si="20"/>
        <v>0</v>
      </c>
      <c r="AZ29" s="84">
        <f t="shared" si="20"/>
        <v>0</v>
      </c>
      <c r="BA29" s="84">
        <f t="shared" si="20"/>
        <v>3</v>
      </c>
      <c r="BB29" s="84">
        <f t="shared" si="20"/>
        <v>6</v>
      </c>
      <c r="BC29" s="213"/>
      <c r="BD29" s="438" t="s">
        <v>127</v>
      </c>
      <c r="BE29" s="439"/>
      <c r="BF29" s="85">
        <f t="shared" ref="BF29" si="21">SUM(BF30:BF31)</f>
        <v>4</v>
      </c>
      <c r="BG29" s="84">
        <f>SUM(BG30:BG31)</f>
        <v>7</v>
      </c>
      <c r="BH29" s="21"/>
      <c r="BI29" s="40"/>
      <c r="BJ29" s="40"/>
      <c r="BK29" s="40"/>
      <c r="BL29" s="40"/>
      <c r="BM29" s="40"/>
      <c r="BN29" s="16"/>
    </row>
    <row r="30" spans="1:66" ht="18" customHeight="1" x14ac:dyDescent="0.2">
      <c r="A30" s="100"/>
      <c r="B30" s="90" t="s">
        <v>121</v>
      </c>
      <c r="C30" s="217">
        <v>1</v>
      </c>
      <c r="D30" s="165">
        <v>1</v>
      </c>
      <c r="E30" s="166">
        <v>0</v>
      </c>
      <c r="F30" s="218">
        <v>7</v>
      </c>
      <c r="G30" s="219">
        <v>173</v>
      </c>
      <c r="H30" s="165">
        <v>82</v>
      </c>
      <c r="I30" s="165">
        <v>91</v>
      </c>
      <c r="J30" s="165">
        <v>54</v>
      </c>
      <c r="K30" s="165">
        <v>29</v>
      </c>
      <c r="L30" s="217">
        <v>25</v>
      </c>
      <c r="M30" s="219">
        <v>60</v>
      </c>
      <c r="N30" s="165">
        <v>27</v>
      </c>
      <c r="O30" s="165">
        <v>33</v>
      </c>
      <c r="P30" s="165">
        <v>59</v>
      </c>
      <c r="Q30" s="217">
        <v>26</v>
      </c>
      <c r="R30" s="218">
        <v>33</v>
      </c>
      <c r="S30" s="139"/>
      <c r="T30" s="100"/>
      <c r="U30" s="90" t="s">
        <v>121</v>
      </c>
      <c r="V30" s="93">
        <v>18</v>
      </c>
      <c r="W30" s="91">
        <v>12</v>
      </c>
      <c r="X30" s="93">
        <v>6</v>
      </c>
      <c r="Y30" s="93">
        <v>1</v>
      </c>
      <c r="Z30" s="220">
        <v>0</v>
      </c>
      <c r="AA30" s="220">
        <v>0</v>
      </c>
      <c r="AB30" s="220">
        <v>0</v>
      </c>
      <c r="AC30" s="93">
        <v>1</v>
      </c>
      <c r="AD30" s="220">
        <v>0</v>
      </c>
      <c r="AE30" s="220">
        <v>0</v>
      </c>
      <c r="AF30" s="220">
        <v>0</v>
      </c>
      <c r="AG30" s="220">
        <v>0</v>
      </c>
      <c r="AH30" s="220">
        <v>0</v>
      </c>
      <c r="AI30" s="91">
        <v>10</v>
      </c>
      <c r="AJ30" s="91">
        <v>5</v>
      </c>
      <c r="AK30" s="220">
        <v>0</v>
      </c>
      <c r="AL30" s="166">
        <v>0</v>
      </c>
      <c r="AM30" s="165">
        <v>1</v>
      </c>
      <c r="AN30" s="166">
        <v>0</v>
      </c>
      <c r="AO30" s="93">
        <v>0</v>
      </c>
      <c r="AP30" s="91">
        <v>0</v>
      </c>
      <c r="AQ30" s="93">
        <v>0</v>
      </c>
      <c r="AR30" s="91">
        <v>0</v>
      </c>
      <c r="AS30" s="166">
        <v>0</v>
      </c>
      <c r="AT30" s="93">
        <v>6</v>
      </c>
      <c r="AU30" s="93">
        <v>4</v>
      </c>
      <c r="AV30" s="93">
        <v>2</v>
      </c>
      <c r="AW30" s="93">
        <v>1</v>
      </c>
      <c r="AX30" s="93">
        <v>1</v>
      </c>
      <c r="AY30" s="166">
        <v>0</v>
      </c>
      <c r="AZ30" s="166">
        <v>0</v>
      </c>
      <c r="BA30" s="169">
        <f>AU30-(AW30+AY30)</f>
        <v>3</v>
      </c>
      <c r="BB30" s="169">
        <f>AV30-(AX30+AZ30)</f>
        <v>1</v>
      </c>
      <c r="BC30" s="197"/>
      <c r="BD30" s="100"/>
      <c r="BE30" s="90" t="s">
        <v>121</v>
      </c>
      <c r="BF30" s="93">
        <v>1</v>
      </c>
      <c r="BG30" s="93">
        <v>2</v>
      </c>
      <c r="BH30" s="22"/>
      <c r="BI30" s="26"/>
      <c r="BJ30" s="26"/>
      <c r="BK30" s="23"/>
      <c r="BL30" s="26"/>
      <c r="BM30" s="26"/>
      <c r="BN30" s="8"/>
    </row>
    <row r="31" spans="1:66" ht="18" customHeight="1" x14ac:dyDescent="0.2">
      <c r="A31" s="97"/>
      <c r="B31" s="418" t="s">
        <v>290</v>
      </c>
      <c r="C31" s="221">
        <v>3</v>
      </c>
      <c r="D31" s="222">
        <v>3</v>
      </c>
      <c r="E31" s="155">
        <v>0</v>
      </c>
      <c r="F31" s="221">
        <v>12</v>
      </c>
      <c r="G31" s="222">
        <v>126</v>
      </c>
      <c r="H31" s="154">
        <v>60</v>
      </c>
      <c r="I31" s="154">
        <v>66</v>
      </c>
      <c r="J31" s="154">
        <v>37</v>
      </c>
      <c r="K31" s="154">
        <v>16</v>
      </c>
      <c r="L31" s="154">
        <v>21</v>
      </c>
      <c r="M31" s="222">
        <v>43</v>
      </c>
      <c r="N31" s="154">
        <v>17</v>
      </c>
      <c r="O31" s="221">
        <v>26</v>
      </c>
      <c r="P31" s="154">
        <v>46</v>
      </c>
      <c r="Q31" s="154">
        <v>27</v>
      </c>
      <c r="R31" s="222">
        <v>19</v>
      </c>
      <c r="S31" s="139"/>
      <c r="T31" s="97"/>
      <c r="U31" s="418" t="s">
        <v>290</v>
      </c>
      <c r="V31" s="98">
        <v>34</v>
      </c>
      <c r="W31" s="98">
        <v>21</v>
      </c>
      <c r="X31" s="98">
        <v>13</v>
      </c>
      <c r="Y31" s="96">
        <v>3</v>
      </c>
      <c r="Z31" s="223">
        <v>0</v>
      </c>
      <c r="AA31" s="223">
        <v>0</v>
      </c>
      <c r="AB31" s="223">
        <v>0</v>
      </c>
      <c r="AC31" s="98">
        <v>2</v>
      </c>
      <c r="AD31" s="96">
        <v>1</v>
      </c>
      <c r="AE31" s="98">
        <v>0</v>
      </c>
      <c r="AF31" s="98">
        <v>0</v>
      </c>
      <c r="AG31" s="98">
        <v>0</v>
      </c>
      <c r="AH31" s="98">
        <v>0</v>
      </c>
      <c r="AI31" s="98">
        <v>13</v>
      </c>
      <c r="AJ31" s="96">
        <v>8</v>
      </c>
      <c r="AK31" s="155">
        <v>0</v>
      </c>
      <c r="AL31" s="155">
        <v>0</v>
      </c>
      <c r="AM31" s="154">
        <v>3</v>
      </c>
      <c r="AN31" s="155">
        <v>0</v>
      </c>
      <c r="AO31" s="96">
        <v>0</v>
      </c>
      <c r="AP31" s="96">
        <v>0</v>
      </c>
      <c r="AQ31" s="96">
        <v>3</v>
      </c>
      <c r="AR31" s="96">
        <v>1</v>
      </c>
      <c r="AS31" s="101">
        <v>0</v>
      </c>
      <c r="AT31" s="96">
        <v>8</v>
      </c>
      <c r="AU31" s="96">
        <v>1</v>
      </c>
      <c r="AV31" s="96">
        <v>7</v>
      </c>
      <c r="AW31" s="96">
        <v>1</v>
      </c>
      <c r="AX31" s="96">
        <v>2</v>
      </c>
      <c r="AY31" s="155">
        <v>0</v>
      </c>
      <c r="AZ31" s="155">
        <v>0</v>
      </c>
      <c r="BA31" s="189">
        <f>AU31-(AW31+AY31)</f>
        <v>0</v>
      </c>
      <c r="BB31" s="189">
        <f>AV31-(AX31+AZ31)</f>
        <v>5</v>
      </c>
      <c r="BC31" s="197"/>
      <c r="BD31" s="97"/>
      <c r="BE31" s="418" t="s">
        <v>290</v>
      </c>
      <c r="BF31" s="96">
        <v>3</v>
      </c>
      <c r="BG31" s="98">
        <v>5</v>
      </c>
      <c r="BH31" s="22"/>
      <c r="BI31" s="26"/>
      <c r="BJ31" s="26"/>
      <c r="BK31" s="23"/>
      <c r="BL31" s="26"/>
      <c r="BM31" s="26"/>
      <c r="BN31" s="8"/>
    </row>
    <row r="32" spans="1:66" s="9" customFormat="1" ht="18" customHeight="1" x14ac:dyDescent="0.2">
      <c r="A32" s="438" t="s">
        <v>126</v>
      </c>
      <c r="B32" s="439"/>
      <c r="C32" s="215">
        <f>SUM(C33)</f>
        <v>0</v>
      </c>
      <c r="D32" s="215">
        <f>SUM(D33)</f>
        <v>0</v>
      </c>
      <c r="E32" s="215">
        <f>SUM(E33)</f>
        <v>0</v>
      </c>
      <c r="F32" s="215">
        <f>SUM(F33)</f>
        <v>0</v>
      </c>
      <c r="G32" s="215">
        <f t="shared" ref="G32:R32" si="22">SUM(G33)</f>
        <v>0</v>
      </c>
      <c r="H32" s="215">
        <f t="shared" si="22"/>
        <v>0</v>
      </c>
      <c r="I32" s="215">
        <f t="shared" si="22"/>
        <v>0</v>
      </c>
      <c r="J32" s="215">
        <f t="shared" ref="J32:O32" si="23">SUM(J33)</f>
        <v>0</v>
      </c>
      <c r="K32" s="163">
        <f t="shared" si="23"/>
        <v>0</v>
      </c>
      <c r="L32" s="215">
        <f t="shared" si="23"/>
        <v>0</v>
      </c>
      <c r="M32" s="215">
        <f t="shared" si="23"/>
        <v>0</v>
      </c>
      <c r="N32" s="215">
        <f t="shared" si="23"/>
        <v>0</v>
      </c>
      <c r="O32" s="215">
        <f t="shared" si="23"/>
        <v>0</v>
      </c>
      <c r="P32" s="215">
        <f t="shared" si="22"/>
        <v>0</v>
      </c>
      <c r="Q32" s="215">
        <f t="shared" si="22"/>
        <v>0</v>
      </c>
      <c r="R32" s="216">
        <f t="shared" si="22"/>
        <v>0</v>
      </c>
      <c r="S32" s="148"/>
      <c r="T32" s="438" t="s">
        <v>126</v>
      </c>
      <c r="U32" s="439"/>
      <c r="V32" s="84">
        <f t="shared" ref="V32:BB32" si="24">SUM(V33)</f>
        <v>0</v>
      </c>
      <c r="W32" s="84">
        <f t="shared" si="24"/>
        <v>0</v>
      </c>
      <c r="X32" s="84">
        <f t="shared" si="24"/>
        <v>0</v>
      </c>
      <c r="Y32" s="84">
        <f t="shared" si="24"/>
        <v>0</v>
      </c>
      <c r="Z32" s="84">
        <f t="shared" si="24"/>
        <v>0</v>
      </c>
      <c r="AA32" s="84">
        <f t="shared" si="24"/>
        <v>0</v>
      </c>
      <c r="AB32" s="84">
        <f t="shared" si="24"/>
        <v>0</v>
      </c>
      <c r="AC32" s="84">
        <f t="shared" si="24"/>
        <v>0</v>
      </c>
      <c r="AD32" s="84">
        <f t="shared" si="24"/>
        <v>0</v>
      </c>
      <c r="AE32" s="84">
        <f t="shared" si="24"/>
        <v>0</v>
      </c>
      <c r="AF32" s="84">
        <f t="shared" si="24"/>
        <v>0</v>
      </c>
      <c r="AG32" s="84">
        <f t="shared" si="24"/>
        <v>0</v>
      </c>
      <c r="AH32" s="84">
        <f t="shared" si="24"/>
        <v>0</v>
      </c>
      <c r="AI32" s="84">
        <f t="shared" si="24"/>
        <v>0</v>
      </c>
      <c r="AJ32" s="85">
        <f>SUM(AJ33)</f>
        <v>0</v>
      </c>
      <c r="AK32" s="84">
        <f t="shared" si="24"/>
        <v>0</v>
      </c>
      <c r="AL32" s="84">
        <f t="shared" si="24"/>
        <v>0</v>
      </c>
      <c r="AM32" s="84">
        <f t="shared" si="24"/>
        <v>0</v>
      </c>
      <c r="AN32" s="84">
        <f t="shared" si="24"/>
        <v>0</v>
      </c>
      <c r="AO32" s="84">
        <f t="shared" si="24"/>
        <v>0</v>
      </c>
      <c r="AP32" s="84">
        <f t="shared" si="24"/>
        <v>0</v>
      </c>
      <c r="AQ32" s="84">
        <f t="shared" si="24"/>
        <v>0</v>
      </c>
      <c r="AR32" s="84">
        <f t="shared" si="24"/>
        <v>0</v>
      </c>
      <c r="AS32" s="84">
        <f t="shared" si="24"/>
        <v>0</v>
      </c>
      <c r="AT32" s="84">
        <f t="shared" si="24"/>
        <v>0</v>
      </c>
      <c r="AU32" s="84">
        <f t="shared" si="24"/>
        <v>0</v>
      </c>
      <c r="AV32" s="84">
        <f t="shared" si="24"/>
        <v>0</v>
      </c>
      <c r="AW32" s="84">
        <f t="shared" si="24"/>
        <v>0</v>
      </c>
      <c r="AX32" s="84">
        <f t="shared" si="24"/>
        <v>0</v>
      </c>
      <c r="AY32" s="84">
        <f t="shared" si="24"/>
        <v>0</v>
      </c>
      <c r="AZ32" s="84">
        <f t="shared" si="24"/>
        <v>0</v>
      </c>
      <c r="BA32" s="84">
        <f t="shared" si="24"/>
        <v>0</v>
      </c>
      <c r="BB32" s="84">
        <f t="shared" si="24"/>
        <v>0</v>
      </c>
      <c r="BC32" s="224"/>
      <c r="BD32" s="438" t="s">
        <v>126</v>
      </c>
      <c r="BE32" s="439"/>
      <c r="BF32" s="85">
        <f t="shared" ref="BF32" si="25">SUM(BF33)</f>
        <v>0</v>
      </c>
      <c r="BG32" s="84">
        <f>SUM(BG33)</f>
        <v>0</v>
      </c>
      <c r="BH32" s="21"/>
      <c r="BI32" s="40"/>
      <c r="BJ32" s="40"/>
      <c r="BK32" s="40"/>
      <c r="BL32" s="40"/>
      <c r="BM32" s="40"/>
      <c r="BN32" s="16"/>
    </row>
    <row r="33" spans="1:66" ht="18" customHeight="1" x14ac:dyDescent="0.2">
      <c r="A33" s="168"/>
      <c r="B33" s="88" t="s">
        <v>122</v>
      </c>
      <c r="C33" s="195">
        <v>0</v>
      </c>
      <c r="D33" s="141">
        <v>0</v>
      </c>
      <c r="E33" s="225">
        <v>0</v>
      </c>
      <c r="F33" s="141">
        <v>0</v>
      </c>
      <c r="G33" s="141">
        <v>0</v>
      </c>
      <c r="H33" s="187">
        <v>0</v>
      </c>
      <c r="I33" s="141">
        <v>0</v>
      </c>
      <c r="J33" s="141">
        <v>0</v>
      </c>
      <c r="K33" s="141">
        <v>0</v>
      </c>
      <c r="L33" s="195">
        <v>0</v>
      </c>
      <c r="M33" s="141">
        <v>0</v>
      </c>
      <c r="N33" s="141">
        <v>0</v>
      </c>
      <c r="O33" s="187">
        <v>0</v>
      </c>
      <c r="P33" s="141">
        <v>0</v>
      </c>
      <c r="Q33" s="141">
        <v>0</v>
      </c>
      <c r="R33" s="140">
        <v>0</v>
      </c>
      <c r="S33" s="139"/>
      <c r="T33" s="168"/>
      <c r="U33" s="88" t="s">
        <v>122</v>
      </c>
      <c r="V33" s="73">
        <v>0</v>
      </c>
      <c r="W33" s="73">
        <v>0</v>
      </c>
      <c r="X33" s="74">
        <v>0</v>
      </c>
      <c r="Y33" s="226">
        <v>0</v>
      </c>
      <c r="Z33" s="227">
        <v>0</v>
      </c>
      <c r="AA33" s="189">
        <v>0</v>
      </c>
      <c r="AB33" s="189">
        <v>0</v>
      </c>
      <c r="AC33" s="73">
        <v>0</v>
      </c>
      <c r="AD33" s="189">
        <v>0</v>
      </c>
      <c r="AE33" s="189">
        <v>0</v>
      </c>
      <c r="AF33" s="189">
        <v>0</v>
      </c>
      <c r="AG33" s="189">
        <v>0</v>
      </c>
      <c r="AH33" s="189">
        <v>0</v>
      </c>
      <c r="AI33" s="73">
        <v>0</v>
      </c>
      <c r="AJ33" s="74">
        <v>0</v>
      </c>
      <c r="AK33" s="189">
        <v>0</v>
      </c>
      <c r="AL33" s="169">
        <v>0</v>
      </c>
      <c r="AM33" s="141">
        <v>0</v>
      </c>
      <c r="AN33" s="169">
        <v>0</v>
      </c>
      <c r="AO33" s="169">
        <v>0</v>
      </c>
      <c r="AP33" s="74">
        <v>0</v>
      </c>
      <c r="AQ33" s="169">
        <v>0</v>
      </c>
      <c r="AR33" s="74">
        <v>0</v>
      </c>
      <c r="AS33" s="169">
        <v>0</v>
      </c>
      <c r="AT33" s="74">
        <v>0</v>
      </c>
      <c r="AU33" s="74">
        <v>0</v>
      </c>
      <c r="AV33" s="74">
        <v>0</v>
      </c>
      <c r="AW33" s="169">
        <v>0</v>
      </c>
      <c r="AX33" s="74">
        <v>0</v>
      </c>
      <c r="AY33" s="169">
        <v>0</v>
      </c>
      <c r="AZ33" s="169">
        <v>0</v>
      </c>
      <c r="BA33" s="196">
        <f>AU33-(AW33+AY33)</f>
        <v>0</v>
      </c>
      <c r="BB33" s="189">
        <f>AV33-(AX33+AZ33)</f>
        <v>0</v>
      </c>
      <c r="BC33" s="211"/>
      <c r="BD33" s="168"/>
      <c r="BE33" s="88" t="s">
        <v>122</v>
      </c>
      <c r="BF33" s="74">
        <v>0</v>
      </c>
      <c r="BG33" s="73">
        <v>0</v>
      </c>
      <c r="BH33" s="24"/>
      <c r="BI33" s="26"/>
      <c r="BJ33" s="26"/>
      <c r="BK33" s="26"/>
      <c r="BL33" s="26"/>
      <c r="BM33" s="26"/>
      <c r="BN33" s="8"/>
    </row>
    <row r="34" spans="1:66" s="9" customFormat="1" ht="18" customHeight="1" x14ac:dyDescent="0.2">
      <c r="A34" s="438" t="s">
        <v>125</v>
      </c>
      <c r="B34" s="439"/>
      <c r="C34" s="215">
        <f>SUM(C35:C37)</f>
        <v>4</v>
      </c>
      <c r="D34" s="215">
        <f>SUM(D35:D37)</f>
        <v>4</v>
      </c>
      <c r="E34" s="215">
        <f t="shared" ref="E34:R34" si="26">SUM(E35:E37)</f>
        <v>0</v>
      </c>
      <c r="F34" s="215">
        <f>SUM(F35:F37)</f>
        <v>30</v>
      </c>
      <c r="G34" s="215">
        <f t="shared" si="26"/>
        <v>658</v>
      </c>
      <c r="H34" s="215">
        <f>SUM(H35:H37)</f>
        <v>336</v>
      </c>
      <c r="I34" s="215">
        <f>SUM(I35:I37)</f>
        <v>322</v>
      </c>
      <c r="J34" s="215">
        <f t="shared" si="26"/>
        <v>196</v>
      </c>
      <c r="K34" s="163">
        <f t="shared" si="26"/>
        <v>98</v>
      </c>
      <c r="L34" s="215">
        <f t="shared" si="26"/>
        <v>98</v>
      </c>
      <c r="M34" s="215">
        <f t="shared" si="26"/>
        <v>215</v>
      </c>
      <c r="N34" s="215">
        <f t="shared" si="26"/>
        <v>118</v>
      </c>
      <c r="O34" s="215">
        <f t="shared" si="26"/>
        <v>97</v>
      </c>
      <c r="P34" s="215">
        <f t="shared" si="26"/>
        <v>247</v>
      </c>
      <c r="Q34" s="215">
        <f t="shared" si="26"/>
        <v>120</v>
      </c>
      <c r="R34" s="216">
        <f t="shared" si="26"/>
        <v>127</v>
      </c>
      <c r="S34" s="148"/>
      <c r="T34" s="438" t="s">
        <v>125</v>
      </c>
      <c r="U34" s="439"/>
      <c r="V34" s="84">
        <f t="shared" ref="V34:BB34" si="27">SUM(V35:V37)</f>
        <v>71</v>
      </c>
      <c r="W34" s="84">
        <f t="shared" si="27"/>
        <v>41</v>
      </c>
      <c r="X34" s="84">
        <f t="shared" si="27"/>
        <v>30</v>
      </c>
      <c r="Y34" s="84">
        <f t="shared" si="27"/>
        <v>4</v>
      </c>
      <c r="Z34" s="84">
        <f t="shared" si="27"/>
        <v>0</v>
      </c>
      <c r="AA34" s="84">
        <f t="shared" si="27"/>
        <v>0</v>
      </c>
      <c r="AB34" s="84">
        <f t="shared" si="27"/>
        <v>0</v>
      </c>
      <c r="AC34" s="84">
        <f t="shared" si="27"/>
        <v>4</v>
      </c>
      <c r="AD34" s="84">
        <f t="shared" si="27"/>
        <v>0</v>
      </c>
      <c r="AE34" s="84">
        <f t="shared" si="27"/>
        <v>0</v>
      </c>
      <c r="AF34" s="84">
        <f t="shared" si="27"/>
        <v>0</v>
      </c>
      <c r="AG34" s="84">
        <f t="shared" si="27"/>
        <v>0</v>
      </c>
      <c r="AH34" s="84">
        <f t="shared" si="27"/>
        <v>0</v>
      </c>
      <c r="AI34" s="84">
        <f t="shared" si="27"/>
        <v>31</v>
      </c>
      <c r="AJ34" s="85">
        <f t="shared" si="27"/>
        <v>21</v>
      </c>
      <c r="AK34" s="84">
        <f t="shared" si="27"/>
        <v>0</v>
      </c>
      <c r="AL34" s="84">
        <f t="shared" si="27"/>
        <v>0</v>
      </c>
      <c r="AM34" s="84">
        <f t="shared" si="27"/>
        <v>4</v>
      </c>
      <c r="AN34" s="84">
        <f t="shared" si="27"/>
        <v>0</v>
      </c>
      <c r="AO34" s="84">
        <f t="shared" si="27"/>
        <v>0</v>
      </c>
      <c r="AP34" s="84">
        <f t="shared" si="27"/>
        <v>2</v>
      </c>
      <c r="AQ34" s="84">
        <f t="shared" si="27"/>
        <v>2</v>
      </c>
      <c r="AR34" s="84">
        <f t="shared" si="27"/>
        <v>3</v>
      </c>
      <c r="AS34" s="84">
        <f t="shared" si="27"/>
        <v>0</v>
      </c>
      <c r="AT34" s="84">
        <f t="shared" si="27"/>
        <v>16</v>
      </c>
      <c r="AU34" s="84">
        <f t="shared" si="27"/>
        <v>8</v>
      </c>
      <c r="AV34" s="84">
        <f t="shared" si="27"/>
        <v>8</v>
      </c>
      <c r="AW34" s="84">
        <f t="shared" si="27"/>
        <v>2</v>
      </c>
      <c r="AX34" s="84">
        <f t="shared" si="27"/>
        <v>3</v>
      </c>
      <c r="AY34" s="84">
        <f t="shared" si="27"/>
        <v>0</v>
      </c>
      <c r="AZ34" s="84">
        <f t="shared" si="27"/>
        <v>0</v>
      </c>
      <c r="BA34" s="84">
        <f t="shared" si="27"/>
        <v>6</v>
      </c>
      <c r="BB34" s="84">
        <f t="shared" si="27"/>
        <v>5</v>
      </c>
      <c r="BC34" s="213"/>
      <c r="BD34" s="438" t="s">
        <v>125</v>
      </c>
      <c r="BE34" s="439"/>
      <c r="BF34" s="85">
        <f t="shared" ref="BF34" si="28">SUM(BF35:BF37)</f>
        <v>7</v>
      </c>
      <c r="BG34" s="84">
        <f>SUM(BG35:BG37)</f>
        <v>11</v>
      </c>
      <c r="BH34" s="21"/>
      <c r="BI34" s="40"/>
      <c r="BJ34" s="40"/>
      <c r="BK34" s="40"/>
      <c r="BL34" s="40"/>
      <c r="BM34" s="40"/>
      <c r="BN34" s="16"/>
    </row>
    <row r="35" spans="1:66" ht="18" customHeight="1" x14ac:dyDescent="0.2">
      <c r="A35" s="100"/>
      <c r="B35" s="90" t="s">
        <v>291</v>
      </c>
      <c r="C35" s="217">
        <v>2</v>
      </c>
      <c r="D35" s="165">
        <v>2</v>
      </c>
      <c r="E35" s="220">
        <v>0</v>
      </c>
      <c r="F35" s="219">
        <v>16</v>
      </c>
      <c r="G35" s="228">
        <v>359</v>
      </c>
      <c r="H35" s="219">
        <v>187</v>
      </c>
      <c r="I35" s="165">
        <v>172</v>
      </c>
      <c r="J35" s="165">
        <v>112</v>
      </c>
      <c r="K35" s="165">
        <v>54</v>
      </c>
      <c r="L35" s="217">
        <v>58</v>
      </c>
      <c r="M35" s="219">
        <v>105</v>
      </c>
      <c r="N35" s="219">
        <v>66</v>
      </c>
      <c r="O35" s="165">
        <v>39</v>
      </c>
      <c r="P35" s="165">
        <v>142</v>
      </c>
      <c r="Q35" s="165">
        <v>67</v>
      </c>
      <c r="R35" s="218">
        <v>75</v>
      </c>
      <c r="S35" s="139"/>
      <c r="T35" s="100"/>
      <c r="U35" s="90" t="s">
        <v>291</v>
      </c>
      <c r="V35" s="93">
        <v>36</v>
      </c>
      <c r="W35" s="93">
        <v>22</v>
      </c>
      <c r="X35" s="93">
        <v>14</v>
      </c>
      <c r="Y35" s="93">
        <v>2</v>
      </c>
      <c r="Z35" s="220">
        <v>0</v>
      </c>
      <c r="AA35" s="220">
        <v>0</v>
      </c>
      <c r="AB35" s="220">
        <v>0</v>
      </c>
      <c r="AC35" s="93">
        <v>2</v>
      </c>
      <c r="AD35" s="220">
        <v>0</v>
      </c>
      <c r="AE35" s="220">
        <v>0</v>
      </c>
      <c r="AF35" s="220">
        <v>0</v>
      </c>
      <c r="AG35" s="220">
        <v>0</v>
      </c>
      <c r="AH35" s="220">
        <v>0</v>
      </c>
      <c r="AI35" s="93">
        <v>17</v>
      </c>
      <c r="AJ35" s="91">
        <v>10</v>
      </c>
      <c r="AK35" s="220">
        <v>0</v>
      </c>
      <c r="AL35" s="166">
        <v>0</v>
      </c>
      <c r="AM35" s="165">
        <v>2</v>
      </c>
      <c r="AN35" s="166">
        <v>0</v>
      </c>
      <c r="AO35" s="93">
        <v>0</v>
      </c>
      <c r="AP35" s="220">
        <v>0</v>
      </c>
      <c r="AQ35" s="93">
        <v>1</v>
      </c>
      <c r="AR35" s="220">
        <v>2</v>
      </c>
      <c r="AS35" s="101">
        <v>0</v>
      </c>
      <c r="AT35" s="93">
        <v>7</v>
      </c>
      <c r="AU35" s="93">
        <v>3</v>
      </c>
      <c r="AV35" s="93">
        <v>4</v>
      </c>
      <c r="AW35" s="93">
        <v>1</v>
      </c>
      <c r="AX35" s="220">
        <v>2</v>
      </c>
      <c r="AY35" s="166">
        <v>0</v>
      </c>
      <c r="AZ35" s="220">
        <v>0</v>
      </c>
      <c r="BA35" s="79">
        <f t="shared" ref="BA35:BB37" si="29">AU35-(AW35+AY35)</f>
        <v>2</v>
      </c>
      <c r="BB35" s="79">
        <f t="shared" si="29"/>
        <v>2</v>
      </c>
      <c r="BC35" s="197"/>
      <c r="BD35" s="100"/>
      <c r="BE35" s="90" t="s">
        <v>291</v>
      </c>
      <c r="BF35" s="93">
        <v>4</v>
      </c>
      <c r="BG35" s="93">
        <v>6</v>
      </c>
      <c r="BH35" s="22"/>
      <c r="BI35" s="26"/>
      <c r="BJ35" s="26"/>
      <c r="BK35" s="23"/>
      <c r="BL35" s="26"/>
      <c r="BM35" s="26"/>
      <c r="BN35" s="8"/>
    </row>
    <row r="36" spans="1:66" ht="18" customHeight="1" x14ac:dyDescent="0.2">
      <c r="A36" s="89"/>
      <c r="B36" s="78" t="s">
        <v>292</v>
      </c>
      <c r="C36" s="212">
        <v>1</v>
      </c>
      <c r="D36" s="210">
        <v>1</v>
      </c>
      <c r="E36" s="102">
        <v>0</v>
      </c>
      <c r="F36" s="210">
        <v>6</v>
      </c>
      <c r="G36" s="152">
        <v>139</v>
      </c>
      <c r="H36" s="210">
        <v>70</v>
      </c>
      <c r="I36" s="152">
        <v>69</v>
      </c>
      <c r="J36" s="152">
        <v>37</v>
      </c>
      <c r="K36" s="152">
        <v>18</v>
      </c>
      <c r="L36" s="209">
        <v>19</v>
      </c>
      <c r="M36" s="152">
        <v>52</v>
      </c>
      <c r="N36" s="209">
        <v>22</v>
      </c>
      <c r="O36" s="210">
        <v>30</v>
      </c>
      <c r="P36" s="210">
        <v>50</v>
      </c>
      <c r="Q36" s="210">
        <v>30</v>
      </c>
      <c r="R36" s="210">
        <v>20</v>
      </c>
      <c r="S36" s="139"/>
      <c r="T36" s="89"/>
      <c r="U36" s="78" t="s">
        <v>292</v>
      </c>
      <c r="V36" s="79">
        <v>17</v>
      </c>
      <c r="W36" s="79">
        <v>10</v>
      </c>
      <c r="X36" s="79">
        <v>7</v>
      </c>
      <c r="Y36" s="79">
        <v>1</v>
      </c>
      <c r="Z36" s="102">
        <v>0</v>
      </c>
      <c r="AA36" s="102">
        <v>0</v>
      </c>
      <c r="AB36" s="102">
        <v>0</v>
      </c>
      <c r="AC36" s="79">
        <v>1</v>
      </c>
      <c r="AD36" s="102">
        <v>0</v>
      </c>
      <c r="AE36" s="102">
        <v>0</v>
      </c>
      <c r="AF36" s="102">
        <v>0</v>
      </c>
      <c r="AG36" s="102">
        <v>0</v>
      </c>
      <c r="AH36" s="102">
        <v>0</v>
      </c>
      <c r="AI36" s="79">
        <v>8</v>
      </c>
      <c r="AJ36" s="80">
        <v>4</v>
      </c>
      <c r="AK36" s="102">
        <v>0</v>
      </c>
      <c r="AL36" s="101">
        <v>0</v>
      </c>
      <c r="AM36" s="152">
        <v>1</v>
      </c>
      <c r="AN36" s="101">
        <v>0</v>
      </c>
      <c r="AO36" s="101">
        <v>0</v>
      </c>
      <c r="AP36" s="229">
        <v>1</v>
      </c>
      <c r="AQ36" s="101">
        <v>0</v>
      </c>
      <c r="AR36" s="229">
        <v>1</v>
      </c>
      <c r="AS36" s="101">
        <v>0</v>
      </c>
      <c r="AT36" s="79">
        <v>5</v>
      </c>
      <c r="AU36" s="79">
        <v>4</v>
      </c>
      <c r="AV36" s="79">
        <v>1</v>
      </c>
      <c r="AW36" s="79">
        <v>1</v>
      </c>
      <c r="AX36" s="101">
        <v>0</v>
      </c>
      <c r="AY36" s="101">
        <v>0</v>
      </c>
      <c r="AZ36" s="79">
        <v>0</v>
      </c>
      <c r="BA36" s="79">
        <f t="shared" si="29"/>
        <v>3</v>
      </c>
      <c r="BB36" s="79">
        <f t="shared" si="29"/>
        <v>1</v>
      </c>
      <c r="BC36" s="197"/>
      <c r="BD36" s="89"/>
      <c r="BE36" s="78" t="s">
        <v>292</v>
      </c>
      <c r="BF36" s="79">
        <v>1</v>
      </c>
      <c r="BG36" s="79">
        <v>1</v>
      </c>
      <c r="BH36" s="22"/>
      <c r="BI36" s="23"/>
      <c r="BJ36" s="26"/>
      <c r="BK36" s="23"/>
      <c r="BL36" s="26"/>
      <c r="BM36" s="26"/>
      <c r="BN36" s="8"/>
    </row>
    <row r="37" spans="1:66" ht="18" customHeight="1" x14ac:dyDescent="0.2">
      <c r="A37" s="97"/>
      <c r="B37" s="418" t="s">
        <v>107</v>
      </c>
      <c r="C37" s="221">
        <v>1</v>
      </c>
      <c r="D37" s="154">
        <v>1</v>
      </c>
      <c r="E37" s="230">
        <v>0</v>
      </c>
      <c r="F37" s="222">
        <v>8</v>
      </c>
      <c r="G37" s="154">
        <v>160</v>
      </c>
      <c r="H37" s="154">
        <v>79</v>
      </c>
      <c r="I37" s="154">
        <v>81</v>
      </c>
      <c r="J37" s="154">
        <v>47</v>
      </c>
      <c r="K37" s="154">
        <v>26</v>
      </c>
      <c r="L37" s="154">
        <v>21</v>
      </c>
      <c r="M37" s="154">
        <v>58</v>
      </c>
      <c r="N37" s="154">
        <v>30</v>
      </c>
      <c r="O37" s="154">
        <v>28</v>
      </c>
      <c r="P37" s="221">
        <v>55</v>
      </c>
      <c r="Q37" s="221">
        <v>23</v>
      </c>
      <c r="R37" s="222">
        <v>32</v>
      </c>
      <c r="S37" s="139"/>
      <c r="T37" s="97"/>
      <c r="U37" s="418" t="s">
        <v>107</v>
      </c>
      <c r="V37" s="98">
        <v>18</v>
      </c>
      <c r="W37" s="98">
        <v>9</v>
      </c>
      <c r="X37" s="98">
        <v>9</v>
      </c>
      <c r="Y37" s="98">
        <v>1</v>
      </c>
      <c r="Z37" s="223">
        <v>0</v>
      </c>
      <c r="AA37" s="223">
        <v>0</v>
      </c>
      <c r="AB37" s="223">
        <v>0</v>
      </c>
      <c r="AC37" s="98">
        <v>1</v>
      </c>
      <c r="AD37" s="223">
        <v>0</v>
      </c>
      <c r="AE37" s="223">
        <v>0</v>
      </c>
      <c r="AF37" s="223">
        <v>0</v>
      </c>
      <c r="AG37" s="223">
        <v>0</v>
      </c>
      <c r="AH37" s="223">
        <v>0</v>
      </c>
      <c r="AI37" s="96">
        <v>6</v>
      </c>
      <c r="AJ37" s="96">
        <v>7</v>
      </c>
      <c r="AK37" s="223">
        <v>0</v>
      </c>
      <c r="AL37" s="155">
        <v>0</v>
      </c>
      <c r="AM37" s="154">
        <v>1</v>
      </c>
      <c r="AN37" s="155">
        <v>0</v>
      </c>
      <c r="AO37" s="155">
        <v>0</v>
      </c>
      <c r="AP37" s="230">
        <v>1</v>
      </c>
      <c r="AQ37" s="155">
        <v>1</v>
      </c>
      <c r="AR37" s="230">
        <v>0</v>
      </c>
      <c r="AS37" s="155">
        <v>0</v>
      </c>
      <c r="AT37" s="96">
        <v>4</v>
      </c>
      <c r="AU37" s="96">
        <v>1</v>
      </c>
      <c r="AV37" s="155">
        <v>3</v>
      </c>
      <c r="AW37" s="96">
        <v>0</v>
      </c>
      <c r="AX37" s="155">
        <v>1</v>
      </c>
      <c r="AY37" s="155">
        <v>0</v>
      </c>
      <c r="AZ37" s="155">
        <v>0</v>
      </c>
      <c r="BA37" s="189">
        <f t="shared" si="29"/>
        <v>1</v>
      </c>
      <c r="BB37" s="189">
        <f t="shared" si="29"/>
        <v>2</v>
      </c>
      <c r="BC37" s="211"/>
      <c r="BD37" s="97"/>
      <c r="BE37" s="418" t="s">
        <v>107</v>
      </c>
      <c r="BF37" s="96">
        <v>2</v>
      </c>
      <c r="BG37" s="98">
        <v>4</v>
      </c>
      <c r="BH37" s="22"/>
      <c r="BI37" s="26"/>
      <c r="BJ37" s="26"/>
      <c r="BK37" s="23"/>
      <c r="BL37" s="26"/>
      <c r="BM37" s="26"/>
      <c r="BN37" s="8"/>
    </row>
    <row r="38" spans="1:66" s="9" customFormat="1" ht="18" customHeight="1" x14ac:dyDescent="0.2">
      <c r="A38" s="438" t="s">
        <v>124</v>
      </c>
      <c r="B38" s="439"/>
      <c r="C38" s="163">
        <f>SUM(C39:C41)</f>
        <v>4</v>
      </c>
      <c r="D38" s="163">
        <f t="shared" ref="D38:R38" si="30">SUM(D39:D41)</f>
        <v>4</v>
      </c>
      <c r="E38" s="216">
        <f t="shared" si="30"/>
        <v>0</v>
      </c>
      <c r="F38" s="214">
        <f>SUM(F39:F41)</f>
        <v>34</v>
      </c>
      <c r="G38" s="163">
        <f t="shared" si="30"/>
        <v>760</v>
      </c>
      <c r="H38" s="216">
        <f>SUM(H39:H41)</f>
        <v>395</v>
      </c>
      <c r="I38" s="163">
        <f>SUM(I39:I41)</f>
        <v>365</v>
      </c>
      <c r="J38" s="163">
        <f t="shared" si="30"/>
        <v>269</v>
      </c>
      <c r="K38" s="163">
        <f t="shared" si="30"/>
        <v>156</v>
      </c>
      <c r="L38" s="163">
        <f t="shared" si="30"/>
        <v>113</v>
      </c>
      <c r="M38" s="216">
        <f t="shared" si="30"/>
        <v>240</v>
      </c>
      <c r="N38" s="163">
        <f>SUM(N39:N41)</f>
        <v>116</v>
      </c>
      <c r="O38" s="163">
        <f t="shared" si="30"/>
        <v>124</v>
      </c>
      <c r="P38" s="163">
        <f t="shared" si="30"/>
        <v>251</v>
      </c>
      <c r="Q38" s="163">
        <f t="shared" si="30"/>
        <v>123</v>
      </c>
      <c r="R38" s="216">
        <f t="shared" si="30"/>
        <v>128</v>
      </c>
      <c r="S38" s="148"/>
      <c r="T38" s="438" t="s">
        <v>124</v>
      </c>
      <c r="U38" s="439"/>
      <c r="V38" s="84">
        <f t="shared" ref="V38:BB38" si="31">SUM(V39:V41)</f>
        <v>77</v>
      </c>
      <c r="W38" s="84">
        <f t="shared" si="31"/>
        <v>48</v>
      </c>
      <c r="X38" s="84">
        <f t="shared" si="31"/>
        <v>29</v>
      </c>
      <c r="Y38" s="84">
        <f t="shared" si="31"/>
        <v>3</v>
      </c>
      <c r="Z38" s="84">
        <f t="shared" si="31"/>
        <v>1</v>
      </c>
      <c r="AA38" s="84">
        <f t="shared" si="31"/>
        <v>0</v>
      </c>
      <c r="AB38" s="84">
        <f t="shared" si="31"/>
        <v>0</v>
      </c>
      <c r="AC38" s="84">
        <f t="shared" si="31"/>
        <v>4</v>
      </c>
      <c r="AD38" s="84">
        <f t="shared" si="31"/>
        <v>0</v>
      </c>
      <c r="AE38" s="84">
        <f t="shared" si="31"/>
        <v>0</v>
      </c>
      <c r="AF38" s="84">
        <f t="shared" si="31"/>
        <v>0</v>
      </c>
      <c r="AG38" s="84">
        <f t="shared" si="31"/>
        <v>0</v>
      </c>
      <c r="AH38" s="84">
        <f t="shared" si="31"/>
        <v>0</v>
      </c>
      <c r="AI38" s="84">
        <f t="shared" si="31"/>
        <v>37</v>
      </c>
      <c r="AJ38" s="85">
        <f t="shared" si="31"/>
        <v>21</v>
      </c>
      <c r="AK38" s="84">
        <f t="shared" si="31"/>
        <v>0</v>
      </c>
      <c r="AL38" s="84">
        <f t="shared" si="31"/>
        <v>0</v>
      </c>
      <c r="AM38" s="84">
        <f t="shared" si="31"/>
        <v>3</v>
      </c>
      <c r="AN38" s="84">
        <f t="shared" si="31"/>
        <v>1</v>
      </c>
      <c r="AO38" s="84">
        <f t="shared" si="31"/>
        <v>0</v>
      </c>
      <c r="AP38" s="84">
        <f t="shared" si="31"/>
        <v>1</v>
      </c>
      <c r="AQ38" s="84">
        <f t="shared" si="31"/>
        <v>4</v>
      </c>
      <c r="AR38" s="84">
        <f t="shared" si="31"/>
        <v>2</v>
      </c>
      <c r="AS38" s="84">
        <f t="shared" si="31"/>
        <v>0</v>
      </c>
      <c r="AT38" s="84">
        <f t="shared" si="31"/>
        <v>17</v>
      </c>
      <c r="AU38" s="84">
        <f t="shared" si="31"/>
        <v>9</v>
      </c>
      <c r="AV38" s="84">
        <f t="shared" si="31"/>
        <v>8</v>
      </c>
      <c r="AW38" s="84">
        <f t="shared" si="31"/>
        <v>5</v>
      </c>
      <c r="AX38" s="84">
        <f t="shared" si="31"/>
        <v>0</v>
      </c>
      <c r="AY38" s="84">
        <f t="shared" si="31"/>
        <v>0</v>
      </c>
      <c r="AZ38" s="84">
        <f t="shared" si="31"/>
        <v>0</v>
      </c>
      <c r="BA38" s="84">
        <f t="shared" si="31"/>
        <v>4</v>
      </c>
      <c r="BB38" s="84">
        <f t="shared" si="31"/>
        <v>8</v>
      </c>
      <c r="BC38" s="213"/>
      <c r="BD38" s="438" t="s">
        <v>124</v>
      </c>
      <c r="BE38" s="439"/>
      <c r="BF38" s="85">
        <f t="shared" ref="BF38:BG38" si="32">SUM(BF39:BF41)</f>
        <v>7</v>
      </c>
      <c r="BG38" s="85">
        <f t="shared" si="32"/>
        <v>26</v>
      </c>
      <c r="BH38" s="21"/>
      <c r="BI38" s="40"/>
      <c r="BJ38" s="40"/>
      <c r="BK38" s="40"/>
      <c r="BL38" s="40"/>
      <c r="BM38" s="40"/>
      <c r="BN38" s="16"/>
    </row>
    <row r="39" spans="1:66" ht="18" customHeight="1" x14ac:dyDescent="0.2">
      <c r="A39" s="164"/>
      <c r="B39" s="90" t="s">
        <v>293</v>
      </c>
      <c r="C39" s="165">
        <v>1</v>
      </c>
      <c r="D39" s="217">
        <v>1</v>
      </c>
      <c r="E39" s="231">
        <v>0</v>
      </c>
      <c r="F39" s="219">
        <v>11</v>
      </c>
      <c r="G39" s="219">
        <v>287</v>
      </c>
      <c r="H39" s="219">
        <v>143</v>
      </c>
      <c r="I39" s="165">
        <v>144</v>
      </c>
      <c r="J39" s="165">
        <v>108</v>
      </c>
      <c r="K39" s="165">
        <v>63</v>
      </c>
      <c r="L39" s="165">
        <v>45</v>
      </c>
      <c r="M39" s="165">
        <v>79</v>
      </c>
      <c r="N39" s="165">
        <v>37</v>
      </c>
      <c r="O39" s="218">
        <v>42</v>
      </c>
      <c r="P39" s="219">
        <v>100</v>
      </c>
      <c r="Q39" s="165">
        <v>43</v>
      </c>
      <c r="R39" s="218">
        <v>57</v>
      </c>
      <c r="S39" s="139"/>
      <c r="T39" s="164"/>
      <c r="U39" s="90" t="s">
        <v>293</v>
      </c>
      <c r="V39" s="93">
        <v>25</v>
      </c>
      <c r="W39" s="93">
        <v>14</v>
      </c>
      <c r="X39" s="93">
        <v>11</v>
      </c>
      <c r="Y39" s="93">
        <v>1</v>
      </c>
      <c r="Z39" s="220">
        <v>0</v>
      </c>
      <c r="AA39" s="220">
        <v>0</v>
      </c>
      <c r="AB39" s="220">
        <v>0</v>
      </c>
      <c r="AC39" s="220">
        <v>1</v>
      </c>
      <c r="AD39" s="93">
        <v>0</v>
      </c>
      <c r="AE39" s="93">
        <v>0</v>
      </c>
      <c r="AF39" s="93">
        <v>0</v>
      </c>
      <c r="AG39" s="93">
        <v>0</v>
      </c>
      <c r="AH39" s="93">
        <v>0</v>
      </c>
      <c r="AI39" s="93">
        <v>11</v>
      </c>
      <c r="AJ39" s="91">
        <v>8</v>
      </c>
      <c r="AK39" s="220">
        <v>0</v>
      </c>
      <c r="AL39" s="166">
        <v>0</v>
      </c>
      <c r="AM39" s="165">
        <v>1</v>
      </c>
      <c r="AN39" s="166">
        <v>0</v>
      </c>
      <c r="AO39" s="166">
        <v>0</v>
      </c>
      <c r="AP39" s="220">
        <v>1</v>
      </c>
      <c r="AQ39" s="166">
        <v>1</v>
      </c>
      <c r="AR39" s="220">
        <v>1</v>
      </c>
      <c r="AS39" s="93">
        <v>0</v>
      </c>
      <c r="AT39" s="93">
        <v>12</v>
      </c>
      <c r="AU39" s="93">
        <v>4</v>
      </c>
      <c r="AV39" s="93">
        <v>8</v>
      </c>
      <c r="AW39" s="93">
        <v>2</v>
      </c>
      <c r="AX39" s="93">
        <v>0</v>
      </c>
      <c r="AY39" s="220">
        <v>0</v>
      </c>
      <c r="AZ39" s="220">
        <v>0</v>
      </c>
      <c r="BA39" s="79">
        <f t="shared" ref="BA39:BB41" si="33">AU39-(AW39+AY39)</f>
        <v>2</v>
      </c>
      <c r="BB39" s="79">
        <f t="shared" si="33"/>
        <v>8</v>
      </c>
      <c r="BC39" s="197"/>
      <c r="BD39" s="164"/>
      <c r="BE39" s="90" t="s">
        <v>293</v>
      </c>
      <c r="BF39" s="93">
        <v>2</v>
      </c>
      <c r="BG39" s="93">
        <v>8</v>
      </c>
      <c r="BH39" s="22"/>
      <c r="BI39" s="26"/>
      <c r="BJ39" s="26"/>
      <c r="BK39" s="23"/>
      <c r="BL39" s="26"/>
      <c r="BM39" s="26"/>
      <c r="BN39" s="8"/>
    </row>
    <row r="40" spans="1:66" ht="18" customHeight="1" x14ac:dyDescent="0.2">
      <c r="A40" s="89"/>
      <c r="B40" s="78" t="s">
        <v>294</v>
      </c>
      <c r="C40" s="209">
        <v>1</v>
      </c>
      <c r="D40" s="152">
        <v>1</v>
      </c>
      <c r="E40" s="232">
        <v>0</v>
      </c>
      <c r="F40" s="210">
        <v>12</v>
      </c>
      <c r="G40" s="210">
        <v>296</v>
      </c>
      <c r="H40" s="210">
        <v>155</v>
      </c>
      <c r="I40" s="152">
        <v>141</v>
      </c>
      <c r="J40" s="152">
        <v>106</v>
      </c>
      <c r="K40" s="152">
        <v>58</v>
      </c>
      <c r="L40" s="152">
        <v>48</v>
      </c>
      <c r="M40" s="210">
        <v>95</v>
      </c>
      <c r="N40" s="210">
        <v>49</v>
      </c>
      <c r="O40" s="210">
        <v>46</v>
      </c>
      <c r="P40" s="210">
        <v>95</v>
      </c>
      <c r="Q40" s="210">
        <v>48</v>
      </c>
      <c r="R40" s="210">
        <v>47</v>
      </c>
      <c r="S40" s="139"/>
      <c r="T40" s="89"/>
      <c r="U40" s="78" t="s">
        <v>294</v>
      </c>
      <c r="V40" s="79">
        <v>24</v>
      </c>
      <c r="W40" s="79">
        <v>15</v>
      </c>
      <c r="X40" s="79">
        <v>9</v>
      </c>
      <c r="Y40" s="79">
        <v>1</v>
      </c>
      <c r="Z40" s="102">
        <v>0</v>
      </c>
      <c r="AA40" s="102">
        <v>0</v>
      </c>
      <c r="AB40" s="102">
        <v>0</v>
      </c>
      <c r="AC40" s="79">
        <v>1</v>
      </c>
      <c r="AD40" s="102">
        <v>0</v>
      </c>
      <c r="AE40" s="102">
        <v>0</v>
      </c>
      <c r="AF40" s="102">
        <v>0</v>
      </c>
      <c r="AG40" s="102">
        <v>0</v>
      </c>
      <c r="AH40" s="102">
        <v>0</v>
      </c>
      <c r="AI40" s="79">
        <v>12</v>
      </c>
      <c r="AJ40" s="80">
        <v>8</v>
      </c>
      <c r="AK40" s="102">
        <v>0</v>
      </c>
      <c r="AL40" s="101">
        <v>0</v>
      </c>
      <c r="AM40" s="152">
        <v>1</v>
      </c>
      <c r="AN40" s="101">
        <v>0</v>
      </c>
      <c r="AO40" s="101">
        <v>0</v>
      </c>
      <c r="AP40" s="79">
        <v>0</v>
      </c>
      <c r="AQ40" s="79">
        <v>1</v>
      </c>
      <c r="AR40" s="79">
        <v>0</v>
      </c>
      <c r="AS40" s="79">
        <v>0</v>
      </c>
      <c r="AT40" s="79">
        <v>3</v>
      </c>
      <c r="AU40" s="79">
        <v>3</v>
      </c>
      <c r="AV40" s="79">
        <v>0</v>
      </c>
      <c r="AW40" s="79">
        <v>1</v>
      </c>
      <c r="AX40" s="79">
        <v>0</v>
      </c>
      <c r="AY40" s="102">
        <v>0</v>
      </c>
      <c r="AZ40" s="102">
        <v>0</v>
      </c>
      <c r="BA40" s="79">
        <f t="shared" si="33"/>
        <v>2</v>
      </c>
      <c r="BB40" s="79">
        <f t="shared" si="33"/>
        <v>0</v>
      </c>
      <c r="BC40" s="197"/>
      <c r="BD40" s="89"/>
      <c r="BE40" s="78" t="s">
        <v>294</v>
      </c>
      <c r="BF40" s="79">
        <v>2</v>
      </c>
      <c r="BG40" s="79">
        <v>11</v>
      </c>
      <c r="BH40" s="22"/>
      <c r="BI40" s="26"/>
      <c r="BJ40" s="26"/>
      <c r="BK40" s="23"/>
      <c r="BL40" s="26"/>
      <c r="BM40" s="26"/>
      <c r="BN40" s="8"/>
    </row>
    <row r="41" spans="1:66" ht="18" customHeight="1" x14ac:dyDescent="0.2">
      <c r="A41" s="97"/>
      <c r="B41" s="418" t="s">
        <v>295</v>
      </c>
      <c r="C41" s="221">
        <v>2</v>
      </c>
      <c r="D41" s="154">
        <v>2</v>
      </c>
      <c r="E41" s="230">
        <v>0</v>
      </c>
      <c r="F41" s="154">
        <v>11</v>
      </c>
      <c r="G41" s="154">
        <v>177</v>
      </c>
      <c r="H41" s="154">
        <v>97</v>
      </c>
      <c r="I41" s="222">
        <v>80</v>
      </c>
      <c r="J41" s="154">
        <v>55</v>
      </c>
      <c r="K41" s="154">
        <v>35</v>
      </c>
      <c r="L41" s="154">
        <v>20</v>
      </c>
      <c r="M41" s="221">
        <v>66</v>
      </c>
      <c r="N41" s="233">
        <v>30</v>
      </c>
      <c r="O41" s="233">
        <v>36</v>
      </c>
      <c r="P41" s="233">
        <v>56</v>
      </c>
      <c r="Q41" s="154">
        <v>32</v>
      </c>
      <c r="R41" s="233">
        <v>24</v>
      </c>
      <c r="S41" s="139"/>
      <c r="T41" s="97"/>
      <c r="U41" s="418" t="s">
        <v>295</v>
      </c>
      <c r="V41" s="98">
        <v>28</v>
      </c>
      <c r="W41" s="98">
        <v>19</v>
      </c>
      <c r="X41" s="96">
        <v>9</v>
      </c>
      <c r="Y41" s="98">
        <v>1</v>
      </c>
      <c r="Z41" s="223">
        <v>1</v>
      </c>
      <c r="AA41" s="223">
        <v>0</v>
      </c>
      <c r="AB41" s="223">
        <v>0</v>
      </c>
      <c r="AC41" s="98">
        <v>2</v>
      </c>
      <c r="AD41" s="223">
        <v>0</v>
      </c>
      <c r="AE41" s="223">
        <v>0</v>
      </c>
      <c r="AF41" s="223">
        <v>0</v>
      </c>
      <c r="AG41" s="223">
        <v>0</v>
      </c>
      <c r="AH41" s="223">
        <v>0</v>
      </c>
      <c r="AI41" s="98">
        <v>14</v>
      </c>
      <c r="AJ41" s="96">
        <v>5</v>
      </c>
      <c r="AK41" s="155">
        <v>0</v>
      </c>
      <c r="AL41" s="155">
        <v>0</v>
      </c>
      <c r="AM41" s="154">
        <v>1</v>
      </c>
      <c r="AN41" s="155">
        <v>1</v>
      </c>
      <c r="AO41" s="155">
        <v>0</v>
      </c>
      <c r="AP41" s="155">
        <v>0</v>
      </c>
      <c r="AQ41" s="155">
        <v>2</v>
      </c>
      <c r="AR41" s="155">
        <v>1</v>
      </c>
      <c r="AS41" s="93">
        <v>0</v>
      </c>
      <c r="AT41" s="96">
        <v>2</v>
      </c>
      <c r="AU41" s="96">
        <v>2</v>
      </c>
      <c r="AV41" s="96">
        <v>0</v>
      </c>
      <c r="AW41" s="96">
        <v>2</v>
      </c>
      <c r="AX41" s="96">
        <v>0</v>
      </c>
      <c r="AY41" s="223">
        <v>0</v>
      </c>
      <c r="AZ41" s="223">
        <v>0</v>
      </c>
      <c r="BA41" s="189">
        <f t="shared" si="33"/>
        <v>0</v>
      </c>
      <c r="BB41" s="189">
        <f t="shared" si="33"/>
        <v>0</v>
      </c>
      <c r="BC41" s="197"/>
      <c r="BD41" s="97"/>
      <c r="BE41" s="418" t="s">
        <v>295</v>
      </c>
      <c r="BF41" s="96">
        <v>3</v>
      </c>
      <c r="BG41" s="98">
        <v>7</v>
      </c>
      <c r="BH41" s="22"/>
      <c r="BI41" s="26"/>
      <c r="BJ41" s="26"/>
      <c r="BK41" s="23"/>
      <c r="BL41" s="26"/>
      <c r="BM41" s="26"/>
      <c r="BN41" s="8"/>
    </row>
    <row r="42" spans="1:66" s="9" customFormat="1" ht="18" customHeight="1" x14ac:dyDescent="0.2">
      <c r="A42" s="438" t="s">
        <v>129</v>
      </c>
      <c r="B42" s="439"/>
      <c r="C42" s="215">
        <f>SUM(C43:C49)</f>
        <v>14</v>
      </c>
      <c r="D42" s="215">
        <f t="shared" ref="D42:R42" si="34">SUM(D43:D49)</f>
        <v>14</v>
      </c>
      <c r="E42" s="215">
        <f t="shared" si="34"/>
        <v>0</v>
      </c>
      <c r="F42" s="215">
        <f>SUM(F43:F49)</f>
        <v>104</v>
      </c>
      <c r="G42" s="215">
        <f t="shared" si="34"/>
        <v>2233</v>
      </c>
      <c r="H42" s="215">
        <f>SUM(H43:H49)</f>
        <v>1144</v>
      </c>
      <c r="I42" s="215">
        <f>SUM(I43:I49)</f>
        <v>1089</v>
      </c>
      <c r="J42" s="215">
        <f t="shared" si="34"/>
        <v>738</v>
      </c>
      <c r="K42" s="163">
        <f>SUM(K43:K49)</f>
        <v>382</v>
      </c>
      <c r="L42" s="215">
        <f>SUM(L43:L49)</f>
        <v>356</v>
      </c>
      <c r="M42" s="215">
        <f>SUM(M43:M49)</f>
        <v>773</v>
      </c>
      <c r="N42" s="215">
        <f>SUM(N43:N49)</f>
        <v>395</v>
      </c>
      <c r="O42" s="215">
        <f t="shared" si="34"/>
        <v>378</v>
      </c>
      <c r="P42" s="215">
        <f t="shared" si="34"/>
        <v>722</v>
      </c>
      <c r="Q42" s="215">
        <f t="shared" si="34"/>
        <v>367</v>
      </c>
      <c r="R42" s="216">
        <f t="shared" si="34"/>
        <v>355</v>
      </c>
      <c r="S42" s="148"/>
      <c r="T42" s="438" t="s">
        <v>129</v>
      </c>
      <c r="U42" s="439"/>
      <c r="V42" s="84">
        <f t="shared" ref="V42:BB42" si="35">SUM(V43:V49)</f>
        <v>252</v>
      </c>
      <c r="W42" s="84">
        <f t="shared" si="35"/>
        <v>134</v>
      </c>
      <c r="X42" s="84">
        <f t="shared" si="35"/>
        <v>118</v>
      </c>
      <c r="Y42" s="84">
        <f t="shared" si="35"/>
        <v>13</v>
      </c>
      <c r="Z42" s="84">
        <f t="shared" si="35"/>
        <v>0</v>
      </c>
      <c r="AA42" s="84">
        <f t="shared" si="35"/>
        <v>0</v>
      </c>
      <c r="AB42" s="84">
        <f t="shared" si="35"/>
        <v>0</v>
      </c>
      <c r="AC42" s="84">
        <f t="shared" si="35"/>
        <v>13</v>
      </c>
      <c r="AD42" s="84">
        <f t="shared" si="35"/>
        <v>1</v>
      </c>
      <c r="AE42" s="84">
        <f t="shared" si="35"/>
        <v>0</v>
      </c>
      <c r="AF42" s="84">
        <f t="shared" si="35"/>
        <v>0</v>
      </c>
      <c r="AG42" s="84">
        <f t="shared" si="35"/>
        <v>0</v>
      </c>
      <c r="AH42" s="84">
        <f t="shared" si="35"/>
        <v>0</v>
      </c>
      <c r="AI42" s="84">
        <f t="shared" si="35"/>
        <v>93</v>
      </c>
      <c r="AJ42" s="85">
        <f t="shared" si="35"/>
        <v>88</v>
      </c>
      <c r="AK42" s="84">
        <f t="shared" si="35"/>
        <v>0</v>
      </c>
      <c r="AL42" s="84">
        <f t="shared" si="35"/>
        <v>0</v>
      </c>
      <c r="AM42" s="84">
        <f t="shared" si="35"/>
        <v>14</v>
      </c>
      <c r="AN42" s="84">
        <f t="shared" si="35"/>
        <v>0</v>
      </c>
      <c r="AO42" s="84">
        <f t="shared" si="35"/>
        <v>0</v>
      </c>
      <c r="AP42" s="84">
        <f t="shared" si="35"/>
        <v>3</v>
      </c>
      <c r="AQ42" s="84">
        <f t="shared" si="35"/>
        <v>15</v>
      </c>
      <c r="AR42" s="84">
        <f t="shared" si="35"/>
        <v>12</v>
      </c>
      <c r="AS42" s="84">
        <f t="shared" si="35"/>
        <v>7</v>
      </c>
      <c r="AT42" s="84">
        <f t="shared" si="35"/>
        <v>39</v>
      </c>
      <c r="AU42" s="84">
        <f t="shared" si="35"/>
        <v>12</v>
      </c>
      <c r="AV42" s="84">
        <f t="shared" si="35"/>
        <v>27</v>
      </c>
      <c r="AW42" s="84">
        <f t="shared" si="35"/>
        <v>4</v>
      </c>
      <c r="AX42" s="84">
        <f t="shared" si="35"/>
        <v>16</v>
      </c>
      <c r="AY42" s="84">
        <f t="shared" si="35"/>
        <v>0</v>
      </c>
      <c r="AZ42" s="84">
        <f t="shared" si="35"/>
        <v>2</v>
      </c>
      <c r="BA42" s="84">
        <f t="shared" si="35"/>
        <v>8</v>
      </c>
      <c r="BB42" s="84">
        <f t="shared" si="35"/>
        <v>9</v>
      </c>
      <c r="BC42" s="213"/>
      <c r="BD42" s="438" t="s">
        <v>129</v>
      </c>
      <c r="BE42" s="439"/>
      <c r="BF42" s="85">
        <f t="shared" ref="BF42" si="36">SUM(BF43:BF49)</f>
        <v>28</v>
      </c>
      <c r="BG42" s="84">
        <f>SUM(BG43:BG49)</f>
        <v>78</v>
      </c>
      <c r="BH42" s="21"/>
      <c r="BI42" s="40"/>
      <c r="BJ42" s="40"/>
      <c r="BK42" s="40"/>
      <c r="BL42" s="40"/>
      <c r="BM42" s="40"/>
      <c r="BN42" s="16"/>
    </row>
    <row r="43" spans="1:66" ht="18" customHeight="1" x14ac:dyDescent="0.2">
      <c r="A43" s="164"/>
      <c r="B43" s="90" t="s">
        <v>131</v>
      </c>
      <c r="C43" s="217">
        <v>1</v>
      </c>
      <c r="D43" s="165">
        <v>1</v>
      </c>
      <c r="E43" s="231">
        <v>0</v>
      </c>
      <c r="F43" s="219">
        <v>11</v>
      </c>
      <c r="G43" s="219">
        <v>262</v>
      </c>
      <c r="H43" s="219">
        <v>133</v>
      </c>
      <c r="I43" s="165">
        <v>129</v>
      </c>
      <c r="J43" s="165">
        <v>87</v>
      </c>
      <c r="K43" s="165">
        <v>42</v>
      </c>
      <c r="L43" s="165">
        <v>45</v>
      </c>
      <c r="M43" s="165">
        <v>88</v>
      </c>
      <c r="N43" s="165">
        <v>42</v>
      </c>
      <c r="O43" s="165">
        <v>46</v>
      </c>
      <c r="P43" s="165">
        <v>87</v>
      </c>
      <c r="Q43" s="165">
        <v>49</v>
      </c>
      <c r="R43" s="219">
        <v>38</v>
      </c>
      <c r="S43" s="139"/>
      <c r="T43" s="164"/>
      <c r="U43" s="90" t="s">
        <v>131</v>
      </c>
      <c r="V43" s="93">
        <v>25</v>
      </c>
      <c r="W43" s="93">
        <v>15</v>
      </c>
      <c r="X43" s="93">
        <v>10</v>
      </c>
      <c r="Y43" s="93">
        <v>1</v>
      </c>
      <c r="Z43" s="220">
        <v>0</v>
      </c>
      <c r="AA43" s="220">
        <v>0</v>
      </c>
      <c r="AB43" s="220">
        <v>0</v>
      </c>
      <c r="AC43" s="93">
        <v>1</v>
      </c>
      <c r="AD43" s="220">
        <v>0</v>
      </c>
      <c r="AE43" s="220">
        <v>0</v>
      </c>
      <c r="AF43" s="220">
        <v>0</v>
      </c>
      <c r="AG43" s="220">
        <v>0</v>
      </c>
      <c r="AH43" s="220">
        <v>0</v>
      </c>
      <c r="AI43" s="93">
        <v>12</v>
      </c>
      <c r="AJ43" s="91">
        <v>7</v>
      </c>
      <c r="AK43" s="220">
        <v>0</v>
      </c>
      <c r="AL43" s="166">
        <v>0</v>
      </c>
      <c r="AM43" s="165">
        <v>1</v>
      </c>
      <c r="AN43" s="166">
        <v>0</v>
      </c>
      <c r="AO43" s="93">
        <v>0</v>
      </c>
      <c r="AP43" s="220">
        <v>0</v>
      </c>
      <c r="AQ43" s="220">
        <v>1</v>
      </c>
      <c r="AR43" s="220">
        <v>2</v>
      </c>
      <c r="AS43" s="220">
        <v>1</v>
      </c>
      <c r="AT43" s="93">
        <v>4</v>
      </c>
      <c r="AU43" s="93">
        <v>2</v>
      </c>
      <c r="AV43" s="220">
        <v>2</v>
      </c>
      <c r="AW43" s="93">
        <v>1</v>
      </c>
      <c r="AX43" s="220">
        <v>1</v>
      </c>
      <c r="AY43" s="220">
        <v>0</v>
      </c>
      <c r="AZ43" s="220">
        <v>0</v>
      </c>
      <c r="BA43" s="79">
        <f t="shared" ref="BA43:BB49" si="37">AU43-(AW43+AY43)</f>
        <v>1</v>
      </c>
      <c r="BB43" s="79">
        <f t="shared" si="37"/>
        <v>1</v>
      </c>
      <c r="BC43" s="211"/>
      <c r="BD43" s="164"/>
      <c r="BE43" s="90" t="s">
        <v>131</v>
      </c>
      <c r="BF43" s="93">
        <v>2</v>
      </c>
      <c r="BG43" s="93">
        <v>3</v>
      </c>
      <c r="BH43" s="22"/>
      <c r="BI43" s="26"/>
      <c r="BJ43" s="26"/>
      <c r="BK43" s="23"/>
      <c r="BL43" s="26"/>
      <c r="BM43" s="26"/>
      <c r="BN43" s="8"/>
    </row>
    <row r="44" spans="1:66" ht="18" customHeight="1" x14ac:dyDescent="0.2">
      <c r="A44" s="89"/>
      <c r="B44" s="78" t="s">
        <v>296</v>
      </c>
      <c r="C44" s="212">
        <v>2</v>
      </c>
      <c r="D44" s="210">
        <v>2</v>
      </c>
      <c r="E44" s="102">
        <v>0</v>
      </c>
      <c r="F44" s="210">
        <v>15</v>
      </c>
      <c r="G44" s="210">
        <v>319</v>
      </c>
      <c r="H44" s="210">
        <v>173</v>
      </c>
      <c r="I44" s="152">
        <v>146</v>
      </c>
      <c r="J44" s="152">
        <v>109</v>
      </c>
      <c r="K44" s="152">
        <v>56</v>
      </c>
      <c r="L44" s="152">
        <v>53</v>
      </c>
      <c r="M44" s="210">
        <v>116</v>
      </c>
      <c r="N44" s="210">
        <v>66</v>
      </c>
      <c r="O44" s="210">
        <v>50</v>
      </c>
      <c r="P44" s="210">
        <v>94</v>
      </c>
      <c r="Q44" s="210">
        <v>51</v>
      </c>
      <c r="R44" s="210">
        <v>43</v>
      </c>
      <c r="S44" s="139"/>
      <c r="T44" s="89"/>
      <c r="U44" s="78" t="s">
        <v>296</v>
      </c>
      <c r="V44" s="79">
        <v>38</v>
      </c>
      <c r="W44" s="79">
        <v>18</v>
      </c>
      <c r="X44" s="79">
        <v>20</v>
      </c>
      <c r="Y44" s="79">
        <v>2</v>
      </c>
      <c r="Z44" s="102">
        <v>0</v>
      </c>
      <c r="AA44" s="102">
        <v>0</v>
      </c>
      <c r="AB44" s="102">
        <v>0</v>
      </c>
      <c r="AC44" s="79">
        <v>2</v>
      </c>
      <c r="AD44" s="79">
        <v>0</v>
      </c>
      <c r="AE44" s="79">
        <v>0</v>
      </c>
      <c r="AF44" s="79">
        <v>0</v>
      </c>
      <c r="AG44" s="79">
        <v>0</v>
      </c>
      <c r="AH44" s="79">
        <v>0</v>
      </c>
      <c r="AI44" s="79">
        <v>11</v>
      </c>
      <c r="AJ44" s="80">
        <v>16</v>
      </c>
      <c r="AK44" s="102">
        <v>0</v>
      </c>
      <c r="AL44" s="101">
        <v>0</v>
      </c>
      <c r="AM44" s="152">
        <v>2</v>
      </c>
      <c r="AN44" s="101">
        <v>0</v>
      </c>
      <c r="AO44" s="79">
        <v>0</v>
      </c>
      <c r="AP44" s="79">
        <v>1</v>
      </c>
      <c r="AQ44" s="79">
        <v>3</v>
      </c>
      <c r="AR44" s="79">
        <v>1</v>
      </c>
      <c r="AS44" s="102">
        <v>0</v>
      </c>
      <c r="AT44" s="79">
        <v>7</v>
      </c>
      <c r="AU44" s="79">
        <v>3</v>
      </c>
      <c r="AV44" s="79">
        <v>4</v>
      </c>
      <c r="AW44" s="102">
        <v>0</v>
      </c>
      <c r="AX44" s="79">
        <v>3</v>
      </c>
      <c r="AY44" s="102">
        <v>0</v>
      </c>
      <c r="AZ44" s="102">
        <v>1</v>
      </c>
      <c r="BA44" s="79">
        <f t="shared" si="37"/>
        <v>3</v>
      </c>
      <c r="BB44" s="79">
        <f t="shared" si="37"/>
        <v>0</v>
      </c>
      <c r="BC44" s="211"/>
      <c r="BD44" s="89"/>
      <c r="BE44" s="78" t="s">
        <v>296</v>
      </c>
      <c r="BF44" s="79">
        <v>4</v>
      </c>
      <c r="BG44" s="79">
        <v>14</v>
      </c>
      <c r="BH44" s="22"/>
      <c r="BI44" s="26"/>
      <c r="BJ44" s="26"/>
      <c r="BK44" s="23"/>
      <c r="BL44" s="26"/>
      <c r="BM44" s="26"/>
      <c r="BN44" s="8"/>
    </row>
    <row r="45" spans="1:66" ht="18" customHeight="1" x14ac:dyDescent="0.2">
      <c r="A45" s="89"/>
      <c r="B45" s="78" t="s">
        <v>297</v>
      </c>
      <c r="C45" s="212">
        <v>2</v>
      </c>
      <c r="D45" s="210">
        <v>2</v>
      </c>
      <c r="E45" s="102">
        <v>0</v>
      </c>
      <c r="F45" s="152">
        <v>14</v>
      </c>
      <c r="G45" s="152">
        <v>246</v>
      </c>
      <c r="H45" s="152">
        <v>122</v>
      </c>
      <c r="I45" s="152">
        <v>124</v>
      </c>
      <c r="J45" s="152">
        <v>73</v>
      </c>
      <c r="K45" s="152">
        <v>39</v>
      </c>
      <c r="L45" s="152">
        <v>34</v>
      </c>
      <c r="M45" s="210">
        <v>88</v>
      </c>
      <c r="N45" s="152">
        <v>42</v>
      </c>
      <c r="O45" s="210">
        <v>46</v>
      </c>
      <c r="P45" s="210">
        <v>85</v>
      </c>
      <c r="Q45" s="210">
        <v>41</v>
      </c>
      <c r="R45" s="210">
        <v>44</v>
      </c>
      <c r="S45" s="139"/>
      <c r="T45" s="89"/>
      <c r="U45" s="78" t="s">
        <v>297</v>
      </c>
      <c r="V45" s="79">
        <v>32</v>
      </c>
      <c r="W45" s="79">
        <v>15</v>
      </c>
      <c r="X45" s="79">
        <v>17</v>
      </c>
      <c r="Y45" s="79">
        <v>2</v>
      </c>
      <c r="Z45" s="102">
        <v>0</v>
      </c>
      <c r="AA45" s="102">
        <v>0</v>
      </c>
      <c r="AB45" s="102">
        <v>0</v>
      </c>
      <c r="AC45" s="79">
        <v>2</v>
      </c>
      <c r="AD45" s="102">
        <v>0</v>
      </c>
      <c r="AE45" s="102">
        <v>0</v>
      </c>
      <c r="AF45" s="102">
        <v>0</v>
      </c>
      <c r="AG45" s="102">
        <v>0</v>
      </c>
      <c r="AH45" s="102">
        <v>0</v>
      </c>
      <c r="AI45" s="79">
        <v>9</v>
      </c>
      <c r="AJ45" s="80">
        <v>14</v>
      </c>
      <c r="AK45" s="102">
        <v>0</v>
      </c>
      <c r="AL45" s="101">
        <v>0</v>
      </c>
      <c r="AM45" s="152">
        <v>2</v>
      </c>
      <c r="AN45" s="101">
        <v>0</v>
      </c>
      <c r="AO45" s="101">
        <v>0</v>
      </c>
      <c r="AP45" s="79">
        <v>0</v>
      </c>
      <c r="AQ45" s="101">
        <v>2</v>
      </c>
      <c r="AR45" s="79">
        <v>1</v>
      </c>
      <c r="AS45" s="101">
        <v>0</v>
      </c>
      <c r="AT45" s="79">
        <v>4</v>
      </c>
      <c r="AU45" s="79">
        <v>1</v>
      </c>
      <c r="AV45" s="79">
        <v>3</v>
      </c>
      <c r="AW45" s="102">
        <v>0</v>
      </c>
      <c r="AX45" s="79">
        <v>3</v>
      </c>
      <c r="AY45" s="102">
        <v>0</v>
      </c>
      <c r="AZ45" s="102">
        <v>0</v>
      </c>
      <c r="BA45" s="79">
        <f t="shared" si="37"/>
        <v>1</v>
      </c>
      <c r="BB45" s="79">
        <f t="shared" si="37"/>
        <v>0</v>
      </c>
      <c r="BC45" s="211"/>
      <c r="BD45" s="89"/>
      <c r="BE45" s="78" t="s">
        <v>297</v>
      </c>
      <c r="BF45" s="79">
        <v>5</v>
      </c>
      <c r="BG45" s="79">
        <v>15</v>
      </c>
      <c r="BH45" s="22"/>
      <c r="BI45" s="23"/>
      <c r="BJ45" s="26"/>
      <c r="BK45" s="23"/>
      <c r="BL45" s="26"/>
      <c r="BM45" s="26"/>
      <c r="BN45" s="8"/>
    </row>
    <row r="46" spans="1:66" ht="18" customHeight="1" x14ac:dyDescent="0.2">
      <c r="A46" s="89"/>
      <c r="B46" s="78" t="s">
        <v>298</v>
      </c>
      <c r="C46" s="212">
        <v>1</v>
      </c>
      <c r="D46" s="210">
        <v>1</v>
      </c>
      <c r="E46" s="102">
        <v>0</v>
      </c>
      <c r="F46" s="152">
        <v>5</v>
      </c>
      <c r="G46" s="152">
        <v>89</v>
      </c>
      <c r="H46" s="152">
        <v>38</v>
      </c>
      <c r="I46" s="152">
        <v>51</v>
      </c>
      <c r="J46" s="152">
        <v>30</v>
      </c>
      <c r="K46" s="152">
        <v>16</v>
      </c>
      <c r="L46" s="152">
        <v>14</v>
      </c>
      <c r="M46" s="210">
        <v>25</v>
      </c>
      <c r="N46" s="152">
        <v>11</v>
      </c>
      <c r="O46" s="210">
        <v>14</v>
      </c>
      <c r="P46" s="210">
        <v>34</v>
      </c>
      <c r="Q46" s="210">
        <v>11</v>
      </c>
      <c r="R46" s="210">
        <v>23</v>
      </c>
      <c r="S46" s="139"/>
      <c r="T46" s="89"/>
      <c r="U46" s="78" t="s">
        <v>298</v>
      </c>
      <c r="V46" s="79">
        <v>13</v>
      </c>
      <c r="W46" s="79">
        <v>7</v>
      </c>
      <c r="X46" s="79">
        <v>6</v>
      </c>
      <c r="Y46" s="79">
        <v>1</v>
      </c>
      <c r="Z46" s="102">
        <v>0</v>
      </c>
      <c r="AA46" s="102">
        <v>0</v>
      </c>
      <c r="AB46" s="102">
        <v>0</v>
      </c>
      <c r="AC46" s="79">
        <v>1</v>
      </c>
      <c r="AD46" s="102">
        <v>0</v>
      </c>
      <c r="AE46" s="102">
        <v>0</v>
      </c>
      <c r="AF46" s="102">
        <v>0</v>
      </c>
      <c r="AG46" s="102">
        <v>0</v>
      </c>
      <c r="AH46" s="102">
        <v>0</v>
      </c>
      <c r="AI46" s="79">
        <v>5</v>
      </c>
      <c r="AJ46" s="80">
        <v>4</v>
      </c>
      <c r="AK46" s="102">
        <v>0</v>
      </c>
      <c r="AL46" s="101">
        <v>0</v>
      </c>
      <c r="AM46" s="152">
        <v>1</v>
      </c>
      <c r="AN46" s="101">
        <v>0</v>
      </c>
      <c r="AO46" s="102">
        <v>0</v>
      </c>
      <c r="AP46" s="79">
        <v>0</v>
      </c>
      <c r="AQ46" s="102">
        <v>0</v>
      </c>
      <c r="AR46" s="79">
        <v>1</v>
      </c>
      <c r="AS46" s="101">
        <v>0</v>
      </c>
      <c r="AT46" s="79">
        <v>3</v>
      </c>
      <c r="AU46" s="79">
        <v>1</v>
      </c>
      <c r="AV46" s="79">
        <v>2</v>
      </c>
      <c r="AW46" s="79">
        <v>0</v>
      </c>
      <c r="AX46" s="102">
        <v>1</v>
      </c>
      <c r="AY46" s="102">
        <v>0</v>
      </c>
      <c r="AZ46" s="102">
        <v>0</v>
      </c>
      <c r="BA46" s="79">
        <f t="shared" si="37"/>
        <v>1</v>
      </c>
      <c r="BB46" s="79">
        <f t="shared" si="37"/>
        <v>1</v>
      </c>
      <c r="BC46" s="211"/>
      <c r="BD46" s="89"/>
      <c r="BE46" s="78" t="s">
        <v>298</v>
      </c>
      <c r="BF46" s="102">
        <v>2</v>
      </c>
      <c r="BG46" s="102">
        <v>5</v>
      </c>
      <c r="BH46" s="24"/>
      <c r="BI46" s="26"/>
      <c r="BJ46" s="26"/>
      <c r="BK46" s="26"/>
      <c r="BL46" s="26"/>
      <c r="BM46" s="26"/>
      <c r="BN46" s="8"/>
    </row>
    <row r="47" spans="1:66" ht="18" customHeight="1" x14ac:dyDescent="0.2">
      <c r="A47" s="89"/>
      <c r="B47" s="78" t="s">
        <v>299</v>
      </c>
      <c r="C47" s="212">
        <v>2</v>
      </c>
      <c r="D47" s="210">
        <v>2</v>
      </c>
      <c r="E47" s="102">
        <v>0</v>
      </c>
      <c r="F47" s="152">
        <v>15</v>
      </c>
      <c r="G47" s="152">
        <v>386</v>
      </c>
      <c r="H47" s="152">
        <v>197</v>
      </c>
      <c r="I47" s="152">
        <v>189</v>
      </c>
      <c r="J47" s="152">
        <v>133</v>
      </c>
      <c r="K47" s="152">
        <v>67</v>
      </c>
      <c r="L47" s="152">
        <v>66</v>
      </c>
      <c r="M47" s="210">
        <v>120</v>
      </c>
      <c r="N47" s="210">
        <v>65</v>
      </c>
      <c r="O47" s="210">
        <v>55</v>
      </c>
      <c r="P47" s="210">
        <v>133</v>
      </c>
      <c r="Q47" s="210">
        <v>65</v>
      </c>
      <c r="R47" s="210">
        <v>68</v>
      </c>
      <c r="S47" s="139"/>
      <c r="T47" s="89"/>
      <c r="U47" s="78" t="s">
        <v>299</v>
      </c>
      <c r="V47" s="79">
        <v>35</v>
      </c>
      <c r="W47" s="79">
        <v>20</v>
      </c>
      <c r="X47" s="79">
        <v>15</v>
      </c>
      <c r="Y47" s="79">
        <v>2</v>
      </c>
      <c r="Z47" s="102">
        <v>0</v>
      </c>
      <c r="AA47" s="102">
        <v>0</v>
      </c>
      <c r="AB47" s="102">
        <v>0</v>
      </c>
      <c r="AC47" s="79">
        <v>2</v>
      </c>
      <c r="AD47" s="102">
        <v>0</v>
      </c>
      <c r="AE47" s="102">
        <v>0</v>
      </c>
      <c r="AF47" s="102">
        <v>0</v>
      </c>
      <c r="AG47" s="102">
        <v>0</v>
      </c>
      <c r="AH47" s="102">
        <v>0</v>
      </c>
      <c r="AI47" s="79">
        <v>14</v>
      </c>
      <c r="AJ47" s="80">
        <v>13</v>
      </c>
      <c r="AK47" s="102">
        <v>0</v>
      </c>
      <c r="AL47" s="101">
        <v>0</v>
      </c>
      <c r="AM47" s="152">
        <v>2</v>
      </c>
      <c r="AN47" s="101">
        <v>0</v>
      </c>
      <c r="AO47" s="79">
        <v>0</v>
      </c>
      <c r="AP47" s="79">
        <v>0</v>
      </c>
      <c r="AQ47" s="79">
        <v>2</v>
      </c>
      <c r="AR47" s="79">
        <v>0</v>
      </c>
      <c r="AS47" s="79">
        <v>2</v>
      </c>
      <c r="AT47" s="79">
        <v>3</v>
      </c>
      <c r="AU47" s="79">
        <v>1</v>
      </c>
      <c r="AV47" s="79">
        <v>2</v>
      </c>
      <c r="AW47" s="79">
        <v>1</v>
      </c>
      <c r="AX47" s="79">
        <v>2</v>
      </c>
      <c r="AY47" s="102">
        <v>0</v>
      </c>
      <c r="AZ47" s="102">
        <v>0</v>
      </c>
      <c r="BA47" s="79">
        <f t="shared" si="37"/>
        <v>0</v>
      </c>
      <c r="BB47" s="79">
        <f t="shared" si="37"/>
        <v>0</v>
      </c>
      <c r="BC47" s="197"/>
      <c r="BD47" s="89"/>
      <c r="BE47" s="78" t="s">
        <v>299</v>
      </c>
      <c r="BF47" s="79">
        <v>2</v>
      </c>
      <c r="BG47" s="79">
        <v>7</v>
      </c>
      <c r="BH47" s="22"/>
      <c r="BI47" s="26"/>
      <c r="BJ47" s="26"/>
      <c r="BK47" s="23"/>
      <c r="BL47" s="26"/>
      <c r="BM47" s="26"/>
      <c r="BN47" s="8"/>
    </row>
    <row r="48" spans="1:66" ht="18" customHeight="1" x14ac:dyDescent="0.2">
      <c r="A48" s="89"/>
      <c r="B48" s="78" t="s">
        <v>132</v>
      </c>
      <c r="C48" s="212">
        <v>3</v>
      </c>
      <c r="D48" s="210">
        <v>3</v>
      </c>
      <c r="E48" s="102">
        <v>0</v>
      </c>
      <c r="F48" s="210">
        <v>15</v>
      </c>
      <c r="G48" s="210">
        <v>241</v>
      </c>
      <c r="H48" s="210">
        <v>125</v>
      </c>
      <c r="I48" s="152">
        <v>116</v>
      </c>
      <c r="J48" s="152">
        <v>77</v>
      </c>
      <c r="K48" s="152">
        <v>44</v>
      </c>
      <c r="L48" s="152">
        <v>33</v>
      </c>
      <c r="M48" s="152">
        <v>82</v>
      </c>
      <c r="N48" s="152">
        <v>40</v>
      </c>
      <c r="O48" s="210">
        <v>42</v>
      </c>
      <c r="P48" s="210">
        <v>82</v>
      </c>
      <c r="Q48" s="210">
        <v>41</v>
      </c>
      <c r="R48" s="210">
        <v>41</v>
      </c>
      <c r="S48" s="139"/>
      <c r="T48" s="89"/>
      <c r="U48" s="78" t="s">
        <v>132</v>
      </c>
      <c r="V48" s="79">
        <v>44</v>
      </c>
      <c r="W48" s="79">
        <v>25</v>
      </c>
      <c r="X48" s="79">
        <v>19</v>
      </c>
      <c r="Y48" s="79">
        <v>2</v>
      </c>
      <c r="Z48" s="102">
        <v>0</v>
      </c>
      <c r="AA48" s="102">
        <v>0</v>
      </c>
      <c r="AB48" s="102">
        <v>0</v>
      </c>
      <c r="AC48" s="79">
        <v>3</v>
      </c>
      <c r="AD48" s="102">
        <v>0</v>
      </c>
      <c r="AE48" s="102">
        <v>0</v>
      </c>
      <c r="AF48" s="102">
        <v>0</v>
      </c>
      <c r="AG48" s="102">
        <v>0</v>
      </c>
      <c r="AH48" s="102">
        <v>0</v>
      </c>
      <c r="AI48" s="79">
        <v>18</v>
      </c>
      <c r="AJ48" s="80">
        <v>12</v>
      </c>
      <c r="AK48" s="102">
        <v>0</v>
      </c>
      <c r="AL48" s="101">
        <v>0</v>
      </c>
      <c r="AM48" s="152">
        <v>3</v>
      </c>
      <c r="AN48" s="101">
        <v>0</v>
      </c>
      <c r="AO48" s="101">
        <v>0</v>
      </c>
      <c r="AP48" s="102">
        <v>1</v>
      </c>
      <c r="AQ48" s="101">
        <v>2</v>
      </c>
      <c r="AR48" s="102">
        <v>3</v>
      </c>
      <c r="AS48" s="102">
        <v>1</v>
      </c>
      <c r="AT48" s="79">
        <v>8</v>
      </c>
      <c r="AU48" s="79">
        <v>1</v>
      </c>
      <c r="AV48" s="79">
        <v>7</v>
      </c>
      <c r="AW48" s="79">
        <v>1</v>
      </c>
      <c r="AX48" s="79">
        <v>3</v>
      </c>
      <c r="AY48" s="102">
        <v>0</v>
      </c>
      <c r="AZ48" s="102">
        <v>0</v>
      </c>
      <c r="BA48" s="79">
        <f t="shared" si="37"/>
        <v>0</v>
      </c>
      <c r="BB48" s="79">
        <f t="shared" si="37"/>
        <v>4</v>
      </c>
      <c r="BC48" s="197"/>
      <c r="BD48" s="89"/>
      <c r="BE48" s="78" t="s">
        <v>132</v>
      </c>
      <c r="BF48" s="80">
        <v>6</v>
      </c>
      <c r="BG48" s="79">
        <v>10</v>
      </c>
      <c r="BH48" s="22"/>
      <c r="BI48" s="26"/>
      <c r="BJ48" s="26"/>
      <c r="BK48" s="23"/>
      <c r="BL48" s="26"/>
      <c r="BM48" s="26"/>
      <c r="BN48" s="8"/>
    </row>
    <row r="49" spans="1:66" ht="18" customHeight="1" x14ac:dyDescent="0.2">
      <c r="A49" s="97"/>
      <c r="B49" s="418" t="s">
        <v>118</v>
      </c>
      <c r="C49" s="221">
        <v>3</v>
      </c>
      <c r="D49" s="154">
        <v>3</v>
      </c>
      <c r="E49" s="234">
        <v>0</v>
      </c>
      <c r="F49" s="154">
        <v>29</v>
      </c>
      <c r="G49" s="154">
        <v>690</v>
      </c>
      <c r="H49" s="154">
        <v>356</v>
      </c>
      <c r="I49" s="154">
        <v>334</v>
      </c>
      <c r="J49" s="154">
        <v>229</v>
      </c>
      <c r="K49" s="154">
        <v>118</v>
      </c>
      <c r="L49" s="154">
        <v>111</v>
      </c>
      <c r="M49" s="154">
        <v>254</v>
      </c>
      <c r="N49" s="221">
        <v>129</v>
      </c>
      <c r="O49" s="154">
        <v>125</v>
      </c>
      <c r="P49" s="154">
        <v>207</v>
      </c>
      <c r="Q49" s="154">
        <v>109</v>
      </c>
      <c r="R49" s="233">
        <v>98</v>
      </c>
      <c r="S49" s="139"/>
      <c r="T49" s="97"/>
      <c r="U49" s="418" t="s">
        <v>118</v>
      </c>
      <c r="V49" s="98">
        <v>65</v>
      </c>
      <c r="W49" s="98">
        <v>34</v>
      </c>
      <c r="X49" s="96">
        <v>31</v>
      </c>
      <c r="Y49" s="96">
        <v>3</v>
      </c>
      <c r="Z49" s="155">
        <v>0</v>
      </c>
      <c r="AA49" s="155">
        <v>0</v>
      </c>
      <c r="AB49" s="155">
        <v>0</v>
      </c>
      <c r="AC49" s="96">
        <v>2</v>
      </c>
      <c r="AD49" s="155">
        <v>1</v>
      </c>
      <c r="AE49" s="155">
        <v>0</v>
      </c>
      <c r="AF49" s="155">
        <v>0</v>
      </c>
      <c r="AG49" s="155">
        <v>0</v>
      </c>
      <c r="AH49" s="155">
        <v>0</v>
      </c>
      <c r="AI49" s="96">
        <v>24</v>
      </c>
      <c r="AJ49" s="96">
        <v>22</v>
      </c>
      <c r="AK49" s="155">
        <v>0</v>
      </c>
      <c r="AL49" s="155">
        <v>0</v>
      </c>
      <c r="AM49" s="154">
        <v>3</v>
      </c>
      <c r="AN49" s="155">
        <v>0</v>
      </c>
      <c r="AO49" s="155">
        <v>0</v>
      </c>
      <c r="AP49" s="96">
        <v>1</v>
      </c>
      <c r="AQ49" s="155">
        <v>5</v>
      </c>
      <c r="AR49" s="96">
        <v>4</v>
      </c>
      <c r="AS49" s="230">
        <v>3</v>
      </c>
      <c r="AT49" s="96">
        <v>10</v>
      </c>
      <c r="AU49" s="96">
        <v>3</v>
      </c>
      <c r="AV49" s="96">
        <v>7</v>
      </c>
      <c r="AW49" s="96">
        <v>1</v>
      </c>
      <c r="AX49" s="96">
        <v>3</v>
      </c>
      <c r="AY49" s="223">
        <v>0</v>
      </c>
      <c r="AZ49" s="223">
        <v>1</v>
      </c>
      <c r="BA49" s="189">
        <f t="shared" si="37"/>
        <v>2</v>
      </c>
      <c r="BB49" s="189">
        <f t="shared" si="37"/>
        <v>3</v>
      </c>
      <c r="BC49" s="197"/>
      <c r="BD49" s="97"/>
      <c r="BE49" s="418" t="s">
        <v>118</v>
      </c>
      <c r="BF49" s="96">
        <v>7</v>
      </c>
      <c r="BG49" s="98">
        <v>24</v>
      </c>
      <c r="BH49" s="22"/>
      <c r="BI49" s="26"/>
      <c r="BJ49" s="26"/>
      <c r="BK49" s="23"/>
      <c r="BL49" s="26"/>
      <c r="BM49" s="26"/>
      <c r="BN49" s="8"/>
    </row>
    <row r="50" spans="1:66" s="9" customFormat="1" ht="18" customHeight="1" x14ac:dyDescent="0.2">
      <c r="A50" s="438" t="s">
        <v>130</v>
      </c>
      <c r="B50" s="439"/>
      <c r="C50" s="215">
        <f>SUM(C51:C54)</f>
        <v>5</v>
      </c>
      <c r="D50" s="215">
        <f>SUM(D51:D54)</f>
        <v>5</v>
      </c>
      <c r="E50" s="215">
        <f>SUM(E51:E54)</f>
        <v>0</v>
      </c>
      <c r="F50" s="215">
        <f>SUM(F51:F54)</f>
        <v>25</v>
      </c>
      <c r="G50" s="215">
        <f t="shared" ref="G50:R50" si="38">SUM(G51:G54)</f>
        <v>367</v>
      </c>
      <c r="H50" s="215">
        <f>SUM(H51:H54)</f>
        <v>199</v>
      </c>
      <c r="I50" s="215">
        <f>SUM(I51:I54)</f>
        <v>168</v>
      </c>
      <c r="J50" s="215">
        <f t="shared" si="38"/>
        <v>129</v>
      </c>
      <c r="K50" s="163">
        <f>SUM(K51:K54)</f>
        <v>67</v>
      </c>
      <c r="L50" s="215">
        <f>SUM(L51:L54)</f>
        <v>62</v>
      </c>
      <c r="M50" s="215">
        <f>SUM(M51:M54)</f>
        <v>110</v>
      </c>
      <c r="N50" s="215">
        <f t="shared" si="38"/>
        <v>59</v>
      </c>
      <c r="O50" s="215">
        <f t="shared" si="38"/>
        <v>51</v>
      </c>
      <c r="P50" s="215">
        <f t="shared" si="38"/>
        <v>128</v>
      </c>
      <c r="Q50" s="215">
        <f t="shared" si="38"/>
        <v>73</v>
      </c>
      <c r="R50" s="216">
        <f t="shared" si="38"/>
        <v>55</v>
      </c>
      <c r="S50" s="148"/>
      <c r="T50" s="438" t="s">
        <v>130</v>
      </c>
      <c r="U50" s="439"/>
      <c r="V50" s="84">
        <f t="shared" ref="V50:BB50" si="39">SUM(V51:V54)</f>
        <v>70</v>
      </c>
      <c r="W50" s="84">
        <f t="shared" si="39"/>
        <v>39</v>
      </c>
      <c r="X50" s="84">
        <f t="shared" si="39"/>
        <v>31</v>
      </c>
      <c r="Y50" s="84">
        <f t="shared" si="39"/>
        <v>4</v>
      </c>
      <c r="Z50" s="84">
        <f t="shared" si="39"/>
        <v>0</v>
      </c>
      <c r="AA50" s="84">
        <f t="shared" si="39"/>
        <v>0</v>
      </c>
      <c r="AB50" s="84">
        <f t="shared" si="39"/>
        <v>0</v>
      </c>
      <c r="AC50" s="84">
        <f t="shared" si="39"/>
        <v>4</v>
      </c>
      <c r="AD50" s="84">
        <f t="shared" si="39"/>
        <v>0</v>
      </c>
      <c r="AE50" s="84">
        <f t="shared" si="39"/>
        <v>0</v>
      </c>
      <c r="AF50" s="84">
        <f t="shared" si="39"/>
        <v>0</v>
      </c>
      <c r="AG50" s="84">
        <f t="shared" si="39"/>
        <v>0</v>
      </c>
      <c r="AH50" s="84">
        <f t="shared" si="39"/>
        <v>0</v>
      </c>
      <c r="AI50" s="84">
        <f t="shared" si="39"/>
        <v>24</v>
      </c>
      <c r="AJ50" s="85">
        <f t="shared" si="39"/>
        <v>18</v>
      </c>
      <c r="AK50" s="84">
        <f t="shared" si="39"/>
        <v>0</v>
      </c>
      <c r="AL50" s="84">
        <f t="shared" si="39"/>
        <v>0</v>
      </c>
      <c r="AM50" s="84">
        <f t="shared" si="39"/>
        <v>4</v>
      </c>
      <c r="AN50" s="84">
        <f t="shared" si="39"/>
        <v>0</v>
      </c>
      <c r="AO50" s="84">
        <f t="shared" si="39"/>
        <v>0</v>
      </c>
      <c r="AP50" s="84">
        <f t="shared" si="39"/>
        <v>0</v>
      </c>
      <c r="AQ50" s="84">
        <f t="shared" si="39"/>
        <v>7</v>
      </c>
      <c r="AR50" s="84">
        <f t="shared" si="39"/>
        <v>9</v>
      </c>
      <c r="AS50" s="84">
        <f t="shared" si="39"/>
        <v>1</v>
      </c>
      <c r="AT50" s="84">
        <f t="shared" si="39"/>
        <v>9</v>
      </c>
      <c r="AU50" s="84">
        <f t="shared" si="39"/>
        <v>5</v>
      </c>
      <c r="AV50" s="84">
        <f t="shared" si="39"/>
        <v>4</v>
      </c>
      <c r="AW50" s="84">
        <f t="shared" si="39"/>
        <v>2</v>
      </c>
      <c r="AX50" s="84">
        <f t="shared" si="39"/>
        <v>2</v>
      </c>
      <c r="AY50" s="84">
        <f t="shared" si="39"/>
        <v>0</v>
      </c>
      <c r="AZ50" s="84">
        <f t="shared" si="39"/>
        <v>0</v>
      </c>
      <c r="BA50" s="84">
        <f t="shared" si="39"/>
        <v>3</v>
      </c>
      <c r="BB50" s="84">
        <f t="shared" si="39"/>
        <v>2</v>
      </c>
      <c r="BC50" s="213"/>
      <c r="BD50" s="438" t="s">
        <v>130</v>
      </c>
      <c r="BE50" s="439"/>
      <c r="BF50" s="85">
        <f t="shared" ref="BF50:BG50" si="40">SUM(BF51:BF54)</f>
        <v>6</v>
      </c>
      <c r="BG50" s="84">
        <f t="shared" si="40"/>
        <v>7</v>
      </c>
      <c r="BH50" s="21"/>
      <c r="BI50" s="40"/>
      <c r="BJ50" s="40"/>
      <c r="BK50" s="40"/>
      <c r="BL50" s="40"/>
      <c r="BM50" s="40"/>
      <c r="BN50" s="16"/>
    </row>
    <row r="51" spans="1:66" ht="18" customHeight="1" x14ac:dyDescent="0.2">
      <c r="A51" s="100"/>
      <c r="B51" s="90" t="s">
        <v>300</v>
      </c>
      <c r="C51" s="217">
        <v>1</v>
      </c>
      <c r="D51" s="165">
        <v>1</v>
      </c>
      <c r="E51" s="166">
        <v>0</v>
      </c>
      <c r="F51" s="165">
        <v>7</v>
      </c>
      <c r="G51" s="217">
        <v>145</v>
      </c>
      <c r="H51" s="165">
        <v>86</v>
      </c>
      <c r="I51" s="165">
        <v>59</v>
      </c>
      <c r="J51" s="165">
        <v>50</v>
      </c>
      <c r="K51" s="165">
        <v>29</v>
      </c>
      <c r="L51" s="165">
        <v>21</v>
      </c>
      <c r="M51" s="165">
        <v>51</v>
      </c>
      <c r="N51" s="165">
        <v>31</v>
      </c>
      <c r="O51" s="218">
        <v>20</v>
      </c>
      <c r="P51" s="219">
        <v>44</v>
      </c>
      <c r="Q51" s="165">
        <v>26</v>
      </c>
      <c r="R51" s="219">
        <v>18</v>
      </c>
      <c r="S51" s="139"/>
      <c r="T51" s="100"/>
      <c r="U51" s="90" t="s">
        <v>300</v>
      </c>
      <c r="V51" s="93">
        <v>23</v>
      </c>
      <c r="W51" s="93">
        <v>14</v>
      </c>
      <c r="X51" s="93">
        <v>9</v>
      </c>
      <c r="Y51" s="93">
        <v>1</v>
      </c>
      <c r="Z51" s="220">
        <v>0</v>
      </c>
      <c r="AA51" s="220">
        <v>0</v>
      </c>
      <c r="AB51" s="220">
        <v>0</v>
      </c>
      <c r="AC51" s="93">
        <v>1</v>
      </c>
      <c r="AD51" s="220">
        <v>0</v>
      </c>
      <c r="AE51" s="220">
        <v>0</v>
      </c>
      <c r="AF51" s="220">
        <v>0</v>
      </c>
      <c r="AG51" s="220">
        <v>0</v>
      </c>
      <c r="AH51" s="220">
        <v>0</v>
      </c>
      <c r="AI51" s="93">
        <v>8</v>
      </c>
      <c r="AJ51" s="91">
        <v>7</v>
      </c>
      <c r="AK51" s="220">
        <v>0</v>
      </c>
      <c r="AL51" s="166">
        <v>0</v>
      </c>
      <c r="AM51" s="165">
        <v>1</v>
      </c>
      <c r="AN51" s="166">
        <v>0</v>
      </c>
      <c r="AO51" s="93">
        <v>0</v>
      </c>
      <c r="AP51" s="166">
        <v>0</v>
      </c>
      <c r="AQ51" s="93">
        <v>4</v>
      </c>
      <c r="AR51" s="166">
        <v>1</v>
      </c>
      <c r="AS51" s="235">
        <v>0</v>
      </c>
      <c r="AT51" s="93">
        <v>2</v>
      </c>
      <c r="AU51" s="93">
        <v>1</v>
      </c>
      <c r="AV51" s="93">
        <v>1</v>
      </c>
      <c r="AW51" s="93">
        <v>0</v>
      </c>
      <c r="AX51" s="91">
        <v>1</v>
      </c>
      <c r="AY51" s="231">
        <v>0</v>
      </c>
      <c r="AZ51" s="166">
        <v>0</v>
      </c>
      <c r="BA51" s="79">
        <f t="shared" ref="BA51:BB54" si="41">AU51-(AW51+AY51)</f>
        <v>1</v>
      </c>
      <c r="BB51" s="79">
        <f t="shared" si="41"/>
        <v>0</v>
      </c>
      <c r="BC51" s="211"/>
      <c r="BD51" s="100"/>
      <c r="BE51" s="90" t="s">
        <v>300</v>
      </c>
      <c r="BF51" s="93">
        <v>1</v>
      </c>
      <c r="BG51" s="93">
        <v>1</v>
      </c>
      <c r="BH51" s="22"/>
      <c r="BI51" s="26"/>
      <c r="BJ51" s="26"/>
      <c r="BK51" s="23"/>
      <c r="BL51" s="26"/>
      <c r="BM51" s="26"/>
      <c r="BN51" s="8"/>
    </row>
    <row r="52" spans="1:66" ht="18" customHeight="1" x14ac:dyDescent="0.2">
      <c r="A52" s="89"/>
      <c r="B52" s="78" t="s">
        <v>301</v>
      </c>
      <c r="C52" s="209">
        <v>1</v>
      </c>
      <c r="D52" s="152">
        <v>1</v>
      </c>
      <c r="E52" s="102">
        <v>0</v>
      </c>
      <c r="F52" s="152">
        <v>9</v>
      </c>
      <c r="G52" s="152">
        <v>153</v>
      </c>
      <c r="H52" s="152">
        <v>86</v>
      </c>
      <c r="I52" s="152">
        <v>67</v>
      </c>
      <c r="J52" s="152">
        <v>57</v>
      </c>
      <c r="K52" s="152">
        <v>29</v>
      </c>
      <c r="L52" s="152">
        <v>28</v>
      </c>
      <c r="M52" s="210">
        <v>39</v>
      </c>
      <c r="N52" s="210">
        <v>22</v>
      </c>
      <c r="O52" s="210">
        <v>17</v>
      </c>
      <c r="P52" s="210">
        <v>57</v>
      </c>
      <c r="Q52" s="210">
        <v>35</v>
      </c>
      <c r="R52" s="210">
        <v>22</v>
      </c>
      <c r="S52" s="139"/>
      <c r="T52" s="89"/>
      <c r="U52" s="78" t="s">
        <v>301</v>
      </c>
      <c r="V52" s="80">
        <v>21</v>
      </c>
      <c r="W52" s="79">
        <v>11</v>
      </c>
      <c r="X52" s="79">
        <v>10</v>
      </c>
      <c r="Y52" s="79">
        <v>1</v>
      </c>
      <c r="Z52" s="102">
        <v>0</v>
      </c>
      <c r="AA52" s="102">
        <v>0</v>
      </c>
      <c r="AB52" s="102">
        <v>0</v>
      </c>
      <c r="AC52" s="79">
        <v>1</v>
      </c>
      <c r="AD52" s="102">
        <v>0</v>
      </c>
      <c r="AE52" s="102">
        <v>0</v>
      </c>
      <c r="AF52" s="102">
        <v>0</v>
      </c>
      <c r="AG52" s="102">
        <v>0</v>
      </c>
      <c r="AH52" s="102">
        <v>0</v>
      </c>
      <c r="AI52" s="79">
        <v>8</v>
      </c>
      <c r="AJ52" s="80">
        <v>5</v>
      </c>
      <c r="AK52" s="102">
        <v>0</v>
      </c>
      <c r="AL52" s="101">
        <v>0</v>
      </c>
      <c r="AM52" s="152">
        <v>1</v>
      </c>
      <c r="AN52" s="101">
        <v>0</v>
      </c>
      <c r="AO52" s="79">
        <v>0</v>
      </c>
      <c r="AP52" s="102">
        <v>0</v>
      </c>
      <c r="AQ52" s="79">
        <v>1</v>
      </c>
      <c r="AR52" s="102">
        <v>4</v>
      </c>
      <c r="AS52" s="79">
        <v>1</v>
      </c>
      <c r="AT52" s="79">
        <v>2</v>
      </c>
      <c r="AU52" s="79">
        <v>1</v>
      </c>
      <c r="AV52" s="79">
        <v>1</v>
      </c>
      <c r="AW52" s="80">
        <v>0</v>
      </c>
      <c r="AX52" s="80">
        <v>1</v>
      </c>
      <c r="AY52" s="232">
        <v>0</v>
      </c>
      <c r="AZ52" s="102">
        <v>0</v>
      </c>
      <c r="BA52" s="79">
        <f t="shared" si="41"/>
        <v>1</v>
      </c>
      <c r="BB52" s="79">
        <f t="shared" si="41"/>
        <v>0</v>
      </c>
      <c r="BC52" s="211"/>
      <c r="BD52" s="89"/>
      <c r="BE52" s="78" t="s">
        <v>301</v>
      </c>
      <c r="BF52" s="102">
        <v>2</v>
      </c>
      <c r="BG52" s="102">
        <v>3</v>
      </c>
      <c r="BH52" s="22"/>
      <c r="BI52" s="26"/>
      <c r="BJ52" s="26"/>
      <c r="BK52" s="23"/>
      <c r="BL52" s="26"/>
      <c r="BM52" s="26"/>
      <c r="BN52" s="8"/>
    </row>
    <row r="53" spans="1:66" ht="18" customHeight="1" x14ac:dyDescent="0.2">
      <c r="A53" s="89"/>
      <c r="B53" s="78" t="s">
        <v>123</v>
      </c>
      <c r="C53" s="209">
        <v>1</v>
      </c>
      <c r="D53" s="152">
        <v>1</v>
      </c>
      <c r="E53" s="102">
        <v>0</v>
      </c>
      <c r="F53" s="152">
        <v>4</v>
      </c>
      <c r="G53" s="152">
        <v>32</v>
      </c>
      <c r="H53" s="152">
        <v>13</v>
      </c>
      <c r="I53" s="152">
        <v>19</v>
      </c>
      <c r="J53" s="152">
        <v>8</v>
      </c>
      <c r="K53" s="152">
        <v>5</v>
      </c>
      <c r="L53" s="152">
        <v>3</v>
      </c>
      <c r="M53" s="209">
        <v>9</v>
      </c>
      <c r="N53" s="212">
        <v>3</v>
      </c>
      <c r="O53" s="152">
        <v>6</v>
      </c>
      <c r="P53" s="209">
        <v>15</v>
      </c>
      <c r="Q53" s="212">
        <v>5</v>
      </c>
      <c r="R53" s="210">
        <v>10</v>
      </c>
      <c r="S53" s="139"/>
      <c r="T53" s="89"/>
      <c r="U53" s="78" t="s">
        <v>123</v>
      </c>
      <c r="V53" s="79">
        <v>12</v>
      </c>
      <c r="W53" s="79">
        <v>6</v>
      </c>
      <c r="X53" s="79">
        <v>6</v>
      </c>
      <c r="Y53" s="79">
        <v>1</v>
      </c>
      <c r="Z53" s="102">
        <v>0</v>
      </c>
      <c r="AA53" s="102">
        <v>0</v>
      </c>
      <c r="AB53" s="102">
        <v>0</v>
      </c>
      <c r="AC53" s="79">
        <v>1</v>
      </c>
      <c r="AD53" s="102">
        <v>0</v>
      </c>
      <c r="AE53" s="102">
        <v>0</v>
      </c>
      <c r="AF53" s="102">
        <v>0</v>
      </c>
      <c r="AG53" s="102">
        <v>0</v>
      </c>
      <c r="AH53" s="102">
        <v>0</v>
      </c>
      <c r="AI53" s="79">
        <v>4</v>
      </c>
      <c r="AJ53" s="80">
        <v>2</v>
      </c>
      <c r="AK53" s="102">
        <v>0</v>
      </c>
      <c r="AL53" s="101">
        <v>0</v>
      </c>
      <c r="AM53" s="152">
        <v>1</v>
      </c>
      <c r="AN53" s="101">
        <v>0</v>
      </c>
      <c r="AO53" s="101">
        <v>0</v>
      </c>
      <c r="AP53" s="79">
        <v>0</v>
      </c>
      <c r="AQ53" s="101">
        <v>0</v>
      </c>
      <c r="AR53" s="79">
        <v>3</v>
      </c>
      <c r="AS53" s="102">
        <v>0</v>
      </c>
      <c r="AT53" s="79">
        <v>3</v>
      </c>
      <c r="AU53" s="79">
        <v>1</v>
      </c>
      <c r="AV53" s="102">
        <v>2</v>
      </c>
      <c r="AW53" s="80">
        <v>1</v>
      </c>
      <c r="AX53" s="101">
        <v>0</v>
      </c>
      <c r="AY53" s="236">
        <v>0</v>
      </c>
      <c r="AZ53" s="232">
        <v>0</v>
      </c>
      <c r="BA53" s="79">
        <f t="shared" si="41"/>
        <v>0</v>
      </c>
      <c r="BB53" s="79">
        <f t="shared" si="41"/>
        <v>2</v>
      </c>
      <c r="BC53" s="211"/>
      <c r="BD53" s="89"/>
      <c r="BE53" s="78" t="s">
        <v>123</v>
      </c>
      <c r="BF53" s="79">
        <v>1</v>
      </c>
      <c r="BG53" s="79">
        <v>1</v>
      </c>
      <c r="BH53" s="22"/>
      <c r="BI53" s="26"/>
      <c r="BJ53" s="26"/>
      <c r="BK53" s="23"/>
      <c r="BL53" s="26"/>
      <c r="BM53" s="26"/>
      <c r="BN53" s="8"/>
    </row>
    <row r="54" spans="1:66" ht="18" customHeight="1" x14ac:dyDescent="0.2">
      <c r="A54" s="97"/>
      <c r="B54" s="418" t="s">
        <v>302</v>
      </c>
      <c r="C54" s="221">
        <v>2</v>
      </c>
      <c r="D54" s="154">
        <v>2</v>
      </c>
      <c r="E54" s="237">
        <v>0</v>
      </c>
      <c r="F54" s="233">
        <v>5</v>
      </c>
      <c r="G54" s="233">
        <v>37</v>
      </c>
      <c r="H54" s="154">
        <v>14</v>
      </c>
      <c r="I54" s="154">
        <v>23</v>
      </c>
      <c r="J54" s="154">
        <v>14</v>
      </c>
      <c r="K54" s="154">
        <v>4</v>
      </c>
      <c r="L54" s="154">
        <v>10</v>
      </c>
      <c r="M54" s="154">
        <v>11</v>
      </c>
      <c r="N54" s="221">
        <v>3</v>
      </c>
      <c r="O54" s="154">
        <v>8</v>
      </c>
      <c r="P54" s="154">
        <v>12</v>
      </c>
      <c r="Q54" s="221">
        <v>7</v>
      </c>
      <c r="R54" s="233">
        <v>5</v>
      </c>
      <c r="S54" s="139"/>
      <c r="T54" s="97"/>
      <c r="U54" s="418" t="s">
        <v>302</v>
      </c>
      <c r="V54" s="98">
        <v>14</v>
      </c>
      <c r="W54" s="98">
        <v>8</v>
      </c>
      <c r="X54" s="96">
        <v>6</v>
      </c>
      <c r="Y54" s="96">
        <v>1</v>
      </c>
      <c r="Z54" s="155">
        <v>0</v>
      </c>
      <c r="AA54" s="155">
        <v>0</v>
      </c>
      <c r="AB54" s="155">
        <v>0</v>
      </c>
      <c r="AC54" s="96">
        <v>1</v>
      </c>
      <c r="AD54" s="155">
        <v>0</v>
      </c>
      <c r="AE54" s="155">
        <v>0</v>
      </c>
      <c r="AF54" s="155">
        <v>0</v>
      </c>
      <c r="AG54" s="155">
        <v>0</v>
      </c>
      <c r="AH54" s="155">
        <v>0</v>
      </c>
      <c r="AI54" s="96">
        <v>4</v>
      </c>
      <c r="AJ54" s="96">
        <v>4</v>
      </c>
      <c r="AK54" s="155">
        <v>0</v>
      </c>
      <c r="AL54" s="155">
        <v>0</v>
      </c>
      <c r="AM54" s="154">
        <v>1</v>
      </c>
      <c r="AN54" s="155">
        <v>0</v>
      </c>
      <c r="AO54" s="96">
        <v>0</v>
      </c>
      <c r="AP54" s="155">
        <v>0</v>
      </c>
      <c r="AQ54" s="96">
        <v>2</v>
      </c>
      <c r="AR54" s="155">
        <v>1</v>
      </c>
      <c r="AS54" s="96">
        <v>0</v>
      </c>
      <c r="AT54" s="96">
        <v>2</v>
      </c>
      <c r="AU54" s="96">
        <v>2</v>
      </c>
      <c r="AV54" s="155">
        <v>0</v>
      </c>
      <c r="AW54" s="96">
        <v>1</v>
      </c>
      <c r="AX54" s="155">
        <v>0</v>
      </c>
      <c r="AY54" s="230">
        <v>0</v>
      </c>
      <c r="AZ54" s="155">
        <v>0</v>
      </c>
      <c r="BA54" s="189">
        <f t="shared" si="41"/>
        <v>1</v>
      </c>
      <c r="BB54" s="189">
        <f t="shared" si="41"/>
        <v>0</v>
      </c>
      <c r="BC54" s="211"/>
      <c r="BD54" s="97"/>
      <c r="BE54" s="418" t="s">
        <v>302</v>
      </c>
      <c r="BF54" s="155">
        <v>2</v>
      </c>
      <c r="BG54" s="223">
        <v>2</v>
      </c>
      <c r="BH54" s="22"/>
      <c r="BI54" s="26"/>
      <c r="BJ54" s="26"/>
      <c r="BK54" s="23"/>
      <c r="BL54" s="26"/>
      <c r="BM54" s="26"/>
      <c r="BN54" s="8"/>
    </row>
    <row r="55" spans="1:66" s="9" customFormat="1" ht="18" customHeight="1" x14ac:dyDescent="0.2">
      <c r="A55" s="438" t="s">
        <v>119</v>
      </c>
      <c r="B55" s="439"/>
      <c r="C55" s="215">
        <f>SUM(C56:C61)</f>
        <v>13</v>
      </c>
      <c r="D55" s="215">
        <f t="shared" ref="D55:R55" si="42">SUM(D56:D61)</f>
        <v>13</v>
      </c>
      <c r="E55" s="215">
        <f>SUM(E56:E61)</f>
        <v>0</v>
      </c>
      <c r="F55" s="215">
        <f>SUM(F56:F61)</f>
        <v>73</v>
      </c>
      <c r="G55" s="215">
        <f t="shared" si="42"/>
        <v>1294</v>
      </c>
      <c r="H55" s="215">
        <f>SUM(H56:H61)</f>
        <v>690</v>
      </c>
      <c r="I55" s="215">
        <f>SUM(I56:I61)</f>
        <v>604</v>
      </c>
      <c r="J55" s="215">
        <f t="shared" si="42"/>
        <v>424</v>
      </c>
      <c r="K55" s="163">
        <f>SUM(K56:K61)</f>
        <v>243</v>
      </c>
      <c r="L55" s="215">
        <f>SUM(L56:L61)</f>
        <v>181</v>
      </c>
      <c r="M55" s="215">
        <f>SUM(M56:M61)</f>
        <v>424</v>
      </c>
      <c r="N55" s="215">
        <f t="shared" si="42"/>
        <v>213</v>
      </c>
      <c r="O55" s="215">
        <f t="shared" si="42"/>
        <v>211</v>
      </c>
      <c r="P55" s="215">
        <f t="shared" si="42"/>
        <v>446</v>
      </c>
      <c r="Q55" s="215">
        <f t="shared" si="42"/>
        <v>234</v>
      </c>
      <c r="R55" s="216">
        <f t="shared" si="42"/>
        <v>212</v>
      </c>
      <c r="S55" s="148"/>
      <c r="T55" s="438" t="s">
        <v>119</v>
      </c>
      <c r="U55" s="439"/>
      <c r="V55" s="84">
        <f t="shared" ref="V55:BB55" si="43">SUM(V56:V61)</f>
        <v>187</v>
      </c>
      <c r="W55" s="84">
        <f t="shared" si="43"/>
        <v>104</v>
      </c>
      <c r="X55" s="84">
        <f t="shared" si="43"/>
        <v>83</v>
      </c>
      <c r="Y55" s="84">
        <f t="shared" si="43"/>
        <v>11</v>
      </c>
      <c r="Z55" s="84">
        <f t="shared" si="43"/>
        <v>0</v>
      </c>
      <c r="AA55" s="84">
        <f t="shared" si="43"/>
        <v>0</v>
      </c>
      <c r="AB55" s="84">
        <f t="shared" si="43"/>
        <v>0</v>
      </c>
      <c r="AC55" s="84">
        <f t="shared" si="43"/>
        <v>11</v>
      </c>
      <c r="AD55" s="84">
        <f t="shared" si="43"/>
        <v>2</v>
      </c>
      <c r="AE55" s="84">
        <f t="shared" si="43"/>
        <v>0</v>
      </c>
      <c r="AF55" s="84">
        <f t="shared" si="43"/>
        <v>0</v>
      </c>
      <c r="AG55" s="84">
        <f t="shared" si="43"/>
        <v>0</v>
      </c>
      <c r="AH55" s="84">
        <f t="shared" si="43"/>
        <v>0</v>
      </c>
      <c r="AI55" s="84">
        <f t="shared" si="43"/>
        <v>72</v>
      </c>
      <c r="AJ55" s="85">
        <f t="shared" si="43"/>
        <v>64</v>
      </c>
      <c r="AK55" s="84">
        <f t="shared" si="43"/>
        <v>0</v>
      </c>
      <c r="AL55" s="84">
        <f t="shared" si="43"/>
        <v>0</v>
      </c>
      <c r="AM55" s="84">
        <f t="shared" si="43"/>
        <v>11</v>
      </c>
      <c r="AN55" s="84">
        <f t="shared" si="43"/>
        <v>2</v>
      </c>
      <c r="AO55" s="84">
        <f t="shared" si="43"/>
        <v>0</v>
      </c>
      <c r="AP55" s="84">
        <f t="shared" si="43"/>
        <v>0</v>
      </c>
      <c r="AQ55" s="84">
        <f t="shared" si="43"/>
        <v>10</v>
      </c>
      <c r="AR55" s="84">
        <f t="shared" si="43"/>
        <v>4</v>
      </c>
      <c r="AS55" s="84">
        <f t="shared" si="43"/>
        <v>36</v>
      </c>
      <c r="AT55" s="84">
        <f t="shared" si="43"/>
        <v>33</v>
      </c>
      <c r="AU55" s="84">
        <f t="shared" si="43"/>
        <v>22</v>
      </c>
      <c r="AV55" s="84">
        <f t="shared" si="43"/>
        <v>11</v>
      </c>
      <c r="AW55" s="84">
        <f t="shared" si="43"/>
        <v>9</v>
      </c>
      <c r="AX55" s="84">
        <f t="shared" si="43"/>
        <v>6</v>
      </c>
      <c r="AY55" s="84">
        <f t="shared" si="43"/>
        <v>0</v>
      </c>
      <c r="AZ55" s="84">
        <f>SUM(AZ56:AZ61)</f>
        <v>0</v>
      </c>
      <c r="BA55" s="84">
        <f>SUM(BA56:BA61)</f>
        <v>13</v>
      </c>
      <c r="BB55" s="84">
        <f t="shared" si="43"/>
        <v>5</v>
      </c>
      <c r="BC55" s="224"/>
      <c r="BD55" s="438" t="s">
        <v>119</v>
      </c>
      <c r="BE55" s="439"/>
      <c r="BF55" s="85">
        <f t="shared" ref="BF55:BG55" si="44">SUM(BF56:BF61)</f>
        <v>24</v>
      </c>
      <c r="BG55" s="84">
        <f t="shared" si="44"/>
        <v>54</v>
      </c>
      <c r="BH55" s="21"/>
      <c r="BI55" s="40"/>
      <c r="BJ55" s="40"/>
      <c r="BK55" s="40"/>
      <c r="BL55" s="40"/>
      <c r="BM55" s="40"/>
      <c r="BN55" s="16"/>
    </row>
    <row r="56" spans="1:66" ht="18" customHeight="1" x14ac:dyDescent="0.2">
      <c r="A56" s="164"/>
      <c r="B56" s="90" t="s">
        <v>303</v>
      </c>
      <c r="C56" s="217">
        <v>2</v>
      </c>
      <c r="D56" s="218">
        <v>2</v>
      </c>
      <c r="E56" s="220">
        <v>0</v>
      </c>
      <c r="F56" s="219">
        <v>8</v>
      </c>
      <c r="G56" s="219">
        <v>199</v>
      </c>
      <c r="H56" s="219">
        <v>106</v>
      </c>
      <c r="I56" s="165">
        <v>93</v>
      </c>
      <c r="J56" s="165">
        <v>59</v>
      </c>
      <c r="K56" s="165">
        <v>36</v>
      </c>
      <c r="L56" s="217">
        <v>23</v>
      </c>
      <c r="M56" s="219">
        <v>71</v>
      </c>
      <c r="N56" s="219">
        <v>30</v>
      </c>
      <c r="O56" s="219">
        <v>41</v>
      </c>
      <c r="P56" s="219">
        <v>69</v>
      </c>
      <c r="Q56" s="219">
        <v>40</v>
      </c>
      <c r="R56" s="219">
        <v>29</v>
      </c>
      <c r="S56" s="139"/>
      <c r="T56" s="164"/>
      <c r="U56" s="90" t="s">
        <v>303</v>
      </c>
      <c r="V56" s="93">
        <v>22</v>
      </c>
      <c r="W56" s="93">
        <v>9</v>
      </c>
      <c r="X56" s="93">
        <v>13</v>
      </c>
      <c r="Y56" s="93">
        <v>0</v>
      </c>
      <c r="Z56" s="220">
        <v>0</v>
      </c>
      <c r="AA56" s="220">
        <v>0</v>
      </c>
      <c r="AB56" s="220">
        <v>0</v>
      </c>
      <c r="AC56" s="93">
        <v>2</v>
      </c>
      <c r="AD56" s="220">
        <v>0</v>
      </c>
      <c r="AE56" s="220">
        <v>0</v>
      </c>
      <c r="AF56" s="220">
        <v>0</v>
      </c>
      <c r="AG56" s="220">
        <v>0</v>
      </c>
      <c r="AH56" s="220">
        <v>0</v>
      </c>
      <c r="AI56" s="93">
        <v>7</v>
      </c>
      <c r="AJ56" s="91">
        <v>11</v>
      </c>
      <c r="AK56" s="220">
        <v>0</v>
      </c>
      <c r="AL56" s="166">
        <v>0</v>
      </c>
      <c r="AM56" s="165">
        <v>1</v>
      </c>
      <c r="AN56" s="166">
        <v>1</v>
      </c>
      <c r="AO56" s="93">
        <v>0</v>
      </c>
      <c r="AP56" s="93">
        <v>0</v>
      </c>
      <c r="AQ56" s="93">
        <v>0</v>
      </c>
      <c r="AR56" s="93">
        <v>0</v>
      </c>
      <c r="AS56" s="93">
        <v>30</v>
      </c>
      <c r="AT56" s="93">
        <v>4</v>
      </c>
      <c r="AU56" s="93">
        <v>3</v>
      </c>
      <c r="AV56" s="93">
        <v>1</v>
      </c>
      <c r="AW56" s="93">
        <v>1</v>
      </c>
      <c r="AX56" s="220">
        <v>0</v>
      </c>
      <c r="AY56" s="220">
        <v>0</v>
      </c>
      <c r="AZ56" s="166">
        <v>0</v>
      </c>
      <c r="BA56" s="79">
        <f t="shared" ref="BA56:BB61" si="45">AU56-(AW56+AY56)</f>
        <v>2</v>
      </c>
      <c r="BB56" s="79">
        <f t="shared" si="45"/>
        <v>1</v>
      </c>
      <c r="BC56" s="197"/>
      <c r="BD56" s="164"/>
      <c r="BE56" s="90" t="s">
        <v>303</v>
      </c>
      <c r="BF56" s="93">
        <v>2</v>
      </c>
      <c r="BG56" s="93">
        <v>4</v>
      </c>
      <c r="BH56" s="22"/>
      <c r="BI56" s="26"/>
      <c r="BJ56" s="26"/>
      <c r="BK56" s="23"/>
      <c r="BL56" s="26"/>
      <c r="BM56" s="26"/>
      <c r="BN56" s="8"/>
    </row>
    <row r="57" spans="1:66" ht="18" customHeight="1" x14ac:dyDescent="0.2">
      <c r="A57" s="89"/>
      <c r="B57" s="78" t="s">
        <v>304</v>
      </c>
      <c r="C57" s="212">
        <v>3</v>
      </c>
      <c r="D57" s="210">
        <v>3</v>
      </c>
      <c r="E57" s="102">
        <v>0</v>
      </c>
      <c r="F57" s="210">
        <v>17</v>
      </c>
      <c r="G57" s="210">
        <v>312</v>
      </c>
      <c r="H57" s="210">
        <v>179</v>
      </c>
      <c r="I57" s="152">
        <v>133</v>
      </c>
      <c r="J57" s="152">
        <v>104</v>
      </c>
      <c r="K57" s="152">
        <v>59</v>
      </c>
      <c r="L57" s="152">
        <v>45</v>
      </c>
      <c r="M57" s="210">
        <v>104</v>
      </c>
      <c r="N57" s="210">
        <v>66</v>
      </c>
      <c r="O57" s="210">
        <v>38</v>
      </c>
      <c r="P57" s="210">
        <v>104</v>
      </c>
      <c r="Q57" s="210">
        <v>54</v>
      </c>
      <c r="R57" s="210">
        <v>50</v>
      </c>
      <c r="S57" s="139"/>
      <c r="T57" s="89"/>
      <c r="U57" s="78" t="s">
        <v>304</v>
      </c>
      <c r="V57" s="79">
        <v>43</v>
      </c>
      <c r="W57" s="79">
        <v>26</v>
      </c>
      <c r="X57" s="79">
        <v>17</v>
      </c>
      <c r="Y57" s="79">
        <v>3</v>
      </c>
      <c r="Z57" s="102">
        <v>0</v>
      </c>
      <c r="AA57" s="102">
        <v>0</v>
      </c>
      <c r="AB57" s="102">
        <v>0</v>
      </c>
      <c r="AC57" s="79">
        <v>2</v>
      </c>
      <c r="AD57" s="102">
        <v>1</v>
      </c>
      <c r="AE57" s="102">
        <v>0</v>
      </c>
      <c r="AF57" s="102">
        <v>0</v>
      </c>
      <c r="AG57" s="102">
        <v>0</v>
      </c>
      <c r="AH57" s="102">
        <v>0</v>
      </c>
      <c r="AI57" s="79">
        <v>18</v>
      </c>
      <c r="AJ57" s="80">
        <v>12</v>
      </c>
      <c r="AK57" s="102">
        <v>0</v>
      </c>
      <c r="AL57" s="101">
        <v>0</v>
      </c>
      <c r="AM57" s="152">
        <v>3</v>
      </c>
      <c r="AN57" s="101">
        <v>0</v>
      </c>
      <c r="AO57" s="79">
        <v>0</v>
      </c>
      <c r="AP57" s="79">
        <v>0</v>
      </c>
      <c r="AQ57" s="79">
        <v>3</v>
      </c>
      <c r="AR57" s="79">
        <v>1</v>
      </c>
      <c r="AS57" s="102">
        <v>1</v>
      </c>
      <c r="AT57" s="79">
        <v>9</v>
      </c>
      <c r="AU57" s="79">
        <v>8</v>
      </c>
      <c r="AV57" s="79">
        <v>1</v>
      </c>
      <c r="AW57" s="102">
        <v>4</v>
      </c>
      <c r="AX57" s="79">
        <v>1</v>
      </c>
      <c r="AY57" s="102">
        <v>0</v>
      </c>
      <c r="AZ57" s="102">
        <v>0</v>
      </c>
      <c r="BA57" s="79">
        <f t="shared" si="45"/>
        <v>4</v>
      </c>
      <c r="BB57" s="79">
        <f t="shared" si="45"/>
        <v>0</v>
      </c>
      <c r="BC57" s="211"/>
      <c r="BD57" s="89"/>
      <c r="BE57" s="78" t="s">
        <v>304</v>
      </c>
      <c r="BF57" s="79">
        <v>5</v>
      </c>
      <c r="BG57" s="79">
        <v>7</v>
      </c>
      <c r="BH57" s="22"/>
      <c r="BI57" s="26"/>
      <c r="BJ57" s="26"/>
      <c r="BK57" s="23"/>
      <c r="BL57" s="26"/>
      <c r="BM57" s="26"/>
      <c r="BN57" s="8"/>
    </row>
    <row r="58" spans="1:66" ht="18" customHeight="1" x14ac:dyDescent="0.2">
      <c r="A58" s="89"/>
      <c r="B58" s="78" t="s">
        <v>305</v>
      </c>
      <c r="C58" s="212">
        <v>1</v>
      </c>
      <c r="D58" s="210">
        <v>1</v>
      </c>
      <c r="E58" s="102">
        <v>0</v>
      </c>
      <c r="F58" s="210">
        <v>5</v>
      </c>
      <c r="G58" s="210">
        <v>104</v>
      </c>
      <c r="H58" s="210">
        <v>55</v>
      </c>
      <c r="I58" s="152">
        <v>49</v>
      </c>
      <c r="J58" s="152">
        <v>35</v>
      </c>
      <c r="K58" s="152">
        <v>19</v>
      </c>
      <c r="L58" s="152">
        <v>16</v>
      </c>
      <c r="M58" s="210">
        <v>30</v>
      </c>
      <c r="N58" s="210">
        <v>18</v>
      </c>
      <c r="O58" s="210">
        <v>12</v>
      </c>
      <c r="P58" s="210">
        <v>39</v>
      </c>
      <c r="Q58" s="210">
        <v>18</v>
      </c>
      <c r="R58" s="210">
        <v>21</v>
      </c>
      <c r="S58" s="139"/>
      <c r="T58" s="89"/>
      <c r="U58" s="78" t="s">
        <v>305</v>
      </c>
      <c r="V58" s="79">
        <v>14</v>
      </c>
      <c r="W58" s="79">
        <v>8</v>
      </c>
      <c r="X58" s="79">
        <v>6</v>
      </c>
      <c r="Y58" s="79">
        <v>1</v>
      </c>
      <c r="Z58" s="102">
        <v>0</v>
      </c>
      <c r="AA58" s="102">
        <v>0</v>
      </c>
      <c r="AB58" s="102">
        <v>0</v>
      </c>
      <c r="AC58" s="79">
        <v>1</v>
      </c>
      <c r="AD58" s="102">
        <v>0</v>
      </c>
      <c r="AE58" s="102">
        <v>0</v>
      </c>
      <c r="AF58" s="102">
        <v>0</v>
      </c>
      <c r="AG58" s="102">
        <v>0</v>
      </c>
      <c r="AH58" s="102">
        <v>0</v>
      </c>
      <c r="AI58" s="79">
        <v>5</v>
      </c>
      <c r="AJ58" s="80">
        <v>5</v>
      </c>
      <c r="AK58" s="102">
        <v>0</v>
      </c>
      <c r="AL58" s="101">
        <v>0</v>
      </c>
      <c r="AM58" s="152">
        <v>1</v>
      </c>
      <c r="AN58" s="101">
        <v>0</v>
      </c>
      <c r="AO58" s="79">
        <v>0</v>
      </c>
      <c r="AP58" s="101">
        <v>0</v>
      </c>
      <c r="AQ58" s="79">
        <v>1</v>
      </c>
      <c r="AR58" s="101">
        <v>0</v>
      </c>
      <c r="AS58" s="79">
        <v>2</v>
      </c>
      <c r="AT58" s="79">
        <v>2</v>
      </c>
      <c r="AU58" s="79">
        <v>1</v>
      </c>
      <c r="AV58" s="79">
        <v>1</v>
      </c>
      <c r="AW58" s="102">
        <v>0</v>
      </c>
      <c r="AX58" s="79">
        <v>1</v>
      </c>
      <c r="AY58" s="102">
        <v>0</v>
      </c>
      <c r="AZ58" s="102">
        <v>0</v>
      </c>
      <c r="BA58" s="79">
        <f t="shared" si="45"/>
        <v>1</v>
      </c>
      <c r="BB58" s="79">
        <f t="shared" si="45"/>
        <v>0</v>
      </c>
      <c r="BC58" s="211"/>
      <c r="BD58" s="89"/>
      <c r="BE58" s="78" t="s">
        <v>305</v>
      </c>
      <c r="BF58" s="102">
        <v>2</v>
      </c>
      <c r="BG58" s="102">
        <v>5</v>
      </c>
      <c r="BH58" s="22"/>
      <c r="BI58" s="26"/>
      <c r="BJ58" s="26"/>
      <c r="BK58" s="23"/>
      <c r="BL58" s="26"/>
      <c r="BM58" s="26"/>
      <c r="BN58" s="8"/>
    </row>
    <row r="59" spans="1:66" ht="18" customHeight="1" x14ac:dyDescent="0.2">
      <c r="A59" s="89"/>
      <c r="B59" s="78" t="s">
        <v>306</v>
      </c>
      <c r="C59" s="212">
        <v>4</v>
      </c>
      <c r="D59" s="210">
        <v>4</v>
      </c>
      <c r="E59" s="102">
        <v>0</v>
      </c>
      <c r="F59" s="210">
        <v>21</v>
      </c>
      <c r="G59" s="210">
        <v>374</v>
      </c>
      <c r="H59" s="210">
        <v>184</v>
      </c>
      <c r="I59" s="152">
        <v>190</v>
      </c>
      <c r="J59" s="152">
        <v>119</v>
      </c>
      <c r="K59" s="152">
        <v>68</v>
      </c>
      <c r="L59" s="152">
        <v>51</v>
      </c>
      <c r="M59" s="210">
        <v>116</v>
      </c>
      <c r="N59" s="210">
        <v>46</v>
      </c>
      <c r="O59" s="210">
        <v>70</v>
      </c>
      <c r="P59" s="210">
        <v>139</v>
      </c>
      <c r="Q59" s="210">
        <v>70</v>
      </c>
      <c r="R59" s="210">
        <v>69</v>
      </c>
      <c r="S59" s="139"/>
      <c r="T59" s="89"/>
      <c r="U59" s="78" t="s">
        <v>306</v>
      </c>
      <c r="V59" s="79">
        <v>56</v>
      </c>
      <c r="W59" s="79">
        <v>35</v>
      </c>
      <c r="X59" s="79">
        <v>21</v>
      </c>
      <c r="Y59" s="79">
        <v>4</v>
      </c>
      <c r="Z59" s="102">
        <v>0</v>
      </c>
      <c r="AA59" s="102">
        <v>0</v>
      </c>
      <c r="AB59" s="102">
        <v>0</v>
      </c>
      <c r="AC59" s="79">
        <v>4</v>
      </c>
      <c r="AD59" s="102">
        <v>0</v>
      </c>
      <c r="AE59" s="102">
        <v>0</v>
      </c>
      <c r="AF59" s="102">
        <v>0</v>
      </c>
      <c r="AG59" s="102">
        <v>0</v>
      </c>
      <c r="AH59" s="102">
        <v>0</v>
      </c>
      <c r="AI59" s="79">
        <v>23</v>
      </c>
      <c r="AJ59" s="80">
        <v>16</v>
      </c>
      <c r="AK59" s="102">
        <v>0</v>
      </c>
      <c r="AL59" s="101">
        <v>0</v>
      </c>
      <c r="AM59" s="152">
        <v>3</v>
      </c>
      <c r="AN59" s="101">
        <v>1</v>
      </c>
      <c r="AO59" s="79">
        <v>0</v>
      </c>
      <c r="AP59" s="101">
        <v>0</v>
      </c>
      <c r="AQ59" s="79">
        <v>4</v>
      </c>
      <c r="AR59" s="101">
        <v>1</v>
      </c>
      <c r="AS59" s="101">
        <v>2</v>
      </c>
      <c r="AT59" s="79">
        <v>8</v>
      </c>
      <c r="AU59" s="79">
        <v>4</v>
      </c>
      <c r="AV59" s="101">
        <v>4</v>
      </c>
      <c r="AW59" s="79">
        <v>1</v>
      </c>
      <c r="AX59" s="102">
        <v>3</v>
      </c>
      <c r="AY59" s="102">
        <v>0</v>
      </c>
      <c r="AZ59" s="102">
        <v>0</v>
      </c>
      <c r="BA59" s="79">
        <f t="shared" si="45"/>
        <v>3</v>
      </c>
      <c r="BB59" s="79">
        <f t="shared" si="45"/>
        <v>1</v>
      </c>
      <c r="BC59" s="211"/>
      <c r="BD59" s="89"/>
      <c r="BE59" s="78" t="s">
        <v>306</v>
      </c>
      <c r="BF59" s="102">
        <v>6</v>
      </c>
      <c r="BG59" s="102">
        <v>9</v>
      </c>
      <c r="BH59" s="24"/>
      <c r="BI59" s="26"/>
      <c r="BJ59" s="26"/>
      <c r="BK59" s="26"/>
      <c r="BL59" s="26"/>
      <c r="BM59" s="26"/>
      <c r="BN59" s="8"/>
    </row>
    <row r="60" spans="1:66" ht="18" customHeight="1" x14ac:dyDescent="0.2">
      <c r="A60" s="89"/>
      <c r="B60" s="78" t="s">
        <v>307</v>
      </c>
      <c r="C60" s="212">
        <v>2</v>
      </c>
      <c r="D60" s="210">
        <v>2</v>
      </c>
      <c r="E60" s="102">
        <v>0</v>
      </c>
      <c r="F60" s="210">
        <v>18</v>
      </c>
      <c r="G60" s="210">
        <v>271</v>
      </c>
      <c r="H60" s="210">
        <v>151</v>
      </c>
      <c r="I60" s="152">
        <v>120</v>
      </c>
      <c r="J60" s="152">
        <v>91</v>
      </c>
      <c r="K60" s="152">
        <v>53</v>
      </c>
      <c r="L60" s="152">
        <v>38</v>
      </c>
      <c r="M60" s="210">
        <v>94</v>
      </c>
      <c r="N60" s="210">
        <v>50</v>
      </c>
      <c r="O60" s="210">
        <v>44</v>
      </c>
      <c r="P60" s="210">
        <v>86</v>
      </c>
      <c r="Q60" s="210">
        <v>48</v>
      </c>
      <c r="R60" s="210">
        <v>38</v>
      </c>
      <c r="S60" s="139"/>
      <c r="T60" s="89"/>
      <c r="U60" s="78" t="s">
        <v>307</v>
      </c>
      <c r="V60" s="79">
        <v>39</v>
      </c>
      <c r="W60" s="79">
        <v>21</v>
      </c>
      <c r="X60" s="79">
        <v>18</v>
      </c>
      <c r="Y60" s="80">
        <v>2</v>
      </c>
      <c r="Z60" s="102">
        <v>0</v>
      </c>
      <c r="AA60" s="102">
        <v>0</v>
      </c>
      <c r="AB60" s="102">
        <v>0</v>
      </c>
      <c r="AC60" s="79">
        <v>2</v>
      </c>
      <c r="AD60" s="102">
        <v>0</v>
      </c>
      <c r="AE60" s="102">
        <v>0</v>
      </c>
      <c r="AF60" s="102">
        <v>0</v>
      </c>
      <c r="AG60" s="102">
        <v>0</v>
      </c>
      <c r="AH60" s="102">
        <v>0</v>
      </c>
      <c r="AI60" s="79">
        <v>15</v>
      </c>
      <c r="AJ60" s="80">
        <v>15</v>
      </c>
      <c r="AK60" s="102">
        <v>0</v>
      </c>
      <c r="AL60" s="101">
        <v>0</v>
      </c>
      <c r="AM60" s="152">
        <v>2</v>
      </c>
      <c r="AN60" s="101">
        <v>0</v>
      </c>
      <c r="AO60" s="101">
        <v>0</v>
      </c>
      <c r="AP60" s="79">
        <v>0</v>
      </c>
      <c r="AQ60" s="101">
        <v>2</v>
      </c>
      <c r="AR60" s="79">
        <v>1</v>
      </c>
      <c r="AS60" s="101">
        <v>0</v>
      </c>
      <c r="AT60" s="79">
        <v>3</v>
      </c>
      <c r="AU60" s="79">
        <v>2</v>
      </c>
      <c r="AV60" s="79">
        <v>1</v>
      </c>
      <c r="AW60" s="79">
        <v>2</v>
      </c>
      <c r="AX60" s="102">
        <v>1</v>
      </c>
      <c r="AY60" s="102">
        <v>0</v>
      </c>
      <c r="AZ60" s="102">
        <v>0</v>
      </c>
      <c r="BA60" s="79">
        <f t="shared" si="45"/>
        <v>0</v>
      </c>
      <c r="BB60" s="79">
        <f t="shared" si="45"/>
        <v>0</v>
      </c>
      <c r="BC60" s="197"/>
      <c r="BD60" s="89"/>
      <c r="BE60" s="78" t="s">
        <v>307</v>
      </c>
      <c r="BF60" s="79">
        <v>8</v>
      </c>
      <c r="BG60" s="79">
        <v>27</v>
      </c>
      <c r="BH60" s="22"/>
      <c r="BI60" s="26"/>
      <c r="BJ60" s="26"/>
      <c r="BK60" s="23"/>
      <c r="BL60" s="26"/>
      <c r="BM60" s="26"/>
      <c r="BN60" s="8"/>
    </row>
    <row r="61" spans="1:66" ht="18" customHeight="1" x14ac:dyDescent="0.2">
      <c r="A61" s="171"/>
      <c r="B61" s="103" t="s">
        <v>308</v>
      </c>
      <c r="C61" s="172">
        <v>1</v>
      </c>
      <c r="D61" s="238">
        <v>1</v>
      </c>
      <c r="E61" s="104">
        <v>0</v>
      </c>
      <c r="F61" s="238">
        <v>4</v>
      </c>
      <c r="G61" s="238">
        <v>34</v>
      </c>
      <c r="H61" s="172">
        <v>15</v>
      </c>
      <c r="I61" s="172">
        <v>19</v>
      </c>
      <c r="J61" s="172">
        <v>16</v>
      </c>
      <c r="K61" s="172">
        <v>8</v>
      </c>
      <c r="L61" s="172">
        <v>8</v>
      </c>
      <c r="M61" s="172">
        <v>9</v>
      </c>
      <c r="N61" s="172">
        <v>3</v>
      </c>
      <c r="O61" s="172">
        <v>6</v>
      </c>
      <c r="P61" s="172">
        <v>9</v>
      </c>
      <c r="Q61" s="172">
        <v>4</v>
      </c>
      <c r="R61" s="238">
        <v>5</v>
      </c>
      <c r="S61" s="139"/>
      <c r="T61" s="171"/>
      <c r="U61" s="103" t="s">
        <v>308</v>
      </c>
      <c r="V61" s="173">
        <v>13</v>
      </c>
      <c r="W61" s="173">
        <v>5</v>
      </c>
      <c r="X61" s="173">
        <v>8</v>
      </c>
      <c r="Y61" s="173">
        <v>1</v>
      </c>
      <c r="Z61" s="105">
        <v>0</v>
      </c>
      <c r="AA61" s="105">
        <v>0</v>
      </c>
      <c r="AB61" s="105">
        <v>0</v>
      </c>
      <c r="AC61" s="173">
        <v>0</v>
      </c>
      <c r="AD61" s="105">
        <v>1</v>
      </c>
      <c r="AE61" s="105">
        <v>0</v>
      </c>
      <c r="AF61" s="105">
        <v>0</v>
      </c>
      <c r="AG61" s="105">
        <v>0</v>
      </c>
      <c r="AH61" s="105">
        <v>0</v>
      </c>
      <c r="AI61" s="173">
        <v>4</v>
      </c>
      <c r="AJ61" s="173">
        <v>5</v>
      </c>
      <c r="AK61" s="105">
        <v>0</v>
      </c>
      <c r="AL61" s="155">
        <v>0</v>
      </c>
      <c r="AM61" s="172">
        <v>1</v>
      </c>
      <c r="AN61" s="105">
        <v>0</v>
      </c>
      <c r="AO61" s="105">
        <v>0</v>
      </c>
      <c r="AP61" s="173">
        <v>0</v>
      </c>
      <c r="AQ61" s="105">
        <v>0</v>
      </c>
      <c r="AR61" s="173">
        <v>1</v>
      </c>
      <c r="AS61" s="105">
        <v>1</v>
      </c>
      <c r="AT61" s="173">
        <v>7</v>
      </c>
      <c r="AU61" s="173">
        <v>4</v>
      </c>
      <c r="AV61" s="173">
        <v>3</v>
      </c>
      <c r="AW61" s="105">
        <v>1</v>
      </c>
      <c r="AX61" s="173">
        <v>0</v>
      </c>
      <c r="AY61" s="105">
        <v>0</v>
      </c>
      <c r="AZ61" s="105">
        <v>0</v>
      </c>
      <c r="BA61" s="104">
        <f t="shared" si="45"/>
        <v>3</v>
      </c>
      <c r="BB61" s="105">
        <f t="shared" si="45"/>
        <v>3</v>
      </c>
      <c r="BC61" s="197"/>
      <c r="BD61" s="171"/>
      <c r="BE61" s="103" t="s">
        <v>308</v>
      </c>
      <c r="BF61" s="105">
        <v>1</v>
      </c>
      <c r="BG61" s="104">
        <v>2</v>
      </c>
      <c r="BH61" s="22"/>
      <c r="BI61" s="26"/>
      <c r="BJ61" s="26"/>
      <c r="BK61" s="23"/>
      <c r="BL61" s="26"/>
      <c r="BM61" s="26"/>
      <c r="BN61" s="8"/>
    </row>
    <row r="62" spans="1:66" ht="18" customHeight="1" x14ac:dyDescent="0.2">
      <c r="A62" s="239" t="s">
        <v>245</v>
      </c>
      <c r="B62" s="240"/>
      <c r="C62" s="240"/>
      <c r="D62" s="240"/>
      <c r="E62" s="240"/>
      <c r="F62" s="240"/>
      <c r="G62" s="240"/>
      <c r="H62" s="240"/>
      <c r="I62" s="240"/>
      <c r="J62" s="240"/>
      <c r="K62" s="175"/>
      <c r="L62" s="175"/>
      <c r="M62" s="175"/>
      <c r="N62" s="175"/>
      <c r="O62" s="175"/>
      <c r="P62" s="175"/>
      <c r="Q62" s="175"/>
      <c r="R62" s="175"/>
      <c r="S62" s="59"/>
      <c r="T62" s="240" t="s">
        <v>245</v>
      </c>
      <c r="U62" s="175"/>
      <c r="V62" s="175"/>
      <c r="W62" s="175"/>
      <c r="X62" s="175"/>
      <c r="Y62" s="175"/>
      <c r="Z62" s="175"/>
      <c r="AA62" s="175"/>
      <c r="AB62" s="175"/>
      <c r="AC62" s="175"/>
      <c r="AD62" s="175"/>
      <c r="AE62" s="175"/>
      <c r="AF62" s="175"/>
      <c r="AG62" s="175"/>
      <c r="AH62" s="175"/>
      <c r="AI62" s="175"/>
      <c r="AJ62" s="175"/>
      <c r="AK62" s="121"/>
      <c r="AL62" s="124"/>
      <c r="AM62" s="175"/>
      <c r="AN62" s="175"/>
      <c r="AO62" s="175"/>
      <c r="AP62" s="175"/>
      <c r="AQ62" s="241"/>
      <c r="AR62" s="241"/>
      <c r="AS62" s="175"/>
      <c r="AT62" s="175"/>
      <c r="AU62" s="175"/>
      <c r="AV62" s="175"/>
      <c r="AW62" s="175"/>
      <c r="AX62" s="175"/>
      <c r="AY62" s="175"/>
      <c r="AZ62" s="175"/>
      <c r="BA62" s="175"/>
      <c r="BB62" s="175"/>
      <c r="BC62" s="64"/>
      <c r="BD62" s="240" t="s">
        <v>248</v>
      </c>
      <c r="BE62" s="175"/>
      <c r="BF62" s="175"/>
      <c r="BG62" s="175"/>
      <c r="BH62" s="51"/>
      <c r="BI62" s="51"/>
      <c r="BJ62" s="51"/>
      <c r="BK62" s="51"/>
      <c r="BL62" s="51"/>
      <c r="BM62" s="50"/>
    </row>
    <row r="63" spans="1:66" ht="13.5" x14ac:dyDescent="0.2">
      <c r="A63" s="12"/>
      <c r="C63" s="5"/>
      <c r="D63" s="5"/>
      <c r="AQ63" s="48"/>
      <c r="AR63" s="48"/>
      <c r="BA63" s="54"/>
      <c r="BB63" s="54"/>
      <c r="BE63" s="2"/>
    </row>
    <row r="64" spans="1:66" x14ac:dyDescent="0.2">
      <c r="B64" s="54"/>
      <c r="C64" s="410"/>
      <c r="U64" s="54"/>
      <c r="BE64" s="54"/>
    </row>
    <row r="65" spans="2:57" x14ac:dyDescent="0.2">
      <c r="B65" s="54"/>
      <c r="U65" s="54"/>
      <c r="BE65" s="54"/>
    </row>
  </sheetData>
  <mergeCells count="56">
    <mergeCell ref="T7:U7"/>
    <mergeCell ref="BD6:BE6"/>
    <mergeCell ref="BD7:BE7"/>
    <mergeCell ref="BF3:BF5"/>
    <mergeCell ref="BG3:BG5"/>
    <mergeCell ref="AO4:AP4"/>
    <mergeCell ref="AT3:AV4"/>
    <mergeCell ref="T2:U5"/>
    <mergeCell ref="AT2:BB2"/>
    <mergeCell ref="AK4:AL4"/>
    <mergeCell ref="AM4:AN4"/>
    <mergeCell ref="BA3:BB4"/>
    <mergeCell ref="BD38:BE38"/>
    <mergeCell ref="AA4:AB4"/>
    <mergeCell ref="AE4:AF4"/>
    <mergeCell ref="AG4:AH4"/>
    <mergeCell ref="BD8:BE8"/>
    <mergeCell ref="BD23:BE23"/>
    <mergeCell ref="BD24:BE24"/>
    <mergeCell ref="BD29:BE29"/>
    <mergeCell ref="BD32:BE32"/>
    <mergeCell ref="AW4:AX4"/>
    <mergeCell ref="AY4:AZ4"/>
    <mergeCell ref="BD4:BE4"/>
    <mergeCell ref="BD42:BE42"/>
    <mergeCell ref="BD50:BE50"/>
    <mergeCell ref="BD55:BE55"/>
    <mergeCell ref="A55:B55"/>
    <mergeCell ref="A32:B32"/>
    <mergeCell ref="A34:B34"/>
    <mergeCell ref="A38:B38"/>
    <mergeCell ref="A42:B42"/>
    <mergeCell ref="A50:B50"/>
    <mergeCell ref="T50:U50"/>
    <mergeCell ref="T55:U55"/>
    <mergeCell ref="T32:U32"/>
    <mergeCell ref="T34:U34"/>
    <mergeCell ref="T38:U38"/>
    <mergeCell ref="T42:U42"/>
    <mergeCell ref="BD34:BE34"/>
    <mergeCell ref="Q2:R2"/>
    <mergeCell ref="BA1:BB1"/>
    <mergeCell ref="A8:B8"/>
    <mergeCell ref="A24:B24"/>
    <mergeCell ref="A29:B29"/>
    <mergeCell ref="T24:U24"/>
    <mergeCell ref="T29:U29"/>
    <mergeCell ref="T23:U23"/>
    <mergeCell ref="T8:U8"/>
    <mergeCell ref="A23:B23"/>
    <mergeCell ref="A6:B6"/>
    <mergeCell ref="A7:B7"/>
    <mergeCell ref="AW3:AZ3"/>
    <mergeCell ref="A4:B4"/>
    <mergeCell ref="C4:C5"/>
    <mergeCell ref="T6:U6"/>
  </mergeCells>
  <phoneticPr fontId="2"/>
  <printOptions horizontalCentered="1"/>
  <pageMargins left="0.31496062992125984" right="0.51181102362204722" top="0.59055118110236227" bottom="0.59055118110236227" header="0.11811023622047245" footer="0.39370078740157483"/>
  <pageSetup paperSize="9" scale="76" firstPageNumber="34" orientation="portrait" useFirstPageNumber="1" r:id="rId1"/>
  <headerFooter alignWithMargins="0">
    <oddHeader>&amp;L&amp;10
　&amp;11中　学　校&amp;R&amp;11
中　学　校　　</oddHeader>
    <oddFooter>&amp;C-&amp;P--</oddFooter>
  </headerFooter>
  <ignoredErrors>
    <ignoredError sqref="J4 AP5 AM5 AP2:AP3 AO5 AO2:AO3 M3:Z5 AA5 AA2:AA3 AB2:AD5 AE5 AE2:AE3 AF2:AF5 AG5 AG2:AG3 AH2:AJ5 AW5 AK2:AK3 AN5 AN2:AN3 AL2:AL5 AM2:AM3 AQ2:AV5 AX2:BB5 AW2:AW3 M2:Q2 S2:Z2" numberStoredAsText="1"/>
    <ignoredError sqref="BA29:BB29 BA32:BB32 BA34:BB34 BA38:BB38 BA42:BB42 BA50:BB50 BA55:BB55 G38 J38 J29:K29 J50 K38:M38 G50 G42 J33:P34 O42:P42 J55 J42 G55 O29:P29 P32 N50:P50 N55:P55 O38:P38" formula="1"/>
    <ignoredError sqref="W23:AH24 AU23:AZ24 AT23:AT24 AU29:AZ29 W29:AH29 W32:AH32 W38:AH38 W42:AH42 W50:AH50 W55:AH55 AU32:AZ34 AU38:AZ38 AU42:AZ42 AU50:AZ50 AU55:AZ55 C29:C31 C35:C37 W34:AH34 W33:Z33 AB33:AH33 C33" formulaRange="1"/>
    <ignoredError sqref="V50 AT29 V32:V34 AT32:AT34 V38 AT38 V42 AT42 AT50 V55 AT55" formula="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Q35" transitionEvaluation="1" codeName="Sheet4">
    <tabColor rgb="FFCCFFCC"/>
    <pageSetUpPr fitToPage="1"/>
  </sheetPr>
  <dimension ref="A1:AG64"/>
  <sheetViews>
    <sheetView showGridLines="0" zoomScaleNormal="100" zoomScaleSheetLayoutView="100" workbookViewId="0">
      <pane xSplit="2" ySplit="7" topLeftCell="Q35" activePane="bottomRight" state="frozen"/>
      <selection pane="topRight" activeCell="C1" sqref="C1"/>
      <selection pane="bottomLeft" activeCell="A9" sqref="A9"/>
      <selection pane="bottomRight" activeCell="Z30" sqref="Z30"/>
    </sheetView>
  </sheetViews>
  <sheetFormatPr defaultColWidth="10.69921875" defaultRowHeight="27" customHeight="1" x14ac:dyDescent="0.2"/>
  <cols>
    <col min="1" max="1" width="3.19921875" style="54" customWidth="1"/>
    <col min="2" max="2" width="9.8984375" style="54" customWidth="1"/>
    <col min="3" max="10" width="5.796875" style="54" customWidth="1"/>
    <col min="11" max="11" width="10" style="54" customWidth="1"/>
    <col min="12" max="17" width="9.5" style="54" customWidth="1"/>
    <col min="18" max="18" width="8.19921875" style="54" customWidth="1"/>
    <col min="19" max="24" width="6.5" style="54" customWidth="1"/>
    <col min="25" max="16384" width="10.69921875" style="54"/>
  </cols>
  <sheetData>
    <row r="1" spans="1:33" ht="18" customHeight="1" x14ac:dyDescent="0.2">
      <c r="A1" s="60" t="s">
        <v>236</v>
      </c>
      <c r="B1" s="61"/>
      <c r="C1" s="59"/>
      <c r="D1" s="59"/>
      <c r="E1" s="59"/>
      <c r="F1" s="59"/>
      <c r="G1" s="59"/>
      <c r="H1" s="59"/>
      <c r="I1" s="59"/>
      <c r="J1" s="59"/>
      <c r="K1" s="59"/>
      <c r="L1" s="59"/>
      <c r="M1" s="59"/>
      <c r="N1" s="59"/>
      <c r="O1" s="59"/>
      <c r="P1" s="59"/>
      <c r="Q1" s="59"/>
      <c r="R1" s="59"/>
      <c r="S1" s="59"/>
      <c r="T1" s="59"/>
      <c r="U1" s="59"/>
      <c r="V1" s="59"/>
      <c r="W1" s="59"/>
      <c r="X1" s="59"/>
      <c r="Y1" s="14"/>
      <c r="Z1" s="14"/>
      <c r="AA1" s="14"/>
      <c r="AB1" s="14"/>
      <c r="AC1" s="14"/>
      <c r="AD1" s="14"/>
      <c r="AE1" s="14"/>
      <c r="AF1" s="14"/>
      <c r="AG1" s="14"/>
    </row>
    <row r="2" spans="1:33" ht="18" customHeight="1" x14ac:dyDescent="0.2">
      <c r="A2" s="62" t="s">
        <v>41</v>
      </c>
      <c r="B2" s="63"/>
      <c r="C2" s="64"/>
      <c r="D2" s="64"/>
      <c r="E2" s="64"/>
      <c r="F2" s="64"/>
      <c r="G2" s="64"/>
      <c r="H2" s="64"/>
      <c r="I2" s="64"/>
      <c r="J2" s="64"/>
      <c r="K2" s="250"/>
      <c r="L2" s="64"/>
      <c r="M2" s="64"/>
      <c r="N2" s="64"/>
      <c r="O2" s="64"/>
      <c r="P2" s="64"/>
      <c r="Q2" s="64"/>
      <c r="R2" s="64"/>
      <c r="S2" s="64"/>
      <c r="T2" s="64"/>
      <c r="U2" s="64"/>
      <c r="V2" s="64"/>
      <c r="W2" s="431" t="s">
        <v>42</v>
      </c>
      <c r="X2" s="476"/>
      <c r="Y2" s="14"/>
      <c r="Z2" s="14"/>
      <c r="AA2" s="14"/>
      <c r="AB2" s="14"/>
      <c r="AC2" s="14"/>
      <c r="AD2" s="14"/>
      <c r="AE2" s="14"/>
      <c r="AF2" s="14"/>
      <c r="AG2" s="14"/>
    </row>
    <row r="3" spans="1:33" ht="20.100000000000001" customHeight="1" x14ac:dyDescent="0.2">
      <c r="A3" s="432" t="s">
        <v>103</v>
      </c>
      <c r="B3" s="475"/>
      <c r="C3" s="69"/>
      <c r="D3" s="182" t="s">
        <v>43</v>
      </c>
      <c r="E3" s="67"/>
      <c r="F3" s="182" t="s">
        <v>44</v>
      </c>
      <c r="G3" s="67"/>
      <c r="H3" s="67" t="s">
        <v>45</v>
      </c>
      <c r="I3" s="67"/>
      <c r="J3" s="67"/>
      <c r="K3" s="251"/>
      <c r="L3" s="119"/>
      <c r="M3" s="119" t="s">
        <v>108</v>
      </c>
      <c r="N3" s="119"/>
      <c r="O3" s="119"/>
      <c r="P3" s="119" t="s">
        <v>109</v>
      </c>
      <c r="Q3" s="119"/>
      <c r="R3" s="119"/>
      <c r="S3" s="119"/>
      <c r="T3" s="119" t="s">
        <v>110</v>
      </c>
      <c r="U3" s="119"/>
      <c r="V3" s="119"/>
      <c r="W3" s="119"/>
      <c r="X3" s="120"/>
      <c r="Y3" s="27"/>
      <c r="Z3" s="14"/>
      <c r="AA3" s="14"/>
      <c r="AB3" s="14"/>
      <c r="AC3" s="14"/>
      <c r="AD3" s="14"/>
      <c r="AE3" s="14"/>
      <c r="AF3" s="14"/>
      <c r="AG3" s="14"/>
    </row>
    <row r="4" spans="1:33" ht="20.100000000000001" customHeight="1" x14ac:dyDescent="0.2">
      <c r="A4" s="463"/>
      <c r="B4" s="464"/>
      <c r="C4" s="450" t="s">
        <v>65</v>
      </c>
      <c r="D4" s="458"/>
      <c r="E4" s="458"/>
      <c r="F4" s="451"/>
      <c r="G4" s="450" t="s">
        <v>204</v>
      </c>
      <c r="H4" s="458"/>
      <c r="I4" s="458"/>
      <c r="J4" s="451"/>
      <c r="K4" s="416" t="s">
        <v>359</v>
      </c>
      <c r="L4" s="468" t="s">
        <v>31</v>
      </c>
      <c r="M4" s="468" t="s">
        <v>32</v>
      </c>
      <c r="N4" s="450" t="s">
        <v>164</v>
      </c>
      <c r="O4" s="458"/>
      <c r="P4" s="458"/>
      <c r="Q4" s="451"/>
      <c r="R4" s="450" t="s">
        <v>165</v>
      </c>
      <c r="S4" s="458"/>
      <c r="T4" s="458"/>
      <c r="U4" s="458"/>
      <c r="V4" s="451"/>
      <c r="W4" s="132" t="s">
        <v>46</v>
      </c>
      <c r="X4" s="133" t="s">
        <v>47</v>
      </c>
      <c r="Y4" s="27"/>
      <c r="Z4" s="14"/>
      <c r="AA4" s="14"/>
      <c r="AB4" s="14"/>
      <c r="AC4" s="14"/>
      <c r="AD4" s="14"/>
      <c r="AE4" s="14"/>
      <c r="AF4" s="14"/>
      <c r="AG4" s="14"/>
    </row>
    <row r="5" spans="1:33" ht="20.100000000000001" customHeight="1" x14ac:dyDescent="0.2">
      <c r="A5" s="477"/>
      <c r="B5" s="478"/>
      <c r="C5" s="71" t="s">
        <v>13</v>
      </c>
      <c r="D5" s="71" t="s">
        <v>51</v>
      </c>
      <c r="E5" s="71" t="s">
        <v>52</v>
      </c>
      <c r="F5" s="71" t="s">
        <v>53</v>
      </c>
      <c r="G5" s="71" t="s">
        <v>13</v>
      </c>
      <c r="H5" s="71" t="s">
        <v>51</v>
      </c>
      <c r="I5" s="71" t="s">
        <v>52</v>
      </c>
      <c r="J5" s="71" t="s">
        <v>53</v>
      </c>
      <c r="K5" s="417" t="s">
        <v>54</v>
      </c>
      <c r="L5" s="479"/>
      <c r="M5" s="479"/>
      <c r="N5" s="71" t="s">
        <v>55</v>
      </c>
      <c r="O5" s="71" t="s">
        <v>56</v>
      </c>
      <c r="P5" s="71" t="s">
        <v>57</v>
      </c>
      <c r="Q5" s="72" t="s">
        <v>58</v>
      </c>
      <c r="R5" s="71" t="s">
        <v>59</v>
      </c>
      <c r="S5" s="71" t="s">
        <v>56</v>
      </c>
      <c r="T5" s="71" t="s">
        <v>57</v>
      </c>
      <c r="U5" s="71" t="s">
        <v>58</v>
      </c>
      <c r="V5" s="71" t="s">
        <v>60</v>
      </c>
      <c r="W5" s="71" t="s">
        <v>61</v>
      </c>
      <c r="X5" s="253"/>
      <c r="Y5" s="27"/>
      <c r="Z5" s="14"/>
      <c r="AA5" s="14"/>
      <c r="AB5" s="14"/>
      <c r="AC5" s="14"/>
      <c r="AD5" s="14"/>
      <c r="AE5" s="14"/>
      <c r="AF5" s="14"/>
      <c r="AG5" s="14"/>
    </row>
    <row r="6" spans="1:33" ht="20.100000000000001" customHeight="1" x14ac:dyDescent="0.2">
      <c r="A6" s="442" t="s">
        <v>361</v>
      </c>
      <c r="B6" s="443"/>
      <c r="C6" s="254">
        <v>77</v>
      </c>
      <c r="D6" s="254">
        <v>68</v>
      </c>
      <c r="E6" s="254">
        <v>3</v>
      </c>
      <c r="F6" s="254">
        <v>6</v>
      </c>
      <c r="G6" s="254">
        <v>4</v>
      </c>
      <c r="H6" s="254">
        <v>4</v>
      </c>
      <c r="I6" s="254">
        <v>0</v>
      </c>
      <c r="J6" s="254">
        <v>0</v>
      </c>
      <c r="K6" s="254">
        <v>32155</v>
      </c>
      <c r="L6" s="254">
        <v>16439</v>
      </c>
      <c r="M6" s="344">
        <v>15716</v>
      </c>
      <c r="N6" s="254">
        <v>31062</v>
      </c>
      <c r="O6" s="254">
        <v>10096</v>
      </c>
      <c r="P6" s="254">
        <v>10349</v>
      </c>
      <c r="Q6" s="344">
        <v>10617</v>
      </c>
      <c r="R6" s="254">
        <v>878</v>
      </c>
      <c r="S6" s="254">
        <v>284</v>
      </c>
      <c r="T6" s="254">
        <v>264</v>
      </c>
      <c r="U6" s="254">
        <v>227</v>
      </c>
      <c r="V6" s="254">
        <v>103</v>
      </c>
      <c r="W6" s="254">
        <v>215</v>
      </c>
      <c r="X6" s="142">
        <v>0</v>
      </c>
      <c r="Y6" s="28"/>
    </row>
    <row r="7" spans="1:33" ht="20.100000000000001" customHeight="1" x14ac:dyDescent="0.2">
      <c r="A7" s="444" t="s">
        <v>322</v>
      </c>
      <c r="B7" s="445"/>
      <c r="C7" s="244">
        <f>SUM(C19+C8)</f>
        <v>77</v>
      </c>
      <c r="D7" s="244">
        <f t="shared" ref="D7:X7" si="0">SUM(D19+D8)</f>
        <v>68</v>
      </c>
      <c r="E7" s="244">
        <f t="shared" si="0"/>
        <v>3</v>
      </c>
      <c r="F7" s="244">
        <f t="shared" si="0"/>
        <v>6</v>
      </c>
      <c r="G7" s="244">
        <f t="shared" ref="G7:J7" si="1">SUM(G19+G8)</f>
        <v>2</v>
      </c>
      <c r="H7" s="244">
        <f t="shared" si="1"/>
        <v>2</v>
      </c>
      <c r="I7" s="244">
        <f t="shared" si="1"/>
        <v>0</v>
      </c>
      <c r="J7" s="244">
        <f t="shared" si="1"/>
        <v>0</v>
      </c>
      <c r="K7" s="244">
        <f>SUM(K19+K8)</f>
        <v>30543</v>
      </c>
      <c r="L7" s="244">
        <f>SUM(L19+L8)</f>
        <v>15505</v>
      </c>
      <c r="M7" s="146">
        <f t="shared" si="0"/>
        <v>15038</v>
      </c>
      <c r="N7" s="244">
        <f>SUM(N19+N8)</f>
        <v>29479</v>
      </c>
      <c r="O7" s="244">
        <f>SUM(O19+O8)</f>
        <v>9420</v>
      </c>
      <c r="P7" s="244">
        <f t="shared" si="0"/>
        <v>9897</v>
      </c>
      <c r="Q7" s="146">
        <f t="shared" si="0"/>
        <v>10162</v>
      </c>
      <c r="R7" s="244">
        <f>SUM(R19+R8)</f>
        <v>845</v>
      </c>
      <c r="S7" s="244">
        <f t="shared" si="0"/>
        <v>266</v>
      </c>
      <c r="T7" s="244">
        <f t="shared" si="0"/>
        <v>252</v>
      </c>
      <c r="U7" s="244">
        <f t="shared" si="0"/>
        <v>238</v>
      </c>
      <c r="V7" s="244">
        <f t="shared" si="0"/>
        <v>89</v>
      </c>
      <c r="W7" s="244">
        <f t="shared" si="0"/>
        <v>219</v>
      </c>
      <c r="X7" s="146">
        <f t="shared" si="0"/>
        <v>0</v>
      </c>
      <c r="Y7" s="27"/>
    </row>
    <row r="8" spans="1:33" ht="20.100000000000001" customHeight="1" x14ac:dyDescent="0.2">
      <c r="A8" s="436" t="s">
        <v>162</v>
      </c>
      <c r="B8" s="437"/>
      <c r="C8" s="75">
        <f>SUM(C9:C18)</f>
        <v>59</v>
      </c>
      <c r="D8" s="75">
        <f t="shared" ref="D8:X8" si="2">SUM(D9:D18)</f>
        <v>50</v>
      </c>
      <c r="E8" s="75">
        <f t="shared" si="2"/>
        <v>3</v>
      </c>
      <c r="F8" s="75">
        <f t="shared" si="2"/>
        <v>6</v>
      </c>
      <c r="G8" s="75">
        <f t="shared" si="2"/>
        <v>0</v>
      </c>
      <c r="H8" s="75">
        <f t="shared" si="2"/>
        <v>0</v>
      </c>
      <c r="I8" s="75">
        <f t="shared" si="2"/>
        <v>0</v>
      </c>
      <c r="J8" s="75">
        <f t="shared" si="2"/>
        <v>0</v>
      </c>
      <c r="K8" s="75">
        <f>SUM(K9:K18)</f>
        <v>28596</v>
      </c>
      <c r="L8" s="75">
        <f>SUM(L9:L18)</f>
        <v>14534</v>
      </c>
      <c r="M8" s="76">
        <f t="shared" si="2"/>
        <v>14062</v>
      </c>
      <c r="N8" s="75">
        <f t="shared" si="2"/>
        <v>27532</v>
      </c>
      <c r="O8" s="75">
        <f>SUM(O9:O18)</f>
        <v>8917</v>
      </c>
      <c r="P8" s="75">
        <f t="shared" si="2"/>
        <v>9255</v>
      </c>
      <c r="Q8" s="76">
        <f t="shared" si="2"/>
        <v>9360</v>
      </c>
      <c r="R8" s="75">
        <f>SUM(R9:R18)</f>
        <v>845</v>
      </c>
      <c r="S8" s="75">
        <f t="shared" si="2"/>
        <v>266</v>
      </c>
      <c r="T8" s="75">
        <f t="shared" si="2"/>
        <v>252</v>
      </c>
      <c r="U8" s="75">
        <f t="shared" si="2"/>
        <v>238</v>
      </c>
      <c r="V8" s="75">
        <f t="shared" si="2"/>
        <v>89</v>
      </c>
      <c r="W8" s="194">
        <f t="shared" si="2"/>
        <v>219</v>
      </c>
      <c r="X8" s="76">
        <f t="shared" si="2"/>
        <v>0</v>
      </c>
      <c r="Y8" s="27"/>
    </row>
    <row r="9" spans="1:33" s="52" customFormat="1" ht="18" customHeight="1" x14ac:dyDescent="0.2">
      <c r="A9" s="77"/>
      <c r="B9" s="78" t="s">
        <v>310</v>
      </c>
      <c r="C9" s="80">
        <v>13</v>
      </c>
      <c r="D9" s="80">
        <v>11</v>
      </c>
      <c r="E9" s="101">
        <v>1</v>
      </c>
      <c r="F9" s="80">
        <v>1</v>
      </c>
      <c r="G9" s="101">
        <v>0</v>
      </c>
      <c r="H9" s="101">
        <v>0</v>
      </c>
      <c r="I9" s="101">
        <v>0</v>
      </c>
      <c r="J9" s="101">
        <v>0</v>
      </c>
      <c r="K9" s="80">
        <v>7797</v>
      </c>
      <c r="L9" s="80">
        <v>4054</v>
      </c>
      <c r="M9" s="80">
        <v>3743</v>
      </c>
      <c r="N9" s="80">
        <v>7486</v>
      </c>
      <c r="O9" s="80">
        <v>2439</v>
      </c>
      <c r="P9" s="80">
        <v>2551</v>
      </c>
      <c r="Q9" s="80">
        <v>2496</v>
      </c>
      <c r="R9" s="80">
        <v>274</v>
      </c>
      <c r="S9" s="80">
        <v>83</v>
      </c>
      <c r="T9" s="80">
        <v>78</v>
      </c>
      <c r="U9" s="80">
        <v>71</v>
      </c>
      <c r="V9" s="80">
        <v>42</v>
      </c>
      <c r="W9" s="411">
        <v>37</v>
      </c>
      <c r="X9" s="101">
        <v>0</v>
      </c>
      <c r="Y9" s="27"/>
    </row>
    <row r="10" spans="1:33" s="52" customFormat="1" ht="18" customHeight="1" x14ac:dyDescent="0.2">
      <c r="A10" s="81"/>
      <c r="B10" s="78" t="s">
        <v>309</v>
      </c>
      <c r="C10" s="80">
        <v>9</v>
      </c>
      <c r="D10" s="80">
        <v>8</v>
      </c>
      <c r="E10" s="101">
        <v>0</v>
      </c>
      <c r="F10" s="80">
        <v>1</v>
      </c>
      <c r="G10" s="101">
        <v>0</v>
      </c>
      <c r="H10" s="101">
        <v>0</v>
      </c>
      <c r="I10" s="101">
        <v>0</v>
      </c>
      <c r="J10" s="101">
        <v>0</v>
      </c>
      <c r="K10" s="80">
        <v>5570</v>
      </c>
      <c r="L10" s="80">
        <v>2847</v>
      </c>
      <c r="M10" s="80">
        <v>2723</v>
      </c>
      <c r="N10" s="80">
        <v>5558</v>
      </c>
      <c r="O10" s="80">
        <v>1827</v>
      </c>
      <c r="P10" s="80">
        <v>1870</v>
      </c>
      <c r="Q10" s="80">
        <v>1861</v>
      </c>
      <c r="R10" s="80">
        <v>12</v>
      </c>
      <c r="S10" s="80">
        <v>0</v>
      </c>
      <c r="T10" s="80">
        <v>2</v>
      </c>
      <c r="U10" s="80">
        <v>5</v>
      </c>
      <c r="V10" s="80">
        <v>5</v>
      </c>
      <c r="W10" s="412">
        <v>0</v>
      </c>
      <c r="X10" s="101">
        <v>0</v>
      </c>
      <c r="Y10" s="27"/>
    </row>
    <row r="11" spans="1:33" s="52" customFormat="1" ht="18" customHeight="1" x14ac:dyDescent="0.2">
      <c r="A11" s="89"/>
      <c r="B11" s="78" t="s">
        <v>282</v>
      </c>
      <c r="C11" s="80">
        <v>14</v>
      </c>
      <c r="D11" s="80">
        <v>12</v>
      </c>
      <c r="E11" s="101">
        <v>1</v>
      </c>
      <c r="F11" s="80">
        <v>1</v>
      </c>
      <c r="G11" s="101">
        <v>0</v>
      </c>
      <c r="H11" s="101">
        <v>0</v>
      </c>
      <c r="I11" s="101">
        <v>0</v>
      </c>
      <c r="J11" s="101">
        <v>0</v>
      </c>
      <c r="K11" s="80">
        <v>7320</v>
      </c>
      <c r="L11" s="80">
        <v>3653</v>
      </c>
      <c r="M11" s="80">
        <v>3667</v>
      </c>
      <c r="N11" s="80">
        <v>6985</v>
      </c>
      <c r="O11" s="80">
        <v>2276</v>
      </c>
      <c r="P11" s="80">
        <v>2333</v>
      </c>
      <c r="Q11" s="80">
        <v>2376</v>
      </c>
      <c r="R11" s="80">
        <v>230</v>
      </c>
      <c r="S11" s="80">
        <v>87</v>
      </c>
      <c r="T11" s="80">
        <v>66</v>
      </c>
      <c r="U11" s="80">
        <v>59</v>
      </c>
      <c r="V11" s="80">
        <v>18</v>
      </c>
      <c r="W11" s="413">
        <v>105</v>
      </c>
      <c r="X11" s="101">
        <v>0</v>
      </c>
      <c r="Y11" s="27"/>
    </row>
    <row r="12" spans="1:33" s="52" customFormat="1" ht="18" customHeight="1" x14ac:dyDescent="0.2">
      <c r="A12" s="89"/>
      <c r="B12" s="78" t="s">
        <v>283</v>
      </c>
      <c r="C12" s="80">
        <v>3</v>
      </c>
      <c r="D12" s="80">
        <v>3</v>
      </c>
      <c r="E12" s="101">
        <v>0</v>
      </c>
      <c r="F12" s="80">
        <v>0</v>
      </c>
      <c r="G12" s="101">
        <v>0</v>
      </c>
      <c r="H12" s="101">
        <v>0</v>
      </c>
      <c r="I12" s="101">
        <v>0</v>
      </c>
      <c r="J12" s="101">
        <v>0</v>
      </c>
      <c r="K12" s="80">
        <v>692</v>
      </c>
      <c r="L12" s="80">
        <v>207</v>
      </c>
      <c r="M12" s="80">
        <v>485</v>
      </c>
      <c r="N12" s="80">
        <v>615</v>
      </c>
      <c r="O12" s="80">
        <v>184</v>
      </c>
      <c r="P12" s="80">
        <v>196</v>
      </c>
      <c r="Q12" s="80">
        <v>235</v>
      </c>
      <c r="R12" s="80">
        <v>0</v>
      </c>
      <c r="S12" s="80">
        <v>0</v>
      </c>
      <c r="T12" s="80">
        <v>0</v>
      </c>
      <c r="U12" s="80">
        <v>0</v>
      </c>
      <c r="V12" s="80">
        <v>0</v>
      </c>
      <c r="W12" s="411">
        <v>77</v>
      </c>
      <c r="X12" s="101">
        <v>0</v>
      </c>
      <c r="Y12" s="27"/>
    </row>
    <row r="13" spans="1:33" s="52" customFormat="1" ht="18" customHeight="1" x14ac:dyDescent="0.2">
      <c r="A13" s="89"/>
      <c r="B13" s="78" t="s">
        <v>284</v>
      </c>
      <c r="C13" s="80">
        <v>7</v>
      </c>
      <c r="D13" s="80">
        <v>6</v>
      </c>
      <c r="E13" s="101">
        <v>0</v>
      </c>
      <c r="F13" s="101">
        <v>1</v>
      </c>
      <c r="G13" s="101">
        <v>0</v>
      </c>
      <c r="H13" s="101">
        <v>0</v>
      </c>
      <c r="I13" s="101">
        <v>0</v>
      </c>
      <c r="J13" s="101">
        <v>0</v>
      </c>
      <c r="K13" s="80">
        <v>2042</v>
      </c>
      <c r="L13" s="80">
        <v>1092</v>
      </c>
      <c r="M13" s="80">
        <v>950</v>
      </c>
      <c r="N13" s="80">
        <v>2020</v>
      </c>
      <c r="O13" s="80">
        <v>657</v>
      </c>
      <c r="P13" s="80">
        <v>689</v>
      </c>
      <c r="Q13" s="80">
        <v>674</v>
      </c>
      <c r="R13" s="80">
        <v>22</v>
      </c>
      <c r="S13" s="101">
        <v>5</v>
      </c>
      <c r="T13" s="101">
        <v>12</v>
      </c>
      <c r="U13" s="101">
        <v>5</v>
      </c>
      <c r="V13" s="101">
        <v>0</v>
      </c>
      <c r="W13" s="101">
        <v>0</v>
      </c>
      <c r="X13" s="101">
        <v>0</v>
      </c>
      <c r="Y13" s="27"/>
    </row>
    <row r="14" spans="1:33" s="52" customFormat="1" ht="18" customHeight="1" x14ac:dyDescent="0.2">
      <c r="A14" s="89"/>
      <c r="B14" s="78" t="s">
        <v>120</v>
      </c>
      <c r="C14" s="80">
        <v>5</v>
      </c>
      <c r="D14" s="80">
        <v>5</v>
      </c>
      <c r="E14" s="101">
        <v>0</v>
      </c>
      <c r="F14" s="101">
        <v>0</v>
      </c>
      <c r="G14" s="101">
        <v>0</v>
      </c>
      <c r="H14" s="101">
        <v>0</v>
      </c>
      <c r="I14" s="101">
        <v>0</v>
      </c>
      <c r="J14" s="101">
        <v>0</v>
      </c>
      <c r="K14" s="80">
        <v>1734</v>
      </c>
      <c r="L14" s="80">
        <v>1006</v>
      </c>
      <c r="M14" s="80">
        <v>728</v>
      </c>
      <c r="N14" s="80">
        <v>1734</v>
      </c>
      <c r="O14" s="80">
        <v>545</v>
      </c>
      <c r="P14" s="80">
        <v>566</v>
      </c>
      <c r="Q14" s="80">
        <v>623</v>
      </c>
      <c r="R14" s="80">
        <v>0</v>
      </c>
      <c r="S14" s="101">
        <v>0</v>
      </c>
      <c r="T14" s="101">
        <v>0</v>
      </c>
      <c r="U14" s="101">
        <v>0</v>
      </c>
      <c r="V14" s="101">
        <v>0</v>
      </c>
      <c r="W14" s="101">
        <v>0</v>
      </c>
      <c r="X14" s="101">
        <v>0</v>
      </c>
      <c r="Y14" s="27"/>
    </row>
    <row r="15" spans="1:33" s="52" customFormat="1" ht="18" customHeight="1" x14ac:dyDescent="0.2">
      <c r="A15" s="89"/>
      <c r="B15" s="78" t="s">
        <v>285</v>
      </c>
      <c r="C15" s="80">
        <v>2</v>
      </c>
      <c r="D15" s="80">
        <v>1</v>
      </c>
      <c r="E15" s="101">
        <v>0</v>
      </c>
      <c r="F15" s="101">
        <v>1</v>
      </c>
      <c r="G15" s="101">
        <v>0</v>
      </c>
      <c r="H15" s="101">
        <v>0</v>
      </c>
      <c r="I15" s="101">
        <v>0</v>
      </c>
      <c r="J15" s="101">
        <v>0</v>
      </c>
      <c r="K15" s="80">
        <v>1092</v>
      </c>
      <c r="L15" s="80">
        <v>458</v>
      </c>
      <c r="M15" s="80">
        <v>634</v>
      </c>
      <c r="N15" s="80">
        <v>1034</v>
      </c>
      <c r="O15" s="80">
        <v>328</v>
      </c>
      <c r="P15" s="80">
        <v>355</v>
      </c>
      <c r="Q15" s="80">
        <v>351</v>
      </c>
      <c r="R15" s="80">
        <v>58</v>
      </c>
      <c r="S15" s="101">
        <v>22</v>
      </c>
      <c r="T15" s="80">
        <v>20</v>
      </c>
      <c r="U15" s="101">
        <v>16</v>
      </c>
      <c r="V15" s="101">
        <v>0</v>
      </c>
      <c r="W15" s="101">
        <v>0</v>
      </c>
      <c r="X15" s="101">
        <v>0</v>
      </c>
      <c r="Y15" s="27"/>
    </row>
    <row r="16" spans="1:33" s="52" customFormat="1" ht="18" customHeight="1" x14ac:dyDescent="0.2">
      <c r="A16" s="89"/>
      <c r="B16" s="78" t="s">
        <v>286</v>
      </c>
      <c r="C16" s="80">
        <v>3</v>
      </c>
      <c r="D16" s="80">
        <v>2</v>
      </c>
      <c r="E16" s="101">
        <v>0</v>
      </c>
      <c r="F16" s="101">
        <v>1</v>
      </c>
      <c r="G16" s="101">
        <v>0</v>
      </c>
      <c r="H16" s="101">
        <v>0</v>
      </c>
      <c r="I16" s="101">
        <v>0</v>
      </c>
      <c r="J16" s="101">
        <v>0</v>
      </c>
      <c r="K16" s="80">
        <v>1410</v>
      </c>
      <c r="L16" s="80">
        <v>720</v>
      </c>
      <c r="M16" s="80">
        <v>690</v>
      </c>
      <c r="N16" s="80">
        <v>1349</v>
      </c>
      <c r="O16" s="80">
        <v>437</v>
      </c>
      <c r="P16" s="80">
        <v>425</v>
      </c>
      <c r="Q16" s="80">
        <v>487</v>
      </c>
      <c r="R16" s="80">
        <v>61</v>
      </c>
      <c r="S16" s="101">
        <v>11</v>
      </c>
      <c r="T16" s="101">
        <v>20</v>
      </c>
      <c r="U16" s="101">
        <v>15</v>
      </c>
      <c r="V16" s="101">
        <v>15</v>
      </c>
      <c r="W16" s="101">
        <v>0</v>
      </c>
      <c r="X16" s="101">
        <v>0</v>
      </c>
      <c r="Y16" s="27"/>
    </row>
    <row r="17" spans="1:25" s="52" customFormat="1" ht="18" customHeight="1" x14ac:dyDescent="0.2">
      <c r="A17" s="89"/>
      <c r="B17" s="78" t="s">
        <v>115</v>
      </c>
      <c r="C17" s="101">
        <v>1</v>
      </c>
      <c r="D17" s="101">
        <v>1</v>
      </c>
      <c r="E17" s="101">
        <v>0</v>
      </c>
      <c r="F17" s="101">
        <v>0</v>
      </c>
      <c r="G17" s="101">
        <v>0</v>
      </c>
      <c r="H17" s="101">
        <v>0</v>
      </c>
      <c r="I17" s="101">
        <v>0</v>
      </c>
      <c r="J17" s="101">
        <v>0</v>
      </c>
      <c r="K17" s="101">
        <v>448</v>
      </c>
      <c r="L17" s="101">
        <v>200</v>
      </c>
      <c r="M17" s="101">
        <v>248</v>
      </c>
      <c r="N17" s="80">
        <v>448</v>
      </c>
      <c r="O17" s="101">
        <v>149</v>
      </c>
      <c r="P17" s="101">
        <v>159</v>
      </c>
      <c r="Q17" s="101">
        <v>140</v>
      </c>
      <c r="R17" s="80">
        <v>0</v>
      </c>
      <c r="S17" s="101">
        <v>0</v>
      </c>
      <c r="T17" s="101">
        <v>0</v>
      </c>
      <c r="U17" s="101">
        <v>0</v>
      </c>
      <c r="V17" s="101">
        <v>0</v>
      </c>
      <c r="W17" s="101">
        <v>0</v>
      </c>
      <c r="X17" s="101">
        <v>0</v>
      </c>
      <c r="Y17" s="27"/>
    </row>
    <row r="18" spans="1:25" s="9" customFormat="1" ht="18" customHeight="1" x14ac:dyDescent="0.2">
      <c r="A18" s="89"/>
      <c r="B18" s="78" t="s">
        <v>117</v>
      </c>
      <c r="C18" s="101">
        <v>2</v>
      </c>
      <c r="D18" s="101">
        <v>1</v>
      </c>
      <c r="E18" s="101">
        <v>1</v>
      </c>
      <c r="F18" s="101">
        <v>0</v>
      </c>
      <c r="G18" s="101">
        <v>0</v>
      </c>
      <c r="H18" s="101">
        <v>0</v>
      </c>
      <c r="I18" s="101">
        <v>0</v>
      </c>
      <c r="J18" s="101">
        <v>0</v>
      </c>
      <c r="K18" s="101">
        <v>491</v>
      </c>
      <c r="L18" s="101">
        <v>297</v>
      </c>
      <c r="M18" s="101">
        <v>194</v>
      </c>
      <c r="N18" s="80">
        <v>303</v>
      </c>
      <c r="O18" s="101">
        <v>75</v>
      </c>
      <c r="P18" s="101">
        <v>111</v>
      </c>
      <c r="Q18" s="101">
        <v>117</v>
      </c>
      <c r="R18" s="80">
        <v>188</v>
      </c>
      <c r="S18" s="101">
        <v>58</v>
      </c>
      <c r="T18" s="101">
        <v>54</v>
      </c>
      <c r="U18" s="101">
        <v>67</v>
      </c>
      <c r="V18" s="101">
        <v>9</v>
      </c>
      <c r="W18" s="101">
        <v>0</v>
      </c>
      <c r="X18" s="101">
        <v>0</v>
      </c>
      <c r="Y18" s="27"/>
    </row>
    <row r="19" spans="1:25" s="9" customFormat="1" ht="18" customHeight="1" x14ac:dyDescent="0.2">
      <c r="A19" s="440" t="s">
        <v>163</v>
      </c>
      <c r="B19" s="441"/>
      <c r="C19" s="162">
        <f>C20+C25+C28+C30+C34+C38+C46+C51</f>
        <v>18</v>
      </c>
      <c r="D19" s="162">
        <f t="shared" ref="D19:X19" si="3">D20+D25+D28+D30+D34+D38+D46+D51</f>
        <v>18</v>
      </c>
      <c r="E19" s="162">
        <f t="shared" si="3"/>
        <v>0</v>
      </c>
      <c r="F19" s="162">
        <f t="shared" si="3"/>
        <v>0</v>
      </c>
      <c r="G19" s="162">
        <f t="shared" si="3"/>
        <v>2</v>
      </c>
      <c r="H19" s="162">
        <f t="shared" si="3"/>
        <v>2</v>
      </c>
      <c r="I19" s="162">
        <f t="shared" si="3"/>
        <v>0</v>
      </c>
      <c r="J19" s="162">
        <f t="shared" si="3"/>
        <v>0</v>
      </c>
      <c r="K19" s="162">
        <f>K20+K25+K28+K30+K34+K38+K46+K51</f>
        <v>1947</v>
      </c>
      <c r="L19" s="162">
        <f t="shared" si="3"/>
        <v>971</v>
      </c>
      <c r="M19" s="162">
        <f t="shared" si="3"/>
        <v>976</v>
      </c>
      <c r="N19" s="162">
        <f>N20+N25+N28+N30+N34+N38+N46+N51</f>
        <v>1947</v>
      </c>
      <c r="O19" s="162">
        <f>O20+O25+O28+O30+O34+O38+O46+O51</f>
        <v>503</v>
      </c>
      <c r="P19" s="162">
        <f t="shared" si="3"/>
        <v>642</v>
      </c>
      <c r="Q19" s="162">
        <f t="shared" si="3"/>
        <v>802</v>
      </c>
      <c r="R19" s="96">
        <f>R20+R25+R28+R30+R34+R38+R46+R51</f>
        <v>0</v>
      </c>
      <c r="S19" s="162">
        <f>S20+S25+S28+S30+S34+S38+S46+S51</f>
        <v>0</v>
      </c>
      <c r="T19" s="162">
        <f>T20+T25+T28+T30+T34+T38+T46+T51</f>
        <v>0</v>
      </c>
      <c r="U19" s="162">
        <f t="shared" si="3"/>
        <v>0</v>
      </c>
      <c r="V19" s="162">
        <f t="shared" si="3"/>
        <v>0</v>
      </c>
      <c r="W19" s="162">
        <f t="shared" si="3"/>
        <v>0</v>
      </c>
      <c r="X19" s="162">
        <f t="shared" si="3"/>
        <v>0</v>
      </c>
      <c r="Y19" s="27"/>
    </row>
    <row r="20" spans="1:25" s="52" customFormat="1" ht="18" customHeight="1" x14ac:dyDescent="0.2">
      <c r="A20" s="438" t="s">
        <v>128</v>
      </c>
      <c r="B20" s="439"/>
      <c r="C20" s="85">
        <f>SUM(C21:C24)</f>
        <v>2</v>
      </c>
      <c r="D20" s="85">
        <f t="shared" ref="D20:X20" si="4">SUM(D21:D24)</f>
        <v>2</v>
      </c>
      <c r="E20" s="85">
        <f t="shared" si="4"/>
        <v>0</v>
      </c>
      <c r="F20" s="85">
        <f t="shared" si="4"/>
        <v>0</v>
      </c>
      <c r="G20" s="85">
        <f t="shared" si="4"/>
        <v>1</v>
      </c>
      <c r="H20" s="85">
        <f t="shared" si="4"/>
        <v>1</v>
      </c>
      <c r="I20" s="85">
        <f t="shared" si="4"/>
        <v>0</v>
      </c>
      <c r="J20" s="85">
        <f t="shared" si="4"/>
        <v>0</v>
      </c>
      <c r="K20" s="85">
        <f>SUM(K21:K24)</f>
        <v>34</v>
      </c>
      <c r="L20" s="85">
        <f t="shared" si="4"/>
        <v>23</v>
      </c>
      <c r="M20" s="85">
        <f t="shared" si="4"/>
        <v>11</v>
      </c>
      <c r="N20" s="85">
        <f t="shared" si="4"/>
        <v>34</v>
      </c>
      <c r="O20" s="85">
        <f>SUM(O21:O24)</f>
        <v>7</v>
      </c>
      <c r="P20" s="85">
        <f t="shared" si="4"/>
        <v>10</v>
      </c>
      <c r="Q20" s="85">
        <f t="shared" si="4"/>
        <v>17</v>
      </c>
      <c r="R20" s="85">
        <f>SUM(R21:R24)</f>
        <v>0</v>
      </c>
      <c r="S20" s="85">
        <f t="shared" si="4"/>
        <v>0</v>
      </c>
      <c r="T20" s="85">
        <f t="shared" si="4"/>
        <v>0</v>
      </c>
      <c r="U20" s="85">
        <f t="shared" si="4"/>
        <v>0</v>
      </c>
      <c r="V20" s="85">
        <f t="shared" si="4"/>
        <v>0</v>
      </c>
      <c r="W20" s="85">
        <f t="shared" si="4"/>
        <v>0</v>
      </c>
      <c r="X20" s="85">
        <f t="shared" si="4"/>
        <v>0</v>
      </c>
      <c r="Y20" s="27"/>
    </row>
    <row r="21" spans="1:25" s="52" customFormat="1" ht="18" customHeight="1" x14ac:dyDescent="0.2">
      <c r="A21" s="164"/>
      <c r="B21" s="90" t="s">
        <v>287</v>
      </c>
      <c r="C21" s="166">
        <v>1</v>
      </c>
      <c r="D21" s="91">
        <v>1</v>
      </c>
      <c r="E21" s="166">
        <v>0</v>
      </c>
      <c r="F21" s="166">
        <v>0</v>
      </c>
      <c r="G21" s="166">
        <v>0</v>
      </c>
      <c r="H21" s="166">
        <v>0</v>
      </c>
      <c r="I21" s="166">
        <v>0</v>
      </c>
      <c r="J21" s="166">
        <v>0</v>
      </c>
      <c r="K21" s="91">
        <v>24</v>
      </c>
      <c r="L21" s="91">
        <v>17</v>
      </c>
      <c r="M21" s="91">
        <v>7</v>
      </c>
      <c r="N21" s="91">
        <v>24</v>
      </c>
      <c r="O21" s="91">
        <v>7</v>
      </c>
      <c r="P21" s="91">
        <v>10</v>
      </c>
      <c r="Q21" s="91">
        <v>7</v>
      </c>
      <c r="R21" s="91">
        <v>0</v>
      </c>
      <c r="S21" s="166">
        <v>0</v>
      </c>
      <c r="T21" s="166">
        <v>0</v>
      </c>
      <c r="U21" s="166">
        <v>0</v>
      </c>
      <c r="V21" s="166">
        <v>0</v>
      </c>
      <c r="W21" s="166">
        <v>0</v>
      </c>
      <c r="X21" s="166">
        <v>0</v>
      </c>
      <c r="Y21" s="27"/>
    </row>
    <row r="22" spans="1:25" s="52" customFormat="1" ht="18" customHeight="1" x14ac:dyDescent="0.2">
      <c r="A22" s="89"/>
      <c r="B22" s="78" t="s">
        <v>288</v>
      </c>
      <c r="C22" s="101">
        <v>1</v>
      </c>
      <c r="D22" s="101">
        <v>1</v>
      </c>
      <c r="E22" s="101">
        <v>0</v>
      </c>
      <c r="F22" s="101">
        <v>0</v>
      </c>
      <c r="G22" s="101">
        <v>1</v>
      </c>
      <c r="H22" s="101">
        <v>1</v>
      </c>
      <c r="I22" s="101">
        <v>0</v>
      </c>
      <c r="J22" s="101">
        <v>0</v>
      </c>
      <c r="K22" s="101">
        <v>10</v>
      </c>
      <c r="L22" s="101">
        <v>6</v>
      </c>
      <c r="M22" s="101">
        <v>4</v>
      </c>
      <c r="N22" s="80">
        <v>10</v>
      </c>
      <c r="O22" s="101">
        <v>0</v>
      </c>
      <c r="P22" s="101">
        <v>0</v>
      </c>
      <c r="Q22" s="101">
        <v>10</v>
      </c>
      <c r="R22" s="80">
        <v>0</v>
      </c>
      <c r="S22" s="101">
        <v>0</v>
      </c>
      <c r="T22" s="101">
        <v>0</v>
      </c>
      <c r="U22" s="101">
        <v>0</v>
      </c>
      <c r="V22" s="101">
        <v>0</v>
      </c>
      <c r="W22" s="101">
        <v>0</v>
      </c>
      <c r="X22" s="101">
        <v>0</v>
      </c>
      <c r="Y22" s="27"/>
    </row>
    <row r="23" spans="1:25" s="9" customFormat="1" ht="18" customHeight="1" x14ac:dyDescent="0.2">
      <c r="A23" s="89"/>
      <c r="B23" s="78" t="s">
        <v>289</v>
      </c>
      <c r="C23" s="101">
        <v>0</v>
      </c>
      <c r="D23" s="101">
        <v>0</v>
      </c>
      <c r="E23" s="101">
        <v>0</v>
      </c>
      <c r="F23" s="101">
        <v>0</v>
      </c>
      <c r="G23" s="101">
        <v>0</v>
      </c>
      <c r="H23" s="101">
        <v>0</v>
      </c>
      <c r="I23" s="101">
        <v>0</v>
      </c>
      <c r="J23" s="101">
        <v>0</v>
      </c>
      <c r="K23" s="101">
        <v>0</v>
      </c>
      <c r="L23" s="101">
        <v>0</v>
      </c>
      <c r="M23" s="101">
        <v>0</v>
      </c>
      <c r="N23" s="80">
        <v>0</v>
      </c>
      <c r="O23" s="101">
        <v>0</v>
      </c>
      <c r="P23" s="101">
        <v>0</v>
      </c>
      <c r="Q23" s="101">
        <v>0</v>
      </c>
      <c r="R23" s="80">
        <v>0</v>
      </c>
      <c r="S23" s="101">
        <v>0</v>
      </c>
      <c r="T23" s="101">
        <v>0</v>
      </c>
      <c r="U23" s="101">
        <v>0</v>
      </c>
      <c r="V23" s="101">
        <v>0</v>
      </c>
      <c r="W23" s="101">
        <v>0</v>
      </c>
      <c r="X23" s="101">
        <v>0</v>
      </c>
      <c r="Y23" s="27"/>
    </row>
    <row r="24" spans="1:25" s="52" customFormat="1" ht="18" customHeight="1" x14ac:dyDescent="0.2">
      <c r="A24" s="97"/>
      <c r="B24" s="418" t="s">
        <v>116</v>
      </c>
      <c r="C24" s="155">
        <v>0</v>
      </c>
      <c r="D24" s="155">
        <v>0</v>
      </c>
      <c r="E24" s="155">
        <v>0</v>
      </c>
      <c r="F24" s="155">
        <v>0</v>
      </c>
      <c r="G24" s="155">
        <v>0</v>
      </c>
      <c r="H24" s="155">
        <v>0</v>
      </c>
      <c r="I24" s="155">
        <v>0</v>
      </c>
      <c r="J24" s="155">
        <v>0</v>
      </c>
      <c r="K24" s="155">
        <v>0</v>
      </c>
      <c r="L24" s="155">
        <v>0</v>
      </c>
      <c r="M24" s="155">
        <v>0</v>
      </c>
      <c r="N24" s="96">
        <v>0</v>
      </c>
      <c r="O24" s="155">
        <v>0</v>
      </c>
      <c r="P24" s="155">
        <v>0</v>
      </c>
      <c r="Q24" s="155">
        <v>0</v>
      </c>
      <c r="R24" s="96">
        <v>0</v>
      </c>
      <c r="S24" s="155">
        <v>0</v>
      </c>
      <c r="T24" s="155">
        <v>0</v>
      </c>
      <c r="U24" s="155">
        <v>0</v>
      </c>
      <c r="V24" s="155">
        <v>0</v>
      </c>
      <c r="W24" s="155">
        <v>0</v>
      </c>
      <c r="X24" s="155">
        <v>0</v>
      </c>
      <c r="Y24" s="27"/>
    </row>
    <row r="25" spans="1:25" s="52" customFormat="1" ht="18" customHeight="1" x14ac:dyDescent="0.2">
      <c r="A25" s="438" t="s">
        <v>127</v>
      </c>
      <c r="B25" s="439"/>
      <c r="C25" s="85">
        <f>SUM(C26:C27)</f>
        <v>2</v>
      </c>
      <c r="D25" s="85">
        <f t="shared" ref="D25:W25" si="5">SUM(D26:D27)</f>
        <v>2</v>
      </c>
      <c r="E25" s="85">
        <f t="shared" si="5"/>
        <v>0</v>
      </c>
      <c r="F25" s="85">
        <f t="shared" si="5"/>
        <v>0</v>
      </c>
      <c r="G25" s="85">
        <f t="shared" si="5"/>
        <v>1</v>
      </c>
      <c r="H25" s="85">
        <f t="shared" si="5"/>
        <v>1</v>
      </c>
      <c r="I25" s="85">
        <f t="shared" si="5"/>
        <v>0</v>
      </c>
      <c r="J25" s="85">
        <f t="shared" si="5"/>
        <v>0</v>
      </c>
      <c r="K25" s="85">
        <f t="shared" si="5"/>
        <v>70</v>
      </c>
      <c r="L25" s="85">
        <f t="shared" si="5"/>
        <v>32</v>
      </c>
      <c r="M25" s="85">
        <f t="shared" si="5"/>
        <v>38</v>
      </c>
      <c r="N25" s="85">
        <f>SUM(N26:N27)</f>
        <v>70</v>
      </c>
      <c r="O25" s="85">
        <f t="shared" si="5"/>
        <v>7</v>
      </c>
      <c r="P25" s="85">
        <f t="shared" si="5"/>
        <v>24</v>
      </c>
      <c r="Q25" s="85">
        <f t="shared" si="5"/>
        <v>39</v>
      </c>
      <c r="R25" s="85">
        <f>SUM(R26:R27)</f>
        <v>0</v>
      </c>
      <c r="S25" s="85">
        <f t="shared" si="5"/>
        <v>0</v>
      </c>
      <c r="T25" s="85">
        <f t="shared" si="5"/>
        <v>0</v>
      </c>
      <c r="U25" s="85">
        <f t="shared" si="5"/>
        <v>0</v>
      </c>
      <c r="V25" s="85">
        <f t="shared" si="5"/>
        <v>0</v>
      </c>
      <c r="W25" s="85">
        <f t="shared" si="5"/>
        <v>0</v>
      </c>
      <c r="X25" s="85">
        <f>SUM(X26:X27)</f>
        <v>0</v>
      </c>
      <c r="Y25" s="27"/>
    </row>
    <row r="26" spans="1:25" s="9" customFormat="1" ht="18" customHeight="1" x14ac:dyDescent="0.2">
      <c r="A26" s="100"/>
      <c r="B26" s="90" t="s">
        <v>121</v>
      </c>
      <c r="C26" s="166">
        <v>1</v>
      </c>
      <c r="D26" s="91">
        <v>1</v>
      </c>
      <c r="E26" s="166">
        <v>0</v>
      </c>
      <c r="F26" s="166">
        <v>0</v>
      </c>
      <c r="G26" s="166">
        <v>0</v>
      </c>
      <c r="H26" s="166">
        <v>0</v>
      </c>
      <c r="I26" s="166">
        <v>0</v>
      </c>
      <c r="J26" s="166">
        <v>0</v>
      </c>
      <c r="K26" s="91">
        <v>40</v>
      </c>
      <c r="L26" s="91">
        <v>21</v>
      </c>
      <c r="M26" s="91">
        <v>19</v>
      </c>
      <c r="N26" s="91">
        <v>40</v>
      </c>
      <c r="O26" s="91">
        <v>7</v>
      </c>
      <c r="P26" s="91">
        <v>10</v>
      </c>
      <c r="Q26" s="91">
        <v>23</v>
      </c>
      <c r="R26" s="91">
        <v>0</v>
      </c>
      <c r="S26" s="166">
        <v>0</v>
      </c>
      <c r="T26" s="166">
        <v>0</v>
      </c>
      <c r="U26" s="166">
        <v>0</v>
      </c>
      <c r="V26" s="166">
        <v>0</v>
      </c>
      <c r="W26" s="166">
        <v>0</v>
      </c>
      <c r="X26" s="166">
        <v>0</v>
      </c>
      <c r="Y26" s="27"/>
    </row>
    <row r="27" spans="1:25" s="52" customFormat="1" ht="18" customHeight="1" x14ac:dyDescent="0.2">
      <c r="A27" s="97"/>
      <c r="B27" s="418" t="s">
        <v>290</v>
      </c>
      <c r="C27" s="155">
        <v>1</v>
      </c>
      <c r="D27" s="155">
        <v>1</v>
      </c>
      <c r="E27" s="155">
        <v>0</v>
      </c>
      <c r="F27" s="155">
        <v>0</v>
      </c>
      <c r="G27" s="155">
        <v>1</v>
      </c>
      <c r="H27" s="155">
        <v>1</v>
      </c>
      <c r="I27" s="155">
        <v>0</v>
      </c>
      <c r="J27" s="155">
        <v>0</v>
      </c>
      <c r="K27" s="96">
        <v>30</v>
      </c>
      <c r="L27" s="96">
        <v>11</v>
      </c>
      <c r="M27" s="96">
        <v>19</v>
      </c>
      <c r="N27" s="80">
        <v>30</v>
      </c>
      <c r="O27" s="96">
        <v>0</v>
      </c>
      <c r="P27" s="96">
        <v>14</v>
      </c>
      <c r="Q27" s="96">
        <v>16</v>
      </c>
      <c r="R27" s="96">
        <v>0</v>
      </c>
      <c r="S27" s="155">
        <v>0</v>
      </c>
      <c r="T27" s="155">
        <v>0</v>
      </c>
      <c r="U27" s="155">
        <v>0</v>
      </c>
      <c r="V27" s="155">
        <v>0</v>
      </c>
      <c r="W27" s="155">
        <v>0</v>
      </c>
      <c r="X27" s="155">
        <v>0</v>
      </c>
      <c r="Y27" s="27"/>
    </row>
    <row r="28" spans="1:25" s="9" customFormat="1" ht="18" customHeight="1" x14ac:dyDescent="0.2">
      <c r="A28" s="438" t="s">
        <v>126</v>
      </c>
      <c r="B28" s="439"/>
      <c r="C28" s="256">
        <f>SUM(C29)</f>
        <v>0</v>
      </c>
      <c r="D28" s="256">
        <f t="shared" ref="D28:X28" si="6">SUM(D29)</f>
        <v>0</v>
      </c>
      <c r="E28" s="256">
        <f t="shared" si="6"/>
        <v>0</v>
      </c>
      <c r="F28" s="256">
        <f t="shared" si="6"/>
        <v>0</v>
      </c>
      <c r="G28" s="256">
        <f t="shared" si="6"/>
        <v>0</v>
      </c>
      <c r="H28" s="256">
        <f t="shared" si="6"/>
        <v>0</v>
      </c>
      <c r="I28" s="256">
        <f t="shared" si="6"/>
        <v>0</v>
      </c>
      <c r="J28" s="256">
        <f t="shared" si="6"/>
        <v>0</v>
      </c>
      <c r="K28" s="256">
        <f>SUM(K29)</f>
        <v>0</v>
      </c>
      <c r="L28" s="256">
        <f t="shared" si="6"/>
        <v>0</v>
      </c>
      <c r="M28" s="256">
        <f t="shared" si="6"/>
        <v>0</v>
      </c>
      <c r="N28" s="256">
        <f t="shared" si="6"/>
        <v>0</v>
      </c>
      <c r="O28" s="256">
        <f t="shared" si="6"/>
        <v>0</v>
      </c>
      <c r="P28" s="256">
        <f t="shared" si="6"/>
        <v>0</v>
      </c>
      <c r="Q28" s="256">
        <f t="shared" si="6"/>
        <v>0</v>
      </c>
      <c r="R28" s="256">
        <f t="shared" si="6"/>
        <v>0</v>
      </c>
      <c r="S28" s="256">
        <f t="shared" si="6"/>
        <v>0</v>
      </c>
      <c r="T28" s="256">
        <f t="shared" si="6"/>
        <v>0</v>
      </c>
      <c r="U28" s="256">
        <f t="shared" si="6"/>
        <v>0</v>
      </c>
      <c r="V28" s="256">
        <f t="shared" si="6"/>
        <v>0</v>
      </c>
      <c r="W28" s="256">
        <f t="shared" si="6"/>
        <v>0</v>
      </c>
      <c r="X28" s="256">
        <f t="shared" si="6"/>
        <v>0</v>
      </c>
      <c r="Y28" s="27"/>
    </row>
    <row r="29" spans="1:25" s="52" customFormat="1" ht="18" customHeight="1" x14ac:dyDescent="0.2">
      <c r="A29" s="168"/>
      <c r="B29" s="88" t="s">
        <v>122</v>
      </c>
      <c r="C29" s="169">
        <v>0</v>
      </c>
      <c r="D29" s="169">
        <v>0</v>
      </c>
      <c r="E29" s="169">
        <v>0</v>
      </c>
      <c r="F29" s="169">
        <v>0</v>
      </c>
      <c r="G29" s="169">
        <v>0</v>
      </c>
      <c r="H29" s="169">
        <v>0</v>
      </c>
      <c r="I29" s="169">
        <v>0</v>
      </c>
      <c r="J29" s="169">
        <v>0</v>
      </c>
      <c r="K29" s="169">
        <v>0</v>
      </c>
      <c r="L29" s="169">
        <v>0</v>
      </c>
      <c r="M29" s="169">
        <v>0</v>
      </c>
      <c r="N29" s="169">
        <v>0</v>
      </c>
      <c r="O29" s="169">
        <v>0</v>
      </c>
      <c r="P29" s="169">
        <v>0</v>
      </c>
      <c r="Q29" s="169">
        <v>0</v>
      </c>
      <c r="R29" s="169">
        <v>0</v>
      </c>
      <c r="S29" s="169">
        <v>0</v>
      </c>
      <c r="T29" s="169">
        <v>0</v>
      </c>
      <c r="U29" s="169">
        <v>0</v>
      </c>
      <c r="V29" s="169">
        <v>0</v>
      </c>
      <c r="W29" s="169">
        <v>0</v>
      </c>
      <c r="X29" s="169">
        <v>0</v>
      </c>
      <c r="Y29" s="27"/>
    </row>
    <row r="30" spans="1:25" s="52" customFormat="1" ht="18" customHeight="1" x14ac:dyDescent="0.2">
      <c r="A30" s="438" t="s">
        <v>125</v>
      </c>
      <c r="B30" s="439"/>
      <c r="C30" s="257">
        <f>SUM(C31:C33)</f>
        <v>0</v>
      </c>
      <c r="D30" s="256">
        <f t="shared" ref="D30:W30" si="7">SUM(D31:D33)</f>
        <v>0</v>
      </c>
      <c r="E30" s="256">
        <f t="shared" si="7"/>
        <v>0</v>
      </c>
      <c r="F30" s="256">
        <f t="shared" si="7"/>
        <v>0</v>
      </c>
      <c r="G30" s="256">
        <f t="shared" si="7"/>
        <v>0</v>
      </c>
      <c r="H30" s="256">
        <f t="shared" si="7"/>
        <v>0</v>
      </c>
      <c r="I30" s="256">
        <f t="shared" si="7"/>
        <v>0</v>
      </c>
      <c r="J30" s="256">
        <f t="shared" si="7"/>
        <v>0</v>
      </c>
      <c r="K30" s="256">
        <f t="shared" si="7"/>
        <v>0</v>
      </c>
      <c r="L30" s="256">
        <f t="shared" si="7"/>
        <v>0</v>
      </c>
      <c r="M30" s="256">
        <f t="shared" si="7"/>
        <v>0</v>
      </c>
      <c r="N30" s="256">
        <f t="shared" si="7"/>
        <v>0</v>
      </c>
      <c r="O30" s="256">
        <f t="shared" si="7"/>
        <v>0</v>
      </c>
      <c r="P30" s="256">
        <f t="shared" si="7"/>
        <v>0</v>
      </c>
      <c r="Q30" s="256">
        <f t="shared" si="7"/>
        <v>0</v>
      </c>
      <c r="R30" s="256">
        <f>SUM(R31:R33)</f>
        <v>0</v>
      </c>
      <c r="S30" s="256">
        <f t="shared" si="7"/>
        <v>0</v>
      </c>
      <c r="T30" s="256">
        <f t="shared" si="7"/>
        <v>0</v>
      </c>
      <c r="U30" s="256">
        <f t="shared" si="7"/>
        <v>0</v>
      </c>
      <c r="V30" s="256">
        <f t="shared" si="7"/>
        <v>0</v>
      </c>
      <c r="W30" s="256">
        <f t="shared" si="7"/>
        <v>0</v>
      </c>
      <c r="X30" s="256">
        <f>SUM(X31:X33)</f>
        <v>0</v>
      </c>
      <c r="Y30" s="27"/>
    </row>
    <row r="31" spans="1:25" s="52" customFormat="1" ht="18" customHeight="1" x14ac:dyDescent="0.2">
      <c r="A31" s="100"/>
      <c r="B31" s="90" t="s">
        <v>291</v>
      </c>
      <c r="C31" s="166">
        <v>0</v>
      </c>
      <c r="D31" s="91">
        <v>0</v>
      </c>
      <c r="E31" s="166">
        <v>0</v>
      </c>
      <c r="F31" s="166">
        <v>0</v>
      </c>
      <c r="G31" s="166">
        <v>0</v>
      </c>
      <c r="H31" s="166">
        <v>0</v>
      </c>
      <c r="I31" s="166">
        <v>0</v>
      </c>
      <c r="J31" s="166">
        <v>0</v>
      </c>
      <c r="K31" s="91">
        <v>0</v>
      </c>
      <c r="L31" s="91">
        <v>0</v>
      </c>
      <c r="M31" s="91">
        <v>0</v>
      </c>
      <c r="N31" s="91">
        <v>0</v>
      </c>
      <c r="O31" s="91">
        <v>0</v>
      </c>
      <c r="P31" s="91">
        <v>0</v>
      </c>
      <c r="Q31" s="91">
        <v>0</v>
      </c>
      <c r="R31" s="166">
        <v>0</v>
      </c>
      <c r="S31" s="166">
        <v>0</v>
      </c>
      <c r="T31" s="166">
        <v>0</v>
      </c>
      <c r="U31" s="166">
        <v>0</v>
      </c>
      <c r="V31" s="166">
        <v>0</v>
      </c>
      <c r="W31" s="166">
        <v>0</v>
      </c>
      <c r="X31" s="166">
        <v>0</v>
      </c>
      <c r="Y31" s="27"/>
    </row>
    <row r="32" spans="1:25" s="9" customFormat="1" ht="18" customHeight="1" x14ac:dyDescent="0.2">
      <c r="A32" s="89"/>
      <c r="B32" s="78" t="s">
        <v>292</v>
      </c>
      <c r="C32" s="101">
        <v>0</v>
      </c>
      <c r="D32" s="80">
        <v>0</v>
      </c>
      <c r="E32" s="101">
        <v>0</v>
      </c>
      <c r="F32" s="101">
        <v>0</v>
      </c>
      <c r="G32" s="101">
        <v>0</v>
      </c>
      <c r="H32" s="101">
        <v>0</v>
      </c>
      <c r="I32" s="101">
        <v>0</v>
      </c>
      <c r="J32" s="101">
        <v>0</v>
      </c>
      <c r="K32" s="80">
        <v>0</v>
      </c>
      <c r="L32" s="80">
        <v>0</v>
      </c>
      <c r="M32" s="80">
        <v>0</v>
      </c>
      <c r="N32" s="80">
        <v>0</v>
      </c>
      <c r="O32" s="80">
        <v>0</v>
      </c>
      <c r="P32" s="80">
        <v>0</v>
      </c>
      <c r="Q32" s="80">
        <v>0</v>
      </c>
      <c r="R32" s="101">
        <v>0</v>
      </c>
      <c r="S32" s="101">
        <v>0</v>
      </c>
      <c r="T32" s="101">
        <v>0</v>
      </c>
      <c r="U32" s="101">
        <v>0</v>
      </c>
      <c r="V32" s="101">
        <v>0</v>
      </c>
      <c r="W32" s="101">
        <v>0</v>
      </c>
      <c r="X32" s="101">
        <v>0</v>
      </c>
      <c r="Y32" s="27"/>
    </row>
    <row r="33" spans="1:25" s="52" customFormat="1" ht="18" customHeight="1" x14ac:dyDescent="0.2">
      <c r="A33" s="97"/>
      <c r="B33" s="418" t="s">
        <v>107</v>
      </c>
      <c r="C33" s="155">
        <v>0</v>
      </c>
      <c r="D33" s="155">
        <v>0</v>
      </c>
      <c r="E33" s="155">
        <v>0</v>
      </c>
      <c r="F33" s="155">
        <v>0</v>
      </c>
      <c r="G33" s="155">
        <v>0</v>
      </c>
      <c r="H33" s="155">
        <v>0</v>
      </c>
      <c r="I33" s="155">
        <v>0</v>
      </c>
      <c r="J33" s="155">
        <v>0</v>
      </c>
      <c r="K33" s="155">
        <v>0</v>
      </c>
      <c r="L33" s="155">
        <v>0</v>
      </c>
      <c r="M33" s="155">
        <v>0</v>
      </c>
      <c r="N33" s="155">
        <v>0</v>
      </c>
      <c r="O33" s="155">
        <v>0</v>
      </c>
      <c r="P33" s="155">
        <v>0</v>
      </c>
      <c r="Q33" s="155">
        <v>0</v>
      </c>
      <c r="R33" s="155">
        <v>0</v>
      </c>
      <c r="S33" s="155">
        <v>0</v>
      </c>
      <c r="T33" s="155">
        <v>0</v>
      </c>
      <c r="U33" s="155">
        <v>0</v>
      </c>
      <c r="V33" s="155">
        <v>0</v>
      </c>
      <c r="W33" s="155">
        <v>0</v>
      </c>
      <c r="X33" s="155">
        <v>0</v>
      </c>
      <c r="Y33" s="27"/>
    </row>
    <row r="34" spans="1:25" s="52" customFormat="1" ht="18" customHeight="1" x14ac:dyDescent="0.2">
      <c r="A34" s="438" t="s">
        <v>124</v>
      </c>
      <c r="B34" s="439"/>
      <c r="C34" s="85">
        <f>SUM(C35:C37)</f>
        <v>3</v>
      </c>
      <c r="D34" s="85">
        <f t="shared" ref="D34:X34" si="8">SUM(D35:D37)</f>
        <v>3</v>
      </c>
      <c r="E34" s="85">
        <f t="shared" si="8"/>
        <v>0</v>
      </c>
      <c r="F34" s="85">
        <f t="shared" si="8"/>
        <v>0</v>
      </c>
      <c r="G34" s="85">
        <f t="shared" si="8"/>
        <v>0</v>
      </c>
      <c r="H34" s="85">
        <f t="shared" si="8"/>
        <v>0</v>
      </c>
      <c r="I34" s="85">
        <f t="shared" si="8"/>
        <v>0</v>
      </c>
      <c r="J34" s="85">
        <f t="shared" si="8"/>
        <v>0</v>
      </c>
      <c r="K34" s="85">
        <f>SUM(K35:K37)</f>
        <v>93</v>
      </c>
      <c r="L34" s="85">
        <f t="shared" si="8"/>
        <v>46</v>
      </c>
      <c r="M34" s="85">
        <f t="shared" si="8"/>
        <v>47</v>
      </c>
      <c r="N34" s="85">
        <f t="shared" si="8"/>
        <v>93</v>
      </c>
      <c r="O34" s="85">
        <f t="shared" si="8"/>
        <v>0</v>
      </c>
      <c r="P34" s="85">
        <f>SUM(P35:P37)</f>
        <v>46</v>
      </c>
      <c r="Q34" s="85">
        <f>SUM(Q35:Q37)</f>
        <v>47</v>
      </c>
      <c r="R34" s="85">
        <f t="shared" si="8"/>
        <v>0</v>
      </c>
      <c r="S34" s="85">
        <f t="shared" si="8"/>
        <v>0</v>
      </c>
      <c r="T34" s="85">
        <f t="shared" si="8"/>
        <v>0</v>
      </c>
      <c r="U34" s="85">
        <f t="shared" si="8"/>
        <v>0</v>
      </c>
      <c r="V34" s="85">
        <f t="shared" si="8"/>
        <v>0</v>
      </c>
      <c r="W34" s="85">
        <f t="shared" si="8"/>
        <v>0</v>
      </c>
      <c r="X34" s="85">
        <f t="shared" si="8"/>
        <v>0</v>
      </c>
      <c r="Y34" s="27"/>
    </row>
    <row r="35" spans="1:25" s="52" customFormat="1" ht="18" customHeight="1" x14ac:dyDescent="0.2">
      <c r="A35" s="164"/>
      <c r="B35" s="90" t="s">
        <v>293</v>
      </c>
      <c r="C35" s="166">
        <v>1</v>
      </c>
      <c r="D35" s="91">
        <v>1</v>
      </c>
      <c r="E35" s="166">
        <v>0</v>
      </c>
      <c r="F35" s="166">
        <v>0</v>
      </c>
      <c r="G35" s="166">
        <v>0</v>
      </c>
      <c r="H35" s="166">
        <v>0</v>
      </c>
      <c r="I35" s="166">
        <v>0</v>
      </c>
      <c r="J35" s="166">
        <v>0</v>
      </c>
      <c r="K35" s="91">
        <v>43</v>
      </c>
      <c r="L35" s="91">
        <v>26</v>
      </c>
      <c r="M35" s="91">
        <v>17</v>
      </c>
      <c r="N35" s="91">
        <v>43</v>
      </c>
      <c r="O35" s="91">
        <v>0</v>
      </c>
      <c r="P35" s="91">
        <v>17</v>
      </c>
      <c r="Q35" s="91">
        <v>26</v>
      </c>
      <c r="R35" s="166">
        <v>0</v>
      </c>
      <c r="S35" s="166">
        <v>0</v>
      </c>
      <c r="T35" s="258">
        <v>0</v>
      </c>
      <c r="U35" s="166">
        <v>0</v>
      </c>
      <c r="V35" s="166">
        <v>0</v>
      </c>
      <c r="W35" s="166">
        <v>0</v>
      </c>
      <c r="X35" s="166">
        <v>0</v>
      </c>
      <c r="Y35" s="27"/>
    </row>
    <row r="36" spans="1:25" s="9" customFormat="1" ht="18" customHeight="1" x14ac:dyDescent="0.2">
      <c r="A36" s="89"/>
      <c r="B36" s="78" t="s">
        <v>294</v>
      </c>
      <c r="C36" s="101">
        <v>1</v>
      </c>
      <c r="D36" s="80">
        <v>1</v>
      </c>
      <c r="E36" s="101">
        <v>0</v>
      </c>
      <c r="F36" s="101">
        <v>0</v>
      </c>
      <c r="G36" s="101">
        <v>0</v>
      </c>
      <c r="H36" s="101">
        <v>0</v>
      </c>
      <c r="I36" s="101">
        <v>0</v>
      </c>
      <c r="J36" s="101">
        <v>0</v>
      </c>
      <c r="K36" s="80">
        <v>40</v>
      </c>
      <c r="L36" s="80">
        <v>17</v>
      </c>
      <c r="M36" s="80">
        <v>23</v>
      </c>
      <c r="N36" s="80">
        <v>40</v>
      </c>
      <c r="O36" s="80">
        <v>0</v>
      </c>
      <c r="P36" s="80">
        <v>29</v>
      </c>
      <c r="Q36" s="80">
        <v>11</v>
      </c>
      <c r="R36" s="101">
        <v>0</v>
      </c>
      <c r="S36" s="101">
        <v>0</v>
      </c>
      <c r="T36" s="101">
        <v>0</v>
      </c>
      <c r="U36" s="101">
        <v>0</v>
      </c>
      <c r="V36" s="101">
        <v>0</v>
      </c>
      <c r="W36" s="101">
        <v>0</v>
      </c>
      <c r="X36" s="101">
        <v>0</v>
      </c>
      <c r="Y36" s="27"/>
    </row>
    <row r="37" spans="1:25" s="52" customFormat="1" ht="18" customHeight="1" x14ac:dyDescent="0.2">
      <c r="A37" s="97"/>
      <c r="B37" s="418" t="s">
        <v>295</v>
      </c>
      <c r="C37" s="155">
        <v>1</v>
      </c>
      <c r="D37" s="96">
        <v>1</v>
      </c>
      <c r="E37" s="155">
        <v>0</v>
      </c>
      <c r="F37" s="155">
        <v>0</v>
      </c>
      <c r="G37" s="155">
        <v>0</v>
      </c>
      <c r="H37" s="155">
        <v>0</v>
      </c>
      <c r="I37" s="155">
        <v>0</v>
      </c>
      <c r="J37" s="155">
        <v>0</v>
      </c>
      <c r="K37" s="96">
        <v>10</v>
      </c>
      <c r="L37" s="96">
        <v>3</v>
      </c>
      <c r="M37" s="96">
        <v>7</v>
      </c>
      <c r="N37" s="155">
        <v>10</v>
      </c>
      <c r="O37" s="96">
        <v>0</v>
      </c>
      <c r="P37" s="96">
        <v>0</v>
      </c>
      <c r="Q37" s="96">
        <v>10</v>
      </c>
      <c r="R37" s="155">
        <v>0</v>
      </c>
      <c r="S37" s="155">
        <v>0</v>
      </c>
      <c r="T37" s="155">
        <v>0</v>
      </c>
      <c r="U37" s="155">
        <v>0</v>
      </c>
      <c r="V37" s="155">
        <v>0</v>
      </c>
      <c r="W37" s="155">
        <v>0</v>
      </c>
      <c r="X37" s="155">
        <v>0</v>
      </c>
      <c r="Y37" s="27"/>
    </row>
    <row r="38" spans="1:25" s="52" customFormat="1" ht="18" customHeight="1" x14ac:dyDescent="0.2">
      <c r="A38" s="438" t="s">
        <v>129</v>
      </c>
      <c r="B38" s="439"/>
      <c r="C38" s="85">
        <f>SUM(C39:C45)</f>
        <v>6</v>
      </c>
      <c r="D38" s="85">
        <f t="shared" ref="D38:W38" si="9">SUM(D39:D45)</f>
        <v>6</v>
      </c>
      <c r="E38" s="85">
        <f t="shared" si="9"/>
        <v>0</v>
      </c>
      <c r="F38" s="85">
        <f t="shared" si="9"/>
        <v>0</v>
      </c>
      <c r="G38" s="85">
        <f t="shared" si="9"/>
        <v>0</v>
      </c>
      <c r="H38" s="85">
        <f t="shared" si="9"/>
        <v>0</v>
      </c>
      <c r="I38" s="85">
        <f t="shared" si="9"/>
        <v>0</v>
      </c>
      <c r="J38" s="85">
        <f t="shared" si="9"/>
        <v>0</v>
      </c>
      <c r="K38" s="85">
        <f t="shared" si="9"/>
        <v>1254</v>
      </c>
      <c r="L38" s="85">
        <f t="shared" si="9"/>
        <v>618</v>
      </c>
      <c r="M38" s="85">
        <f t="shared" si="9"/>
        <v>636</v>
      </c>
      <c r="N38" s="85">
        <f t="shared" si="9"/>
        <v>1254</v>
      </c>
      <c r="O38" s="85">
        <f t="shared" si="9"/>
        <v>364</v>
      </c>
      <c r="P38" s="85">
        <f>SUM(P39:P45)</f>
        <v>428</v>
      </c>
      <c r="Q38" s="85">
        <f>SUM(Q39:Q45)</f>
        <v>462</v>
      </c>
      <c r="R38" s="85">
        <f t="shared" si="9"/>
        <v>0</v>
      </c>
      <c r="S38" s="85">
        <f t="shared" si="9"/>
        <v>0</v>
      </c>
      <c r="T38" s="85">
        <f t="shared" si="9"/>
        <v>0</v>
      </c>
      <c r="U38" s="85">
        <f t="shared" si="9"/>
        <v>0</v>
      </c>
      <c r="V38" s="85">
        <f t="shared" si="9"/>
        <v>0</v>
      </c>
      <c r="W38" s="85">
        <f t="shared" si="9"/>
        <v>0</v>
      </c>
      <c r="X38" s="85">
        <f>SUM(X39:X45)</f>
        <v>0</v>
      </c>
      <c r="Y38" s="27"/>
    </row>
    <row r="39" spans="1:25" s="52" customFormat="1" ht="18" customHeight="1" x14ac:dyDescent="0.2">
      <c r="A39" s="164"/>
      <c r="B39" s="90" t="s">
        <v>131</v>
      </c>
      <c r="C39" s="166">
        <v>2</v>
      </c>
      <c r="D39" s="91">
        <v>2</v>
      </c>
      <c r="E39" s="166">
        <v>0</v>
      </c>
      <c r="F39" s="166">
        <v>0</v>
      </c>
      <c r="G39" s="166">
        <v>0</v>
      </c>
      <c r="H39" s="166">
        <v>0</v>
      </c>
      <c r="I39" s="166">
        <v>0</v>
      </c>
      <c r="J39" s="166">
        <v>0</v>
      </c>
      <c r="K39" s="91">
        <v>386</v>
      </c>
      <c r="L39" s="91">
        <v>256</v>
      </c>
      <c r="M39" s="91">
        <v>130</v>
      </c>
      <c r="N39" s="91">
        <v>386</v>
      </c>
      <c r="O39" s="91">
        <v>114</v>
      </c>
      <c r="P39" s="91">
        <v>130</v>
      </c>
      <c r="Q39" s="91">
        <v>142</v>
      </c>
      <c r="R39" s="166">
        <v>0</v>
      </c>
      <c r="S39" s="166">
        <v>0</v>
      </c>
      <c r="T39" s="166">
        <v>0</v>
      </c>
      <c r="U39" s="166">
        <v>0</v>
      </c>
      <c r="V39" s="166">
        <v>0</v>
      </c>
      <c r="W39" s="166">
        <v>0</v>
      </c>
      <c r="X39" s="166">
        <v>0</v>
      </c>
      <c r="Y39" s="27"/>
    </row>
    <row r="40" spans="1:25" s="52" customFormat="1" ht="18" customHeight="1" x14ac:dyDescent="0.2">
      <c r="A40" s="89"/>
      <c r="B40" s="78" t="s">
        <v>296</v>
      </c>
      <c r="C40" s="101">
        <v>1</v>
      </c>
      <c r="D40" s="80">
        <v>1</v>
      </c>
      <c r="E40" s="101">
        <v>0</v>
      </c>
      <c r="F40" s="101">
        <v>0</v>
      </c>
      <c r="G40" s="101">
        <v>0</v>
      </c>
      <c r="H40" s="101">
        <v>0</v>
      </c>
      <c r="I40" s="101">
        <v>0</v>
      </c>
      <c r="J40" s="101">
        <v>0</v>
      </c>
      <c r="K40" s="80">
        <v>300</v>
      </c>
      <c r="L40" s="80">
        <v>112</v>
      </c>
      <c r="M40" s="80">
        <v>188</v>
      </c>
      <c r="N40" s="80">
        <v>300</v>
      </c>
      <c r="O40" s="101">
        <v>103</v>
      </c>
      <c r="P40" s="80">
        <v>103</v>
      </c>
      <c r="Q40" s="80">
        <v>94</v>
      </c>
      <c r="R40" s="101">
        <v>0</v>
      </c>
      <c r="S40" s="101">
        <v>0</v>
      </c>
      <c r="T40" s="101">
        <v>0</v>
      </c>
      <c r="U40" s="101">
        <v>0</v>
      </c>
      <c r="V40" s="101">
        <v>0</v>
      </c>
      <c r="W40" s="101">
        <v>0</v>
      </c>
      <c r="X40" s="101">
        <v>0</v>
      </c>
      <c r="Y40" s="27"/>
    </row>
    <row r="41" spans="1:25" s="52" customFormat="1" ht="18" customHeight="1" x14ac:dyDescent="0.2">
      <c r="A41" s="89"/>
      <c r="B41" s="78" t="s">
        <v>297</v>
      </c>
      <c r="C41" s="101">
        <v>1</v>
      </c>
      <c r="D41" s="101">
        <v>1</v>
      </c>
      <c r="E41" s="101">
        <v>0</v>
      </c>
      <c r="F41" s="101">
        <v>0</v>
      </c>
      <c r="G41" s="101">
        <v>0</v>
      </c>
      <c r="H41" s="101">
        <v>0</v>
      </c>
      <c r="I41" s="101">
        <v>0</v>
      </c>
      <c r="J41" s="101">
        <v>0</v>
      </c>
      <c r="K41" s="101">
        <v>107</v>
      </c>
      <c r="L41" s="101">
        <v>53</v>
      </c>
      <c r="M41" s="101">
        <v>54</v>
      </c>
      <c r="N41" s="80">
        <v>107</v>
      </c>
      <c r="O41" s="101">
        <v>0</v>
      </c>
      <c r="P41" s="101">
        <v>43</v>
      </c>
      <c r="Q41" s="101">
        <v>64</v>
      </c>
      <c r="R41" s="101">
        <v>0</v>
      </c>
      <c r="S41" s="101">
        <v>0</v>
      </c>
      <c r="T41" s="101">
        <v>0</v>
      </c>
      <c r="U41" s="101">
        <v>0</v>
      </c>
      <c r="V41" s="101">
        <v>0</v>
      </c>
      <c r="W41" s="101">
        <v>0</v>
      </c>
      <c r="X41" s="101">
        <v>0</v>
      </c>
      <c r="Y41" s="27"/>
    </row>
    <row r="42" spans="1:25" s="52" customFormat="1" ht="18" customHeight="1" x14ac:dyDescent="0.2">
      <c r="A42" s="89"/>
      <c r="B42" s="78" t="s">
        <v>298</v>
      </c>
      <c r="C42" s="101">
        <v>0</v>
      </c>
      <c r="D42" s="101">
        <v>0</v>
      </c>
      <c r="E42" s="101">
        <v>0</v>
      </c>
      <c r="F42" s="101">
        <v>0</v>
      </c>
      <c r="G42" s="101">
        <v>0</v>
      </c>
      <c r="H42" s="101">
        <v>0</v>
      </c>
      <c r="I42" s="101">
        <v>0</v>
      </c>
      <c r="J42" s="101">
        <v>0</v>
      </c>
      <c r="K42" s="101">
        <v>0</v>
      </c>
      <c r="L42" s="101">
        <v>0</v>
      </c>
      <c r="M42" s="101">
        <v>0</v>
      </c>
      <c r="N42" s="80">
        <v>0</v>
      </c>
      <c r="O42" s="101">
        <v>0</v>
      </c>
      <c r="P42" s="101">
        <v>0</v>
      </c>
      <c r="Q42" s="101">
        <v>0</v>
      </c>
      <c r="R42" s="101">
        <v>0</v>
      </c>
      <c r="S42" s="101">
        <v>0</v>
      </c>
      <c r="T42" s="101">
        <v>0</v>
      </c>
      <c r="U42" s="101">
        <v>0</v>
      </c>
      <c r="V42" s="101">
        <v>0</v>
      </c>
      <c r="W42" s="101">
        <v>0</v>
      </c>
      <c r="X42" s="101">
        <v>0</v>
      </c>
      <c r="Y42" s="27"/>
    </row>
    <row r="43" spans="1:25" s="52" customFormat="1" ht="18" customHeight="1" x14ac:dyDescent="0.2">
      <c r="A43" s="89"/>
      <c r="B43" s="78" t="s">
        <v>299</v>
      </c>
      <c r="C43" s="101">
        <v>0</v>
      </c>
      <c r="D43" s="101">
        <v>0</v>
      </c>
      <c r="E43" s="101">
        <v>0</v>
      </c>
      <c r="F43" s="101">
        <v>0</v>
      </c>
      <c r="G43" s="101">
        <v>0</v>
      </c>
      <c r="H43" s="101">
        <v>0</v>
      </c>
      <c r="I43" s="101">
        <v>0</v>
      </c>
      <c r="J43" s="101">
        <v>0</v>
      </c>
      <c r="K43" s="101">
        <v>0</v>
      </c>
      <c r="L43" s="101">
        <v>0</v>
      </c>
      <c r="M43" s="101">
        <v>0</v>
      </c>
      <c r="N43" s="80">
        <v>0</v>
      </c>
      <c r="O43" s="101">
        <v>0</v>
      </c>
      <c r="P43" s="101">
        <v>0</v>
      </c>
      <c r="Q43" s="101">
        <v>0</v>
      </c>
      <c r="R43" s="101">
        <v>0</v>
      </c>
      <c r="S43" s="101">
        <v>0</v>
      </c>
      <c r="T43" s="101">
        <v>0</v>
      </c>
      <c r="U43" s="101">
        <v>0</v>
      </c>
      <c r="V43" s="101">
        <v>0</v>
      </c>
      <c r="W43" s="101">
        <v>0</v>
      </c>
      <c r="X43" s="101">
        <v>0</v>
      </c>
      <c r="Y43" s="27"/>
    </row>
    <row r="44" spans="1:25" s="9" customFormat="1" ht="18" customHeight="1" x14ac:dyDescent="0.2">
      <c r="A44" s="89"/>
      <c r="B44" s="78" t="s">
        <v>132</v>
      </c>
      <c r="C44" s="101">
        <v>1</v>
      </c>
      <c r="D44" s="80">
        <v>1</v>
      </c>
      <c r="E44" s="101">
        <v>0</v>
      </c>
      <c r="F44" s="101">
        <v>0</v>
      </c>
      <c r="G44" s="101">
        <v>0</v>
      </c>
      <c r="H44" s="101">
        <v>0</v>
      </c>
      <c r="I44" s="101">
        <v>0</v>
      </c>
      <c r="J44" s="101">
        <v>0</v>
      </c>
      <c r="K44" s="80">
        <v>122</v>
      </c>
      <c r="L44" s="80">
        <v>50</v>
      </c>
      <c r="M44" s="80">
        <v>72</v>
      </c>
      <c r="N44" s="80">
        <v>122</v>
      </c>
      <c r="O44" s="80">
        <v>40</v>
      </c>
      <c r="P44" s="80">
        <v>36</v>
      </c>
      <c r="Q44" s="80">
        <v>46</v>
      </c>
      <c r="R44" s="101">
        <v>0</v>
      </c>
      <c r="S44" s="101">
        <v>0</v>
      </c>
      <c r="T44" s="101">
        <v>0</v>
      </c>
      <c r="U44" s="101">
        <v>0</v>
      </c>
      <c r="V44" s="101">
        <v>0</v>
      </c>
      <c r="W44" s="101">
        <v>0</v>
      </c>
      <c r="X44" s="101">
        <v>0</v>
      </c>
      <c r="Y44" s="27"/>
    </row>
    <row r="45" spans="1:25" s="52" customFormat="1" ht="18" customHeight="1" x14ac:dyDescent="0.2">
      <c r="A45" s="97"/>
      <c r="B45" s="418" t="s">
        <v>118</v>
      </c>
      <c r="C45" s="155">
        <v>1</v>
      </c>
      <c r="D45" s="96">
        <v>1</v>
      </c>
      <c r="E45" s="155">
        <v>0</v>
      </c>
      <c r="F45" s="155">
        <v>0</v>
      </c>
      <c r="G45" s="155">
        <v>0</v>
      </c>
      <c r="H45" s="155">
        <v>0</v>
      </c>
      <c r="I45" s="155">
        <v>0</v>
      </c>
      <c r="J45" s="155">
        <v>0</v>
      </c>
      <c r="K45" s="96">
        <v>339</v>
      </c>
      <c r="L45" s="96">
        <v>147</v>
      </c>
      <c r="M45" s="96">
        <v>192</v>
      </c>
      <c r="N45" s="96">
        <v>339</v>
      </c>
      <c r="O45" s="96">
        <v>107</v>
      </c>
      <c r="P45" s="96">
        <v>116</v>
      </c>
      <c r="Q45" s="96">
        <v>116</v>
      </c>
      <c r="R45" s="155">
        <v>0</v>
      </c>
      <c r="S45" s="155">
        <v>0</v>
      </c>
      <c r="T45" s="155">
        <v>0</v>
      </c>
      <c r="U45" s="155">
        <v>0</v>
      </c>
      <c r="V45" s="155">
        <v>0</v>
      </c>
      <c r="W45" s="155">
        <v>0</v>
      </c>
      <c r="X45" s="155">
        <v>0</v>
      </c>
      <c r="Y45" s="27"/>
    </row>
    <row r="46" spans="1:25" s="52" customFormat="1" ht="18" customHeight="1" x14ac:dyDescent="0.2">
      <c r="A46" s="438" t="s">
        <v>130</v>
      </c>
      <c r="B46" s="439"/>
      <c r="C46" s="256">
        <f>SUM(C47:C50)</f>
        <v>1</v>
      </c>
      <c r="D46" s="256">
        <f t="shared" ref="D46:X46" si="10">SUM(D47:D50)</f>
        <v>1</v>
      </c>
      <c r="E46" s="256">
        <f t="shared" si="10"/>
        <v>0</v>
      </c>
      <c r="F46" s="256">
        <f t="shared" si="10"/>
        <v>0</v>
      </c>
      <c r="G46" s="256">
        <f t="shared" si="10"/>
        <v>0</v>
      </c>
      <c r="H46" s="256">
        <f t="shared" si="10"/>
        <v>0</v>
      </c>
      <c r="I46" s="256">
        <f t="shared" si="10"/>
        <v>0</v>
      </c>
      <c r="J46" s="256">
        <f t="shared" si="10"/>
        <v>0</v>
      </c>
      <c r="K46" s="256">
        <f t="shared" si="10"/>
        <v>115</v>
      </c>
      <c r="L46" s="256">
        <f>SUM(L47:L50)</f>
        <v>57</v>
      </c>
      <c r="M46" s="256">
        <f>SUM(M47:M50)</f>
        <v>58</v>
      </c>
      <c r="N46" s="256">
        <f>SUM(N47:N50)</f>
        <v>115</v>
      </c>
      <c r="O46" s="256">
        <f t="shared" si="10"/>
        <v>40</v>
      </c>
      <c r="P46" s="256">
        <f>SUM(P47:P50)</f>
        <v>37</v>
      </c>
      <c r="Q46" s="256">
        <f>SUM(Q47:Q50)</f>
        <v>38</v>
      </c>
      <c r="R46" s="256">
        <f t="shared" si="10"/>
        <v>0</v>
      </c>
      <c r="S46" s="256">
        <f t="shared" si="10"/>
        <v>0</v>
      </c>
      <c r="T46" s="256">
        <f t="shared" si="10"/>
        <v>0</v>
      </c>
      <c r="U46" s="256">
        <f t="shared" si="10"/>
        <v>0</v>
      </c>
      <c r="V46" s="256">
        <f t="shared" si="10"/>
        <v>0</v>
      </c>
      <c r="W46" s="256">
        <f t="shared" si="10"/>
        <v>0</v>
      </c>
      <c r="X46" s="256">
        <f t="shared" si="10"/>
        <v>0</v>
      </c>
      <c r="Y46" s="27"/>
    </row>
    <row r="47" spans="1:25" s="52" customFormat="1" ht="18" customHeight="1" x14ac:dyDescent="0.2">
      <c r="A47" s="100"/>
      <c r="B47" s="90" t="s">
        <v>300</v>
      </c>
      <c r="C47" s="166">
        <v>1</v>
      </c>
      <c r="D47" s="166">
        <v>1</v>
      </c>
      <c r="E47" s="166">
        <v>0</v>
      </c>
      <c r="F47" s="166">
        <v>0</v>
      </c>
      <c r="G47" s="166">
        <v>0</v>
      </c>
      <c r="H47" s="166">
        <v>0</v>
      </c>
      <c r="I47" s="166">
        <v>0</v>
      </c>
      <c r="J47" s="166">
        <v>0</v>
      </c>
      <c r="K47" s="166">
        <v>115</v>
      </c>
      <c r="L47" s="166">
        <v>57</v>
      </c>
      <c r="M47" s="166">
        <v>58</v>
      </c>
      <c r="N47" s="91">
        <v>115</v>
      </c>
      <c r="O47" s="166">
        <v>40</v>
      </c>
      <c r="P47" s="166">
        <v>37</v>
      </c>
      <c r="Q47" s="166">
        <v>38</v>
      </c>
      <c r="R47" s="91">
        <v>0</v>
      </c>
      <c r="S47" s="166">
        <v>0</v>
      </c>
      <c r="T47" s="166">
        <v>0</v>
      </c>
      <c r="U47" s="166">
        <v>0</v>
      </c>
      <c r="V47" s="166">
        <v>0</v>
      </c>
      <c r="W47" s="166">
        <v>0</v>
      </c>
      <c r="X47" s="166">
        <v>0</v>
      </c>
      <c r="Y47" s="27"/>
    </row>
    <row r="48" spans="1:25" s="52" customFormat="1" ht="18" customHeight="1" x14ac:dyDescent="0.2">
      <c r="A48" s="89"/>
      <c r="B48" s="78" t="s">
        <v>301</v>
      </c>
      <c r="C48" s="101">
        <v>0</v>
      </c>
      <c r="D48" s="101">
        <v>0</v>
      </c>
      <c r="E48" s="101">
        <v>0</v>
      </c>
      <c r="F48" s="101">
        <v>0</v>
      </c>
      <c r="G48" s="101">
        <v>0</v>
      </c>
      <c r="H48" s="101">
        <v>0</v>
      </c>
      <c r="I48" s="101">
        <v>0</v>
      </c>
      <c r="J48" s="101">
        <v>0</v>
      </c>
      <c r="K48" s="101">
        <v>0</v>
      </c>
      <c r="L48" s="101">
        <v>0</v>
      </c>
      <c r="M48" s="101">
        <v>0</v>
      </c>
      <c r="N48" s="80">
        <v>0</v>
      </c>
      <c r="O48" s="101">
        <v>0</v>
      </c>
      <c r="P48" s="101">
        <v>0</v>
      </c>
      <c r="Q48" s="101">
        <v>0</v>
      </c>
      <c r="R48" s="101">
        <v>0</v>
      </c>
      <c r="S48" s="101">
        <v>0</v>
      </c>
      <c r="T48" s="101">
        <v>0</v>
      </c>
      <c r="U48" s="101">
        <v>0</v>
      </c>
      <c r="V48" s="101">
        <v>0</v>
      </c>
      <c r="W48" s="101">
        <v>0</v>
      </c>
      <c r="X48" s="101">
        <v>0</v>
      </c>
      <c r="Y48" s="27"/>
    </row>
    <row r="49" spans="1:25" s="9" customFormat="1" ht="18" customHeight="1" x14ac:dyDescent="0.2">
      <c r="A49" s="89"/>
      <c r="B49" s="78" t="s">
        <v>123</v>
      </c>
      <c r="C49" s="101">
        <v>0</v>
      </c>
      <c r="D49" s="101">
        <v>0</v>
      </c>
      <c r="E49" s="101">
        <v>0</v>
      </c>
      <c r="F49" s="101">
        <v>0</v>
      </c>
      <c r="G49" s="101">
        <v>0</v>
      </c>
      <c r="H49" s="101">
        <v>0</v>
      </c>
      <c r="I49" s="101">
        <v>0</v>
      </c>
      <c r="J49" s="101">
        <v>0</v>
      </c>
      <c r="K49" s="101">
        <v>0</v>
      </c>
      <c r="L49" s="101">
        <v>0</v>
      </c>
      <c r="M49" s="101">
        <v>0</v>
      </c>
      <c r="N49" s="80">
        <v>0</v>
      </c>
      <c r="O49" s="101">
        <v>0</v>
      </c>
      <c r="P49" s="101">
        <v>0</v>
      </c>
      <c r="Q49" s="101">
        <v>0</v>
      </c>
      <c r="R49" s="101">
        <v>0</v>
      </c>
      <c r="S49" s="101">
        <v>0</v>
      </c>
      <c r="T49" s="101">
        <v>0</v>
      </c>
      <c r="U49" s="101">
        <v>0</v>
      </c>
      <c r="V49" s="101">
        <v>0</v>
      </c>
      <c r="W49" s="101">
        <v>0</v>
      </c>
      <c r="X49" s="101">
        <v>0</v>
      </c>
      <c r="Y49" s="27"/>
    </row>
    <row r="50" spans="1:25" s="52" customFormat="1" ht="18" customHeight="1" x14ac:dyDescent="0.2">
      <c r="A50" s="97"/>
      <c r="B50" s="418" t="s">
        <v>302</v>
      </c>
      <c r="C50" s="155">
        <v>0</v>
      </c>
      <c r="D50" s="155">
        <v>0</v>
      </c>
      <c r="E50" s="155">
        <v>0</v>
      </c>
      <c r="F50" s="155">
        <v>0</v>
      </c>
      <c r="G50" s="155">
        <v>0</v>
      </c>
      <c r="H50" s="155">
        <v>0</v>
      </c>
      <c r="I50" s="155">
        <v>0</v>
      </c>
      <c r="J50" s="155">
        <v>0</v>
      </c>
      <c r="K50" s="96">
        <v>0</v>
      </c>
      <c r="L50" s="155">
        <v>0</v>
      </c>
      <c r="M50" s="155">
        <v>0</v>
      </c>
      <c r="N50" s="96">
        <v>0</v>
      </c>
      <c r="O50" s="101">
        <v>0</v>
      </c>
      <c r="P50" s="155">
        <v>0</v>
      </c>
      <c r="Q50" s="155">
        <v>0</v>
      </c>
      <c r="R50" s="155">
        <v>0</v>
      </c>
      <c r="S50" s="155">
        <v>0</v>
      </c>
      <c r="T50" s="155">
        <v>0</v>
      </c>
      <c r="U50" s="155">
        <v>0</v>
      </c>
      <c r="V50" s="155">
        <v>0</v>
      </c>
      <c r="W50" s="155">
        <v>0</v>
      </c>
      <c r="X50" s="155">
        <v>0</v>
      </c>
      <c r="Y50" s="27"/>
    </row>
    <row r="51" spans="1:25" s="52" customFormat="1" ht="18" customHeight="1" x14ac:dyDescent="0.2">
      <c r="A51" s="438" t="s">
        <v>119</v>
      </c>
      <c r="B51" s="439"/>
      <c r="C51" s="85">
        <f>SUM(C52:C57)</f>
        <v>4</v>
      </c>
      <c r="D51" s="85">
        <f t="shared" ref="D51:W51" si="11">SUM(D52:D57)</f>
        <v>4</v>
      </c>
      <c r="E51" s="85">
        <f t="shared" si="11"/>
        <v>0</v>
      </c>
      <c r="F51" s="85">
        <f t="shared" si="11"/>
        <v>0</v>
      </c>
      <c r="G51" s="85">
        <f t="shared" si="11"/>
        <v>0</v>
      </c>
      <c r="H51" s="85">
        <f t="shared" si="11"/>
        <v>0</v>
      </c>
      <c r="I51" s="85">
        <f t="shared" si="11"/>
        <v>0</v>
      </c>
      <c r="J51" s="85">
        <f t="shared" si="11"/>
        <v>0</v>
      </c>
      <c r="K51" s="85">
        <f t="shared" si="11"/>
        <v>381</v>
      </c>
      <c r="L51" s="85">
        <f t="shared" si="11"/>
        <v>195</v>
      </c>
      <c r="M51" s="85">
        <f t="shared" si="11"/>
        <v>186</v>
      </c>
      <c r="N51" s="85">
        <f t="shared" si="11"/>
        <v>381</v>
      </c>
      <c r="O51" s="85">
        <f t="shared" si="11"/>
        <v>85</v>
      </c>
      <c r="P51" s="85">
        <f>SUM(P52:P57)</f>
        <v>97</v>
      </c>
      <c r="Q51" s="85">
        <f>SUM(Q52:Q57)</f>
        <v>199</v>
      </c>
      <c r="R51" s="85">
        <f t="shared" si="11"/>
        <v>0</v>
      </c>
      <c r="S51" s="85">
        <f t="shared" si="11"/>
        <v>0</v>
      </c>
      <c r="T51" s="85">
        <f t="shared" si="11"/>
        <v>0</v>
      </c>
      <c r="U51" s="85">
        <f t="shared" si="11"/>
        <v>0</v>
      </c>
      <c r="V51" s="85">
        <f t="shared" si="11"/>
        <v>0</v>
      </c>
      <c r="W51" s="85">
        <f t="shared" si="11"/>
        <v>0</v>
      </c>
      <c r="X51" s="85">
        <f>SUM(X52:X57)</f>
        <v>0</v>
      </c>
      <c r="Y51" s="27"/>
    </row>
    <row r="52" spans="1:25" s="52" customFormat="1" ht="18" customHeight="1" x14ac:dyDescent="0.2">
      <c r="A52" s="164"/>
      <c r="B52" s="90" t="s">
        <v>303</v>
      </c>
      <c r="C52" s="166">
        <v>1</v>
      </c>
      <c r="D52" s="91">
        <v>1</v>
      </c>
      <c r="E52" s="166">
        <v>0</v>
      </c>
      <c r="F52" s="166">
        <v>0</v>
      </c>
      <c r="G52" s="166">
        <v>0</v>
      </c>
      <c r="H52" s="166">
        <v>0</v>
      </c>
      <c r="I52" s="166">
        <v>0</v>
      </c>
      <c r="J52" s="166">
        <v>0</v>
      </c>
      <c r="K52" s="166">
        <v>112</v>
      </c>
      <c r="L52" s="91">
        <v>34</v>
      </c>
      <c r="M52" s="91">
        <v>78</v>
      </c>
      <c r="N52" s="91">
        <v>112</v>
      </c>
      <c r="O52" s="91">
        <v>32</v>
      </c>
      <c r="P52" s="91">
        <v>33</v>
      </c>
      <c r="Q52" s="91">
        <v>47</v>
      </c>
      <c r="R52" s="91">
        <v>0</v>
      </c>
      <c r="S52" s="166">
        <v>0</v>
      </c>
      <c r="T52" s="166">
        <v>0</v>
      </c>
      <c r="U52" s="166">
        <v>0</v>
      </c>
      <c r="V52" s="166">
        <v>0</v>
      </c>
      <c r="W52" s="166">
        <v>0</v>
      </c>
      <c r="X52" s="166">
        <v>0</v>
      </c>
      <c r="Y52" s="27"/>
    </row>
    <row r="53" spans="1:25" s="52" customFormat="1" ht="18" customHeight="1" x14ac:dyDescent="0.2">
      <c r="A53" s="89"/>
      <c r="B53" s="78" t="s">
        <v>304</v>
      </c>
      <c r="C53" s="101">
        <v>1</v>
      </c>
      <c r="D53" s="80">
        <v>1</v>
      </c>
      <c r="E53" s="101">
        <v>0</v>
      </c>
      <c r="F53" s="101">
        <v>0</v>
      </c>
      <c r="G53" s="101">
        <v>0</v>
      </c>
      <c r="H53" s="101">
        <v>0</v>
      </c>
      <c r="I53" s="101">
        <v>0</v>
      </c>
      <c r="J53" s="101">
        <v>0</v>
      </c>
      <c r="K53" s="101">
        <v>45</v>
      </c>
      <c r="L53" s="80">
        <v>21</v>
      </c>
      <c r="M53" s="80">
        <v>24</v>
      </c>
      <c r="N53" s="80">
        <v>45</v>
      </c>
      <c r="O53" s="80">
        <v>0</v>
      </c>
      <c r="P53" s="80">
        <v>0</v>
      </c>
      <c r="Q53" s="80">
        <v>45</v>
      </c>
      <c r="R53" s="101">
        <v>0</v>
      </c>
      <c r="S53" s="101">
        <v>0</v>
      </c>
      <c r="T53" s="101">
        <v>0</v>
      </c>
      <c r="U53" s="101">
        <v>0</v>
      </c>
      <c r="V53" s="101">
        <v>0</v>
      </c>
      <c r="W53" s="101">
        <v>0</v>
      </c>
      <c r="X53" s="101">
        <v>0</v>
      </c>
      <c r="Y53" s="27"/>
    </row>
    <row r="54" spans="1:25" s="52" customFormat="1" ht="18" customHeight="1" x14ac:dyDescent="0.2">
      <c r="A54" s="89"/>
      <c r="B54" s="78" t="s">
        <v>305</v>
      </c>
      <c r="C54" s="101">
        <v>1</v>
      </c>
      <c r="D54" s="80">
        <v>1</v>
      </c>
      <c r="E54" s="101">
        <v>0</v>
      </c>
      <c r="F54" s="101">
        <v>0</v>
      </c>
      <c r="G54" s="101">
        <v>0</v>
      </c>
      <c r="H54" s="101">
        <v>0</v>
      </c>
      <c r="I54" s="101">
        <v>0</v>
      </c>
      <c r="J54" s="101">
        <v>0</v>
      </c>
      <c r="K54" s="101">
        <v>8</v>
      </c>
      <c r="L54" s="80">
        <v>7</v>
      </c>
      <c r="M54" s="80">
        <v>1</v>
      </c>
      <c r="N54" s="80">
        <v>8</v>
      </c>
      <c r="O54" s="80">
        <v>0</v>
      </c>
      <c r="P54" s="80">
        <v>0</v>
      </c>
      <c r="Q54" s="80">
        <v>8</v>
      </c>
      <c r="R54" s="101">
        <v>0</v>
      </c>
      <c r="S54" s="101">
        <v>0</v>
      </c>
      <c r="T54" s="101">
        <v>0</v>
      </c>
      <c r="U54" s="101">
        <v>0</v>
      </c>
      <c r="V54" s="101">
        <v>0</v>
      </c>
      <c r="W54" s="101">
        <v>0</v>
      </c>
      <c r="X54" s="101">
        <v>0</v>
      </c>
      <c r="Y54" s="27"/>
    </row>
    <row r="55" spans="1:25" s="52" customFormat="1" ht="18" customHeight="1" x14ac:dyDescent="0.2">
      <c r="A55" s="89"/>
      <c r="B55" s="78" t="s">
        <v>306</v>
      </c>
      <c r="C55" s="101">
        <v>1</v>
      </c>
      <c r="D55" s="101">
        <v>1</v>
      </c>
      <c r="E55" s="101">
        <v>0</v>
      </c>
      <c r="F55" s="101">
        <v>0</v>
      </c>
      <c r="G55" s="101">
        <v>0</v>
      </c>
      <c r="H55" s="101">
        <v>0</v>
      </c>
      <c r="I55" s="101">
        <v>0</v>
      </c>
      <c r="J55" s="101">
        <v>0</v>
      </c>
      <c r="K55" s="101">
        <v>216</v>
      </c>
      <c r="L55" s="101">
        <v>133</v>
      </c>
      <c r="M55" s="101">
        <v>83</v>
      </c>
      <c r="N55" s="80">
        <v>216</v>
      </c>
      <c r="O55" s="101">
        <v>53</v>
      </c>
      <c r="P55" s="101">
        <v>64</v>
      </c>
      <c r="Q55" s="101">
        <v>99</v>
      </c>
      <c r="R55" s="101">
        <v>0</v>
      </c>
      <c r="S55" s="101">
        <v>0</v>
      </c>
      <c r="T55" s="101">
        <v>0</v>
      </c>
      <c r="U55" s="101">
        <v>0</v>
      </c>
      <c r="V55" s="101">
        <v>0</v>
      </c>
      <c r="W55" s="101">
        <v>0</v>
      </c>
      <c r="X55" s="101">
        <v>0</v>
      </c>
      <c r="Y55" s="27"/>
    </row>
    <row r="56" spans="1:25" s="52" customFormat="1" ht="18" customHeight="1" x14ac:dyDescent="0.2">
      <c r="A56" s="89"/>
      <c r="B56" s="78" t="s">
        <v>307</v>
      </c>
      <c r="C56" s="101">
        <v>0</v>
      </c>
      <c r="D56" s="101">
        <v>0</v>
      </c>
      <c r="E56" s="101">
        <v>0</v>
      </c>
      <c r="F56" s="101">
        <v>0</v>
      </c>
      <c r="G56" s="101">
        <v>0</v>
      </c>
      <c r="H56" s="101">
        <v>0</v>
      </c>
      <c r="I56" s="101">
        <v>0</v>
      </c>
      <c r="J56" s="101">
        <v>0</v>
      </c>
      <c r="K56" s="101">
        <v>0</v>
      </c>
      <c r="L56" s="101">
        <v>0</v>
      </c>
      <c r="M56" s="101">
        <v>0</v>
      </c>
      <c r="N56" s="80">
        <v>0</v>
      </c>
      <c r="O56" s="101">
        <v>0</v>
      </c>
      <c r="P56" s="101">
        <v>0</v>
      </c>
      <c r="Q56" s="101">
        <v>0</v>
      </c>
      <c r="R56" s="101">
        <v>0</v>
      </c>
      <c r="S56" s="101">
        <v>0</v>
      </c>
      <c r="T56" s="101">
        <v>0</v>
      </c>
      <c r="U56" s="101">
        <v>0</v>
      </c>
      <c r="V56" s="101">
        <v>0</v>
      </c>
      <c r="W56" s="101">
        <v>0</v>
      </c>
      <c r="X56" s="101">
        <v>0</v>
      </c>
      <c r="Y56" s="27"/>
    </row>
    <row r="57" spans="1:25" s="52" customFormat="1" ht="18" customHeight="1" x14ac:dyDescent="0.2">
      <c r="A57" s="171"/>
      <c r="B57" s="103" t="s">
        <v>308</v>
      </c>
      <c r="C57" s="105">
        <v>0</v>
      </c>
      <c r="D57" s="105">
        <v>0</v>
      </c>
      <c r="E57" s="105">
        <v>0</v>
      </c>
      <c r="F57" s="105">
        <v>0</v>
      </c>
      <c r="G57" s="105">
        <v>0</v>
      </c>
      <c r="H57" s="105">
        <v>0</v>
      </c>
      <c r="I57" s="105">
        <v>0</v>
      </c>
      <c r="J57" s="105">
        <v>0</v>
      </c>
      <c r="K57" s="105">
        <v>0</v>
      </c>
      <c r="L57" s="105">
        <v>0</v>
      </c>
      <c r="M57" s="105">
        <v>0</v>
      </c>
      <c r="N57" s="105">
        <v>0</v>
      </c>
      <c r="O57" s="105">
        <v>0</v>
      </c>
      <c r="P57" s="105">
        <v>0</v>
      </c>
      <c r="Q57" s="105">
        <v>0</v>
      </c>
      <c r="R57" s="105">
        <v>0</v>
      </c>
      <c r="S57" s="105">
        <v>0</v>
      </c>
      <c r="T57" s="105">
        <v>0</v>
      </c>
      <c r="U57" s="105">
        <v>0</v>
      </c>
      <c r="V57" s="105">
        <v>0</v>
      </c>
      <c r="W57" s="105">
        <v>0</v>
      </c>
      <c r="X57" s="105">
        <v>0</v>
      </c>
      <c r="Y57" s="27"/>
    </row>
    <row r="58" spans="1:25" ht="7.5" customHeight="1" x14ac:dyDescent="0.2">
      <c r="A58" s="51"/>
      <c r="B58" s="51"/>
      <c r="C58" s="51"/>
      <c r="D58" s="51"/>
      <c r="E58" s="51"/>
      <c r="F58" s="51"/>
      <c r="G58" s="51"/>
      <c r="H58" s="51"/>
      <c r="I58" s="51"/>
      <c r="J58" s="51"/>
      <c r="K58" s="51"/>
      <c r="L58" s="51"/>
      <c r="M58" s="51"/>
      <c r="N58" s="51"/>
      <c r="O58" s="51"/>
      <c r="P58" s="51"/>
      <c r="Q58" s="51" t="s">
        <v>246</v>
      </c>
      <c r="R58" s="51"/>
      <c r="S58" s="51"/>
      <c r="T58" s="51"/>
      <c r="U58" s="51"/>
      <c r="V58" s="51"/>
      <c r="W58" s="51"/>
      <c r="X58" s="50"/>
      <c r="Y58" s="27"/>
    </row>
    <row r="59" spans="1:25" ht="21.75" customHeight="1" x14ac:dyDescent="0.2">
      <c r="A59" s="51"/>
      <c r="C59" s="51"/>
      <c r="D59" s="51"/>
      <c r="E59" s="51"/>
      <c r="F59" s="51"/>
      <c r="G59" s="51"/>
      <c r="H59" s="51"/>
      <c r="I59" s="51"/>
      <c r="J59" s="51"/>
      <c r="K59" s="51"/>
      <c r="L59" s="51"/>
      <c r="M59" s="51"/>
      <c r="N59" s="51"/>
      <c r="O59" s="51"/>
      <c r="P59" s="51"/>
      <c r="Q59" s="51"/>
      <c r="R59" s="51"/>
      <c r="S59" s="51"/>
      <c r="T59" s="51"/>
      <c r="U59" s="51"/>
      <c r="V59" s="51"/>
      <c r="W59" s="51"/>
      <c r="X59" s="50"/>
      <c r="Y59" s="27"/>
    </row>
    <row r="60" spans="1:25" ht="21.75" customHeight="1" x14ac:dyDescent="0.2">
      <c r="X60" s="52"/>
      <c r="Y60" s="18"/>
    </row>
    <row r="61" spans="1:25" ht="21.75" customHeight="1" x14ac:dyDescent="0.2">
      <c r="X61" s="52"/>
      <c r="Y61" s="18"/>
    </row>
    <row r="62" spans="1:25" ht="21.75" customHeight="1" x14ac:dyDescent="0.2">
      <c r="X62" s="52"/>
      <c r="Y62" s="18"/>
    </row>
    <row r="63" spans="1:25" ht="21.75" customHeight="1" x14ac:dyDescent="0.2">
      <c r="X63" s="52"/>
    </row>
    <row r="64" spans="1:25" ht="21.75" customHeight="1" x14ac:dyDescent="0.2">
      <c r="X64" s="52"/>
    </row>
  </sheetData>
  <mergeCells count="20">
    <mergeCell ref="A19:B19"/>
    <mergeCell ref="A20:B20"/>
    <mergeCell ref="A25:B25"/>
    <mergeCell ref="A28:B28"/>
    <mergeCell ref="A51:B51"/>
    <mergeCell ref="A30:B30"/>
    <mergeCell ref="A34:B34"/>
    <mergeCell ref="A38:B38"/>
    <mergeCell ref="A46:B46"/>
    <mergeCell ref="W2:X2"/>
    <mergeCell ref="A8:B8"/>
    <mergeCell ref="N4:Q4"/>
    <mergeCell ref="R4:V4"/>
    <mergeCell ref="A3:B5"/>
    <mergeCell ref="L4:L5"/>
    <mergeCell ref="G4:J4"/>
    <mergeCell ref="C4:F4"/>
    <mergeCell ref="M4:M5"/>
    <mergeCell ref="A6:B6"/>
    <mergeCell ref="A7:B7"/>
  </mergeCells>
  <phoneticPr fontId="2"/>
  <pageMargins left="0.78740157480314965" right="0.78740157480314965" top="0.59055118110236227" bottom="0.59055118110236227" header="7.874015748031496E-2" footer="0.31496062992125984"/>
  <pageSetup paperSize="8" scale="86" firstPageNumber="40" orientation="landscape" useFirstPageNumber="1" r:id="rId1"/>
  <headerFooter alignWithMargins="0">
    <oddHeader>&amp;L&amp;10
　&amp;11高等学校&amp;R&amp;11
高等学校</oddHeader>
    <oddFooter>&amp;C-&amp;P--</oddFooter>
  </headerFooter>
  <colBreaks count="1" manualBreakCount="1">
    <brk id="13" max="56" man="1"/>
  </colBreaks>
  <ignoredErrors>
    <ignoredError sqref="C19 N28 N30" formulaRange="1"/>
    <ignoredError sqref="K38 K46" formula="1"/>
    <ignoredError sqref="N38 C30 C25 G38 G25 C38 C51 G28 G30 G34 G46 G51" formula="1"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B5" transitionEvaluation="1" codeName="Sheet5">
    <tabColor rgb="FFCCFFCC"/>
    <pageSetUpPr fitToPage="1"/>
  </sheetPr>
  <dimension ref="A1:AE120"/>
  <sheetViews>
    <sheetView showGridLines="0" zoomScale="70" zoomScaleNormal="70" zoomScaleSheetLayoutView="100" workbookViewId="0">
      <pane xSplit="1" ySplit="4" topLeftCell="B5" activePane="bottomRight" state="frozen"/>
      <selection pane="topRight" activeCell="B1" sqref="B1"/>
      <selection pane="bottomLeft" activeCell="A6" sqref="A6"/>
      <selection pane="bottomRight" activeCell="J31" sqref="J31"/>
    </sheetView>
  </sheetViews>
  <sheetFormatPr defaultColWidth="10.69921875" defaultRowHeight="27" customHeight="1" x14ac:dyDescent="0.2"/>
  <cols>
    <col min="1" max="1" width="19.296875" style="7" customWidth="1"/>
    <col min="2" max="3" width="8.5" style="7" customWidth="1"/>
    <col min="4" max="7" width="8.59765625" style="7" customWidth="1"/>
    <col min="8" max="8" width="7.8984375" style="7" customWidth="1"/>
    <col min="9" max="12" width="8" style="7" customWidth="1"/>
    <col min="13" max="22" width="7.8984375" style="7" customWidth="1"/>
    <col min="23" max="16384" width="10.69921875" style="7"/>
  </cols>
  <sheetData>
    <row r="1" spans="1:31" ht="27" customHeight="1" x14ac:dyDescent="0.2">
      <c r="A1" s="62" t="s">
        <v>106</v>
      </c>
      <c r="B1" s="64"/>
      <c r="C1" s="64"/>
      <c r="D1" s="64"/>
      <c r="E1" s="64"/>
      <c r="F1" s="64"/>
      <c r="G1" s="64"/>
      <c r="H1" s="64"/>
      <c r="I1" s="64"/>
      <c r="J1" s="64"/>
      <c r="K1" s="64"/>
      <c r="L1" s="64"/>
      <c r="M1" s="64"/>
      <c r="N1" s="64"/>
      <c r="O1" s="64"/>
      <c r="P1" s="64"/>
      <c r="Q1" s="64"/>
      <c r="R1" s="64"/>
      <c r="S1" s="64"/>
      <c r="T1" s="64"/>
      <c r="U1" s="431" t="s">
        <v>178</v>
      </c>
      <c r="V1" s="470"/>
      <c r="W1" s="14"/>
      <c r="X1" s="14"/>
      <c r="Y1" s="14"/>
      <c r="Z1" s="14"/>
      <c r="AA1" s="14"/>
      <c r="AB1" s="14"/>
      <c r="AC1" s="14"/>
      <c r="AD1" s="14"/>
      <c r="AE1" s="14"/>
    </row>
    <row r="2" spans="1:31" ht="27" customHeight="1" x14ac:dyDescent="0.2">
      <c r="A2" s="123"/>
      <c r="B2" s="123"/>
      <c r="C2" s="118"/>
      <c r="D2" s="131"/>
      <c r="E2" s="131"/>
      <c r="F2" s="131" t="s">
        <v>112</v>
      </c>
      <c r="G2" s="131"/>
      <c r="H2" s="131"/>
      <c r="I2" s="131" t="s">
        <v>113</v>
      </c>
      <c r="J2" s="131"/>
      <c r="K2" s="131"/>
      <c r="L2" s="134"/>
      <c r="M2" s="450" t="s">
        <v>104</v>
      </c>
      <c r="N2" s="458"/>
      <c r="O2" s="458"/>
      <c r="P2" s="458"/>
      <c r="Q2" s="458"/>
      <c r="R2" s="458"/>
      <c r="S2" s="458"/>
      <c r="T2" s="458"/>
      <c r="U2" s="458"/>
      <c r="V2" s="451"/>
      <c r="W2" s="18"/>
      <c r="X2" s="14"/>
      <c r="Y2" s="14"/>
      <c r="Z2" s="14"/>
      <c r="AA2" s="14"/>
      <c r="AB2" s="14"/>
      <c r="AC2" s="14"/>
      <c r="AD2" s="14"/>
      <c r="AE2" s="14"/>
    </row>
    <row r="3" spans="1:31" ht="27" customHeight="1" x14ac:dyDescent="0.2">
      <c r="A3" s="132" t="s">
        <v>166</v>
      </c>
      <c r="B3" s="132" t="s">
        <v>205</v>
      </c>
      <c r="C3" s="132" t="s">
        <v>13</v>
      </c>
      <c r="D3" s="450" t="s">
        <v>206</v>
      </c>
      <c r="E3" s="456"/>
      <c r="F3" s="456"/>
      <c r="G3" s="457"/>
      <c r="H3" s="127"/>
      <c r="I3" s="135" t="s">
        <v>48</v>
      </c>
      <c r="J3" s="135" t="s">
        <v>49</v>
      </c>
      <c r="K3" s="135" t="s">
        <v>50</v>
      </c>
      <c r="L3" s="128"/>
      <c r="M3" s="132" t="s">
        <v>13</v>
      </c>
      <c r="N3" s="450" t="s">
        <v>206</v>
      </c>
      <c r="O3" s="456"/>
      <c r="P3" s="456"/>
      <c r="Q3" s="457"/>
      <c r="R3" s="450" t="s">
        <v>111</v>
      </c>
      <c r="S3" s="456"/>
      <c r="T3" s="456"/>
      <c r="U3" s="456"/>
      <c r="V3" s="457"/>
      <c r="W3" s="18"/>
      <c r="X3" s="14"/>
      <c r="Y3" s="14"/>
      <c r="Z3" s="14"/>
      <c r="AA3" s="14"/>
      <c r="AB3" s="14"/>
      <c r="AC3" s="14"/>
      <c r="AD3" s="14"/>
      <c r="AE3" s="14"/>
    </row>
    <row r="4" spans="1:31" ht="27" customHeight="1" x14ac:dyDescent="0.2">
      <c r="A4" s="127"/>
      <c r="B4" s="71" t="s">
        <v>360</v>
      </c>
      <c r="C4" s="71" t="s">
        <v>62</v>
      </c>
      <c r="D4" s="71" t="s">
        <v>63</v>
      </c>
      <c r="E4" s="71" t="s">
        <v>56</v>
      </c>
      <c r="F4" s="71" t="s">
        <v>57</v>
      </c>
      <c r="G4" s="71" t="s">
        <v>58</v>
      </c>
      <c r="H4" s="71" t="s">
        <v>63</v>
      </c>
      <c r="I4" s="71" t="s">
        <v>56</v>
      </c>
      <c r="J4" s="136" t="s">
        <v>57</v>
      </c>
      <c r="K4" s="136" t="s">
        <v>58</v>
      </c>
      <c r="L4" s="71" t="s">
        <v>60</v>
      </c>
      <c r="M4" s="71" t="s">
        <v>64</v>
      </c>
      <c r="N4" s="71" t="s">
        <v>63</v>
      </c>
      <c r="O4" s="71" t="s">
        <v>56</v>
      </c>
      <c r="P4" s="71" t="s">
        <v>57</v>
      </c>
      <c r="Q4" s="71" t="s">
        <v>58</v>
      </c>
      <c r="R4" s="71" t="s">
        <v>63</v>
      </c>
      <c r="S4" s="71" t="s">
        <v>56</v>
      </c>
      <c r="T4" s="71" t="s">
        <v>57</v>
      </c>
      <c r="U4" s="71" t="s">
        <v>58</v>
      </c>
      <c r="V4" s="72" t="s">
        <v>60</v>
      </c>
      <c r="W4" s="18"/>
      <c r="X4" s="14"/>
      <c r="Y4" s="14"/>
      <c r="Z4" s="14"/>
      <c r="AA4" s="14"/>
      <c r="AB4" s="14"/>
      <c r="AC4" s="14"/>
      <c r="AD4" s="14"/>
      <c r="AE4" s="14"/>
    </row>
    <row r="5" spans="1:31" ht="27" customHeight="1" x14ac:dyDescent="0.2">
      <c r="A5" s="429" t="s">
        <v>332</v>
      </c>
      <c r="B5" s="344">
        <v>31940</v>
      </c>
      <c r="C5" s="344">
        <v>23826</v>
      </c>
      <c r="D5" s="344">
        <v>22948</v>
      </c>
      <c r="E5" s="344">
        <v>7397</v>
      </c>
      <c r="F5" s="344">
        <v>7640</v>
      </c>
      <c r="G5" s="344">
        <v>7911</v>
      </c>
      <c r="H5" s="344">
        <v>878</v>
      </c>
      <c r="I5" s="344">
        <v>284</v>
      </c>
      <c r="J5" s="344">
        <v>264</v>
      </c>
      <c r="K5" s="344">
        <v>227</v>
      </c>
      <c r="L5" s="344">
        <v>103</v>
      </c>
      <c r="M5" s="344">
        <v>8114</v>
      </c>
      <c r="N5" s="344">
        <v>8114</v>
      </c>
      <c r="O5" s="344">
        <v>2699</v>
      </c>
      <c r="P5" s="344">
        <v>2709</v>
      </c>
      <c r="Q5" s="344">
        <v>2706</v>
      </c>
      <c r="R5" s="142">
        <v>0</v>
      </c>
      <c r="S5" s="142">
        <v>0</v>
      </c>
      <c r="T5" s="142">
        <v>0</v>
      </c>
      <c r="U5" s="142">
        <v>0</v>
      </c>
      <c r="V5" s="142">
        <v>0</v>
      </c>
      <c r="W5" s="19"/>
    </row>
    <row r="6" spans="1:31" ht="27" customHeight="1" x14ac:dyDescent="0.2">
      <c r="A6" s="430" t="s">
        <v>322</v>
      </c>
      <c r="B6" s="255">
        <f>C6+M6</f>
        <v>30324</v>
      </c>
      <c r="C6" s="255">
        <f>SUM(C7:C17)</f>
        <v>22493</v>
      </c>
      <c r="D6" s="255">
        <f>SUM(D7:D17)</f>
        <v>21648</v>
      </c>
      <c r="E6" s="255">
        <f t="shared" ref="E6:V6" si="0">SUM(E7:E17)</f>
        <v>6847</v>
      </c>
      <c r="F6" s="255">
        <f t="shared" si="0"/>
        <v>7282</v>
      </c>
      <c r="G6" s="255">
        <f t="shared" si="0"/>
        <v>7519</v>
      </c>
      <c r="H6" s="255">
        <f t="shared" si="0"/>
        <v>845</v>
      </c>
      <c r="I6" s="255">
        <f t="shared" si="0"/>
        <v>266</v>
      </c>
      <c r="J6" s="255">
        <f t="shared" si="0"/>
        <v>252</v>
      </c>
      <c r="K6" s="255">
        <f t="shared" si="0"/>
        <v>238</v>
      </c>
      <c r="L6" s="255">
        <f t="shared" si="0"/>
        <v>89</v>
      </c>
      <c r="M6" s="255">
        <f t="shared" si="0"/>
        <v>7831</v>
      </c>
      <c r="N6" s="255">
        <f>SUM(N7:N17)</f>
        <v>7831</v>
      </c>
      <c r="O6" s="255">
        <f>SUM(O7:O17)</f>
        <v>2573</v>
      </c>
      <c r="P6" s="255">
        <f>SUM(P7:P17)</f>
        <v>2615</v>
      </c>
      <c r="Q6" s="255">
        <f>SUM(Q7:Q17)</f>
        <v>2643</v>
      </c>
      <c r="R6" s="255">
        <f>SUM(R7:R17)</f>
        <v>0</v>
      </c>
      <c r="S6" s="255">
        <f t="shared" si="0"/>
        <v>0</v>
      </c>
      <c r="T6" s="255">
        <f t="shared" si="0"/>
        <v>0</v>
      </c>
      <c r="U6" s="255">
        <f t="shared" si="0"/>
        <v>0</v>
      </c>
      <c r="V6" s="255">
        <f t="shared" si="0"/>
        <v>0</v>
      </c>
      <c r="W6" s="18"/>
    </row>
    <row r="7" spans="1:31" ht="27" customHeight="1" x14ac:dyDescent="0.2">
      <c r="A7" s="419" t="s">
        <v>311</v>
      </c>
      <c r="B7" s="259">
        <f>C7+M7</f>
        <v>17851</v>
      </c>
      <c r="C7" s="259">
        <f>D7+H7</f>
        <v>12690</v>
      </c>
      <c r="D7" s="259">
        <f>SUM(E7:G7)</f>
        <v>12060</v>
      </c>
      <c r="E7" s="259">
        <v>3929</v>
      </c>
      <c r="F7" s="259">
        <v>4017</v>
      </c>
      <c r="G7" s="259">
        <v>4114</v>
      </c>
      <c r="H7" s="259">
        <f>SUM(I7:L7)</f>
        <v>630</v>
      </c>
      <c r="I7" s="259">
        <v>208</v>
      </c>
      <c r="J7" s="259">
        <v>191</v>
      </c>
      <c r="K7" s="259">
        <v>160</v>
      </c>
      <c r="L7" s="259">
        <v>71</v>
      </c>
      <c r="M7" s="259">
        <f>N7+R7</f>
        <v>5161</v>
      </c>
      <c r="N7" s="259">
        <f>SUM(O7:Q7)</f>
        <v>5161</v>
      </c>
      <c r="O7" s="259">
        <v>1683</v>
      </c>
      <c r="P7" s="259">
        <v>1739</v>
      </c>
      <c r="Q7" s="259">
        <v>1739</v>
      </c>
      <c r="R7" s="259">
        <v>0</v>
      </c>
      <c r="S7" s="259">
        <v>0</v>
      </c>
      <c r="T7" s="259">
        <v>0</v>
      </c>
      <c r="U7" s="259">
        <v>0</v>
      </c>
      <c r="V7" s="259">
        <v>0</v>
      </c>
      <c r="W7" s="18"/>
    </row>
    <row r="8" spans="1:31" ht="27" customHeight="1" x14ac:dyDescent="0.2">
      <c r="A8" s="419" t="s">
        <v>312</v>
      </c>
      <c r="B8" s="259">
        <f>C8+M8</f>
        <v>1464</v>
      </c>
      <c r="C8" s="259">
        <f t="shared" ref="C8:C17" si="1">D8+H8</f>
        <v>1464</v>
      </c>
      <c r="D8" s="259">
        <f>SUM(E8:G8)</f>
        <v>1464</v>
      </c>
      <c r="E8" s="259">
        <v>378</v>
      </c>
      <c r="F8" s="259">
        <v>525</v>
      </c>
      <c r="G8" s="259">
        <v>561</v>
      </c>
      <c r="H8" s="259">
        <f t="shared" ref="H8:H17" si="2">SUM(I8:L8)</f>
        <v>0</v>
      </c>
      <c r="I8" s="259">
        <v>0</v>
      </c>
      <c r="J8" s="259">
        <v>0</v>
      </c>
      <c r="K8" s="259">
        <v>0</v>
      </c>
      <c r="L8" s="259">
        <v>0</v>
      </c>
      <c r="M8" s="259">
        <f t="shared" ref="M8:M16" si="3">N8+R8</f>
        <v>0</v>
      </c>
      <c r="N8" s="259">
        <f>SUM(O8:Q8)</f>
        <v>0</v>
      </c>
      <c r="O8" s="259">
        <v>0</v>
      </c>
      <c r="P8" s="259">
        <v>0</v>
      </c>
      <c r="Q8" s="259">
        <v>0</v>
      </c>
      <c r="R8" s="259">
        <v>0</v>
      </c>
      <c r="S8" s="259">
        <v>0</v>
      </c>
      <c r="T8" s="259">
        <v>0</v>
      </c>
      <c r="U8" s="259">
        <v>0</v>
      </c>
      <c r="V8" s="259">
        <v>0</v>
      </c>
      <c r="W8" s="18"/>
    </row>
    <row r="9" spans="1:31" ht="27" customHeight="1" x14ac:dyDescent="0.2">
      <c r="A9" s="419" t="s">
        <v>313</v>
      </c>
      <c r="B9" s="259">
        <f t="shared" ref="B9:B17" si="4">C9+M9</f>
        <v>3919</v>
      </c>
      <c r="C9" s="259">
        <f t="shared" si="1"/>
        <v>3141</v>
      </c>
      <c r="D9" s="259">
        <f t="shared" ref="D9:D16" si="5">SUM(E9:G9)</f>
        <v>3114</v>
      </c>
      <c r="E9" s="259">
        <v>950</v>
      </c>
      <c r="F9" s="259">
        <v>1058</v>
      </c>
      <c r="G9" s="259">
        <v>1106</v>
      </c>
      <c r="H9" s="259">
        <f>SUM(I9:L9)</f>
        <v>27</v>
      </c>
      <c r="I9" s="259">
        <v>0</v>
      </c>
      <c r="J9" s="259">
        <v>7</v>
      </c>
      <c r="K9" s="259">
        <v>11</v>
      </c>
      <c r="L9" s="259">
        <v>9</v>
      </c>
      <c r="M9" s="259">
        <f t="shared" si="3"/>
        <v>778</v>
      </c>
      <c r="N9" s="259">
        <f>SUM(O9:Q9)</f>
        <v>778</v>
      </c>
      <c r="O9" s="259">
        <v>265</v>
      </c>
      <c r="P9" s="259">
        <v>249</v>
      </c>
      <c r="Q9" s="259">
        <v>264</v>
      </c>
      <c r="R9" s="259">
        <v>0</v>
      </c>
      <c r="S9" s="259">
        <v>0</v>
      </c>
      <c r="T9" s="259">
        <v>0</v>
      </c>
      <c r="U9" s="259">
        <v>0</v>
      </c>
      <c r="V9" s="259">
        <v>0</v>
      </c>
      <c r="W9" s="18"/>
    </row>
    <row r="10" spans="1:31" ht="27" customHeight="1" x14ac:dyDescent="0.2">
      <c r="A10" s="419" t="s">
        <v>314</v>
      </c>
      <c r="B10" s="259">
        <f t="shared" si="4"/>
        <v>2255</v>
      </c>
      <c r="C10" s="259">
        <f t="shared" si="1"/>
        <v>1813</v>
      </c>
      <c r="D10" s="259">
        <f t="shared" si="5"/>
        <v>1813</v>
      </c>
      <c r="E10" s="259">
        <v>561</v>
      </c>
      <c r="F10" s="259">
        <v>603</v>
      </c>
      <c r="G10" s="259">
        <v>649</v>
      </c>
      <c r="H10" s="259">
        <f t="shared" si="2"/>
        <v>0</v>
      </c>
      <c r="I10" s="259">
        <v>0</v>
      </c>
      <c r="J10" s="259">
        <v>0</v>
      </c>
      <c r="K10" s="259">
        <v>0</v>
      </c>
      <c r="L10" s="259">
        <v>0</v>
      </c>
      <c r="M10" s="259">
        <f t="shared" si="3"/>
        <v>442</v>
      </c>
      <c r="N10" s="259">
        <f>SUM(O10:Q10)</f>
        <v>442</v>
      </c>
      <c r="O10" s="259">
        <v>137</v>
      </c>
      <c r="P10" s="259">
        <v>145</v>
      </c>
      <c r="Q10" s="259">
        <v>160</v>
      </c>
      <c r="R10" s="259">
        <v>0</v>
      </c>
      <c r="S10" s="259">
        <v>0</v>
      </c>
      <c r="T10" s="259">
        <v>0</v>
      </c>
      <c r="U10" s="259">
        <v>0</v>
      </c>
      <c r="V10" s="259">
        <v>0</v>
      </c>
      <c r="W10" s="18"/>
    </row>
    <row r="11" spans="1:31" ht="27" customHeight="1" x14ac:dyDescent="0.2">
      <c r="A11" s="419" t="s">
        <v>315</v>
      </c>
      <c r="B11" s="259">
        <f t="shared" si="4"/>
        <v>263</v>
      </c>
      <c r="C11" s="259">
        <f t="shared" si="1"/>
        <v>263</v>
      </c>
      <c r="D11" s="259">
        <f t="shared" si="5"/>
        <v>263</v>
      </c>
      <c r="E11" s="259">
        <v>70</v>
      </c>
      <c r="F11" s="259">
        <v>96</v>
      </c>
      <c r="G11" s="259">
        <v>97</v>
      </c>
      <c r="H11" s="259">
        <f t="shared" si="2"/>
        <v>0</v>
      </c>
      <c r="I11" s="259">
        <v>0</v>
      </c>
      <c r="J11" s="259">
        <v>0</v>
      </c>
      <c r="K11" s="259">
        <v>0</v>
      </c>
      <c r="L11" s="259">
        <v>0</v>
      </c>
      <c r="M11" s="259">
        <f t="shared" si="3"/>
        <v>0</v>
      </c>
      <c r="N11" s="259">
        <f t="shared" ref="N11:N16" si="6">SUM(O11:Q11)</f>
        <v>0</v>
      </c>
      <c r="O11" s="259">
        <v>0</v>
      </c>
      <c r="P11" s="259">
        <v>0</v>
      </c>
      <c r="Q11" s="259">
        <v>0</v>
      </c>
      <c r="R11" s="259">
        <v>0</v>
      </c>
      <c r="S11" s="259">
        <v>0</v>
      </c>
      <c r="T11" s="259">
        <v>0</v>
      </c>
      <c r="U11" s="259">
        <v>0</v>
      </c>
      <c r="V11" s="259">
        <v>0</v>
      </c>
      <c r="W11" s="18"/>
    </row>
    <row r="12" spans="1:31" ht="27" customHeight="1" x14ac:dyDescent="0.2">
      <c r="A12" s="419" t="s">
        <v>316</v>
      </c>
      <c r="B12" s="259">
        <f t="shared" si="4"/>
        <v>1062</v>
      </c>
      <c r="C12" s="259">
        <f t="shared" si="1"/>
        <v>351</v>
      </c>
      <c r="D12" s="259">
        <f t="shared" si="5"/>
        <v>351</v>
      </c>
      <c r="E12" s="259">
        <v>117</v>
      </c>
      <c r="F12" s="259">
        <v>117</v>
      </c>
      <c r="G12" s="259">
        <v>117</v>
      </c>
      <c r="H12" s="259">
        <f t="shared" si="2"/>
        <v>0</v>
      </c>
      <c r="I12" s="259">
        <v>0</v>
      </c>
      <c r="J12" s="259">
        <v>0</v>
      </c>
      <c r="K12" s="259">
        <v>0</v>
      </c>
      <c r="L12" s="259">
        <v>0</v>
      </c>
      <c r="M12" s="259">
        <f t="shared" si="3"/>
        <v>711</v>
      </c>
      <c r="N12" s="259">
        <f>SUM(O12:Q12)</f>
        <v>711</v>
      </c>
      <c r="O12" s="259">
        <v>235</v>
      </c>
      <c r="P12" s="259">
        <v>228</v>
      </c>
      <c r="Q12" s="259">
        <v>248</v>
      </c>
      <c r="R12" s="259">
        <v>0</v>
      </c>
      <c r="S12" s="259">
        <v>0</v>
      </c>
      <c r="T12" s="259">
        <v>0</v>
      </c>
      <c r="U12" s="259">
        <v>0</v>
      </c>
      <c r="V12" s="259">
        <v>0</v>
      </c>
      <c r="W12" s="18"/>
    </row>
    <row r="13" spans="1:31" s="10" customFormat="1" ht="27" customHeight="1" x14ac:dyDescent="0.2">
      <c r="A13" s="419" t="s">
        <v>317</v>
      </c>
      <c r="B13" s="259">
        <f t="shared" si="4"/>
        <v>281</v>
      </c>
      <c r="C13" s="259">
        <f t="shared" si="1"/>
        <v>120</v>
      </c>
      <c r="D13" s="259">
        <f t="shared" si="5"/>
        <v>120</v>
      </c>
      <c r="E13" s="259">
        <v>40</v>
      </c>
      <c r="F13" s="259">
        <v>40</v>
      </c>
      <c r="G13" s="259">
        <v>40</v>
      </c>
      <c r="H13" s="259">
        <f t="shared" si="2"/>
        <v>0</v>
      </c>
      <c r="I13" s="259">
        <v>0</v>
      </c>
      <c r="J13" s="259">
        <v>0</v>
      </c>
      <c r="K13" s="259">
        <v>0</v>
      </c>
      <c r="L13" s="259">
        <v>0</v>
      </c>
      <c r="M13" s="260">
        <f t="shared" si="3"/>
        <v>161</v>
      </c>
      <c r="N13" s="260">
        <f>SUM(O13:Q13)</f>
        <v>161</v>
      </c>
      <c r="O13" s="259">
        <v>60</v>
      </c>
      <c r="P13" s="259">
        <v>64</v>
      </c>
      <c r="Q13" s="259">
        <v>37</v>
      </c>
      <c r="R13" s="259">
        <v>0</v>
      </c>
      <c r="S13" s="259">
        <v>0</v>
      </c>
      <c r="T13" s="259">
        <v>0</v>
      </c>
      <c r="U13" s="259">
        <v>0</v>
      </c>
      <c r="V13" s="259">
        <v>0</v>
      </c>
      <c r="W13" s="18"/>
    </row>
    <row r="14" spans="1:31" s="10" customFormat="1" ht="27" customHeight="1" x14ac:dyDescent="0.2">
      <c r="A14" s="419" t="s">
        <v>318</v>
      </c>
      <c r="B14" s="259">
        <f t="shared" si="4"/>
        <v>51</v>
      </c>
      <c r="C14" s="260">
        <f t="shared" si="1"/>
        <v>0</v>
      </c>
      <c r="D14" s="260">
        <f t="shared" si="5"/>
        <v>0</v>
      </c>
      <c r="E14" s="260">
        <v>0</v>
      </c>
      <c r="F14" s="260">
        <v>0</v>
      </c>
      <c r="G14" s="260">
        <v>0</v>
      </c>
      <c r="H14" s="260">
        <f t="shared" si="2"/>
        <v>0</v>
      </c>
      <c r="I14" s="259">
        <v>0</v>
      </c>
      <c r="J14" s="259">
        <v>0</v>
      </c>
      <c r="K14" s="259">
        <v>0</v>
      </c>
      <c r="L14" s="259">
        <v>0</v>
      </c>
      <c r="M14" s="260">
        <f t="shared" si="3"/>
        <v>51</v>
      </c>
      <c r="N14" s="260">
        <f>SUM(O14:Q14)</f>
        <v>51</v>
      </c>
      <c r="O14" s="259">
        <v>22</v>
      </c>
      <c r="P14" s="259">
        <v>12</v>
      </c>
      <c r="Q14" s="259">
        <v>17</v>
      </c>
      <c r="R14" s="259">
        <v>0</v>
      </c>
      <c r="S14" s="259">
        <v>0</v>
      </c>
      <c r="T14" s="259">
        <v>0</v>
      </c>
      <c r="U14" s="259">
        <v>0</v>
      </c>
      <c r="V14" s="259">
        <v>0</v>
      </c>
      <c r="W14" s="18"/>
    </row>
    <row r="15" spans="1:31" ht="27" customHeight="1" x14ac:dyDescent="0.2">
      <c r="A15" s="419" t="s">
        <v>319</v>
      </c>
      <c r="B15" s="259">
        <f t="shared" si="4"/>
        <v>93</v>
      </c>
      <c r="C15" s="260">
        <f t="shared" si="1"/>
        <v>0</v>
      </c>
      <c r="D15" s="260">
        <f t="shared" si="5"/>
        <v>0</v>
      </c>
      <c r="E15" s="260">
        <v>0</v>
      </c>
      <c r="F15" s="260">
        <v>0</v>
      </c>
      <c r="G15" s="260">
        <v>0</v>
      </c>
      <c r="H15" s="260">
        <f t="shared" si="2"/>
        <v>0</v>
      </c>
      <c r="I15" s="259">
        <v>0</v>
      </c>
      <c r="J15" s="259">
        <v>0</v>
      </c>
      <c r="K15" s="259">
        <v>0</v>
      </c>
      <c r="L15" s="259">
        <v>0</v>
      </c>
      <c r="M15" s="260">
        <f t="shared" si="3"/>
        <v>93</v>
      </c>
      <c r="N15" s="260">
        <f t="shared" si="6"/>
        <v>93</v>
      </c>
      <c r="O15" s="259">
        <v>34</v>
      </c>
      <c r="P15" s="259">
        <v>24</v>
      </c>
      <c r="Q15" s="259">
        <v>35</v>
      </c>
      <c r="R15" s="259">
        <v>0</v>
      </c>
      <c r="S15" s="259">
        <v>0</v>
      </c>
      <c r="T15" s="259">
        <v>0</v>
      </c>
      <c r="U15" s="259">
        <v>0</v>
      </c>
      <c r="V15" s="259">
        <v>0</v>
      </c>
      <c r="W15" s="18"/>
    </row>
    <row r="16" spans="1:31" ht="27" customHeight="1" x14ac:dyDescent="0.2">
      <c r="A16" s="419" t="s">
        <v>320</v>
      </c>
      <c r="B16" s="259">
        <f t="shared" si="4"/>
        <v>858</v>
      </c>
      <c r="C16" s="260">
        <f t="shared" si="1"/>
        <v>652</v>
      </c>
      <c r="D16" s="260">
        <f t="shared" si="5"/>
        <v>652</v>
      </c>
      <c r="E16" s="260">
        <v>208</v>
      </c>
      <c r="F16" s="260">
        <v>219</v>
      </c>
      <c r="G16" s="260">
        <v>225</v>
      </c>
      <c r="H16" s="260">
        <f t="shared" si="2"/>
        <v>0</v>
      </c>
      <c r="I16" s="259">
        <v>0</v>
      </c>
      <c r="J16" s="259">
        <v>0</v>
      </c>
      <c r="K16" s="259">
        <v>0</v>
      </c>
      <c r="L16" s="259">
        <v>0</v>
      </c>
      <c r="M16" s="260">
        <f t="shared" si="3"/>
        <v>206</v>
      </c>
      <c r="N16" s="260">
        <f t="shared" si="6"/>
        <v>206</v>
      </c>
      <c r="O16" s="259">
        <v>58</v>
      </c>
      <c r="P16" s="259">
        <v>74</v>
      </c>
      <c r="Q16" s="259">
        <v>74</v>
      </c>
      <c r="R16" s="259">
        <v>0</v>
      </c>
      <c r="S16" s="259">
        <v>0</v>
      </c>
      <c r="T16" s="259">
        <v>0</v>
      </c>
      <c r="U16" s="259">
        <v>0</v>
      </c>
      <c r="V16" s="259">
        <v>0</v>
      </c>
      <c r="W16" s="18"/>
    </row>
    <row r="17" spans="1:23" ht="27" customHeight="1" x14ac:dyDescent="0.2">
      <c r="A17" s="420" t="s">
        <v>321</v>
      </c>
      <c r="B17" s="260">
        <f t="shared" si="4"/>
        <v>2227</v>
      </c>
      <c r="C17" s="260">
        <f t="shared" si="1"/>
        <v>1999</v>
      </c>
      <c r="D17" s="260">
        <f>SUM(E17:G17)</f>
        <v>1811</v>
      </c>
      <c r="E17" s="260">
        <v>594</v>
      </c>
      <c r="F17" s="260">
        <v>607</v>
      </c>
      <c r="G17" s="260">
        <v>610</v>
      </c>
      <c r="H17" s="260">
        <f t="shared" si="2"/>
        <v>188</v>
      </c>
      <c r="I17" s="260">
        <v>58</v>
      </c>
      <c r="J17" s="260">
        <v>54</v>
      </c>
      <c r="K17" s="260">
        <v>67</v>
      </c>
      <c r="L17" s="260">
        <v>9</v>
      </c>
      <c r="M17" s="260">
        <f>N17+R17</f>
        <v>228</v>
      </c>
      <c r="N17" s="260">
        <f>SUM(O17:Q17)</f>
        <v>228</v>
      </c>
      <c r="O17" s="260">
        <v>79</v>
      </c>
      <c r="P17" s="260">
        <v>80</v>
      </c>
      <c r="Q17" s="260">
        <v>69</v>
      </c>
      <c r="R17" s="260">
        <v>0</v>
      </c>
      <c r="S17" s="260">
        <v>0</v>
      </c>
      <c r="T17" s="260">
        <v>0</v>
      </c>
      <c r="U17" s="260">
        <v>0</v>
      </c>
      <c r="V17" s="260">
        <v>0</v>
      </c>
      <c r="W17" s="18"/>
    </row>
    <row r="18" spans="1:23" s="10" customFormat="1" ht="27" customHeight="1" x14ac:dyDescent="0.2">
      <c r="A18" s="54"/>
      <c r="B18" s="29"/>
      <c r="C18" s="29"/>
      <c r="D18" s="29"/>
      <c r="E18" s="29"/>
      <c r="F18" s="29"/>
      <c r="G18" s="29"/>
      <c r="H18" s="29"/>
      <c r="I18" s="29"/>
      <c r="J18" s="29"/>
      <c r="K18" s="29"/>
      <c r="L18" s="29"/>
      <c r="M18" s="29"/>
      <c r="N18" s="29"/>
      <c r="O18" s="29"/>
      <c r="P18" s="29"/>
      <c r="Q18" s="29"/>
      <c r="R18" s="29"/>
      <c r="S18" s="29"/>
      <c r="T18" s="29"/>
      <c r="U18" s="29"/>
      <c r="V18" s="29"/>
      <c r="W18" s="18"/>
    </row>
    <row r="19" spans="1:23" s="10" customFormat="1" ht="27" customHeight="1" x14ac:dyDescent="0.2">
      <c r="A19" s="54"/>
      <c r="C19" s="29"/>
      <c r="D19" s="29"/>
      <c r="E19" s="29"/>
      <c r="F19" s="29"/>
      <c r="G19" s="29"/>
      <c r="H19" s="29"/>
      <c r="I19" s="29"/>
      <c r="J19" s="29"/>
      <c r="K19" s="29"/>
      <c r="L19" s="29"/>
      <c r="M19" s="29"/>
      <c r="N19" s="29"/>
      <c r="O19" s="29"/>
      <c r="P19" s="29"/>
      <c r="Q19" s="29"/>
      <c r="R19" s="29"/>
      <c r="S19" s="29"/>
      <c r="T19" s="29"/>
      <c r="U19" s="29"/>
      <c r="V19" s="29"/>
      <c r="W19" s="18"/>
    </row>
    <row r="20" spans="1:23" s="10" customFormat="1" ht="27" customHeight="1" x14ac:dyDescent="0.2">
      <c r="B20" s="29"/>
      <c r="C20" s="29"/>
      <c r="D20" s="29"/>
      <c r="E20" s="29"/>
      <c r="F20" s="29"/>
      <c r="G20" s="29"/>
      <c r="H20" s="29"/>
      <c r="I20" s="29"/>
      <c r="J20" s="29"/>
      <c r="K20" s="29"/>
      <c r="L20" s="29"/>
      <c r="M20" s="29"/>
      <c r="N20" s="29"/>
      <c r="O20" s="29"/>
      <c r="P20" s="29"/>
      <c r="Q20" s="29"/>
      <c r="R20" s="29"/>
      <c r="S20" s="29"/>
      <c r="T20" s="29"/>
      <c r="U20" s="29"/>
      <c r="V20" s="29"/>
      <c r="W20" s="18"/>
    </row>
    <row r="21" spans="1:23" ht="27" customHeight="1" x14ac:dyDescent="0.2">
      <c r="A21" s="62" t="s">
        <v>138</v>
      </c>
      <c r="B21" s="196"/>
      <c r="C21" s="196"/>
      <c r="D21" s="196"/>
      <c r="E21" s="196"/>
      <c r="F21" s="196"/>
      <c r="G21" s="196"/>
      <c r="H21" s="196"/>
      <c r="I21" s="196"/>
      <c r="J21" s="196"/>
      <c r="K21" s="196"/>
      <c r="L21" s="196"/>
      <c r="M21" s="196"/>
      <c r="N21" s="196"/>
      <c r="O21" s="196"/>
      <c r="P21" s="196"/>
      <c r="Q21" s="196"/>
      <c r="R21" s="196"/>
      <c r="S21" s="196"/>
      <c r="T21" s="196"/>
      <c r="U21" s="480" t="s">
        <v>139</v>
      </c>
      <c r="V21" s="470"/>
      <c r="W21" s="18"/>
    </row>
    <row r="22" spans="1:23" ht="27" customHeight="1" x14ac:dyDescent="0.2">
      <c r="A22" s="432" t="s">
        <v>167</v>
      </c>
      <c r="B22" s="488"/>
      <c r="C22" s="491" t="s">
        <v>168</v>
      </c>
      <c r="D22" s="488"/>
      <c r="E22" s="483" t="s">
        <v>207</v>
      </c>
      <c r="F22" s="484"/>
      <c r="G22" s="484"/>
      <c r="H22" s="484"/>
      <c r="I22" s="484"/>
      <c r="J22" s="485"/>
      <c r="K22" s="483" t="s">
        <v>208</v>
      </c>
      <c r="L22" s="484"/>
      <c r="M22" s="484"/>
      <c r="N22" s="484"/>
      <c r="O22" s="484"/>
      <c r="P22" s="485"/>
      <c r="Q22" s="483" t="s">
        <v>209</v>
      </c>
      <c r="R22" s="484"/>
      <c r="S22" s="484"/>
      <c r="T22" s="484"/>
      <c r="U22" s="484"/>
      <c r="V22" s="485"/>
      <c r="W22" s="18"/>
    </row>
    <row r="23" spans="1:23" ht="27" customHeight="1" x14ac:dyDescent="0.2">
      <c r="A23" s="489"/>
      <c r="B23" s="490"/>
      <c r="C23" s="489"/>
      <c r="D23" s="490"/>
      <c r="E23" s="481" t="s">
        <v>142</v>
      </c>
      <c r="F23" s="482"/>
      <c r="G23" s="481" t="s">
        <v>140</v>
      </c>
      <c r="H23" s="482"/>
      <c r="I23" s="481" t="s">
        <v>141</v>
      </c>
      <c r="J23" s="482"/>
      <c r="K23" s="481" t="s">
        <v>142</v>
      </c>
      <c r="L23" s="482"/>
      <c r="M23" s="481" t="s">
        <v>140</v>
      </c>
      <c r="N23" s="482"/>
      <c r="O23" s="481" t="s">
        <v>141</v>
      </c>
      <c r="P23" s="482"/>
      <c r="Q23" s="481" t="s">
        <v>142</v>
      </c>
      <c r="R23" s="482"/>
      <c r="S23" s="481" t="s">
        <v>140</v>
      </c>
      <c r="T23" s="482"/>
      <c r="U23" s="481" t="s">
        <v>141</v>
      </c>
      <c r="V23" s="482"/>
      <c r="W23" s="18"/>
    </row>
    <row r="24" spans="1:23" s="10" customFormat="1" ht="15" customHeight="1" x14ac:dyDescent="0.2">
      <c r="A24" s="486" t="s">
        <v>355</v>
      </c>
      <c r="B24" s="427" t="s">
        <v>332</v>
      </c>
      <c r="C24" s="383"/>
      <c r="D24" s="384">
        <v>110</v>
      </c>
      <c r="E24" s="383"/>
      <c r="F24" s="384">
        <v>101</v>
      </c>
      <c r="G24" s="383"/>
      <c r="H24" s="384">
        <v>3</v>
      </c>
      <c r="I24" s="385"/>
      <c r="J24" s="384">
        <v>6</v>
      </c>
      <c r="K24" s="383"/>
      <c r="L24" s="384">
        <v>66</v>
      </c>
      <c r="M24" s="383"/>
      <c r="N24" s="384">
        <v>3</v>
      </c>
      <c r="O24" s="383"/>
      <c r="P24" s="384">
        <v>6</v>
      </c>
      <c r="Q24" s="385"/>
      <c r="R24" s="384">
        <v>35</v>
      </c>
      <c r="S24" s="385"/>
      <c r="T24" s="384">
        <v>0</v>
      </c>
      <c r="U24" s="385"/>
      <c r="V24" s="384">
        <v>0</v>
      </c>
      <c r="W24" s="18"/>
    </row>
    <row r="25" spans="1:23" ht="15" customHeight="1" x14ac:dyDescent="0.2">
      <c r="A25" s="487"/>
      <c r="B25" s="428" t="s">
        <v>322</v>
      </c>
      <c r="C25" s="386"/>
      <c r="D25" s="388">
        <f>F25+H25+J25</f>
        <v>108</v>
      </c>
      <c r="E25" s="386"/>
      <c r="F25" s="387">
        <f>L25+R25</f>
        <v>99</v>
      </c>
      <c r="G25" s="388"/>
      <c r="H25" s="387">
        <f>N25+T25</f>
        <v>3</v>
      </c>
      <c r="I25" s="388"/>
      <c r="J25" s="387">
        <f>P25+V25</f>
        <v>6</v>
      </c>
      <c r="K25" s="386"/>
      <c r="L25" s="387">
        <f>L27+L29+L31+L33+L35+L37+L39+L41+L43+L45+L47</f>
        <v>66</v>
      </c>
      <c r="M25" s="388"/>
      <c r="N25" s="387">
        <f>N27+N29+N31+N33+N35+N37+N39+N41+N43+N45+N47</f>
        <v>3</v>
      </c>
      <c r="O25" s="388"/>
      <c r="P25" s="387">
        <f t="shared" ref="P25:V25" si="7">P27+P29+P31+P33+P35+P37+P39+P41+P43+P45+P47</f>
        <v>6</v>
      </c>
      <c r="Q25" s="388"/>
      <c r="R25" s="387">
        <f>R27+R29+R31+R33+R35+R37+R39+R41+R43+R45+R47</f>
        <v>33</v>
      </c>
      <c r="S25" s="388"/>
      <c r="T25" s="387">
        <f t="shared" si="7"/>
        <v>0</v>
      </c>
      <c r="U25" s="388"/>
      <c r="V25" s="387">
        <f t="shared" si="7"/>
        <v>0</v>
      </c>
      <c r="W25" s="18"/>
    </row>
    <row r="26" spans="1:23" ht="15" customHeight="1" x14ac:dyDescent="0.2">
      <c r="A26" s="486" t="s">
        <v>311</v>
      </c>
      <c r="B26" s="427" t="s">
        <v>332</v>
      </c>
      <c r="C26" s="383"/>
      <c r="D26" s="384">
        <v>52</v>
      </c>
      <c r="E26" s="389"/>
      <c r="F26" s="389">
        <v>47</v>
      </c>
      <c r="G26" s="383"/>
      <c r="H26" s="384">
        <v>2</v>
      </c>
      <c r="I26" s="389"/>
      <c r="J26" s="384">
        <v>3</v>
      </c>
      <c r="K26" s="383"/>
      <c r="L26" s="384">
        <v>33</v>
      </c>
      <c r="M26" s="389"/>
      <c r="N26" s="389">
        <v>2</v>
      </c>
      <c r="O26" s="383"/>
      <c r="P26" s="384">
        <v>3</v>
      </c>
      <c r="Q26" s="389"/>
      <c r="R26" s="389">
        <v>14</v>
      </c>
      <c r="S26" s="383"/>
      <c r="T26" s="390">
        <v>0</v>
      </c>
      <c r="U26" s="383"/>
      <c r="V26" s="384">
        <v>0</v>
      </c>
      <c r="W26" s="18"/>
    </row>
    <row r="27" spans="1:23" ht="15" customHeight="1" x14ac:dyDescent="0.2">
      <c r="A27" s="487"/>
      <c r="B27" s="428" t="s">
        <v>322</v>
      </c>
      <c r="C27" s="386"/>
      <c r="D27" s="387">
        <f>SUM(F27:J27)</f>
        <v>52</v>
      </c>
      <c r="E27" s="388"/>
      <c r="F27" s="388">
        <f>L27+R27</f>
        <v>47</v>
      </c>
      <c r="G27" s="386"/>
      <c r="H27" s="387">
        <f>N27+T27</f>
        <v>2</v>
      </c>
      <c r="I27" s="388"/>
      <c r="J27" s="387">
        <f>P27+V27</f>
        <v>3</v>
      </c>
      <c r="K27" s="391"/>
      <c r="L27" s="392">
        <v>33</v>
      </c>
      <c r="M27" s="391"/>
      <c r="N27" s="392">
        <v>2</v>
      </c>
      <c r="O27" s="386"/>
      <c r="P27" s="387">
        <v>3</v>
      </c>
      <c r="Q27" s="388"/>
      <c r="R27" s="388">
        <v>14</v>
      </c>
      <c r="S27" s="393"/>
      <c r="T27" s="394">
        <v>0</v>
      </c>
      <c r="U27" s="393"/>
      <c r="V27" s="395">
        <v>0</v>
      </c>
      <c r="W27" s="18"/>
    </row>
    <row r="28" spans="1:23" s="10" customFormat="1" ht="15" customHeight="1" x14ac:dyDescent="0.2">
      <c r="A28" s="486" t="s">
        <v>312</v>
      </c>
      <c r="B28" s="427" t="s">
        <v>332</v>
      </c>
      <c r="C28" s="383"/>
      <c r="D28" s="385">
        <v>5</v>
      </c>
      <c r="E28" s="383"/>
      <c r="F28" s="384">
        <v>5</v>
      </c>
      <c r="G28" s="385"/>
      <c r="H28" s="384">
        <v>0</v>
      </c>
      <c r="I28" s="385"/>
      <c r="J28" s="384">
        <v>0</v>
      </c>
      <c r="K28" s="383"/>
      <c r="L28" s="385">
        <v>5</v>
      </c>
      <c r="M28" s="383"/>
      <c r="N28" s="384">
        <v>0</v>
      </c>
      <c r="O28" s="385"/>
      <c r="P28" s="384">
        <v>0</v>
      </c>
      <c r="Q28" s="383"/>
      <c r="R28" s="385">
        <v>0</v>
      </c>
      <c r="S28" s="383"/>
      <c r="T28" s="384">
        <v>0</v>
      </c>
      <c r="U28" s="385"/>
      <c r="V28" s="384">
        <v>0</v>
      </c>
      <c r="W28" s="18"/>
    </row>
    <row r="29" spans="1:23" s="46" customFormat="1" ht="15" customHeight="1" x14ac:dyDescent="0.2">
      <c r="A29" s="487"/>
      <c r="B29" s="428" t="s">
        <v>322</v>
      </c>
      <c r="C29" s="386"/>
      <c r="D29" s="388">
        <f>SUM(F29:J29)</f>
        <v>6</v>
      </c>
      <c r="E29" s="386"/>
      <c r="F29" s="387">
        <f>L29+R29</f>
        <v>6</v>
      </c>
      <c r="G29" s="388"/>
      <c r="H29" s="387">
        <f>N29+T29</f>
        <v>0</v>
      </c>
      <c r="I29" s="388"/>
      <c r="J29" s="387">
        <f>P29+V29</f>
        <v>0</v>
      </c>
      <c r="K29" s="386"/>
      <c r="L29" s="388">
        <v>6</v>
      </c>
      <c r="M29" s="386"/>
      <c r="N29" s="396">
        <v>0</v>
      </c>
      <c r="O29" s="388"/>
      <c r="P29" s="396">
        <v>0</v>
      </c>
      <c r="Q29" s="386"/>
      <c r="R29" s="397">
        <v>0</v>
      </c>
      <c r="S29" s="386"/>
      <c r="T29" s="396">
        <v>0</v>
      </c>
      <c r="U29" s="388"/>
      <c r="V29" s="396">
        <v>0</v>
      </c>
      <c r="W29" s="45"/>
    </row>
    <row r="30" spans="1:23" ht="15" customHeight="1" x14ac:dyDescent="0.2">
      <c r="A30" s="486" t="s">
        <v>313</v>
      </c>
      <c r="B30" s="427" t="s">
        <v>332</v>
      </c>
      <c r="C30" s="383"/>
      <c r="D30" s="385">
        <v>10</v>
      </c>
      <c r="E30" s="383"/>
      <c r="F30" s="384">
        <v>7</v>
      </c>
      <c r="G30" s="385"/>
      <c r="H30" s="384">
        <v>0</v>
      </c>
      <c r="I30" s="385"/>
      <c r="J30" s="384">
        <v>3</v>
      </c>
      <c r="K30" s="383"/>
      <c r="L30" s="385">
        <v>3</v>
      </c>
      <c r="M30" s="383"/>
      <c r="N30" s="384">
        <v>0</v>
      </c>
      <c r="O30" s="385"/>
      <c r="P30" s="384">
        <v>3</v>
      </c>
      <c r="Q30" s="383"/>
      <c r="R30" s="385">
        <v>4</v>
      </c>
      <c r="S30" s="383"/>
      <c r="T30" s="384">
        <v>0</v>
      </c>
      <c r="U30" s="385"/>
      <c r="V30" s="384">
        <v>0</v>
      </c>
      <c r="W30" s="18"/>
    </row>
    <row r="31" spans="1:23" s="46" customFormat="1" ht="15" customHeight="1" x14ac:dyDescent="0.2">
      <c r="A31" s="487"/>
      <c r="B31" s="428" t="s">
        <v>322</v>
      </c>
      <c r="C31" s="386"/>
      <c r="D31" s="388">
        <f>SUM(F31:J31)</f>
        <v>10</v>
      </c>
      <c r="E31" s="386"/>
      <c r="F31" s="387">
        <f>L31+R31</f>
        <v>7</v>
      </c>
      <c r="G31" s="388"/>
      <c r="H31" s="387">
        <f>N31+T31</f>
        <v>0</v>
      </c>
      <c r="I31" s="388"/>
      <c r="J31" s="387">
        <f>P31+V31</f>
        <v>3</v>
      </c>
      <c r="K31" s="386"/>
      <c r="L31" s="388">
        <v>4</v>
      </c>
      <c r="M31" s="393"/>
      <c r="N31" s="395">
        <v>0</v>
      </c>
      <c r="O31" s="398"/>
      <c r="P31" s="387">
        <v>3</v>
      </c>
      <c r="Q31" s="386"/>
      <c r="R31" s="388">
        <v>3</v>
      </c>
      <c r="S31" s="393"/>
      <c r="T31" s="395">
        <v>0</v>
      </c>
      <c r="U31" s="398"/>
      <c r="V31" s="395">
        <v>0</v>
      </c>
      <c r="W31" s="45"/>
    </row>
    <row r="32" spans="1:23" ht="15" customHeight="1" x14ac:dyDescent="0.2">
      <c r="A32" s="486" t="s">
        <v>314</v>
      </c>
      <c r="B32" s="427" t="s">
        <v>332</v>
      </c>
      <c r="C32" s="383"/>
      <c r="D32" s="385">
        <v>12</v>
      </c>
      <c r="E32" s="383"/>
      <c r="F32" s="384">
        <v>12</v>
      </c>
      <c r="G32" s="385"/>
      <c r="H32" s="384">
        <v>0</v>
      </c>
      <c r="I32" s="385"/>
      <c r="J32" s="384">
        <v>0</v>
      </c>
      <c r="K32" s="383"/>
      <c r="L32" s="385">
        <v>7</v>
      </c>
      <c r="M32" s="383"/>
      <c r="N32" s="384">
        <v>0</v>
      </c>
      <c r="O32" s="385"/>
      <c r="P32" s="384">
        <v>0</v>
      </c>
      <c r="Q32" s="383"/>
      <c r="R32" s="385">
        <v>5</v>
      </c>
      <c r="S32" s="383"/>
      <c r="T32" s="384">
        <v>0</v>
      </c>
      <c r="U32" s="385"/>
      <c r="V32" s="384">
        <v>0</v>
      </c>
      <c r="W32" s="18"/>
    </row>
    <row r="33" spans="1:23" s="46" customFormat="1" ht="15" customHeight="1" x14ac:dyDescent="0.2">
      <c r="A33" s="487"/>
      <c r="B33" s="428" t="s">
        <v>322</v>
      </c>
      <c r="C33" s="386"/>
      <c r="D33" s="388">
        <f>SUM(F33:J33)</f>
        <v>11</v>
      </c>
      <c r="E33" s="386"/>
      <c r="F33" s="387">
        <f>L33+R33</f>
        <v>11</v>
      </c>
      <c r="G33" s="388"/>
      <c r="H33" s="387">
        <f>N33+T33</f>
        <v>0</v>
      </c>
      <c r="I33" s="388"/>
      <c r="J33" s="387">
        <f>P33+V33</f>
        <v>0</v>
      </c>
      <c r="K33" s="386"/>
      <c r="L33" s="388">
        <v>7</v>
      </c>
      <c r="M33" s="386"/>
      <c r="N33" s="387">
        <v>0</v>
      </c>
      <c r="O33" s="388"/>
      <c r="P33" s="387">
        <v>0</v>
      </c>
      <c r="Q33" s="386"/>
      <c r="R33" s="388">
        <v>4</v>
      </c>
      <c r="S33" s="386"/>
      <c r="T33" s="387">
        <v>0</v>
      </c>
      <c r="U33" s="388"/>
      <c r="V33" s="387">
        <v>0</v>
      </c>
      <c r="W33" s="45"/>
    </row>
    <row r="34" spans="1:23" ht="15" customHeight="1" x14ac:dyDescent="0.2">
      <c r="A34" s="486" t="s">
        <v>315</v>
      </c>
      <c r="B34" s="427" t="s">
        <v>332</v>
      </c>
      <c r="C34" s="383"/>
      <c r="D34" s="385">
        <v>1</v>
      </c>
      <c r="E34" s="383"/>
      <c r="F34" s="384">
        <v>1</v>
      </c>
      <c r="G34" s="385"/>
      <c r="H34" s="384">
        <v>0</v>
      </c>
      <c r="I34" s="385"/>
      <c r="J34" s="384">
        <v>0</v>
      </c>
      <c r="K34" s="383"/>
      <c r="L34" s="385">
        <v>1</v>
      </c>
      <c r="M34" s="383"/>
      <c r="N34" s="384">
        <v>0</v>
      </c>
      <c r="O34" s="385"/>
      <c r="P34" s="384">
        <v>0</v>
      </c>
      <c r="Q34" s="383"/>
      <c r="R34" s="385">
        <v>0</v>
      </c>
      <c r="S34" s="383"/>
      <c r="T34" s="384">
        <v>0</v>
      </c>
      <c r="U34" s="385"/>
      <c r="V34" s="384">
        <v>0</v>
      </c>
      <c r="W34" s="18"/>
    </row>
    <row r="35" spans="1:23" s="46" customFormat="1" ht="15" customHeight="1" x14ac:dyDescent="0.2">
      <c r="A35" s="487"/>
      <c r="B35" s="428" t="s">
        <v>322</v>
      </c>
      <c r="C35" s="386"/>
      <c r="D35" s="388">
        <f>SUM(F35:J35)</f>
        <v>1</v>
      </c>
      <c r="E35" s="386"/>
      <c r="F35" s="387">
        <f>L35+R35</f>
        <v>1</v>
      </c>
      <c r="G35" s="388"/>
      <c r="H35" s="387">
        <f>N35+T35</f>
        <v>0</v>
      </c>
      <c r="I35" s="388"/>
      <c r="J35" s="387">
        <f>P35+V35</f>
        <v>0</v>
      </c>
      <c r="K35" s="386"/>
      <c r="L35" s="388">
        <v>1</v>
      </c>
      <c r="M35" s="386"/>
      <c r="N35" s="387">
        <v>0</v>
      </c>
      <c r="O35" s="388"/>
      <c r="P35" s="387">
        <v>0</v>
      </c>
      <c r="Q35" s="386"/>
      <c r="R35" s="388">
        <v>0</v>
      </c>
      <c r="S35" s="386"/>
      <c r="T35" s="387">
        <v>0</v>
      </c>
      <c r="U35" s="388"/>
      <c r="V35" s="387">
        <v>0</v>
      </c>
      <c r="W35" s="45"/>
    </row>
    <row r="36" spans="1:23" s="10" customFormat="1" ht="15" customHeight="1" x14ac:dyDescent="0.2">
      <c r="A36" s="486" t="s">
        <v>316</v>
      </c>
      <c r="B36" s="427" t="s">
        <v>332</v>
      </c>
      <c r="C36" s="383"/>
      <c r="D36" s="385">
        <v>7</v>
      </c>
      <c r="E36" s="383"/>
      <c r="F36" s="384">
        <v>7</v>
      </c>
      <c r="G36" s="385"/>
      <c r="H36" s="384">
        <v>0</v>
      </c>
      <c r="I36" s="385"/>
      <c r="J36" s="384">
        <v>0</v>
      </c>
      <c r="K36" s="383"/>
      <c r="L36" s="385">
        <v>2</v>
      </c>
      <c r="M36" s="383"/>
      <c r="N36" s="384">
        <v>0</v>
      </c>
      <c r="O36" s="385"/>
      <c r="P36" s="384">
        <v>0</v>
      </c>
      <c r="Q36" s="383"/>
      <c r="R36" s="385">
        <v>5</v>
      </c>
      <c r="S36" s="383"/>
      <c r="T36" s="384">
        <v>0</v>
      </c>
      <c r="U36" s="385"/>
      <c r="V36" s="384">
        <v>0</v>
      </c>
      <c r="W36" s="18"/>
    </row>
    <row r="37" spans="1:23" s="46" customFormat="1" ht="15" customHeight="1" x14ac:dyDescent="0.2">
      <c r="A37" s="487"/>
      <c r="B37" s="428" t="s">
        <v>322</v>
      </c>
      <c r="C37" s="386"/>
      <c r="D37" s="388">
        <f>SUM(F37:J37)</f>
        <v>7</v>
      </c>
      <c r="E37" s="386"/>
      <c r="F37" s="387">
        <f>L37+R37</f>
        <v>7</v>
      </c>
      <c r="G37" s="388"/>
      <c r="H37" s="387">
        <f>N37+T37</f>
        <v>0</v>
      </c>
      <c r="I37" s="388"/>
      <c r="J37" s="387">
        <f>P37+V37</f>
        <v>0</v>
      </c>
      <c r="K37" s="386"/>
      <c r="L37" s="388">
        <v>2</v>
      </c>
      <c r="M37" s="386"/>
      <c r="N37" s="387">
        <v>0</v>
      </c>
      <c r="O37" s="388"/>
      <c r="P37" s="387">
        <v>0</v>
      </c>
      <c r="Q37" s="386"/>
      <c r="R37" s="388">
        <v>5</v>
      </c>
      <c r="S37" s="386"/>
      <c r="T37" s="387">
        <v>0</v>
      </c>
      <c r="U37" s="388"/>
      <c r="V37" s="387">
        <v>0</v>
      </c>
      <c r="W37" s="45"/>
    </row>
    <row r="38" spans="1:23" ht="15" customHeight="1" x14ac:dyDescent="0.2">
      <c r="A38" s="486" t="s">
        <v>317</v>
      </c>
      <c r="B38" s="427" t="s">
        <v>332</v>
      </c>
      <c r="C38" s="383"/>
      <c r="D38" s="385">
        <v>4</v>
      </c>
      <c r="E38" s="383"/>
      <c r="F38" s="384">
        <v>4</v>
      </c>
      <c r="G38" s="385"/>
      <c r="H38" s="384">
        <v>0</v>
      </c>
      <c r="I38" s="385"/>
      <c r="J38" s="384">
        <v>0</v>
      </c>
      <c r="K38" s="383"/>
      <c r="L38" s="385">
        <v>2</v>
      </c>
      <c r="M38" s="383"/>
      <c r="N38" s="384">
        <v>0</v>
      </c>
      <c r="O38" s="385"/>
      <c r="P38" s="384">
        <v>0</v>
      </c>
      <c r="Q38" s="383"/>
      <c r="R38" s="385">
        <v>2</v>
      </c>
      <c r="S38" s="383"/>
      <c r="T38" s="384">
        <v>0</v>
      </c>
      <c r="U38" s="385"/>
      <c r="V38" s="384">
        <v>0</v>
      </c>
      <c r="W38" s="18"/>
    </row>
    <row r="39" spans="1:23" s="46" customFormat="1" ht="15" customHeight="1" x14ac:dyDescent="0.2">
      <c r="A39" s="487"/>
      <c r="B39" s="428" t="s">
        <v>322</v>
      </c>
      <c r="C39" s="386"/>
      <c r="D39" s="388">
        <f>SUM(F39:J39)</f>
        <v>4</v>
      </c>
      <c r="E39" s="386"/>
      <c r="F39" s="387">
        <f>L39+R39</f>
        <v>4</v>
      </c>
      <c r="G39" s="388"/>
      <c r="H39" s="387">
        <f>N39+T39</f>
        <v>0</v>
      </c>
      <c r="I39" s="388"/>
      <c r="J39" s="387">
        <f>P39+V39</f>
        <v>0</v>
      </c>
      <c r="K39" s="386"/>
      <c r="L39" s="388">
        <v>2</v>
      </c>
      <c r="M39" s="386"/>
      <c r="N39" s="387">
        <v>0</v>
      </c>
      <c r="O39" s="388"/>
      <c r="P39" s="387">
        <v>0</v>
      </c>
      <c r="Q39" s="386"/>
      <c r="R39" s="388">
        <v>2</v>
      </c>
      <c r="S39" s="386"/>
      <c r="T39" s="387">
        <v>0</v>
      </c>
      <c r="U39" s="388"/>
      <c r="V39" s="387">
        <v>0</v>
      </c>
      <c r="W39" s="45"/>
    </row>
    <row r="40" spans="1:23" ht="15" customHeight="1" x14ac:dyDescent="0.2">
      <c r="A40" s="486" t="s">
        <v>318</v>
      </c>
      <c r="B40" s="427" t="s">
        <v>332</v>
      </c>
      <c r="C40" s="383"/>
      <c r="D40" s="385">
        <v>1</v>
      </c>
      <c r="E40" s="383"/>
      <c r="F40" s="384">
        <v>1</v>
      </c>
      <c r="G40" s="385"/>
      <c r="H40" s="384">
        <v>0</v>
      </c>
      <c r="I40" s="385"/>
      <c r="J40" s="384">
        <v>0</v>
      </c>
      <c r="K40" s="383"/>
      <c r="L40" s="385">
        <v>0</v>
      </c>
      <c r="M40" s="383"/>
      <c r="N40" s="384">
        <v>0</v>
      </c>
      <c r="O40" s="385"/>
      <c r="P40" s="384">
        <v>0</v>
      </c>
      <c r="Q40" s="383"/>
      <c r="R40" s="385">
        <v>1</v>
      </c>
      <c r="S40" s="383"/>
      <c r="T40" s="384">
        <v>0</v>
      </c>
      <c r="U40" s="385"/>
      <c r="V40" s="384">
        <v>0</v>
      </c>
      <c r="W40" s="18"/>
    </row>
    <row r="41" spans="1:23" s="47" customFormat="1" ht="15" customHeight="1" x14ac:dyDescent="0.2">
      <c r="A41" s="487"/>
      <c r="B41" s="428" t="s">
        <v>322</v>
      </c>
      <c r="C41" s="386"/>
      <c r="D41" s="388">
        <f>SUM(F41:J41)</f>
        <v>1</v>
      </c>
      <c r="E41" s="386"/>
      <c r="F41" s="387">
        <f>L41+R41</f>
        <v>1</v>
      </c>
      <c r="G41" s="388"/>
      <c r="H41" s="387">
        <f>N41+T41</f>
        <v>0</v>
      </c>
      <c r="I41" s="388"/>
      <c r="J41" s="387">
        <f>P41+V41</f>
        <v>0</v>
      </c>
      <c r="K41" s="386"/>
      <c r="L41" s="388">
        <v>0</v>
      </c>
      <c r="M41" s="386"/>
      <c r="N41" s="387">
        <v>0</v>
      </c>
      <c r="O41" s="388"/>
      <c r="P41" s="387">
        <v>0</v>
      </c>
      <c r="Q41" s="386"/>
      <c r="R41" s="388">
        <v>1</v>
      </c>
      <c r="S41" s="386"/>
      <c r="T41" s="387">
        <v>0</v>
      </c>
      <c r="U41" s="388"/>
      <c r="V41" s="387">
        <v>0</v>
      </c>
      <c r="W41" s="45"/>
    </row>
    <row r="42" spans="1:23" ht="15" customHeight="1" x14ac:dyDescent="0.2">
      <c r="A42" s="486" t="s">
        <v>319</v>
      </c>
      <c r="B42" s="427" t="s">
        <v>332</v>
      </c>
      <c r="C42" s="383"/>
      <c r="D42" s="385">
        <v>1</v>
      </c>
      <c r="E42" s="383"/>
      <c r="F42" s="384">
        <v>1</v>
      </c>
      <c r="G42" s="385"/>
      <c r="H42" s="384">
        <v>0</v>
      </c>
      <c r="I42" s="385"/>
      <c r="J42" s="384">
        <v>0</v>
      </c>
      <c r="K42" s="383"/>
      <c r="L42" s="385">
        <v>0</v>
      </c>
      <c r="M42" s="383"/>
      <c r="N42" s="384">
        <v>0</v>
      </c>
      <c r="O42" s="385"/>
      <c r="P42" s="384">
        <v>0</v>
      </c>
      <c r="Q42" s="383"/>
      <c r="R42" s="385">
        <v>1</v>
      </c>
      <c r="S42" s="383"/>
      <c r="T42" s="384">
        <v>0</v>
      </c>
      <c r="U42" s="385"/>
      <c r="V42" s="384">
        <v>0</v>
      </c>
      <c r="W42" s="18"/>
    </row>
    <row r="43" spans="1:23" s="46" customFormat="1" ht="15" customHeight="1" x14ac:dyDescent="0.2">
      <c r="A43" s="487"/>
      <c r="B43" s="428" t="s">
        <v>322</v>
      </c>
      <c r="C43" s="386"/>
      <c r="D43" s="388">
        <f>SUM(F43:J43)</f>
        <v>1</v>
      </c>
      <c r="E43" s="386"/>
      <c r="F43" s="387">
        <f>L43+R43</f>
        <v>1</v>
      </c>
      <c r="G43" s="388"/>
      <c r="H43" s="387">
        <f>N43+T43</f>
        <v>0</v>
      </c>
      <c r="I43" s="388"/>
      <c r="J43" s="387">
        <f>P43+V43</f>
        <v>0</v>
      </c>
      <c r="K43" s="386"/>
      <c r="L43" s="388">
        <v>0</v>
      </c>
      <c r="M43" s="386"/>
      <c r="N43" s="387">
        <v>0</v>
      </c>
      <c r="O43" s="388"/>
      <c r="P43" s="387">
        <v>0</v>
      </c>
      <c r="Q43" s="386"/>
      <c r="R43" s="388">
        <v>1</v>
      </c>
      <c r="S43" s="386"/>
      <c r="T43" s="387">
        <v>0</v>
      </c>
      <c r="U43" s="388"/>
      <c r="V43" s="387">
        <v>0</v>
      </c>
      <c r="W43" s="45"/>
    </row>
    <row r="44" spans="1:23" ht="15" customHeight="1" x14ac:dyDescent="0.2">
      <c r="A44" s="486" t="s">
        <v>320</v>
      </c>
      <c r="B44" s="427" t="s">
        <v>332</v>
      </c>
      <c r="C44" s="383"/>
      <c r="D44" s="385">
        <v>10</v>
      </c>
      <c r="E44" s="383"/>
      <c r="F44" s="384">
        <v>10</v>
      </c>
      <c r="G44" s="385"/>
      <c r="H44" s="384">
        <v>0</v>
      </c>
      <c r="I44" s="385"/>
      <c r="J44" s="384">
        <v>0</v>
      </c>
      <c r="K44" s="383"/>
      <c r="L44" s="385">
        <v>8</v>
      </c>
      <c r="M44" s="383"/>
      <c r="N44" s="384">
        <v>0</v>
      </c>
      <c r="O44" s="385"/>
      <c r="P44" s="384">
        <v>0</v>
      </c>
      <c r="Q44" s="383"/>
      <c r="R44" s="385">
        <v>2</v>
      </c>
      <c r="S44" s="383"/>
      <c r="T44" s="384">
        <v>0</v>
      </c>
      <c r="U44" s="385"/>
      <c r="V44" s="384">
        <v>0</v>
      </c>
      <c r="W44" s="18"/>
    </row>
    <row r="45" spans="1:23" s="46" customFormat="1" ht="15" customHeight="1" x14ac:dyDescent="0.2">
      <c r="A45" s="487"/>
      <c r="B45" s="428" t="s">
        <v>322</v>
      </c>
      <c r="C45" s="386"/>
      <c r="D45" s="388">
        <f>SUM(F45:J45)</f>
        <v>8</v>
      </c>
      <c r="E45" s="386"/>
      <c r="F45" s="387">
        <f>L45+R45</f>
        <v>8</v>
      </c>
      <c r="G45" s="388"/>
      <c r="H45" s="387">
        <f>N45+T45</f>
        <v>0</v>
      </c>
      <c r="I45" s="388"/>
      <c r="J45" s="387">
        <f>P45+V45</f>
        <v>0</v>
      </c>
      <c r="K45" s="386"/>
      <c r="L45" s="388">
        <v>6</v>
      </c>
      <c r="M45" s="386"/>
      <c r="N45" s="387">
        <v>0</v>
      </c>
      <c r="O45" s="388"/>
      <c r="P45" s="387">
        <v>0</v>
      </c>
      <c r="Q45" s="386"/>
      <c r="R45" s="388">
        <v>2</v>
      </c>
      <c r="S45" s="386"/>
      <c r="T45" s="387">
        <v>0</v>
      </c>
      <c r="U45" s="388"/>
      <c r="V45" s="387">
        <v>0</v>
      </c>
      <c r="W45" s="45"/>
    </row>
    <row r="46" spans="1:23" ht="15" customHeight="1" x14ac:dyDescent="0.2">
      <c r="A46" s="486" t="s">
        <v>321</v>
      </c>
      <c r="B46" s="427" t="s">
        <v>332</v>
      </c>
      <c r="C46" s="403"/>
      <c r="D46" s="385">
        <v>7</v>
      </c>
      <c r="E46" s="399"/>
      <c r="F46" s="384">
        <v>6</v>
      </c>
      <c r="G46" s="385"/>
      <c r="H46" s="384">
        <v>1</v>
      </c>
      <c r="I46" s="385"/>
      <c r="J46" s="384">
        <v>0</v>
      </c>
      <c r="K46" s="399"/>
      <c r="L46" s="385">
        <v>5</v>
      </c>
      <c r="M46" s="399"/>
      <c r="N46" s="384">
        <v>1</v>
      </c>
      <c r="O46" s="400"/>
      <c r="P46" s="384">
        <v>0</v>
      </c>
      <c r="Q46" s="399"/>
      <c r="R46" s="385">
        <v>1</v>
      </c>
      <c r="S46" s="399"/>
      <c r="T46" s="384">
        <v>0</v>
      </c>
      <c r="U46" s="400"/>
      <c r="V46" s="384">
        <v>0</v>
      </c>
      <c r="W46" s="18"/>
    </row>
    <row r="47" spans="1:23" s="46" customFormat="1" ht="15" customHeight="1" x14ac:dyDescent="0.2">
      <c r="A47" s="487"/>
      <c r="B47" s="428" t="s">
        <v>322</v>
      </c>
      <c r="C47" s="401"/>
      <c r="D47" s="404">
        <f>SUM(F47:J47)</f>
        <v>7</v>
      </c>
      <c r="E47" s="391"/>
      <c r="F47" s="392">
        <f>L47+R47</f>
        <v>6</v>
      </c>
      <c r="G47" s="404"/>
      <c r="H47" s="392">
        <f>N47+T47</f>
        <v>1</v>
      </c>
      <c r="I47" s="404"/>
      <c r="J47" s="392">
        <f>P47+V47</f>
        <v>0</v>
      </c>
      <c r="K47" s="401"/>
      <c r="L47" s="388">
        <v>5</v>
      </c>
      <c r="M47" s="401"/>
      <c r="N47" s="387">
        <v>1</v>
      </c>
      <c r="O47" s="402"/>
      <c r="P47" s="387">
        <v>0</v>
      </c>
      <c r="Q47" s="401"/>
      <c r="R47" s="388">
        <v>1</v>
      </c>
      <c r="S47" s="401"/>
      <c r="T47" s="387">
        <v>0</v>
      </c>
      <c r="U47" s="402"/>
      <c r="V47" s="387">
        <v>0</v>
      </c>
      <c r="W47" s="45"/>
    </row>
    <row r="48" spans="1:23" ht="27" customHeight="1" x14ac:dyDescent="0.2">
      <c r="W48" s="18"/>
    </row>
    <row r="49" spans="1:23" ht="27" customHeight="1" x14ac:dyDescent="0.2">
      <c r="A49" s="54"/>
      <c r="W49" s="18"/>
    </row>
    <row r="50" spans="1:23" ht="27" customHeight="1" x14ac:dyDescent="0.2">
      <c r="A50" s="54"/>
      <c r="W50" s="18"/>
    </row>
    <row r="51" spans="1:23" ht="27" customHeight="1" x14ac:dyDescent="0.2">
      <c r="W51" s="18"/>
    </row>
    <row r="52" spans="1:23" ht="27" customHeight="1" x14ac:dyDescent="0.2">
      <c r="A52" s="6"/>
      <c r="B52" s="6"/>
      <c r="C52" s="11"/>
      <c r="D52" s="11"/>
      <c r="E52" s="11"/>
      <c r="F52" s="11"/>
      <c r="G52" s="11"/>
      <c r="H52" s="11"/>
      <c r="I52" s="11"/>
      <c r="J52" s="11"/>
      <c r="K52" s="11"/>
      <c r="L52" s="11"/>
      <c r="M52" s="11"/>
      <c r="N52" s="11"/>
      <c r="O52" s="11"/>
      <c r="P52" s="11"/>
      <c r="Q52" s="11"/>
      <c r="R52" s="11"/>
      <c r="S52" s="11"/>
      <c r="T52" s="11"/>
      <c r="U52" s="11"/>
      <c r="V52" s="11"/>
      <c r="W52" s="18"/>
    </row>
    <row r="53" spans="1:23" ht="27" customHeight="1" x14ac:dyDescent="0.2">
      <c r="A53" s="6"/>
      <c r="B53" s="6"/>
      <c r="C53" s="11"/>
      <c r="D53" s="11"/>
      <c r="E53" s="11"/>
      <c r="F53" s="11"/>
      <c r="G53" s="11"/>
      <c r="H53" s="11"/>
      <c r="I53" s="11"/>
      <c r="J53" s="11"/>
      <c r="K53" s="11"/>
      <c r="L53" s="11"/>
      <c r="M53" s="11"/>
      <c r="N53" s="11"/>
      <c r="O53" s="11"/>
      <c r="P53" s="11"/>
      <c r="Q53" s="11"/>
      <c r="R53" s="11"/>
      <c r="S53" s="11"/>
      <c r="T53" s="11"/>
      <c r="U53" s="11"/>
      <c r="V53" s="11"/>
      <c r="W53" s="18"/>
    </row>
    <row r="54" spans="1:23" ht="27" customHeight="1" x14ac:dyDescent="0.2">
      <c r="A54" s="6"/>
      <c r="B54" s="6"/>
      <c r="C54" s="11"/>
      <c r="D54" s="11"/>
      <c r="E54" s="11"/>
      <c r="F54" s="11"/>
      <c r="G54" s="11"/>
      <c r="H54" s="11"/>
      <c r="I54" s="11"/>
      <c r="J54" s="11"/>
      <c r="K54" s="11"/>
      <c r="L54" s="11"/>
      <c r="M54" s="11"/>
      <c r="N54" s="11"/>
      <c r="O54" s="11"/>
      <c r="P54" s="11"/>
      <c r="Q54" s="11"/>
      <c r="R54" s="11"/>
      <c r="S54" s="11"/>
      <c r="T54" s="11"/>
      <c r="U54" s="11"/>
      <c r="V54" s="11"/>
      <c r="W54" s="18"/>
    </row>
    <row r="55" spans="1:23" ht="27" customHeight="1" x14ac:dyDescent="0.2">
      <c r="A55" s="5"/>
      <c r="B55" s="5"/>
      <c r="C55" s="5"/>
      <c r="D55" s="5"/>
      <c r="E55" s="5"/>
      <c r="F55" s="5"/>
      <c r="G55" s="5"/>
      <c r="H55" s="5"/>
      <c r="I55" s="5"/>
      <c r="J55" s="5"/>
      <c r="K55" s="5"/>
      <c r="L55" s="5"/>
      <c r="M55" s="5"/>
      <c r="N55" s="5"/>
      <c r="O55" s="5"/>
      <c r="P55" s="5"/>
      <c r="Q55" s="5"/>
      <c r="R55" s="5"/>
      <c r="S55" s="5"/>
      <c r="T55" s="5"/>
      <c r="U55" s="5"/>
      <c r="V55" s="5"/>
    </row>
    <row r="56" spans="1:23" ht="27" customHeight="1" x14ac:dyDescent="0.2">
      <c r="A56" s="5"/>
      <c r="B56" s="5"/>
      <c r="C56" s="5"/>
      <c r="D56" s="5"/>
      <c r="E56" s="5"/>
      <c r="F56" s="5"/>
      <c r="G56" s="5"/>
      <c r="H56" s="5"/>
      <c r="I56" s="5"/>
      <c r="J56" s="5"/>
      <c r="K56" s="5"/>
      <c r="L56" s="5"/>
      <c r="M56" s="5"/>
      <c r="N56" s="5"/>
      <c r="O56" s="5"/>
      <c r="P56" s="5"/>
      <c r="Q56" s="5"/>
      <c r="R56" s="5"/>
      <c r="S56" s="5"/>
      <c r="T56" s="5"/>
      <c r="U56" s="5"/>
      <c r="V56" s="5"/>
    </row>
    <row r="57" spans="1:23" ht="27" customHeight="1" x14ac:dyDescent="0.2">
      <c r="A57" s="5"/>
      <c r="B57" s="5"/>
      <c r="C57" s="5"/>
      <c r="D57" s="5"/>
      <c r="E57" s="5"/>
      <c r="F57" s="5"/>
      <c r="G57" s="5"/>
      <c r="H57" s="5"/>
      <c r="I57" s="5"/>
      <c r="J57" s="5"/>
      <c r="K57" s="5"/>
      <c r="L57" s="5"/>
      <c r="M57" s="5"/>
      <c r="N57" s="5"/>
      <c r="O57" s="5"/>
      <c r="P57" s="5"/>
      <c r="Q57" s="5"/>
      <c r="R57" s="5"/>
      <c r="S57" s="5"/>
      <c r="T57" s="5"/>
      <c r="U57" s="5"/>
      <c r="V57" s="5"/>
    </row>
    <row r="58" spans="1:23" ht="27" customHeight="1" x14ac:dyDescent="0.2">
      <c r="A58" s="5"/>
      <c r="B58" s="5"/>
      <c r="C58" s="5"/>
      <c r="D58" s="5"/>
      <c r="E58" s="5"/>
      <c r="F58" s="5"/>
      <c r="G58" s="5"/>
      <c r="H58" s="5"/>
      <c r="I58" s="5"/>
      <c r="J58" s="5"/>
      <c r="K58" s="5"/>
      <c r="L58" s="5"/>
      <c r="M58" s="5"/>
      <c r="N58" s="5"/>
      <c r="O58" s="5"/>
      <c r="P58" s="5"/>
      <c r="Q58" s="5"/>
      <c r="R58" s="5"/>
      <c r="S58" s="5"/>
      <c r="T58" s="5"/>
      <c r="U58" s="5"/>
      <c r="V58" s="5"/>
    </row>
    <row r="59" spans="1:23" ht="27" customHeight="1" x14ac:dyDescent="0.2">
      <c r="A59" s="5"/>
      <c r="B59" s="5"/>
      <c r="C59" s="5"/>
      <c r="D59" s="5"/>
      <c r="E59" s="5"/>
      <c r="F59" s="5"/>
      <c r="G59" s="5"/>
      <c r="H59" s="5"/>
      <c r="I59" s="5"/>
      <c r="J59" s="5"/>
      <c r="K59" s="5"/>
      <c r="L59" s="5"/>
      <c r="M59" s="5"/>
      <c r="N59" s="5"/>
      <c r="O59" s="5"/>
      <c r="P59" s="5"/>
      <c r="Q59" s="5"/>
      <c r="R59" s="5"/>
      <c r="S59" s="5"/>
      <c r="T59" s="5"/>
      <c r="U59" s="5"/>
      <c r="V59" s="5"/>
    </row>
    <row r="60" spans="1:23" ht="27" customHeight="1" x14ac:dyDescent="0.2">
      <c r="A60" s="5"/>
      <c r="B60" s="5"/>
      <c r="C60" s="5"/>
      <c r="D60" s="5"/>
      <c r="E60" s="5"/>
      <c r="F60" s="5"/>
      <c r="G60" s="5"/>
      <c r="H60" s="5"/>
      <c r="I60" s="5"/>
      <c r="J60" s="5"/>
      <c r="K60" s="5"/>
      <c r="L60" s="5"/>
      <c r="M60" s="5"/>
      <c r="N60" s="5"/>
      <c r="O60" s="5"/>
      <c r="P60" s="5"/>
      <c r="Q60" s="5"/>
      <c r="R60" s="5"/>
      <c r="S60" s="5"/>
      <c r="T60" s="5"/>
      <c r="U60" s="5"/>
      <c r="V60" s="5"/>
    </row>
    <row r="61" spans="1:23" ht="27" customHeight="1" x14ac:dyDescent="0.2">
      <c r="A61" s="5"/>
      <c r="B61" s="5"/>
      <c r="C61" s="5"/>
      <c r="D61" s="5"/>
      <c r="E61" s="5"/>
      <c r="F61" s="5"/>
      <c r="G61" s="5"/>
      <c r="H61" s="5"/>
      <c r="I61" s="5"/>
      <c r="J61" s="5"/>
      <c r="K61" s="5"/>
      <c r="L61" s="5"/>
      <c r="M61" s="5"/>
      <c r="N61" s="5"/>
      <c r="O61" s="5"/>
      <c r="P61" s="5"/>
      <c r="Q61" s="5"/>
      <c r="R61" s="5"/>
      <c r="S61" s="5"/>
      <c r="T61" s="5"/>
      <c r="U61" s="5"/>
      <c r="V61" s="5"/>
    </row>
    <row r="62" spans="1:23" ht="27" customHeight="1" x14ac:dyDescent="0.2">
      <c r="A62" s="5"/>
      <c r="B62" s="5"/>
      <c r="C62" s="5"/>
      <c r="D62" s="5"/>
      <c r="E62" s="5"/>
      <c r="F62" s="5"/>
      <c r="G62" s="5"/>
      <c r="H62" s="5"/>
      <c r="I62" s="5"/>
      <c r="J62" s="5"/>
      <c r="K62" s="5"/>
      <c r="L62" s="5"/>
      <c r="M62" s="5"/>
      <c r="N62" s="5"/>
      <c r="O62" s="5"/>
      <c r="P62" s="5"/>
      <c r="Q62" s="5"/>
      <c r="R62" s="5"/>
      <c r="S62" s="5"/>
      <c r="T62" s="5"/>
      <c r="U62" s="5"/>
      <c r="V62" s="5"/>
    </row>
    <row r="63" spans="1:23" ht="27" customHeight="1" x14ac:dyDescent="0.2">
      <c r="A63" s="5"/>
      <c r="B63" s="5"/>
      <c r="C63" s="5"/>
      <c r="D63" s="5"/>
      <c r="E63" s="5"/>
      <c r="F63" s="5"/>
      <c r="G63" s="5"/>
      <c r="H63" s="5"/>
      <c r="I63" s="5"/>
      <c r="J63" s="5"/>
      <c r="K63" s="5"/>
      <c r="L63" s="5"/>
      <c r="M63" s="5"/>
      <c r="N63" s="5"/>
      <c r="O63" s="5"/>
      <c r="P63" s="5"/>
      <c r="Q63" s="5"/>
      <c r="R63" s="5"/>
      <c r="S63" s="5"/>
      <c r="T63" s="5"/>
      <c r="U63" s="5"/>
      <c r="V63" s="5"/>
    </row>
    <row r="64" spans="1:23" ht="27" customHeight="1" x14ac:dyDescent="0.2">
      <c r="A64" s="5"/>
      <c r="B64" s="5"/>
      <c r="C64" s="5"/>
      <c r="D64" s="5"/>
      <c r="E64" s="5"/>
      <c r="F64" s="5"/>
      <c r="G64" s="5"/>
      <c r="H64" s="5"/>
      <c r="I64" s="5"/>
      <c r="J64" s="5"/>
      <c r="K64" s="5"/>
      <c r="L64" s="5"/>
      <c r="M64" s="5"/>
      <c r="N64" s="5"/>
      <c r="O64" s="5"/>
      <c r="P64" s="5"/>
      <c r="Q64" s="5"/>
      <c r="R64" s="5"/>
      <c r="S64" s="5"/>
      <c r="T64" s="5"/>
      <c r="U64" s="5"/>
      <c r="V64" s="5"/>
    </row>
    <row r="65" spans="1:22" ht="27" customHeight="1" x14ac:dyDescent="0.2">
      <c r="A65" s="5"/>
      <c r="B65" s="5"/>
      <c r="C65" s="5"/>
      <c r="D65" s="5"/>
      <c r="E65" s="5"/>
      <c r="F65" s="5"/>
      <c r="G65" s="5"/>
      <c r="H65" s="5"/>
      <c r="I65" s="5"/>
      <c r="J65" s="5"/>
      <c r="K65" s="5"/>
      <c r="L65" s="5"/>
      <c r="M65" s="5"/>
      <c r="N65" s="5"/>
      <c r="O65" s="5"/>
      <c r="P65" s="5"/>
      <c r="Q65" s="5"/>
      <c r="R65" s="5"/>
      <c r="S65" s="5"/>
      <c r="T65" s="5"/>
      <c r="U65" s="5"/>
      <c r="V65" s="5"/>
    </row>
    <row r="66" spans="1:22" ht="27" customHeight="1" x14ac:dyDescent="0.2">
      <c r="A66" s="5"/>
      <c r="B66" s="5"/>
      <c r="C66" s="5"/>
      <c r="D66" s="5"/>
      <c r="E66" s="5"/>
      <c r="F66" s="5"/>
      <c r="G66" s="5"/>
      <c r="H66" s="5"/>
      <c r="I66" s="5"/>
      <c r="J66" s="5"/>
      <c r="K66" s="5"/>
      <c r="L66" s="5"/>
      <c r="M66" s="5"/>
      <c r="N66" s="5"/>
      <c r="O66" s="5"/>
      <c r="P66" s="5"/>
      <c r="Q66" s="5"/>
      <c r="R66" s="5"/>
      <c r="S66" s="5"/>
      <c r="T66" s="5"/>
      <c r="U66" s="5"/>
      <c r="V66" s="5"/>
    </row>
    <row r="67" spans="1:22" ht="27" customHeight="1" x14ac:dyDescent="0.2">
      <c r="A67" s="5"/>
      <c r="B67" s="5"/>
      <c r="C67" s="5"/>
      <c r="D67" s="5"/>
      <c r="E67" s="5"/>
      <c r="F67" s="5"/>
      <c r="G67" s="5"/>
      <c r="H67" s="5"/>
      <c r="I67" s="5"/>
      <c r="J67" s="5"/>
      <c r="K67" s="5"/>
      <c r="L67" s="5"/>
      <c r="M67" s="5"/>
      <c r="N67" s="5"/>
      <c r="O67" s="5"/>
      <c r="P67" s="5"/>
      <c r="Q67" s="5"/>
      <c r="R67" s="5"/>
      <c r="S67" s="5"/>
      <c r="T67" s="5"/>
      <c r="U67" s="5"/>
      <c r="V67" s="5"/>
    </row>
    <row r="68" spans="1:22" ht="27" customHeight="1" x14ac:dyDescent="0.2">
      <c r="A68" s="5"/>
      <c r="B68" s="5"/>
      <c r="C68" s="5"/>
      <c r="D68" s="5"/>
      <c r="E68" s="5"/>
      <c r="F68" s="5"/>
      <c r="G68" s="5"/>
      <c r="H68" s="5"/>
      <c r="I68" s="5"/>
      <c r="J68" s="5"/>
      <c r="K68" s="5"/>
      <c r="L68" s="5"/>
      <c r="M68" s="5"/>
      <c r="N68" s="5"/>
      <c r="O68" s="5"/>
      <c r="P68" s="5"/>
      <c r="Q68" s="5"/>
      <c r="R68" s="5"/>
      <c r="S68" s="5"/>
      <c r="T68" s="5"/>
      <c r="U68" s="5"/>
      <c r="V68" s="5"/>
    </row>
    <row r="69" spans="1:22" ht="27" customHeight="1" x14ac:dyDescent="0.2">
      <c r="A69" s="5"/>
      <c r="B69" s="5"/>
      <c r="C69" s="5"/>
      <c r="D69" s="5"/>
      <c r="E69" s="5"/>
      <c r="F69" s="5"/>
      <c r="G69" s="5"/>
      <c r="H69" s="5"/>
      <c r="I69" s="5"/>
      <c r="J69" s="5"/>
      <c r="K69" s="5"/>
      <c r="L69" s="5"/>
      <c r="M69" s="5"/>
      <c r="N69" s="5"/>
      <c r="O69" s="5"/>
      <c r="P69" s="5"/>
      <c r="Q69" s="5"/>
      <c r="R69" s="5"/>
      <c r="S69" s="5"/>
      <c r="T69" s="5"/>
      <c r="U69" s="5"/>
      <c r="V69" s="5"/>
    </row>
    <row r="70" spans="1:22" ht="27" customHeight="1" x14ac:dyDescent="0.2">
      <c r="A70" s="5"/>
      <c r="B70" s="5"/>
      <c r="C70" s="5"/>
      <c r="D70" s="5"/>
      <c r="E70" s="5"/>
      <c r="F70" s="5"/>
      <c r="G70" s="5"/>
      <c r="H70" s="5"/>
      <c r="I70" s="5"/>
      <c r="J70" s="5"/>
      <c r="K70" s="5"/>
      <c r="L70" s="5"/>
      <c r="M70" s="5"/>
      <c r="N70" s="5"/>
      <c r="O70" s="5"/>
      <c r="P70" s="5"/>
      <c r="Q70" s="5"/>
      <c r="R70" s="5"/>
      <c r="S70" s="5"/>
      <c r="T70" s="5"/>
      <c r="U70" s="5"/>
      <c r="V70" s="5"/>
    </row>
    <row r="71" spans="1:22" ht="27" customHeight="1" x14ac:dyDescent="0.2">
      <c r="A71" s="5"/>
      <c r="B71" s="5"/>
      <c r="C71" s="5"/>
      <c r="D71" s="5"/>
      <c r="E71" s="5"/>
      <c r="F71" s="5"/>
      <c r="G71" s="5"/>
      <c r="H71" s="5"/>
      <c r="I71" s="5"/>
      <c r="J71" s="5"/>
      <c r="K71" s="5"/>
      <c r="L71" s="5"/>
      <c r="M71" s="5"/>
      <c r="N71" s="5"/>
      <c r="O71" s="5"/>
      <c r="P71" s="5"/>
      <c r="Q71" s="5"/>
      <c r="R71" s="5"/>
      <c r="S71" s="5"/>
      <c r="T71" s="5"/>
      <c r="U71" s="5"/>
      <c r="V71" s="5"/>
    </row>
    <row r="72" spans="1:22" ht="27" customHeight="1" x14ac:dyDescent="0.2">
      <c r="A72" s="5"/>
      <c r="B72" s="5"/>
      <c r="C72" s="5"/>
      <c r="D72" s="5"/>
      <c r="E72" s="5"/>
      <c r="F72" s="5"/>
      <c r="G72" s="5"/>
      <c r="H72" s="5"/>
      <c r="I72" s="5"/>
      <c r="J72" s="5"/>
      <c r="K72" s="5"/>
      <c r="L72" s="5"/>
      <c r="M72" s="5"/>
      <c r="N72" s="5"/>
      <c r="O72" s="5"/>
      <c r="P72" s="5"/>
      <c r="Q72" s="5"/>
      <c r="R72" s="5"/>
      <c r="S72" s="5"/>
      <c r="T72" s="5"/>
      <c r="U72" s="5"/>
      <c r="V72" s="5"/>
    </row>
    <row r="73" spans="1:22" ht="27" customHeight="1" x14ac:dyDescent="0.2">
      <c r="A73" s="5"/>
      <c r="B73" s="5"/>
      <c r="C73" s="5"/>
      <c r="D73" s="5"/>
      <c r="E73" s="5"/>
      <c r="F73" s="5"/>
      <c r="G73" s="5"/>
      <c r="H73" s="5"/>
      <c r="I73" s="5"/>
      <c r="J73" s="5"/>
      <c r="K73" s="5"/>
      <c r="L73" s="5"/>
      <c r="M73" s="5"/>
      <c r="N73" s="5"/>
      <c r="O73" s="5"/>
      <c r="P73" s="5"/>
      <c r="Q73" s="5"/>
      <c r="R73" s="5"/>
      <c r="S73" s="5"/>
      <c r="T73" s="5"/>
      <c r="U73" s="5"/>
      <c r="V73" s="5"/>
    </row>
    <row r="74" spans="1:22" ht="27" customHeight="1" x14ac:dyDescent="0.2">
      <c r="A74" s="5"/>
      <c r="B74" s="5"/>
      <c r="C74" s="5"/>
      <c r="D74" s="5"/>
      <c r="E74" s="5"/>
      <c r="F74" s="5"/>
      <c r="G74" s="5"/>
      <c r="H74" s="5"/>
      <c r="I74" s="5"/>
      <c r="J74" s="5"/>
      <c r="K74" s="5"/>
      <c r="L74" s="5"/>
      <c r="M74" s="5"/>
      <c r="N74" s="5"/>
      <c r="O74" s="5"/>
      <c r="P74" s="5"/>
      <c r="Q74" s="5"/>
      <c r="R74" s="5"/>
      <c r="S74" s="5"/>
      <c r="T74" s="5"/>
      <c r="U74" s="5"/>
      <c r="V74" s="5"/>
    </row>
    <row r="75" spans="1:22" ht="27" customHeight="1" x14ac:dyDescent="0.2">
      <c r="A75" s="5"/>
      <c r="B75" s="5"/>
      <c r="C75" s="5"/>
      <c r="D75" s="5"/>
      <c r="E75" s="5"/>
      <c r="F75" s="5"/>
      <c r="G75" s="5"/>
      <c r="H75" s="5"/>
      <c r="I75" s="5"/>
      <c r="J75" s="5"/>
      <c r="K75" s="5"/>
      <c r="L75" s="5"/>
      <c r="M75" s="5"/>
      <c r="N75" s="5"/>
      <c r="O75" s="5"/>
      <c r="P75" s="5"/>
      <c r="Q75" s="5"/>
      <c r="R75" s="5"/>
      <c r="S75" s="5"/>
      <c r="T75" s="5"/>
      <c r="U75" s="5"/>
      <c r="V75" s="5"/>
    </row>
    <row r="76" spans="1:22" ht="27" customHeight="1" x14ac:dyDescent="0.2">
      <c r="A76" s="5"/>
      <c r="B76" s="5"/>
      <c r="C76" s="5"/>
      <c r="D76" s="5"/>
      <c r="E76" s="5"/>
      <c r="F76" s="5"/>
      <c r="G76" s="5"/>
      <c r="H76" s="5"/>
      <c r="I76" s="5"/>
      <c r="J76" s="5"/>
      <c r="K76" s="5"/>
      <c r="L76" s="5"/>
      <c r="M76" s="5"/>
      <c r="N76" s="5"/>
      <c r="O76" s="5"/>
      <c r="P76" s="5"/>
      <c r="Q76" s="5"/>
      <c r="R76" s="5"/>
      <c r="S76" s="5"/>
      <c r="T76" s="5"/>
      <c r="U76" s="5"/>
      <c r="V76" s="5"/>
    </row>
    <row r="77" spans="1:22" ht="27" customHeight="1" x14ac:dyDescent="0.2">
      <c r="A77" s="5"/>
      <c r="B77" s="5"/>
      <c r="C77" s="5"/>
      <c r="D77" s="5"/>
      <c r="E77" s="5"/>
      <c r="F77" s="5"/>
      <c r="G77" s="5"/>
      <c r="H77" s="5"/>
      <c r="I77" s="5"/>
      <c r="J77" s="5"/>
      <c r="K77" s="5"/>
      <c r="L77" s="5"/>
      <c r="M77" s="5"/>
      <c r="N77" s="5"/>
      <c r="O77" s="5"/>
      <c r="P77" s="5"/>
      <c r="Q77" s="5"/>
      <c r="R77" s="5"/>
      <c r="S77" s="5"/>
      <c r="T77" s="5"/>
      <c r="U77" s="5"/>
      <c r="V77" s="5"/>
    </row>
    <row r="78" spans="1:22" ht="27" customHeight="1" x14ac:dyDescent="0.2">
      <c r="A78" s="5"/>
      <c r="B78" s="5"/>
      <c r="C78" s="5"/>
      <c r="D78" s="5"/>
      <c r="E78" s="5"/>
      <c r="F78" s="5"/>
      <c r="G78" s="5"/>
      <c r="H78" s="5"/>
      <c r="I78" s="5"/>
      <c r="J78" s="5"/>
      <c r="K78" s="5"/>
      <c r="L78" s="5"/>
      <c r="M78" s="5"/>
      <c r="N78" s="5"/>
      <c r="O78" s="5"/>
      <c r="P78" s="5"/>
      <c r="Q78" s="5"/>
      <c r="R78" s="5"/>
      <c r="S78" s="5"/>
      <c r="T78" s="5"/>
      <c r="U78" s="5"/>
      <c r="V78" s="5"/>
    </row>
    <row r="79" spans="1:22" ht="27" customHeight="1" x14ac:dyDescent="0.2">
      <c r="A79" s="5"/>
      <c r="B79" s="5"/>
      <c r="C79" s="5"/>
      <c r="D79" s="5"/>
      <c r="E79" s="5"/>
      <c r="F79" s="5"/>
      <c r="G79" s="5"/>
      <c r="H79" s="5"/>
      <c r="I79" s="5"/>
      <c r="J79" s="5"/>
      <c r="K79" s="5"/>
      <c r="L79" s="5"/>
      <c r="M79" s="5"/>
      <c r="N79" s="5"/>
      <c r="O79" s="5"/>
      <c r="P79" s="5"/>
      <c r="Q79" s="5"/>
      <c r="R79" s="5"/>
      <c r="S79" s="5"/>
      <c r="T79" s="5"/>
      <c r="U79" s="5"/>
      <c r="V79" s="5"/>
    </row>
    <row r="80" spans="1:22" ht="27" customHeight="1" x14ac:dyDescent="0.2">
      <c r="A80" s="5"/>
      <c r="B80" s="5"/>
      <c r="C80" s="5"/>
      <c r="D80" s="5"/>
      <c r="E80" s="5"/>
      <c r="F80" s="5"/>
      <c r="G80" s="5"/>
      <c r="H80" s="5"/>
      <c r="I80" s="5"/>
      <c r="J80" s="5"/>
      <c r="K80" s="5"/>
      <c r="L80" s="5"/>
      <c r="M80" s="5"/>
      <c r="N80" s="5"/>
      <c r="O80" s="5"/>
      <c r="P80" s="5"/>
      <c r="Q80" s="5"/>
      <c r="R80" s="5"/>
      <c r="S80" s="5"/>
      <c r="T80" s="5"/>
      <c r="U80" s="5"/>
      <c r="V80" s="5"/>
    </row>
    <row r="81" spans="1:22" ht="27" customHeight="1" x14ac:dyDescent="0.2">
      <c r="A81" s="5"/>
      <c r="B81" s="5"/>
      <c r="C81" s="5"/>
      <c r="D81" s="5"/>
      <c r="E81" s="5"/>
      <c r="F81" s="5"/>
      <c r="G81" s="5"/>
      <c r="H81" s="5"/>
      <c r="I81" s="5"/>
      <c r="J81" s="5"/>
      <c r="K81" s="5"/>
      <c r="L81" s="5"/>
      <c r="M81" s="5"/>
      <c r="N81" s="5"/>
      <c r="O81" s="5"/>
      <c r="P81" s="5"/>
      <c r="Q81" s="5"/>
      <c r="R81" s="5"/>
      <c r="S81" s="5"/>
      <c r="T81" s="5"/>
      <c r="U81" s="5"/>
      <c r="V81" s="5"/>
    </row>
    <row r="82" spans="1:22" ht="27" customHeight="1" x14ac:dyDescent="0.2">
      <c r="A82" s="5"/>
      <c r="B82" s="5"/>
      <c r="C82" s="5"/>
      <c r="D82" s="5"/>
      <c r="E82" s="5"/>
      <c r="F82" s="5"/>
      <c r="G82" s="5"/>
      <c r="H82" s="5"/>
      <c r="I82" s="5"/>
      <c r="J82" s="5"/>
      <c r="K82" s="5"/>
      <c r="L82" s="5"/>
      <c r="M82" s="5"/>
      <c r="N82" s="5"/>
      <c r="O82" s="5"/>
      <c r="P82" s="5"/>
      <c r="Q82" s="5"/>
      <c r="R82" s="5"/>
      <c r="S82" s="5"/>
      <c r="T82" s="5"/>
      <c r="U82" s="5"/>
      <c r="V82" s="5"/>
    </row>
    <row r="83" spans="1:22" ht="27" customHeight="1" x14ac:dyDescent="0.2">
      <c r="A83" s="5"/>
      <c r="B83" s="5"/>
      <c r="C83" s="5"/>
      <c r="D83" s="5"/>
      <c r="E83" s="5"/>
      <c r="F83" s="5"/>
      <c r="G83" s="5"/>
      <c r="H83" s="5"/>
      <c r="I83" s="5"/>
      <c r="J83" s="5"/>
      <c r="K83" s="5"/>
      <c r="L83" s="5"/>
      <c r="M83" s="5"/>
      <c r="N83" s="5"/>
      <c r="O83" s="5"/>
      <c r="P83" s="5"/>
      <c r="Q83" s="5"/>
      <c r="R83" s="5"/>
      <c r="S83" s="5"/>
      <c r="T83" s="5"/>
      <c r="U83" s="5"/>
      <c r="V83" s="5"/>
    </row>
    <row r="84" spans="1:22" ht="27" customHeight="1" x14ac:dyDescent="0.2">
      <c r="A84" s="5"/>
      <c r="B84" s="5"/>
      <c r="C84" s="5"/>
      <c r="D84" s="5"/>
      <c r="E84" s="5"/>
      <c r="F84" s="5"/>
      <c r="G84" s="5"/>
      <c r="H84" s="5"/>
      <c r="I84" s="5"/>
      <c r="J84" s="5"/>
      <c r="K84" s="5"/>
      <c r="L84" s="5"/>
      <c r="M84" s="5"/>
      <c r="N84" s="5"/>
      <c r="O84" s="5"/>
      <c r="P84" s="5"/>
      <c r="Q84" s="5"/>
      <c r="R84" s="5"/>
      <c r="S84" s="5"/>
      <c r="T84" s="5"/>
      <c r="U84" s="5"/>
      <c r="V84" s="5"/>
    </row>
    <row r="85" spans="1:22" ht="27" customHeight="1" x14ac:dyDescent="0.2">
      <c r="A85" s="5"/>
      <c r="B85" s="5"/>
      <c r="C85" s="5"/>
      <c r="D85" s="5"/>
      <c r="E85" s="5"/>
      <c r="F85" s="5"/>
      <c r="G85" s="5"/>
      <c r="H85" s="5"/>
      <c r="I85" s="5"/>
      <c r="J85" s="5"/>
      <c r="K85" s="5"/>
      <c r="L85" s="5"/>
      <c r="M85" s="5"/>
      <c r="N85" s="5"/>
      <c r="O85" s="5"/>
      <c r="P85" s="5"/>
      <c r="Q85" s="5"/>
      <c r="R85" s="5"/>
      <c r="S85" s="5"/>
      <c r="T85" s="5"/>
      <c r="U85" s="5"/>
      <c r="V85" s="5"/>
    </row>
    <row r="86" spans="1:22" ht="27" customHeight="1" x14ac:dyDescent="0.2">
      <c r="A86" s="5"/>
      <c r="B86" s="5"/>
      <c r="C86" s="5"/>
      <c r="D86" s="5"/>
      <c r="E86" s="5"/>
      <c r="F86" s="5"/>
      <c r="G86" s="5"/>
      <c r="H86" s="5"/>
      <c r="I86" s="5"/>
      <c r="J86" s="5"/>
      <c r="K86" s="5"/>
      <c r="L86" s="5"/>
      <c r="M86" s="5"/>
      <c r="N86" s="5"/>
      <c r="O86" s="5"/>
      <c r="P86" s="5"/>
      <c r="Q86" s="5"/>
      <c r="R86" s="5"/>
      <c r="S86" s="5"/>
      <c r="T86" s="5"/>
      <c r="U86" s="5"/>
      <c r="V86" s="5"/>
    </row>
    <row r="87" spans="1:22" ht="27" customHeight="1" x14ac:dyDescent="0.2">
      <c r="A87" s="5"/>
      <c r="B87" s="5"/>
      <c r="C87" s="5"/>
      <c r="D87" s="5"/>
      <c r="E87" s="5"/>
      <c r="F87" s="5"/>
      <c r="G87" s="5"/>
      <c r="H87" s="5"/>
      <c r="I87" s="5"/>
      <c r="J87" s="5"/>
      <c r="K87" s="5"/>
      <c r="L87" s="5"/>
      <c r="M87" s="5"/>
      <c r="N87" s="5"/>
      <c r="O87" s="5"/>
      <c r="P87" s="5"/>
      <c r="Q87" s="5"/>
      <c r="R87" s="5"/>
      <c r="S87" s="5"/>
      <c r="T87" s="5"/>
      <c r="U87" s="5"/>
      <c r="V87" s="5"/>
    </row>
    <row r="88" spans="1:22" ht="27" customHeight="1" x14ac:dyDescent="0.2">
      <c r="A88" s="5"/>
      <c r="B88" s="5"/>
      <c r="C88" s="5"/>
      <c r="D88" s="5"/>
      <c r="E88" s="5"/>
      <c r="F88" s="5"/>
      <c r="G88" s="5"/>
      <c r="H88" s="5"/>
      <c r="I88" s="5"/>
      <c r="J88" s="5"/>
      <c r="K88" s="5"/>
      <c r="L88" s="5"/>
      <c r="M88" s="5"/>
      <c r="N88" s="5"/>
      <c r="O88" s="5"/>
      <c r="P88" s="5"/>
      <c r="Q88" s="5"/>
      <c r="R88" s="5"/>
      <c r="S88" s="5"/>
      <c r="T88" s="5"/>
      <c r="U88" s="5"/>
      <c r="V88" s="5"/>
    </row>
    <row r="89" spans="1:22" ht="27" customHeight="1" x14ac:dyDescent="0.2">
      <c r="A89" s="5"/>
      <c r="B89" s="5"/>
      <c r="C89" s="5"/>
      <c r="D89" s="5"/>
      <c r="E89" s="5"/>
      <c r="F89" s="5"/>
      <c r="G89" s="5"/>
      <c r="H89" s="5"/>
      <c r="I89" s="5"/>
      <c r="J89" s="5"/>
      <c r="K89" s="5"/>
      <c r="L89" s="5"/>
      <c r="M89" s="5"/>
      <c r="N89" s="5"/>
      <c r="O89" s="5"/>
      <c r="P89" s="5"/>
      <c r="Q89" s="5"/>
      <c r="R89" s="5"/>
      <c r="S89" s="5"/>
      <c r="T89" s="5"/>
      <c r="U89" s="5"/>
      <c r="V89" s="5"/>
    </row>
    <row r="90" spans="1:22" ht="27" customHeight="1" x14ac:dyDescent="0.2">
      <c r="A90" s="5"/>
      <c r="B90" s="5"/>
      <c r="C90" s="5"/>
      <c r="D90" s="5"/>
      <c r="E90" s="5"/>
      <c r="F90" s="5"/>
      <c r="G90" s="5"/>
      <c r="H90" s="5"/>
      <c r="I90" s="5"/>
      <c r="J90" s="5"/>
      <c r="K90" s="5"/>
      <c r="L90" s="5"/>
      <c r="M90" s="5"/>
      <c r="N90" s="5"/>
      <c r="O90" s="5"/>
      <c r="P90" s="5"/>
      <c r="Q90" s="5"/>
      <c r="R90" s="5"/>
      <c r="S90" s="5"/>
      <c r="T90" s="5"/>
      <c r="U90" s="5"/>
      <c r="V90" s="5"/>
    </row>
    <row r="91" spans="1:22" ht="27" customHeight="1" x14ac:dyDescent="0.2">
      <c r="A91" s="5"/>
      <c r="B91" s="5"/>
      <c r="C91" s="5"/>
      <c r="D91" s="5"/>
      <c r="E91" s="5"/>
      <c r="F91" s="5"/>
      <c r="G91" s="5"/>
      <c r="H91" s="5"/>
      <c r="I91" s="5"/>
      <c r="J91" s="5"/>
      <c r="K91" s="5"/>
      <c r="L91" s="5"/>
      <c r="M91" s="5"/>
      <c r="N91" s="5"/>
      <c r="O91" s="5"/>
      <c r="P91" s="5"/>
      <c r="Q91" s="5"/>
      <c r="R91" s="5"/>
      <c r="S91" s="5"/>
      <c r="T91" s="5"/>
      <c r="U91" s="5"/>
      <c r="V91" s="5"/>
    </row>
    <row r="92" spans="1:22" ht="27" customHeight="1" x14ac:dyDescent="0.2">
      <c r="A92" s="5"/>
      <c r="B92" s="5"/>
      <c r="C92" s="5"/>
      <c r="D92" s="5"/>
      <c r="E92" s="5"/>
      <c r="F92" s="5"/>
      <c r="G92" s="5"/>
      <c r="H92" s="5"/>
      <c r="I92" s="5"/>
      <c r="J92" s="5"/>
      <c r="K92" s="5"/>
      <c r="L92" s="5"/>
      <c r="M92" s="5"/>
      <c r="N92" s="5"/>
      <c r="O92" s="5"/>
      <c r="P92" s="5"/>
      <c r="Q92" s="5"/>
      <c r="R92" s="5"/>
      <c r="S92" s="5"/>
      <c r="T92" s="5"/>
      <c r="U92" s="5"/>
      <c r="V92" s="5"/>
    </row>
    <row r="93" spans="1:22" ht="27" customHeight="1" x14ac:dyDescent="0.2">
      <c r="A93" s="5"/>
      <c r="B93" s="5"/>
      <c r="C93" s="5"/>
      <c r="D93" s="5"/>
      <c r="E93" s="5"/>
      <c r="F93" s="5"/>
      <c r="G93" s="5"/>
      <c r="H93" s="5"/>
      <c r="I93" s="5"/>
      <c r="J93" s="5"/>
      <c r="K93" s="5"/>
      <c r="L93" s="5"/>
      <c r="M93" s="5"/>
      <c r="N93" s="5"/>
      <c r="O93" s="5"/>
      <c r="P93" s="5"/>
      <c r="Q93" s="5"/>
      <c r="R93" s="5"/>
      <c r="S93" s="5"/>
      <c r="T93" s="5"/>
      <c r="U93" s="5"/>
      <c r="V93" s="5"/>
    </row>
    <row r="94" spans="1:22" ht="27" customHeight="1" x14ac:dyDescent="0.2">
      <c r="A94" s="5"/>
      <c r="B94" s="5"/>
      <c r="C94" s="5"/>
      <c r="D94" s="5"/>
      <c r="E94" s="5"/>
      <c r="F94" s="5"/>
      <c r="G94" s="5"/>
      <c r="H94" s="5"/>
      <c r="I94" s="5"/>
      <c r="J94" s="5"/>
      <c r="K94" s="5"/>
      <c r="L94" s="5"/>
      <c r="M94" s="5"/>
      <c r="N94" s="5"/>
      <c r="O94" s="5"/>
      <c r="P94" s="5"/>
      <c r="Q94" s="5"/>
      <c r="R94" s="5"/>
      <c r="S94" s="5"/>
      <c r="T94" s="5"/>
      <c r="U94" s="5"/>
      <c r="V94" s="5"/>
    </row>
    <row r="95" spans="1:22" ht="27" customHeight="1" x14ac:dyDescent="0.2">
      <c r="A95" s="5"/>
      <c r="B95" s="5"/>
      <c r="C95" s="5"/>
      <c r="D95" s="5"/>
      <c r="E95" s="5"/>
      <c r="F95" s="5"/>
      <c r="G95" s="5"/>
      <c r="H95" s="5"/>
      <c r="I95" s="5"/>
      <c r="J95" s="5"/>
      <c r="K95" s="5"/>
      <c r="L95" s="5"/>
      <c r="M95" s="5"/>
      <c r="N95" s="5"/>
      <c r="O95" s="5"/>
      <c r="P95" s="5"/>
      <c r="Q95" s="5"/>
      <c r="R95" s="5"/>
      <c r="S95" s="5"/>
      <c r="T95" s="5"/>
      <c r="U95" s="5"/>
      <c r="V95" s="5"/>
    </row>
    <row r="96" spans="1:22" ht="27" customHeight="1" x14ac:dyDescent="0.2">
      <c r="A96" s="5"/>
      <c r="B96" s="5"/>
      <c r="C96" s="5"/>
      <c r="D96" s="5"/>
      <c r="E96" s="5"/>
      <c r="F96" s="5"/>
      <c r="G96" s="5"/>
      <c r="H96" s="5"/>
      <c r="I96" s="5"/>
      <c r="J96" s="5"/>
      <c r="K96" s="5"/>
      <c r="L96" s="5"/>
      <c r="M96" s="5"/>
      <c r="N96" s="5"/>
      <c r="O96" s="5"/>
      <c r="P96" s="5"/>
      <c r="Q96" s="5"/>
      <c r="R96" s="5"/>
      <c r="S96" s="5"/>
      <c r="T96" s="5"/>
      <c r="U96" s="5"/>
      <c r="V96" s="5"/>
    </row>
    <row r="97" spans="1:22" ht="27" customHeight="1" x14ac:dyDescent="0.2">
      <c r="A97" s="5"/>
      <c r="B97" s="5"/>
      <c r="C97" s="5"/>
      <c r="D97" s="5"/>
      <c r="E97" s="5"/>
      <c r="F97" s="5"/>
      <c r="G97" s="5"/>
      <c r="H97" s="5"/>
      <c r="I97" s="5"/>
      <c r="J97" s="5"/>
      <c r="K97" s="5"/>
      <c r="L97" s="5"/>
      <c r="M97" s="5"/>
      <c r="N97" s="5"/>
      <c r="O97" s="5"/>
      <c r="P97" s="5"/>
      <c r="Q97" s="5"/>
      <c r="R97" s="5"/>
      <c r="S97" s="5"/>
      <c r="T97" s="5"/>
      <c r="U97" s="5"/>
      <c r="V97" s="5"/>
    </row>
    <row r="98" spans="1:22" ht="27" customHeight="1" x14ac:dyDescent="0.2">
      <c r="A98" s="5"/>
      <c r="B98" s="5"/>
      <c r="C98" s="5"/>
      <c r="D98" s="5"/>
      <c r="E98" s="5"/>
      <c r="F98" s="5"/>
      <c r="G98" s="5"/>
      <c r="H98" s="5"/>
      <c r="I98" s="5"/>
      <c r="J98" s="5"/>
      <c r="K98" s="5"/>
      <c r="L98" s="5"/>
      <c r="M98" s="5"/>
      <c r="N98" s="5"/>
      <c r="O98" s="5"/>
      <c r="P98" s="5"/>
      <c r="Q98" s="5"/>
      <c r="R98" s="5"/>
      <c r="S98" s="5"/>
      <c r="T98" s="5"/>
      <c r="U98" s="5"/>
      <c r="V98" s="5"/>
    </row>
    <row r="99" spans="1:22" ht="27" customHeight="1" x14ac:dyDescent="0.2">
      <c r="A99" s="5"/>
      <c r="B99" s="5"/>
      <c r="C99" s="5"/>
      <c r="D99" s="5"/>
      <c r="E99" s="5"/>
      <c r="F99" s="5"/>
      <c r="G99" s="5"/>
      <c r="H99" s="5"/>
      <c r="I99" s="5"/>
      <c r="J99" s="5"/>
      <c r="K99" s="5"/>
      <c r="L99" s="5"/>
      <c r="M99" s="5"/>
      <c r="N99" s="5"/>
      <c r="O99" s="5"/>
      <c r="P99" s="5"/>
      <c r="Q99" s="5"/>
      <c r="R99" s="5"/>
      <c r="S99" s="5"/>
      <c r="T99" s="5"/>
      <c r="U99" s="5"/>
      <c r="V99" s="5"/>
    </row>
    <row r="100" spans="1:22" ht="27" customHeight="1" x14ac:dyDescent="0.2">
      <c r="A100" s="5"/>
      <c r="B100" s="5"/>
      <c r="C100" s="5"/>
      <c r="D100" s="5"/>
      <c r="E100" s="5"/>
      <c r="F100" s="5"/>
      <c r="G100" s="5"/>
      <c r="H100" s="5"/>
      <c r="I100" s="5"/>
      <c r="J100" s="5"/>
      <c r="K100" s="5"/>
      <c r="L100" s="5"/>
      <c r="M100" s="5"/>
      <c r="N100" s="5"/>
      <c r="O100" s="5"/>
      <c r="P100" s="5"/>
      <c r="Q100" s="5"/>
      <c r="R100" s="5"/>
      <c r="S100" s="5"/>
      <c r="T100" s="5"/>
      <c r="U100" s="5"/>
      <c r="V100" s="5"/>
    </row>
    <row r="101" spans="1:22" ht="27" customHeight="1" x14ac:dyDescent="0.2">
      <c r="A101" s="5"/>
      <c r="B101" s="5"/>
      <c r="C101" s="5"/>
      <c r="D101" s="5"/>
      <c r="E101" s="5"/>
      <c r="F101" s="5"/>
      <c r="G101" s="5"/>
      <c r="H101" s="5"/>
      <c r="I101" s="5"/>
      <c r="J101" s="5"/>
      <c r="K101" s="5"/>
      <c r="L101" s="5"/>
      <c r="M101" s="5"/>
      <c r="N101" s="5"/>
      <c r="O101" s="5"/>
      <c r="P101" s="5"/>
      <c r="Q101" s="5"/>
      <c r="R101" s="5"/>
      <c r="S101" s="5"/>
      <c r="T101" s="5"/>
      <c r="U101" s="5"/>
      <c r="V101" s="5"/>
    </row>
    <row r="102" spans="1:22" ht="27" customHeight="1" x14ac:dyDescent="0.2">
      <c r="A102" s="5"/>
      <c r="B102" s="5"/>
      <c r="C102" s="5"/>
      <c r="D102" s="5"/>
      <c r="E102" s="5"/>
      <c r="F102" s="5"/>
      <c r="G102" s="5"/>
      <c r="H102" s="5"/>
      <c r="I102" s="5"/>
      <c r="J102" s="5"/>
      <c r="K102" s="5"/>
      <c r="L102" s="5"/>
      <c r="M102" s="5"/>
      <c r="N102" s="5"/>
      <c r="O102" s="5"/>
      <c r="P102" s="5"/>
      <c r="Q102" s="5"/>
      <c r="R102" s="5"/>
      <c r="S102" s="5"/>
      <c r="T102" s="5"/>
      <c r="U102" s="5"/>
      <c r="V102" s="5"/>
    </row>
    <row r="103" spans="1:22" ht="27" customHeight="1" x14ac:dyDescent="0.2">
      <c r="A103" s="5"/>
      <c r="B103" s="5"/>
      <c r="C103" s="5"/>
      <c r="D103" s="5"/>
      <c r="E103" s="5"/>
      <c r="F103" s="5"/>
      <c r="G103" s="5"/>
      <c r="H103" s="5"/>
      <c r="I103" s="5"/>
      <c r="J103" s="5"/>
      <c r="K103" s="5"/>
      <c r="L103" s="5"/>
      <c r="M103" s="5"/>
      <c r="N103" s="5"/>
      <c r="O103" s="5"/>
      <c r="P103" s="5"/>
      <c r="Q103" s="5"/>
      <c r="R103" s="5"/>
      <c r="S103" s="5"/>
      <c r="T103" s="5"/>
      <c r="U103" s="5"/>
      <c r="V103" s="5"/>
    </row>
    <row r="104" spans="1:22" ht="27" customHeight="1" x14ac:dyDescent="0.2">
      <c r="A104" s="5"/>
      <c r="B104" s="5"/>
      <c r="C104" s="5"/>
      <c r="D104" s="5"/>
      <c r="E104" s="5"/>
      <c r="F104" s="5"/>
      <c r="G104" s="5"/>
      <c r="H104" s="5"/>
      <c r="I104" s="5"/>
      <c r="J104" s="5"/>
      <c r="K104" s="5"/>
      <c r="L104" s="5"/>
      <c r="M104" s="5"/>
      <c r="N104" s="5"/>
      <c r="O104" s="5"/>
      <c r="P104" s="5"/>
      <c r="Q104" s="5"/>
      <c r="R104" s="5"/>
      <c r="S104" s="5"/>
      <c r="T104" s="5"/>
      <c r="U104" s="5"/>
      <c r="V104" s="5"/>
    </row>
    <row r="105" spans="1:22" ht="27" customHeight="1" x14ac:dyDescent="0.2">
      <c r="A105" s="5"/>
      <c r="B105" s="5"/>
      <c r="C105" s="5"/>
      <c r="D105" s="5"/>
      <c r="E105" s="5"/>
      <c r="F105" s="5"/>
      <c r="G105" s="5"/>
      <c r="H105" s="5"/>
      <c r="I105" s="5"/>
      <c r="J105" s="5"/>
      <c r="K105" s="5"/>
      <c r="L105" s="5"/>
      <c r="M105" s="5"/>
      <c r="N105" s="5"/>
      <c r="O105" s="5"/>
      <c r="P105" s="5"/>
      <c r="Q105" s="5"/>
      <c r="R105" s="5"/>
      <c r="S105" s="5"/>
      <c r="T105" s="5"/>
      <c r="U105" s="5"/>
      <c r="V105" s="5"/>
    </row>
    <row r="106" spans="1:22" ht="27" customHeight="1" x14ac:dyDescent="0.2">
      <c r="A106" s="5"/>
      <c r="B106" s="5"/>
      <c r="C106" s="5"/>
      <c r="D106" s="5"/>
      <c r="E106" s="5"/>
      <c r="F106" s="5"/>
      <c r="G106" s="5"/>
      <c r="H106" s="5"/>
      <c r="I106" s="5"/>
      <c r="J106" s="5"/>
      <c r="K106" s="5"/>
      <c r="L106" s="5"/>
      <c r="M106" s="5"/>
      <c r="N106" s="5"/>
      <c r="O106" s="5"/>
      <c r="P106" s="5"/>
      <c r="Q106" s="5"/>
      <c r="R106" s="5"/>
      <c r="S106" s="5"/>
      <c r="T106" s="5"/>
      <c r="U106" s="5"/>
      <c r="V106" s="5"/>
    </row>
    <row r="107" spans="1:22" ht="27" customHeight="1" x14ac:dyDescent="0.2">
      <c r="A107" s="5"/>
      <c r="B107" s="5"/>
      <c r="C107" s="5"/>
      <c r="D107" s="5"/>
      <c r="E107" s="5"/>
      <c r="F107" s="5"/>
      <c r="G107" s="5"/>
      <c r="H107" s="5"/>
      <c r="I107" s="5"/>
      <c r="J107" s="5"/>
      <c r="K107" s="5"/>
      <c r="L107" s="5"/>
      <c r="M107" s="5"/>
      <c r="N107" s="5"/>
      <c r="O107" s="5"/>
      <c r="P107" s="5"/>
      <c r="Q107" s="5"/>
      <c r="R107" s="5"/>
      <c r="S107" s="5"/>
      <c r="T107" s="5"/>
      <c r="U107" s="5"/>
      <c r="V107" s="5"/>
    </row>
    <row r="108" spans="1:22" ht="27" customHeight="1" x14ac:dyDescent="0.2">
      <c r="A108" s="5"/>
      <c r="B108" s="5"/>
      <c r="C108" s="5"/>
      <c r="D108" s="5"/>
      <c r="E108" s="5"/>
      <c r="F108" s="5"/>
      <c r="G108" s="5"/>
      <c r="H108" s="5"/>
      <c r="I108" s="5"/>
      <c r="J108" s="5"/>
      <c r="K108" s="5"/>
      <c r="L108" s="5"/>
      <c r="M108" s="5"/>
      <c r="N108" s="5"/>
      <c r="O108" s="5"/>
      <c r="P108" s="5"/>
      <c r="Q108" s="5"/>
      <c r="R108" s="5"/>
      <c r="S108" s="5"/>
      <c r="T108" s="5"/>
      <c r="U108" s="5"/>
      <c r="V108" s="5"/>
    </row>
    <row r="109" spans="1:22" ht="27" customHeight="1" x14ac:dyDescent="0.2">
      <c r="A109" s="5"/>
      <c r="B109" s="5"/>
      <c r="C109" s="5"/>
      <c r="D109" s="5"/>
      <c r="E109" s="5"/>
      <c r="F109" s="5"/>
      <c r="G109" s="5"/>
      <c r="H109" s="5"/>
      <c r="I109" s="5"/>
      <c r="J109" s="5"/>
      <c r="K109" s="5"/>
      <c r="L109" s="5"/>
      <c r="M109" s="5"/>
      <c r="N109" s="5"/>
      <c r="O109" s="5"/>
      <c r="P109" s="5"/>
      <c r="Q109" s="5"/>
      <c r="R109" s="5"/>
      <c r="S109" s="5"/>
      <c r="T109" s="5"/>
      <c r="U109" s="5"/>
      <c r="V109" s="5"/>
    </row>
    <row r="110" spans="1:22" ht="27" customHeight="1" x14ac:dyDescent="0.2">
      <c r="A110" s="5"/>
      <c r="B110" s="5"/>
      <c r="C110" s="5"/>
      <c r="D110" s="5"/>
      <c r="E110" s="5"/>
      <c r="F110" s="5"/>
      <c r="G110" s="5"/>
      <c r="H110" s="5"/>
      <c r="I110" s="5"/>
      <c r="J110" s="5"/>
      <c r="K110" s="5"/>
      <c r="L110" s="5"/>
      <c r="M110" s="5"/>
      <c r="N110" s="5"/>
      <c r="O110" s="5"/>
      <c r="P110" s="5"/>
      <c r="Q110" s="5"/>
      <c r="R110" s="5"/>
      <c r="S110" s="5"/>
      <c r="T110" s="5"/>
      <c r="U110" s="5"/>
      <c r="V110" s="5"/>
    </row>
    <row r="111" spans="1:22" ht="27" customHeight="1" x14ac:dyDescent="0.2">
      <c r="A111" s="5"/>
      <c r="B111" s="5"/>
      <c r="C111" s="5"/>
      <c r="D111" s="5"/>
      <c r="E111" s="5"/>
      <c r="F111" s="5"/>
      <c r="G111" s="5"/>
      <c r="H111" s="5"/>
      <c r="I111" s="5"/>
      <c r="J111" s="5"/>
      <c r="K111" s="5"/>
      <c r="L111" s="5"/>
      <c r="M111" s="5"/>
      <c r="N111" s="5"/>
      <c r="O111" s="5"/>
      <c r="P111" s="5"/>
      <c r="Q111" s="5"/>
      <c r="R111" s="5"/>
      <c r="S111" s="5"/>
      <c r="T111" s="5"/>
      <c r="U111" s="5"/>
      <c r="V111" s="5"/>
    </row>
    <row r="112" spans="1:22" ht="27" customHeight="1" x14ac:dyDescent="0.2">
      <c r="A112" s="5"/>
      <c r="B112" s="5"/>
      <c r="C112" s="5"/>
      <c r="D112" s="5"/>
      <c r="E112" s="5"/>
      <c r="F112" s="5"/>
      <c r="G112" s="5"/>
      <c r="H112" s="5"/>
      <c r="I112" s="5"/>
      <c r="J112" s="5"/>
      <c r="K112" s="5"/>
      <c r="L112" s="5"/>
      <c r="M112" s="5"/>
      <c r="N112" s="5"/>
      <c r="O112" s="5"/>
      <c r="P112" s="5"/>
      <c r="Q112" s="5"/>
      <c r="R112" s="5"/>
      <c r="S112" s="5"/>
      <c r="T112" s="5"/>
      <c r="U112" s="5"/>
      <c r="V112" s="5"/>
    </row>
    <row r="113" spans="1:22" ht="27" customHeight="1" x14ac:dyDescent="0.2">
      <c r="A113" s="5"/>
      <c r="B113" s="5"/>
      <c r="C113" s="5"/>
      <c r="D113" s="5"/>
      <c r="E113" s="5"/>
      <c r="F113" s="5"/>
      <c r="G113" s="5"/>
      <c r="H113" s="5"/>
      <c r="I113" s="5"/>
      <c r="J113" s="5"/>
      <c r="K113" s="5"/>
      <c r="L113" s="5"/>
      <c r="M113" s="5"/>
      <c r="N113" s="5"/>
      <c r="O113" s="5"/>
      <c r="P113" s="5"/>
      <c r="Q113" s="5"/>
      <c r="R113" s="5"/>
      <c r="S113" s="5"/>
      <c r="T113" s="5"/>
      <c r="U113" s="5"/>
      <c r="V113" s="5"/>
    </row>
    <row r="114" spans="1:22" ht="27" customHeight="1" x14ac:dyDescent="0.2">
      <c r="A114" s="5"/>
      <c r="B114" s="5"/>
      <c r="C114" s="5"/>
      <c r="D114" s="5"/>
      <c r="E114" s="5"/>
      <c r="F114" s="5"/>
      <c r="G114" s="5"/>
      <c r="H114" s="5"/>
      <c r="I114" s="5"/>
      <c r="J114" s="5"/>
      <c r="K114" s="5"/>
      <c r="L114" s="5"/>
      <c r="M114" s="5"/>
      <c r="N114" s="5"/>
      <c r="O114" s="5"/>
      <c r="P114" s="5"/>
      <c r="Q114" s="5"/>
      <c r="R114" s="5"/>
      <c r="S114" s="5"/>
      <c r="T114" s="5"/>
      <c r="U114" s="5"/>
      <c r="V114" s="5"/>
    </row>
    <row r="115" spans="1:22" ht="27" customHeight="1" x14ac:dyDescent="0.2">
      <c r="A115" s="5"/>
      <c r="B115" s="5"/>
      <c r="C115" s="5"/>
      <c r="D115" s="5"/>
      <c r="E115" s="5"/>
      <c r="F115" s="5"/>
      <c r="G115" s="5"/>
      <c r="H115" s="5"/>
      <c r="I115" s="5"/>
      <c r="J115" s="5"/>
      <c r="K115" s="5"/>
      <c r="L115" s="5"/>
      <c r="M115" s="5"/>
      <c r="N115" s="5"/>
      <c r="O115" s="5"/>
      <c r="P115" s="5"/>
      <c r="Q115" s="5"/>
      <c r="R115" s="5"/>
      <c r="S115" s="5"/>
      <c r="T115" s="5"/>
      <c r="U115" s="5"/>
      <c r="V115" s="5"/>
    </row>
    <row r="116" spans="1:22" ht="27" customHeight="1" x14ac:dyDescent="0.2">
      <c r="A116" s="5"/>
      <c r="B116" s="5"/>
      <c r="C116" s="5"/>
      <c r="D116" s="5"/>
      <c r="E116" s="5"/>
      <c r="F116" s="5"/>
      <c r="G116" s="5"/>
      <c r="H116" s="5"/>
      <c r="I116" s="5"/>
      <c r="J116" s="5"/>
      <c r="K116" s="5"/>
      <c r="L116" s="5"/>
      <c r="M116" s="5"/>
      <c r="N116" s="5"/>
      <c r="O116" s="5"/>
      <c r="P116" s="5"/>
      <c r="Q116" s="5"/>
      <c r="R116" s="5"/>
      <c r="S116" s="5"/>
      <c r="T116" s="5"/>
      <c r="U116" s="5"/>
      <c r="V116" s="5"/>
    </row>
    <row r="117" spans="1:22" ht="27" customHeight="1" x14ac:dyDescent="0.2">
      <c r="A117" s="5"/>
      <c r="B117" s="5"/>
      <c r="C117" s="5"/>
      <c r="D117" s="5"/>
      <c r="E117" s="5"/>
      <c r="F117" s="5"/>
      <c r="G117" s="5"/>
      <c r="H117" s="5"/>
      <c r="I117" s="5"/>
      <c r="J117" s="5"/>
      <c r="K117" s="5"/>
      <c r="L117" s="5"/>
      <c r="M117" s="5"/>
      <c r="N117" s="5"/>
      <c r="O117" s="5"/>
      <c r="P117" s="5"/>
      <c r="Q117" s="5"/>
      <c r="R117" s="5"/>
      <c r="S117" s="5"/>
      <c r="T117" s="5"/>
      <c r="U117" s="5"/>
      <c r="V117" s="5"/>
    </row>
    <row r="118" spans="1:22" ht="27" customHeight="1" x14ac:dyDescent="0.2">
      <c r="A118" s="5"/>
      <c r="B118" s="5"/>
      <c r="C118" s="5"/>
      <c r="D118" s="5"/>
      <c r="E118" s="5"/>
      <c r="F118" s="5"/>
      <c r="G118" s="5"/>
      <c r="H118" s="5"/>
      <c r="I118" s="5"/>
      <c r="J118" s="5"/>
      <c r="K118" s="5"/>
      <c r="L118" s="5"/>
      <c r="M118" s="5"/>
      <c r="N118" s="5"/>
      <c r="O118" s="5"/>
      <c r="P118" s="5"/>
      <c r="Q118" s="5"/>
      <c r="R118" s="5"/>
      <c r="S118" s="5"/>
      <c r="T118" s="5"/>
      <c r="U118" s="5"/>
      <c r="V118" s="5"/>
    </row>
    <row r="119" spans="1:22" ht="27" customHeight="1" x14ac:dyDescent="0.2">
      <c r="A119" s="5"/>
      <c r="B119" s="5"/>
      <c r="C119" s="5"/>
      <c r="D119" s="5"/>
      <c r="E119" s="5"/>
      <c r="F119" s="5"/>
      <c r="G119" s="5"/>
      <c r="H119" s="5"/>
      <c r="I119" s="5"/>
      <c r="J119" s="5"/>
      <c r="K119" s="5"/>
      <c r="L119" s="5"/>
      <c r="M119" s="5"/>
      <c r="N119" s="5"/>
      <c r="O119" s="5"/>
      <c r="P119" s="5"/>
      <c r="Q119" s="5"/>
      <c r="R119" s="5"/>
      <c r="S119" s="5"/>
      <c r="T119" s="5"/>
      <c r="U119" s="5"/>
      <c r="V119" s="5"/>
    </row>
    <row r="120" spans="1:22" ht="27" customHeight="1" x14ac:dyDescent="0.2">
      <c r="A120" s="5"/>
      <c r="B120" s="5"/>
      <c r="C120" s="5"/>
      <c r="D120" s="5"/>
      <c r="E120" s="5"/>
      <c r="F120" s="5"/>
      <c r="G120" s="5"/>
      <c r="H120" s="5"/>
      <c r="I120" s="5"/>
      <c r="J120" s="5"/>
      <c r="K120" s="5"/>
      <c r="L120" s="5"/>
      <c r="M120" s="5"/>
      <c r="N120" s="5"/>
      <c r="O120" s="5"/>
      <c r="P120" s="5"/>
      <c r="Q120" s="5"/>
      <c r="R120" s="5"/>
      <c r="S120" s="5"/>
      <c r="T120" s="5"/>
      <c r="U120" s="5"/>
      <c r="V120" s="5"/>
    </row>
  </sheetData>
  <mergeCells count="32">
    <mergeCell ref="A26:A27"/>
    <mergeCell ref="A24:A25"/>
    <mergeCell ref="A22:B23"/>
    <mergeCell ref="E22:J22"/>
    <mergeCell ref="E23:F23"/>
    <mergeCell ref="G23:H23"/>
    <mergeCell ref="I23:J23"/>
    <mergeCell ref="C22:D23"/>
    <mergeCell ref="A36:A37"/>
    <mergeCell ref="A34:A35"/>
    <mergeCell ref="A32:A33"/>
    <mergeCell ref="A30:A31"/>
    <mergeCell ref="A28:A29"/>
    <mergeCell ref="A46:A47"/>
    <mergeCell ref="A44:A45"/>
    <mergeCell ref="A42:A43"/>
    <mergeCell ref="A40:A41"/>
    <mergeCell ref="A38:A39"/>
    <mergeCell ref="D3:G3"/>
    <mergeCell ref="O23:P23"/>
    <mergeCell ref="Q23:R23"/>
    <mergeCell ref="S23:T23"/>
    <mergeCell ref="K23:L23"/>
    <mergeCell ref="K22:P22"/>
    <mergeCell ref="Q22:V22"/>
    <mergeCell ref="M23:N23"/>
    <mergeCell ref="U1:V1"/>
    <mergeCell ref="U21:V21"/>
    <mergeCell ref="U23:V23"/>
    <mergeCell ref="M2:V2"/>
    <mergeCell ref="N3:Q3"/>
    <mergeCell ref="R3:V3"/>
  </mergeCells>
  <phoneticPr fontId="2"/>
  <pageMargins left="0.78740157480314965" right="0.78740157480314965" top="0.59055118110236227" bottom="0.59055118110236227" header="7.874015748031496E-2" footer="0.31496062992125984"/>
  <pageSetup paperSize="8" scale="80" firstPageNumber="40" orientation="landscape" useFirstPageNumber="1" r:id="rId1"/>
  <headerFooter alignWithMargins="0">
    <oddHeader>&amp;L&amp;10
　&amp;11高等学校&amp;R&amp;11
高等学校</oddHeader>
    <oddFooter>&amp;C-&amp;P--</oddFooter>
  </headerFooter>
  <ignoredErrors>
    <ignoredError sqref="N11 N15:N16"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L6" transitionEvaluation="1" codeName="Sheet6">
    <tabColor rgb="FFCCFFCC"/>
    <pageSetUpPr fitToPage="1"/>
  </sheetPr>
  <dimension ref="A1:U18"/>
  <sheetViews>
    <sheetView showGridLines="0" zoomScale="115" zoomScaleNormal="115" zoomScaleSheetLayoutView="100" workbookViewId="0">
      <pane xSplit="1" ySplit="5" topLeftCell="L6" activePane="bottomRight" state="frozen"/>
      <selection pane="topRight" activeCell="B1" sqref="B1"/>
      <selection pane="bottomLeft" activeCell="A7" sqref="A7"/>
      <selection pane="bottomRight" activeCell="R15" sqref="R15"/>
    </sheetView>
  </sheetViews>
  <sheetFormatPr defaultColWidth="10.69921875" defaultRowHeight="30" customHeight="1" x14ac:dyDescent="0.2"/>
  <cols>
    <col min="1" max="1" width="15" style="7" customWidth="1"/>
    <col min="2" max="4" width="5.59765625" style="7" customWidth="1"/>
    <col min="5" max="11" width="7" style="7" customWidth="1"/>
    <col min="12" max="13" width="8" style="7" customWidth="1"/>
    <col min="14" max="20" width="7" style="7" customWidth="1"/>
    <col min="21" max="16384" width="10.69921875" style="7"/>
  </cols>
  <sheetData>
    <row r="1" spans="1:21" ht="30" customHeight="1" x14ac:dyDescent="0.2">
      <c r="A1" s="60" t="s">
        <v>237</v>
      </c>
      <c r="B1" s="59"/>
      <c r="C1" s="59"/>
      <c r="D1" s="59"/>
      <c r="E1" s="269"/>
      <c r="F1" s="59"/>
      <c r="G1" s="59"/>
      <c r="H1" s="59"/>
      <c r="I1" s="59"/>
      <c r="J1" s="59"/>
      <c r="K1" s="59"/>
      <c r="L1" s="59"/>
      <c r="M1" s="59"/>
      <c r="N1" s="59"/>
      <c r="O1" s="59"/>
      <c r="P1" s="59"/>
      <c r="Q1" s="59"/>
      <c r="R1" s="59"/>
      <c r="S1" s="59"/>
      <c r="T1" s="59"/>
    </row>
    <row r="2" spans="1:21" ht="30" customHeight="1" x14ac:dyDescent="0.2">
      <c r="A2" s="62" t="s">
        <v>95</v>
      </c>
      <c r="B2" s="64"/>
      <c r="C2" s="64"/>
      <c r="D2" s="64"/>
      <c r="E2" s="64"/>
      <c r="F2" s="64"/>
      <c r="G2" s="64"/>
      <c r="H2" s="64"/>
      <c r="I2" s="64"/>
      <c r="J2" s="64"/>
      <c r="K2" s="64"/>
      <c r="L2" s="64"/>
      <c r="M2" s="64"/>
      <c r="N2" s="64"/>
      <c r="O2" s="64"/>
      <c r="P2" s="64"/>
      <c r="Q2" s="64"/>
      <c r="R2" s="431" t="s">
        <v>177</v>
      </c>
      <c r="S2" s="470"/>
      <c r="T2" s="470"/>
      <c r="U2" s="5"/>
    </row>
    <row r="3" spans="1:21" ht="24" customHeight="1" x14ac:dyDescent="0.2">
      <c r="A3" s="123"/>
      <c r="B3" s="450" t="s">
        <v>179</v>
      </c>
      <c r="C3" s="458"/>
      <c r="D3" s="451"/>
      <c r="E3" s="251"/>
      <c r="F3" s="456" t="s">
        <v>114</v>
      </c>
      <c r="G3" s="456"/>
      <c r="H3" s="456"/>
      <c r="I3" s="456"/>
      <c r="J3" s="456"/>
      <c r="K3" s="248"/>
      <c r="L3" s="492" t="s">
        <v>101</v>
      </c>
      <c r="M3" s="456"/>
      <c r="N3" s="456"/>
      <c r="O3" s="456"/>
      <c r="P3" s="456"/>
      <c r="Q3" s="456"/>
      <c r="R3" s="456"/>
      <c r="S3" s="456"/>
      <c r="T3" s="457"/>
      <c r="U3" s="5"/>
    </row>
    <row r="4" spans="1:21" ht="24" customHeight="1" x14ac:dyDescent="0.2">
      <c r="A4" s="249" t="s">
        <v>134</v>
      </c>
      <c r="B4" s="468" t="s">
        <v>13</v>
      </c>
      <c r="C4" s="468" t="s">
        <v>180</v>
      </c>
      <c r="D4" s="468" t="s">
        <v>181</v>
      </c>
      <c r="E4" s="468" t="s">
        <v>13</v>
      </c>
      <c r="F4" s="468" t="s">
        <v>97</v>
      </c>
      <c r="G4" s="468" t="s">
        <v>98</v>
      </c>
      <c r="H4" s="468" t="s">
        <v>99</v>
      </c>
      <c r="I4" s="252" t="s">
        <v>84</v>
      </c>
      <c r="J4" s="135" t="s">
        <v>85</v>
      </c>
      <c r="K4" s="135" t="s">
        <v>96</v>
      </c>
      <c r="L4" s="468" t="s">
        <v>13</v>
      </c>
      <c r="M4" s="468" t="s">
        <v>31</v>
      </c>
      <c r="N4" s="468" t="s">
        <v>32</v>
      </c>
      <c r="O4" s="468" t="s">
        <v>97</v>
      </c>
      <c r="P4" s="468" t="s">
        <v>98</v>
      </c>
      <c r="Q4" s="468" t="s">
        <v>99</v>
      </c>
      <c r="R4" s="450" t="s">
        <v>135</v>
      </c>
      <c r="S4" s="458"/>
      <c r="T4" s="451"/>
      <c r="U4" s="5"/>
    </row>
    <row r="5" spans="1:21" ht="24" customHeight="1" x14ac:dyDescent="0.2">
      <c r="A5" s="127"/>
      <c r="B5" s="469"/>
      <c r="C5" s="469"/>
      <c r="D5" s="469"/>
      <c r="E5" s="469"/>
      <c r="F5" s="469"/>
      <c r="G5" s="469"/>
      <c r="H5" s="469"/>
      <c r="I5" s="252" t="s">
        <v>13</v>
      </c>
      <c r="J5" s="136" t="s">
        <v>100</v>
      </c>
      <c r="K5" s="136" t="s">
        <v>46</v>
      </c>
      <c r="L5" s="469"/>
      <c r="M5" s="469"/>
      <c r="N5" s="469"/>
      <c r="O5" s="469"/>
      <c r="P5" s="469"/>
      <c r="Q5" s="469"/>
      <c r="R5" s="252" t="s">
        <v>13</v>
      </c>
      <c r="S5" s="252" t="s">
        <v>100</v>
      </c>
      <c r="T5" s="136" t="s">
        <v>46</v>
      </c>
      <c r="U5" s="5"/>
    </row>
    <row r="6" spans="1:21" ht="24" customHeight="1" thickBot="1" x14ac:dyDescent="0.25">
      <c r="A6" s="421" t="s">
        <v>332</v>
      </c>
      <c r="B6" s="254">
        <v>21</v>
      </c>
      <c r="C6" s="254">
        <v>21</v>
      </c>
      <c r="D6" s="254">
        <v>0</v>
      </c>
      <c r="E6" s="254">
        <v>454</v>
      </c>
      <c r="F6" s="254">
        <v>9</v>
      </c>
      <c r="G6" s="254">
        <v>195</v>
      </c>
      <c r="H6" s="254">
        <v>122</v>
      </c>
      <c r="I6" s="254">
        <v>128</v>
      </c>
      <c r="J6" s="344">
        <v>125</v>
      </c>
      <c r="K6" s="344">
        <v>3</v>
      </c>
      <c r="L6" s="254">
        <v>1704</v>
      </c>
      <c r="M6" s="254">
        <v>1135</v>
      </c>
      <c r="N6" s="254">
        <v>569</v>
      </c>
      <c r="O6" s="254">
        <v>14</v>
      </c>
      <c r="P6" s="254">
        <v>556</v>
      </c>
      <c r="Q6" s="254">
        <v>356</v>
      </c>
      <c r="R6" s="254">
        <v>778</v>
      </c>
      <c r="S6" s="254">
        <v>774</v>
      </c>
      <c r="T6" s="344">
        <v>4</v>
      </c>
      <c r="U6" s="5"/>
    </row>
    <row r="7" spans="1:21" ht="24" customHeight="1" thickTop="1" x14ac:dyDescent="0.2">
      <c r="A7" s="422" t="s">
        <v>322</v>
      </c>
      <c r="B7" s="272">
        <f t="shared" ref="B7:L7" si="0">SUM(B8:B14)</f>
        <v>21</v>
      </c>
      <c r="C7" s="272">
        <f t="shared" si="0"/>
        <v>21</v>
      </c>
      <c r="D7" s="272">
        <f t="shared" si="0"/>
        <v>0</v>
      </c>
      <c r="E7" s="272">
        <f t="shared" si="0"/>
        <v>453</v>
      </c>
      <c r="F7" s="272">
        <f t="shared" si="0"/>
        <v>8</v>
      </c>
      <c r="G7" s="272">
        <f t="shared" si="0"/>
        <v>207</v>
      </c>
      <c r="H7" s="272">
        <f t="shared" si="0"/>
        <v>115</v>
      </c>
      <c r="I7" s="272">
        <f t="shared" si="0"/>
        <v>123</v>
      </c>
      <c r="J7" s="273">
        <f t="shared" si="0"/>
        <v>120</v>
      </c>
      <c r="K7" s="272">
        <f t="shared" si="0"/>
        <v>3</v>
      </c>
      <c r="L7" s="272">
        <f t="shared" si="0"/>
        <v>1679</v>
      </c>
      <c r="M7" s="272">
        <f t="shared" ref="M7:N7" si="1">SUM(M8:M14)</f>
        <v>1131</v>
      </c>
      <c r="N7" s="272">
        <f t="shared" si="1"/>
        <v>548</v>
      </c>
      <c r="O7" s="272">
        <f t="shared" ref="O7" si="2">SUM(O8:O14)</f>
        <v>14</v>
      </c>
      <c r="P7" s="272">
        <f>SUM(P8:P14)</f>
        <v>584</v>
      </c>
      <c r="Q7" s="272">
        <f>SUM(Q8:Q14)</f>
        <v>340</v>
      </c>
      <c r="R7" s="272">
        <f>SUM(R8:R14)</f>
        <v>741</v>
      </c>
      <c r="S7" s="272">
        <f>SUM(S8:S14)</f>
        <v>736</v>
      </c>
      <c r="T7" s="273">
        <f>SUM(T8:T14)</f>
        <v>5</v>
      </c>
      <c r="U7" s="5"/>
    </row>
    <row r="8" spans="1:21" ht="24" customHeight="1" x14ac:dyDescent="0.2">
      <c r="A8" s="423" t="s">
        <v>323</v>
      </c>
      <c r="B8" s="270">
        <v>8</v>
      </c>
      <c r="C8" s="270">
        <v>8</v>
      </c>
      <c r="D8" s="270">
        <v>0</v>
      </c>
      <c r="E8" s="270">
        <v>140</v>
      </c>
      <c r="F8" s="270">
        <v>3</v>
      </c>
      <c r="G8" s="270">
        <v>52</v>
      </c>
      <c r="H8" s="270">
        <v>35</v>
      </c>
      <c r="I8" s="270">
        <v>50</v>
      </c>
      <c r="J8" s="271">
        <v>47</v>
      </c>
      <c r="K8" s="270">
        <v>3</v>
      </c>
      <c r="L8" s="270">
        <v>487</v>
      </c>
      <c r="M8" s="270">
        <v>338</v>
      </c>
      <c r="N8" s="270">
        <v>149</v>
      </c>
      <c r="O8" s="270">
        <v>5</v>
      </c>
      <c r="P8" s="270">
        <v>131</v>
      </c>
      <c r="Q8" s="270">
        <v>98</v>
      </c>
      <c r="R8" s="270">
        <v>253</v>
      </c>
      <c r="S8" s="270">
        <v>248</v>
      </c>
      <c r="T8" s="271">
        <v>5</v>
      </c>
      <c r="U8" s="5"/>
    </row>
    <row r="9" spans="1:21" ht="24" customHeight="1" x14ac:dyDescent="0.2">
      <c r="A9" s="424" t="s">
        <v>324</v>
      </c>
      <c r="B9" s="79">
        <v>4</v>
      </c>
      <c r="C9" s="79">
        <v>4</v>
      </c>
      <c r="D9" s="79">
        <v>0</v>
      </c>
      <c r="E9" s="79">
        <v>68</v>
      </c>
      <c r="F9" s="79">
        <v>3</v>
      </c>
      <c r="G9" s="79">
        <v>34</v>
      </c>
      <c r="H9" s="79">
        <v>15</v>
      </c>
      <c r="I9" s="79">
        <v>16</v>
      </c>
      <c r="J9" s="80">
        <v>16</v>
      </c>
      <c r="K9" s="79">
        <v>0</v>
      </c>
      <c r="L9" s="79">
        <v>273</v>
      </c>
      <c r="M9" s="79">
        <v>178</v>
      </c>
      <c r="N9" s="79">
        <v>95</v>
      </c>
      <c r="O9" s="79">
        <v>4</v>
      </c>
      <c r="P9" s="79">
        <v>116</v>
      </c>
      <c r="Q9" s="79">
        <v>59</v>
      </c>
      <c r="R9" s="79">
        <v>94</v>
      </c>
      <c r="S9" s="79">
        <v>94</v>
      </c>
      <c r="T9" s="80">
        <v>0</v>
      </c>
      <c r="U9" s="5"/>
    </row>
    <row r="10" spans="1:21" ht="24" customHeight="1" x14ac:dyDescent="0.2">
      <c r="A10" s="424" t="s">
        <v>325</v>
      </c>
      <c r="B10" s="79">
        <v>5</v>
      </c>
      <c r="C10" s="79">
        <v>5</v>
      </c>
      <c r="D10" s="79">
        <v>0</v>
      </c>
      <c r="E10" s="79">
        <v>131</v>
      </c>
      <c r="F10" s="79">
        <v>2</v>
      </c>
      <c r="G10" s="79">
        <v>65</v>
      </c>
      <c r="H10" s="79">
        <v>33</v>
      </c>
      <c r="I10" s="79">
        <v>31</v>
      </c>
      <c r="J10" s="80">
        <v>31</v>
      </c>
      <c r="K10" s="79">
        <v>0</v>
      </c>
      <c r="L10" s="79">
        <v>487</v>
      </c>
      <c r="M10" s="79">
        <v>333</v>
      </c>
      <c r="N10" s="79">
        <v>154</v>
      </c>
      <c r="O10" s="79">
        <v>5</v>
      </c>
      <c r="P10" s="79">
        <v>189</v>
      </c>
      <c r="Q10" s="79">
        <v>92</v>
      </c>
      <c r="R10" s="79">
        <v>201</v>
      </c>
      <c r="S10" s="79">
        <v>201</v>
      </c>
      <c r="T10" s="80">
        <v>0</v>
      </c>
      <c r="U10" s="5"/>
    </row>
    <row r="11" spans="1:21" ht="24" customHeight="1" x14ac:dyDescent="0.2">
      <c r="A11" s="424" t="s">
        <v>326</v>
      </c>
      <c r="B11" s="79">
        <v>1</v>
      </c>
      <c r="C11" s="79">
        <v>1</v>
      </c>
      <c r="D11" s="79">
        <v>0</v>
      </c>
      <c r="E11" s="79">
        <v>14</v>
      </c>
      <c r="F11" s="79">
        <v>0</v>
      </c>
      <c r="G11" s="79">
        <v>6</v>
      </c>
      <c r="H11" s="79">
        <v>4</v>
      </c>
      <c r="I11" s="79">
        <v>4</v>
      </c>
      <c r="J11" s="80">
        <v>4</v>
      </c>
      <c r="K11" s="79">
        <v>0</v>
      </c>
      <c r="L11" s="79">
        <v>46</v>
      </c>
      <c r="M11" s="79">
        <v>29</v>
      </c>
      <c r="N11" s="79">
        <v>17</v>
      </c>
      <c r="O11" s="79">
        <v>0</v>
      </c>
      <c r="P11" s="79">
        <v>21</v>
      </c>
      <c r="Q11" s="79">
        <v>9</v>
      </c>
      <c r="R11" s="79">
        <v>16</v>
      </c>
      <c r="S11" s="79">
        <v>16</v>
      </c>
      <c r="T11" s="80">
        <v>0</v>
      </c>
      <c r="U11" s="5"/>
    </row>
    <row r="12" spans="1:21" ht="24" customHeight="1" x14ac:dyDescent="0.2">
      <c r="A12" s="424" t="s">
        <v>327</v>
      </c>
      <c r="B12" s="79">
        <v>1</v>
      </c>
      <c r="C12" s="79">
        <v>1</v>
      </c>
      <c r="D12" s="79">
        <v>0</v>
      </c>
      <c r="E12" s="79">
        <v>22</v>
      </c>
      <c r="F12" s="79">
        <v>0</v>
      </c>
      <c r="G12" s="80">
        <v>10</v>
      </c>
      <c r="H12" s="79">
        <v>6</v>
      </c>
      <c r="I12" s="79">
        <v>6</v>
      </c>
      <c r="J12" s="80">
        <v>6</v>
      </c>
      <c r="K12" s="79">
        <v>0</v>
      </c>
      <c r="L12" s="79">
        <v>92</v>
      </c>
      <c r="M12" s="79">
        <v>70</v>
      </c>
      <c r="N12" s="79">
        <v>22</v>
      </c>
      <c r="O12" s="79">
        <v>0</v>
      </c>
      <c r="P12" s="79">
        <v>27</v>
      </c>
      <c r="Q12" s="79">
        <v>16</v>
      </c>
      <c r="R12" s="79">
        <v>49</v>
      </c>
      <c r="S12" s="79">
        <v>49</v>
      </c>
      <c r="T12" s="80">
        <v>0</v>
      </c>
      <c r="U12" s="5"/>
    </row>
    <row r="13" spans="1:21" ht="24" customHeight="1" x14ac:dyDescent="0.2">
      <c r="A13" s="424" t="s">
        <v>328</v>
      </c>
      <c r="B13" s="79">
        <v>1</v>
      </c>
      <c r="C13" s="79">
        <v>1</v>
      </c>
      <c r="D13" s="79">
        <v>0</v>
      </c>
      <c r="E13" s="79">
        <v>26</v>
      </c>
      <c r="F13" s="79">
        <v>0</v>
      </c>
      <c r="G13" s="80">
        <v>13</v>
      </c>
      <c r="H13" s="79">
        <v>7</v>
      </c>
      <c r="I13" s="79">
        <v>6</v>
      </c>
      <c r="J13" s="80">
        <v>6</v>
      </c>
      <c r="K13" s="79">
        <v>0</v>
      </c>
      <c r="L13" s="79">
        <v>100</v>
      </c>
      <c r="M13" s="79">
        <v>61</v>
      </c>
      <c r="N13" s="79">
        <v>39</v>
      </c>
      <c r="O13" s="79">
        <v>0</v>
      </c>
      <c r="P13" s="79">
        <v>29</v>
      </c>
      <c r="Q13" s="79">
        <v>21</v>
      </c>
      <c r="R13" s="79">
        <v>50</v>
      </c>
      <c r="S13" s="79">
        <v>50</v>
      </c>
      <c r="T13" s="80">
        <v>0</v>
      </c>
      <c r="U13" s="5"/>
    </row>
    <row r="14" spans="1:21" ht="24" customHeight="1" x14ac:dyDescent="0.2">
      <c r="A14" s="425" t="s">
        <v>329</v>
      </c>
      <c r="B14" s="107">
        <v>1</v>
      </c>
      <c r="C14" s="107">
        <v>1</v>
      </c>
      <c r="D14" s="107">
        <v>0</v>
      </c>
      <c r="E14" s="107">
        <v>52</v>
      </c>
      <c r="F14" s="107">
        <v>0</v>
      </c>
      <c r="G14" s="107">
        <v>27</v>
      </c>
      <c r="H14" s="107">
        <v>15</v>
      </c>
      <c r="I14" s="107">
        <v>10</v>
      </c>
      <c r="J14" s="173">
        <v>10</v>
      </c>
      <c r="K14" s="173">
        <v>0</v>
      </c>
      <c r="L14" s="107">
        <v>194</v>
      </c>
      <c r="M14" s="107">
        <v>122</v>
      </c>
      <c r="N14" s="107">
        <v>72</v>
      </c>
      <c r="O14" s="107">
        <v>0</v>
      </c>
      <c r="P14" s="107">
        <v>71</v>
      </c>
      <c r="Q14" s="107">
        <v>45</v>
      </c>
      <c r="R14" s="107">
        <v>78</v>
      </c>
      <c r="S14" s="173">
        <v>78</v>
      </c>
      <c r="T14" s="173">
        <v>0</v>
      </c>
      <c r="U14" s="5"/>
    </row>
    <row r="16" spans="1:21" ht="17.25" customHeight="1" x14ac:dyDescent="0.2">
      <c r="A16" s="54"/>
      <c r="B16" s="51"/>
    </row>
    <row r="17" spans="1:2" ht="17.25" customHeight="1" x14ac:dyDescent="0.2">
      <c r="A17" s="54"/>
    </row>
    <row r="18" spans="1:2" ht="20.25" customHeight="1" x14ac:dyDescent="0.2">
      <c r="B18" s="7" t="s">
        <v>155</v>
      </c>
    </row>
  </sheetData>
  <mergeCells count="18">
    <mergeCell ref="F3:J3"/>
    <mergeCell ref="B3:D3"/>
    <mergeCell ref="F4:F5"/>
    <mergeCell ref="G4:G5"/>
    <mergeCell ref="H4:H5"/>
    <mergeCell ref="B4:B5"/>
    <mergeCell ref="C4:C5"/>
    <mergeCell ref="D4:D5"/>
    <mergeCell ref="E4:E5"/>
    <mergeCell ref="M4:M5"/>
    <mergeCell ref="N4:N5"/>
    <mergeCell ref="O4:O5"/>
    <mergeCell ref="P4:P5"/>
    <mergeCell ref="R2:T2"/>
    <mergeCell ref="L3:T3"/>
    <mergeCell ref="R4:T4"/>
    <mergeCell ref="Q4:Q5"/>
    <mergeCell ref="L4:L5"/>
  </mergeCells>
  <phoneticPr fontId="2"/>
  <pageMargins left="1.1811023622047245" right="0.78740157480314965" top="1.1811023622047245" bottom="0.59055118110236227" header="0.15748031496062992" footer="0.51181102362204722"/>
  <pageSetup paperSize="8" firstPageNumber="44" orientation="landscape" useFirstPageNumber="1" r:id="rId1"/>
  <headerFooter alignWithMargins="0">
    <oddHeader>&amp;L&amp;10
　特別支援学校&amp;R&amp;11
&amp;10特別支援学校</oddHeader>
    <oddFooter>&amp;C&amp;10-&amp;P--</oddFooter>
  </headerFooter>
  <colBreaks count="1" manualBreakCount="1">
    <brk id="10"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H134"/>
  <sheetViews>
    <sheetView showGridLines="0" zoomScaleNormal="100" workbookViewId="0">
      <selection activeCell="A18" sqref="A18:XFD21"/>
    </sheetView>
  </sheetViews>
  <sheetFormatPr defaultRowHeight="17.25" x14ac:dyDescent="0.2"/>
  <cols>
    <col min="1" max="1" width="3.69921875" style="54" customWidth="1"/>
    <col min="2" max="2" width="1.3984375" style="54" customWidth="1"/>
    <col min="3" max="3" width="10.69921875" style="54" customWidth="1"/>
    <col min="4" max="4" width="1.3984375" style="54" customWidth="1"/>
    <col min="5" max="7" width="10.69921875" style="7" customWidth="1"/>
  </cols>
  <sheetData>
    <row r="1" spans="1:8" ht="30" customHeight="1" x14ac:dyDescent="0.2">
      <c r="A1" s="274" t="s">
        <v>238</v>
      </c>
      <c r="B1" s="274"/>
      <c r="C1" s="64"/>
      <c r="D1" s="64"/>
      <c r="E1" s="64"/>
      <c r="F1" s="59"/>
      <c r="G1" s="59"/>
    </row>
    <row r="2" spans="1:8" ht="24.95" customHeight="1" x14ac:dyDescent="0.2">
      <c r="A2" s="64" t="s">
        <v>82</v>
      </c>
      <c r="B2" s="64"/>
      <c r="C2" s="176"/>
      <c r="D2" s="176"/>
      <c r="E2" s="64"/>
      <c r="F2" s="64"/>
      <c r="G2" s="180" t="s">
        <v>210</v>
      </c>
    </row>
    <row r="3" spans="1:8" ht="18" customHeight="1" x14ac:dyDescent="0.2">
      <c r="A3" s="275"/>
      <c r="B3" s="276"/>
      <c r="C3" s="276"/>
      <c r="D3" s="277"/>
      <c r="E3" s="278"/>
      <c r="F3" s="496" t="s">
        <v>211</v>
      </c>
      <c r="G3" s="496" t="s">
        <v>212</v>
      </c>
      <c r="H3" s="57"/>
    </row>
    <row r="4" spans="1:8" ht="18" customHeight="1" x14ac:dyDescent="0.2">
      <c r="A4" s="279"/>
      <c r="B4" s="280"/>
      <c r="C4" s="64" t="s">
        <v>334</v>
      </c>
      <c r="D4" s="177"/>
      <c r="E4" s="373" t="s">
        <v>133</v>
      </c>
      <c r="F4" s="497"/>
      <c r="G4" s="497"/>
    </row>
    <row r="5" spans="1:8" ht="18" customHeight="1" x14ac:dyDescent="0.2">
      <c r="A5" s="281"/>
      <c r="B5" s="282"/>
      <c r="C5" s="282"/>
      <c r="D5" s="283"/>
      <c r="E5" s="283"/>
      <c r="F5" s="498"/>
      <c r="G5" s="498"/>
    </row>
    <row r="6" spans="1:8" ht="36" customHeight="1" x14ac:dyDescent="0.2">
      <c r="A6" s="493" t="s">
        <v>332</v>
      </c>
      <c r="B6" s="494"/>
      <c r="C6" s="494"/>
      <c r="D6" s="495"/>
      <c r="E6" s="365">
        <v>27</v>
      </c>
      <c r="F6" s="365">
        <v>219</v>
      </c>
      <c r="G6" s="365">
        <v>67</v>
      </c>
    </row>
    <row r="7" spans="1:8" ht="36" customHeight="1" x14ac:dyDescent="0.2">
      <c r="A7" s="499" t="s">
        <v>322</v>
      </c>
      <c r="B7" s="500"/>
      <c r="C7" s="500"/>
      <c r="D7" s="501"/>
      <c r="E7" s="368">
        <f>E8+E9+E10</f>
        <v>26</v>
      </c>
      <c r="F7" s="368">
        <f>F8+F9+F10</f>
        <v>214</v>
      </c>
      <c r="G7" s="368">
        <f>G8+G9+G10</f>
        <v>63</v>
      </c>
    </row>
    <row r="8" spans="1:8" ht="36" customHeight="1" x14ac:dyDescent="0.2">
      <c r="A8" s="493" t="s">
        <v>330</v>
      </c>
      <c r="B8" s="494"/>
      <c r="C8" s="494"/>
      <c r="D8" s="495"/>
      <c r="E8" s="365">
        <v>0</v>
      </c>
      <c r="F8" s="365">
        <v>0</v>
      </c>
      <c r="G8" s="365">
        <v>0</v>
      </c>
    </row>
    <row r="9" spans="1:8" ht="36" customHeight="1" x14ac:dyDescent="0.2">
      <c r="A9" s="493" t="s">
        <v>331</v>
      </c>
      <c r="B9" s="494"/>
      <c r="C9" s="494"/>
      <c r="D9" s="495"/>
      <c r="E9" s="365">
        <v>4</v>
      </c>
      <c r="F9" s="365">
        <v>43</v>
      </c>
      <c r="G9" s="365">
        <v>22</v>
      </c>
    </row>
    <row r="10" spans="1:8" ht="36" customHeight="1" x14ac:dyDescent="0.2">
      <c r="A10" s="284"/>
      <c r="B10" s="377"/>
      <c r="C10" s="378" t="s">
        <v>274</v>
      </c>
      <c r="D10" s="379"/>
      <c r="E10" s="365">
        <f>SUM(E11:E16)</f>
        <v>22</v>
      </c>
      <c r="F10" s="365">
        <f>SUM(F11:F16)</f>
        <v>171</v>
      </c>
      <c r="G10" s="365">
        <f>SUM(G11:G16)</f>
        <v>41</v>
      </c>
    </row>
    <row r="11" spans="1:8" ht="36" customHeight="1" x14ac:dyDescent="0.2">
      <c r="A11" s="372" t="s">
        <v>275</v>
      </c>
      <c r="B11" s="298"/>
      <c r="C11" s="380" t="s">
        <v>223</v>
      </c>
      <c r="D11" s="381"/>
      <c r="E11" s="365">
        <v>7</v>
      </c>
      <c r="F11" s="365">
        <v>37</v>
      </c>
      <c r="G11" s="365">
        <v>5</v>
      </c>
    </row>
    <row r="12" spans="1:8" ht="36" customHeight="1" x14ac:dyDescent="0.2">
      <c r="A12" s="372"/>
      <c r="B12" s="298"/>
      <c r="C12" s="380" t="s">
        <v>224</v>
      </c>
      <c r="D12" s="381"/>
      <c r="E12" s="365">
        <v>8</v>
      </c>
      <c r="F12" s="365">
        <v>70</v>
      </c>
      <c r="G12" s="365">
        <v>20</v>
      </c>
    </row>
    <row r="13" spans="1:8" ht="36" customHeight="1" x14ac:dyDescent="0.2">
      <c r="A13" s="286"/>
      <c r="B13" s="298"/>
      <c r="C13" s="380" t="s">
        <v>225</v>
      </c>
      <c r="D13" s="381"/>
      <c r="E13" s="365">
        <v>2</v>
      </c>
      <c r="F13" s="365">
        <v>24</v>
      </c>
      <c r="G13" s="365">
        <v>11</v>
      </c>
    </row>
    <row r="14" spans="1:8" ht="36" customHeight="1" x14ac:dyDescent="0.2">
      <c r="A14" s="372"/>
      <c r="B14" s="298"/>
      <c r="C14" s="380" t="s">
        <v>226</v>
      </c>
      <c r="D14" s="381"/>
      <c r="E14" s="365">
        <v>1</v>
      </c>
      <c r="F14" s="365">
        <v>16</v>
      </c>
      <c r="G14" s="365">
        <v>2</v>
      </c>
    </row>
    <row r="15" spans="1:8" ht="36" customHeight="1" x14ac:dyDescent="0.2">
      <c r="A15" s="372" t="s">
        <v>276</v>
      </c>
      <c r="B15" s="298"/>
      <c r="C15" s="380" t="s">
        <v>227</v>
      </c>
      <c r="D15" s="381"/>
      <c r="E15" s="365">
        <v>1</v>
      </c>
      <c r="F15" s="365">
        <v>9</v>
      </c>
      <c r="G15" s="365">
        <v>1</v>
      </c>
    </row>
    <row r="16" spans="1:8" ht="36" customHeight="1" x14ac:dyDescent="0.2">
      <c r="A16" s="281"/>
      <c r="B16" s="298"/>
      <c r="C16" s="380" t="s">
        <v>333</v>
      </c>
      <c r="D16" s="381"/>
      <c r="E16" s="370">
        <v>3</v>
      </c>
      <c r="F16" s="370">
        <v>15</v>
      </c>
      <c r="G16" s="370">
        <v>2</v>
      </c>
    </row>
    <row r="17" spans="1:7" x14ac:dyDescent="0.2">
      <c r="A17" s="52"/>
      <c r="B17" s="52"/>
      <c r="C17" s="52"/>
      <c r="D17" s="52"/>
      <c r="E17" s="5"/>
      <c r="F17" s="5"/>
      <c r="G17" s="5"/>
    </row>
    <row r="18" spans="1:7" x14ac:dyDescent="0.2">
      <c r="A18" s="52"/>
      <c r="B18" s="52"/>
      <c r="C18" s="52"/>
      <c r="D18" s="52"/>
      <c r="E18" s="5"/>
      <c r="F18" s="5"/>
      <c r="G18" s="5"/>
    </row>
    <row r="19" spans="1:7" x14ac:dyDescent="0.2">
      <c r="A19" s="52"/>
      <c r="B19" s="52"/>
      <c r="D19" s="52"/>
      <c r="E19" s="5"/>
      <c r="F19" s="5"/>
      <c r="G19" s="5"/>
    </row>
    <row r="20" spans="1:7" x14ac:dyDescent="0.2">
      <c r="A20" s="52"/>
      <c r="B20" s="52"/>
      <c r="D20" s="52"/>
      <c r="E20" s="5"/>
      <c r="F20" s="5"/>
      <c r="G20" s="5"/>
    </row>
    <row r="21" spans="1:7" x14ac:dyDescent="0.2">
      <c r="A21" s="52"/>
      <c r="B21" s="52"/>
      <c r="D21" s="52"/>
      <c r="E21" s="5"/>
      <c r="F21" s="5"/>
      <c r="G21" s="5"/>
    </row>
    <row r="22" spans="1:7" x14ac:dyDescent="0.2">
      <c r="A22" s="52"/>
      <c r="B22" s="52"/>
      <c r="C22" s="52"/>
      <c r="D22" s="52"/>
      <c r="E22" s="5"/>
      <c r="F22" s="5"/>
      <c r="G22" s="5"/>
    </row>
    <row r="23" spans="1:7" x14ac:dyDescent="0.2">
      <c r="A23" s="52"/>
      <c r="B23" s="52"/>
      <c r="C23" s="52"/>
      <c r="D23" s="52"/>
      <c r="E23" s="5"/>
      <c r="F23" s="5"/>
      <c r="G23" s="5"/>
    </row>
    <row r="24" spans="1:7" x14ac:dyDescent="0.2">
      <c r="B24" s="52"/>
      <c r="C24" s="52"/>
    </row>
    <row r="25" spans="1:7" x14ac:dyDescent="0.2">
      <c r="B25" s="52"/>
    </row>
    <row r="26" spans="1:7" x14ac:dyDescent="0.2">
      <c r="B26" s="52"/>
    </row>
    <row r="27" spans="1:7" x14ac:dyDescent="0.2">
      <c r="B27" s="52"/>
    </row>
    <row r="28" spans="1:7" x14ac:dyDescent="0.2">
      <c r="B28" s="52"/>
    </row>
    <row r="29" spans="1:7" x14ac:dyDescent="0.2">
      <c r="B29" s="52"/>
    </row>
    <row r="30" spans="1:7" x14ac:dyDescent="0.2">
      <c r="B30" s="52"/>
    </row>
    <row r="31" spans="1:7" x14ac:dyDescent="0.2">
      <c r="B31" s="52"/>
    </row>
    <row r="32" spans="1:7" x14ac:dyDescent="0.2">
      <c r="B32" s="52"/>
    </row>
    <row r="33" spans="2:2" customFormat="1" x14ac:dyDescent="0.2">
      <c r="B33" s="52"/>
    </row>
    <row r="34" spans="2:2" customFormat="1" x14ac:dyDescent="0.2">
      <c r="B34" s="52"/>
    </row>
    <row r="35" spans="2:2" customFormat="1" x14ac:dyDescent="0.2">
      <c r="B35" s="52"/>
    </row>
    <row r="36" spans="2:2" customFormat="1" x14ac:dyDescent="0.2">
      <c r="B36" s="52"/>
    </row>
    <row r="37" spans="2:2" customFormat="1" x14ac:dyDescent="0.2">
      <c r="B37" s="52"/>
    </row>
    <row r="38" spans="2:2" customFormat="1" x14ac:dyDescent="0.2">
      <c r="B38" s="52"/>
    </row>
    <row r="39" spans="2:2" customFormat="1" x14ac:dyDescent="0.2">
      <c r="B39" s="52"/>
    </row>
    <row r="40" spans="2:2" customFormat="1" x14ac:dyDescent="0.2">
      <c r="B40" s="52"/>
    </row>
    <row r="41" spans="2:2" customFormat="1" x14ac:dyDescent="0.2">
      <c r="B41" s="52"/>
    </row>
    <row r="42" spans="2:2" customFormat="1" x14ac:dyDescent="0.2">
      <c r="B42" s="52"/>
    </row>
    <row r="43" spans="2:2" customFormat="1" x14ac:dyDescent="0.2">
      <c r="B43" s="52"/>
    </row>
    <row r="44" spans="2:2" customFormat="1" x14ac:dyDescent="0.2">
      <c r="B44" s="52"/>
    </row>
    <row r="45" spans="2:2" customFormat="1" x14ac:dyDescent="0.2">
      <c r="B45" s="52"/>
    </row>
    <row r="46" spans="2:2" customFormat="1" x14ac:dyDescent="0.2">
      <c r="B46" s="52"/>
    </row>
    <row r="47" spans="2:2" customFormat="1" x14ac:dyDescent="0.2">
      <c r="B47" s="52"/>
    </row>
    <row r="48" spans="2:2" customFormat="1" x14ac:dyDescent="0.2">
      <c r="B48" s="52"/>
    </row>
    <row r="49" spans="2:2" customFormat="1" x14ac:dyDescent="0.2">
      <c r="B49" s="52"/>
    </row>
    <row r="50" spans="2:2" customFormat="1" x14ac:dyDescent="0.2">
      <c r="B50" s="52"/>
    </row>
    <row r="51" spans="2:2" customFormat="1" x14ac:dyDescent="0.2">
      <c r="B51" s="52"/>
    </row>
    <row r="52" spans="2:2" customFormat="1" x14ac:dyDescent="0.2">
      <c r="B52" s="52"/>
    </row>
    <row r="53" spans="2:2" customFormat="1" x14ac:dyDescent="0.2">
      <c r="B53" s="52"/>
    </row>
    <row r="54" spans="2:2" customFormat="1" x14ac:dyDescent="0.2">
      <c r="B54" s="52"/>
    </row>
    <row r="55" spans="2:2" customFormat="1" x14ac:dyDescent="0.2">
      <c r="B55" s="52"/>
    </row>
    <row r="56" spans="2:2" customFormat="1" x14ac:dyDescent="0.2">
      <c r="B56" s="52"/>
    </row>
    <row r="57" spans="2:2" customFormat="1" x14ac:dyDescent="0.2">
      <c r="B57" s="52"/>
    </row>
    <row r="58" spans="2:2" customFormat="1" x14ac:dyDescent="0.2">
      <c r="B58" s="52"/>
    </row>
    <row r="59" spans="2:2" customFormat="1" x14ac:dyDescent="0.2">
      <c r="B59" s="52"/>
    </row>
    <row r="60" spans="2:2" customFormat="1" x14ac:dyDescent="0.2">
      <c r="B60" s="52"/>
    </row>
    <row r="61" spans="2:2" customFormat="1" x14ac:dyDescent="0.2">
      <c r="B61" s="52"/>
    </row>
    <row r="62" spans="2:2" customFormat="1" x14ac:dyDescent="0.2">
      <c r="B62" s="52"/>
    </row>
    <row r="63" spans="2:2" customFormat="1" x14ac:dyDescent="0.2">
      <c r="B63" s="52"/>
    </row>
    <row r="64" spans="2:2" customFormat="1" x14ac:dyDescent="0.2">
      <c r="B64" s="52"/>
    </row>
    <row r="65" spans="2:2" customFormat="1" x14ac:dyDescent="0.2">
      <c r="B65" s="52"/>
    </row>
    <row r="66" spans="2:2" customFormat="1" x14ac:dyDescent="0.2">
      <c r="B66" s="52"/>
    </row>
    <row r="67" spans="2:2" customFormat="1" x14ac:dyDescent="0.2">
      <c r="B67" s="52"/>
    </row>
    <row r="68" spans="2:2" customFormat="1" x14ac:dyDescent="0.2">
      <c r="B68" s="52"/>
    </row>
    <row r="69" spans="2:2" customFormat="1" x14ac:dyDescent="0.2">
      <c r="B69" s="52"/>
    </row>
    <row r="70" spans="2:2" customFormat="1" x14ac:dyDescent="0.2">
      <c r="B70" s="52"/>
    </row>
    <row r="71" spans="2:2" customFormat="1" x14ac:dyDescent="0.2">
      <c r="B71" s="52"/>
    </row>
    <row r="72" spans="2:2" customFormat="1" x14ac:dyDescent="0.2">
      <c r="B72" s="52"/>
    </row>
    <row r="73" spans="2:2" customFormat="1" x14ac:dyDescent="0.2">
      <c r="B73" s="52"/>
    </row>
    <row r="74" spans="2:2" customFormat="1" x14ac:dyDescent="0.2">
      <c r="B74" s="52"/>
    </row>
    <row r="75" spans="2:2" customFormat="1" x14ac:dyDescent="0.2">
      <c r="B75" s="52"/>
    </row>
    <row r="76" spans="2:2" customFormat="1" x14ac:dyDescent="0.2">
      <c r="B76" s="52"/>
    </row>
    <row r="77" spans="2:2" customFormat="1" x14ac:dyDescent="0.2">
      <c r="B77" s="52"/>
    </row>
    <row r="78" spans="2:2" customFormat="1" x14ac:dyDescent="0.2">
      <c r="B78" s="52"/>
    </row>
    <row r="79" spans="2:2" customFormat="1" x14ac:dyDescent="0.2">
      <c r="B79" s="52"/>
    </row>
    <row r="80" spans="2:2" customFormat="1" x14ac:dyDescent="0.2">
      <c r="B80" s="52"/>
    </row>
    <row r="81" spans="2:2" customFormat="1" x14ac:dyDescent="0.2">
      <c r="B81" s="52"/>
    </row>
    <row r="82" spans="2:2" customFormat="1" x14ac:dyDescent="0.2">
      <c r="B82" s="52"/>
    </row>
    <row r="83" spans="2:2" customFormat="1" x14ac:dyDescent="0.2">
      <c r="B83" s="52"/>
    </row>
    <row r="84" spans="2:2" customFormat="1" x14ac:dyDescent="0.2">
      <c r="B84" s="52"/>
    </row>
    <row r="85" spans="2:2" customFormat="1" x14ac:dyDescent="0.2">
      <c r="B85" s="52"/>
    </row>
    <row r="86" spans="2:2" customFormat="1" x14ac:dyDescent="0.2">
      <c r="B86" s="52"/>
    </row>
    <row r="87" spans="2:2" customFormat="1" x14ac:dyDescent="0.2">
      <c r="B87" s="52"/>
    </row>
    <row r="88" spans="2:2" customFormat="1" x14ac:dyDescent="0.2">
      <c r="B88" s="52"/>
    </row>
    <row r="89" spans="2:2" customFormat="1" x14ac:dyDescent="0.2">
      <c r="B89" s="52"/>
    </row>
    <row r="90" spans="2:2" customFormat="1" x14ac:dyDescent="0.2">
      <c r="B90" s="52"/>
    </row>
    <row r="91" spans="2:2" customFormat="1" x14ac:dyDescent="0.2">
      <c r="B91" s="52"/>
    </row>
    <row r="92" spans="2:2" customFormat="1" x14ac:dyDescent="0.2">
      <c r="B92" s="52"/>
    </row>
    <row r="93" spans="2:2" customFormat="1" x14ac:dyDescent="0.2">
      <c r="B93" s="52"/>
    </row>
    <row r="94" spans="2:2" customFormat="1" x14ac:dyDescent="0.2">
      <c r="B94" s="52"/>
    </row>
    <row r="95" spans="2:2" customFormat="1" x14ac:dyDescent="0.2">
      <c r="B95" s="52"/>
    </row>
    <row r="96" spans="2:2" customFormat="1" x14ac:dyDescent="0.2">
      <c r="B96" s="52"/>
    </row>
    <row r="97" spans="2:2" customFormat="1" x14ac:dyDescent="0.2">
      <c r="B97" s="52"/>
    </row>
    <row r="98" spans="2:2" customFormat="1" x14ac:dyDescent="0.2">
      <c r="B98" s="52"/>
    </row>
    <row r="99" spans="2:2" customFormat="1" x14ac:dyDescent="0.2">
      <c r="B99" s="52"/>
    </row>
    <row r="100" spans="2:2" customFormat="1" x14ac:dyDescent="0.2">
      <c r="B100" s="52"/>
    </row>
    <row r="101" spans="2:2" customFormat="1" x14ac:dyDescent="0.2">
      <c r="B101" s="52"/>
    </row>
    <row r="102" spans="2:2" customFormat="1" x14ac:dyDescent="0.2">
      <c r="B102" s="52"/>
    </row>
    <row r="103" spans="2:2" customFormat="1" x14ac:dyDescent="0.2">
      <c r="B103" s="52"/>
    </row>
    <row r="104" spans="2:2" customFormat="1" x14ac:dyDescent="0.2">
      <c r="B104" s="52"/>
    </row>
    <row r="105" spans="2:2" customFormat="1" x14ac:dyDescent="0.2">
      <c r="B105" s="52"/>
    </row>
    <row r="106" spans="2:2" customFormat="1" x14ac:dyDescent="0.2">
      <c r="B106" s="52"/>
    </row>
    <row r="107" spans="2:2" customFormat="1" x14ac:dyDescent="0.2">
      <c r="B107" s="52"/>
    </row>
    <row r="108" spans="2:2" customFormat="1" x14ac:dyDescent="0.2">
      <c r="B108" s="52"/>
    </row>
    <row r="109" spans="2:2" customFormat="1" x14ac:dyDescent="0.2">
      <c r="B109" s="52"/>
    </row>
    <row r="110" spans="2:2" customFormat="1" x14ac:dyDescent="0.2">
      <c r="B110" s="52"/>
    </row>
    <row r="111" spans="2:2" customFormat="1" x14ac:dyDescent="0.2">
      <c r="B111" s="52"/>
    </row>
    <row r="112" spans="2:2" customFormat="1" x14ac:dyDescent="0.2">
      <c r="B112" s="52"/>
    </row>
    <row r="113" spans="2:2" customFormat="1" x14ac:dyDescent="0.2">
      <c r="B113" s="52"/>
    </row>
    <row r="114" spans="2:2" customFormat="1" x14ac:dyDescent="0.2">
      <c r="B114" s="52"/>
    </row>
    <row r="115" spans="2:2" customFormat="1" x14ac:dyDescent="0.2">
      <c r="B115" s="52"/>
    </row>
    <row r="116" spans="2:2" customFormat="1" x14ac:dyDescent="0.2">
      <c r="B116" s="52"/>
    </row>
    <row r="117" spans="2:2" customFormat="1" x14ac:dyDescent="0.2">
      <c r="B117" s="52"/>
    </row>
    <row r="118" spans="2:2" customFormat="1" x14ac:dyDescent="0.2">
      <c r="B118" s="52"/>
    </row>
    <row r="119" spans="2:2" customFormat="1" x14ac:dyDescent="0.2">
      <c r="B119" s="52"/>
    </row>
    <row r="120" spans="2:2" customFormat="1" x14ac:dyDescent="0.2">
      <c r="B120" s="52"/>
    </row>
    <row r="121" spans="2:2" customFormat="1" x14ac:dyDescent="0.2">
      <c r="B121" s="52"/>
    </row>
    <row r="122" spans="2:2" customFormat="1" x14ac:dyDescent="0.2">
      <c r="B122" s="52"/>
    </row>
    <row r="123" spans="2:2" customFormat="1" x14ac:dyDescent="0.2">
      <c r="B123" s="52"/>
    </row>
    <row r="124" spans="2:2" customFormat="1" x14ac:dyDescent="0.2">
      <c r="B124" s="52"/>
    </row>
    <row r="125" spans="2:2" customFormat="1" x14ac:dyDescent="0.2">
      <c r="B125" s="52"/>
    </row>
    <row r="126" spans="2:2" customFormat="1" x14ac:dyDescent="0.2">
      <c r="B126" s="52"/>
    </row>
    <row r="127" spans="2:2" customFormat="1" x14ac:dyDescent="0.2">
      <c r="B127" s="52"/>
    </row>
    <row r="128" spans="2:2" customFormat="1" x14ac:dyDescent="0.2">
      <c r="B128" s="52"/>
    </row>
    <row r="129" spans="2:2" customFormat="1" x14ac:dyDescent="0.2">
      <c r="B129" s="52"/>
    </row>
    <row r="130" spans="2:2" customFormat="1" x14ac:dyDescent="0.2">
      <c r="B130" s="52"/>
    </row>
    <row r="131" spans="2:2" customFormat="1" x14ac:dyDescent="0.2">
      <c r="B131" s="52"/>
    </row>
    <row r="132" spans="2:2" customFormat="1" x14ac:dyDescent="0.2">
      <c r="B132" s="52"/>
    </row>
    <row r="133" spans="2:2" customFormat="1" x14ac:dyDescent="0.2">
      <c r="B133" s="52"/>
    </row>
    <row r="134" spans="2:2" customFormat="1" x14ac:dyDescent="0.2">
      <c r="B134" s="52"/>
    </row>
  </sheetData>
  <mergeCells count="6">
    <mergeCell ref="A9:D9"/>
    <mergeCell ref="F3:F5"/>
    <mergeCell ref="G3:G5"/>
    <mergeCell ref="A6:D6"/>
    <mergeCell ref="A7:D7"/>
    <mergeCell ref="A8:D8"/>
  </mergeCells>
  <phoneticPr fontId="1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T8" transitionEvaluation="1" codeName="Sheet7">
    <tabColor rgb="FFCCFFCC"/>
    <pageSetUpPr fitToPage="1"/>
  </sheetPr>
  <dimension ref="A1:BL49"/>
  <sheetViews>
    <sheetView showGridLines="0" zoomScale="115" zoomScaleNormal="115" zoomScaleSheetLayoutView="100" workbookViewId="0">
      <pane xSplit="2" ySplit="7" topLeftCell="AT8" activePane="bottomRight" state="frozen"/>
      <selection pane="topRight" activeCell="C1" sqref="C1"/>
      <selection pane="bottomLeft" activeCell="A9" sqref="A9"/>
      <selection pane="bottomRight" activeCell="BM48" sqref="BM48"/>
    </sheetView>
  </sheetViews>
  <sheetFormatPr defaultColWidth="10.69921875" defaultRowHeight="12.75" x14ac:dyDescent="0.2"/>
  <cols>
    <col min="1" max="1" width="11.19921875" style="54" customWidth="1"/>
    <col min="2" max="2" width="11.19921875" style="7" customWidth="1"/>
    <col min="3" max="7" width="7.8984375" style="7" customWidth="1"/>
    <col min="8" max="8" width="7.8984375" style="54" customWidth="1"/>
    <col min="9" max="15" width="7.8984375" style="7" customWidth="1"/>
    <col min="16" max="19" width="7" style="7" customWidth="1"/>
    <col min="20" max="20" width="5.8984375" style="7" customWidth="1"/>
    <col min="21" max="22" width="11.19921875" style="54" customWidth="1"/>
    <col min="23" max="40" width="7.19921875" style="7" customWidth="1"/>
    <col min="41" max="41" width="9.59765625" style="7" customWidth="1"/>
    <col min="42" max="43" width="11.19921875" style="54" customWidth="1"/>
    <col min="44" max="46" width="6.69921875" style="7" customWidth="1"/>
    <col min="47" max="64" width="6.3984375" style="7" customWidth="1"/>
    <col min="65" max="16384" width="10.69921875" style="7"/>
  </cols>
  <sheetData>
    <row r="1" spans="1:64" ht="20.100000000000001" customHeight="1" x14ac:dyDescent="0.2">
      <c r="A1" s="289" t="s">
        <v>77</v>
      </c>
      <c r="B1" s="289"/>
      <c r="C1" s="59"/>
      <c r="D1" s="282"/>
      <c r="E1" s="282"/>
      <c r="F1" s="282"/>
      <c r="G1" s="282"/>
      <c r="H1" s="282"/>
      <c r="I1" s="282"/>
      <c r="J1" s="282"/>
      <c r="K1" s="282"/>
      <c r="L1" s="282"/>
      <c r="M1" s="282"/>
      <c r="N1" s="282"/>
      <c r="O1" s="282"/>
      <c r="P1" s="282"/>
      <c r="Q1" s="282"/>
      <c r="R1" s="431" t="s">
        <v>76</v>
      </c>
      <c r="S1" s="470"/>
      <c r="T1" s="5"/>
      <c r="U1" s="289" t="s">
        <v>268</v>
      </c>
      <c r="V1" s="289"/>
      <c r="W1" s="64"/>
      <c r="X1" s="64"/>
      <c r="Y1" s="64"/>
      <c r="Z1" s="64"/>
      <c r="AA1" s="64"/>
      <c r="AB1" s="64"/>
      <c r="AC1" s="64"/>
      <c r="AD1" s="282"/>
      <c r="AE1" s="64"/>
      <c r="AF1" s="64"/>
      <c r="AG1" s="64"/>
      <c r="AH1" s="64"/>
      <c r="AI1" s="64"/>
      <c r="AJ1" s="64"/>
      <c r="AK1" s="64"/>
      <c r="AL1" s="64"/>
      <c r="AM1" s="431" t="s">
        <v>76</v>
      </c>
      <c r="AN1" s="470"/>
      <c r="AO1" s="5"/>
      <c r="AP1" s="289" t="s">
        <v>269</v>
      </c>
      <c r="AQ1" s="289"/>
      <c r="AR1" s="64"/>
      <c r="AS1" s="64"/>
      <c r="AT1" s="64"/>
      <c r="AU1" s="64"/>
      <c r="AV1" s="64"/>
      <c r="AW1" s="64"/>
      <c r="AX1" s="64"/>
      <c r="AY1" s="64"/>
      <c r="AZ1" s="282"/>
      <c r="BA1" s="64"/>
      <c r="BB1" s="64"/>
      <c r="BC1" s="64"/>
      <c r="BD1" s="64"/>
      <c r="BE1" s="64"/>
      <c r="BF1" s="64"/>
      <c r="BG1" s="64"/>
      <c r="BH1" s="64"/>
      <c r="BI1" s="64"/>
      <c r="BJ1" s="64"/>
      <c r="BK1" s="431" t="s">
        <v>76</v>
      </c>
      <c r="BL1" s="470"/>
    </row>
    <row r="2" spans="1:64" ht="20.100000000000001" customHeight="1" x14ac:dyDescent="0.2">
      <c r="A2" s="432"/>
      <c r="B2" s="512"/>
      <c r="C2" s="69"/>
      <c r="D2" s="67"/>
      <c r="E2" s="67"/>
      <c r="F2" s="182" t="s">
        <v>182</v>
      </c>
      <c r="G2" s="67"/>
      <c r="H2" s="67"/>
      <c r="I2" s="67"/>
      <c r="J2" s="67"/>
      <c r="K2" s="67"/>
      <c r="L2" s="67"/>
      <c r="M2" s="67"/>
      <c r="N2" s="67"/>
      <c r="O2" s="67"/>
      <c r="P2" s="67"/>
      <c r="Q2" s="67"/>
      <c r="R2" s="67"/>
      <c r="S2" s="126"/>
      <c r="T2" s="1"/>
      <c r="U2" s="432"/>
      <c r="V2" s="512"/>
      <c r="W2" s="261"/>
      <c r="X2" s="69"/>
      <c r="Y2" s="67"/>
      <c r="Z2" s="67"/>
      <c r="AA2" s="182" t="s">
        <v>79</v>
      </c>
      <c r="AB2" s="67"/>
      <c r="AC2" s="69"/>
      <c r="AD2" s="67"/>
      <c r="AE2" s="67"/>
      <c r="AF2" s="67"/>
      <c r="AG2" s="67"/>
      <c r="AH2" s="67"/>
      <c r="AI2" s="67"/>
      <c r="AJ2" s="67"/>
      <c r="AK2" s="67"/>
      <c r="AL2" s="67"/>
      <c r="AM2" s="67"/>
      <c r="AN2" s="126"/>
      <c r="AO2" s="56"/>
      <c r="AP2" s="432"/>
      <c r="AQ2" s="512"/>
      <c r="AR2" s="69"/>
      <c r="AS2" s="67"/>
      <c r="AT2" s="67"/>
      <c r="AU2" s="67"/>
      <c r="AV2" s="264" t="s">
        <v>80</v>
      </c>
      <c r="AW2" s="67"/>
      <c r="AX2" s="67"/>
      <c r="AY2" s="67"/>
      <c r="AZ2" s="264" t="s">
        <v>81</v>
      </c>
      <c r="BA2" s="67"/>
      <c r="BB2" s="67"/>
      <c r="BC2" s="67"/>
      <c r="BD2" s="264" t="s">
        <v>15</v>
      </c>
      <c r="BE2" s="67"/>
      <c r="BF2" s="67"/>
      <c r="BG2" s="67"/>
      <c r="BH2" s="264" t="s">
        <v>5</v>
      </c>
      <c r="BI2" s="67"/>
      <c r="BJ2" s="67"/>
      <c r="BK2" s="67"/>
      <c r="BL2" s="126"/>
    </row>
    <row r="3" spans="1:64" ht="20.100000000000001" customHeight="1" x14ac:dyDescent="0.2">
      <c r="A3" s="513"/>
      <c r="B3" s="514"/>
      <c r="C3" s="432" t="s">
        <v>187</v>
      </c>
      <c r="D3" s="508"/>
      <c r="E3" s="475"/>
      <c r="F3" s="432" t="s">
        <v>183</v>
      </c>
      <c r="G3" s="475"/>
      <c r="H3" s="363" t="s">
        <v>84</v>
      </c>
      <c r="I3" s="264" t="s">
        <v>85</v>
      </c>
      <c r="J3" s="264" t="s">
        <v>86</v>
      </c>
      <c r="K3" s="262" t="s">
        <v>87</v>
      </c>
      <c r="L3" s="265" t="s">
        <v>88</v>
      </c>
      <c r="M3" s="135" t="s">
        <v>89</v>
      </c>
      <c r="N3" s="135" t="s">
        <v>86</v>
      </c>
      <c r="O3" s="135" t="s">
        <v>87</v>
      </c>
      <c r="P3" s="265" t="s">
        <v>90</v>
      </c>
      <c r="Q3" s="135" t="s">
        <v>91</v>
      </c>
      <c r="R3" s="135" t="s">
        <v>86</v>
      </c>
      <c r="S3" s="266" t="s">
        <v>87</v>
      </c>
      <c r="T3" s="1"/>
      <c r="U3" s="513"/>
      <c r="V3" s="514"/>
      <c r="W3" s="263" t="s">
        <v>189</v>
      </c>
      <c r="X3" s="432" t="s">
        <v>105</v>
      </c>
      <c r="Y3" s="454"/>
      <c r="Z3" s="433"/>
      <c r="AA3" s="432" t="s">
        <v>190</v>
      </c>
      <c r="AB3" s="454"/>
      <c r="AC3" s="265" t="s">
        <v>84</v>
      </c>
      <c r="AD3" s="135" t="s">
        <v>85</v>
      </c>
      <c r="AE3" s="264" t="s">
        <v>86</v>
      </c>
      <c r="AF3" s="262" t="s">
        <v>87</v>
      </c>
      <c r="AG3" s="265" t="s">
        <v>88</v>
      </c>
      <c r="AH3" s="135" t="s">
        <v>89</v>
      </c>
      <c r="AI3" s="135" t="s">
        <v>86</v>
      </c>
      <c r="AJ3" s="135" t="s">
        <v>87</v>
      </c>
      <c r="AK3" s="265" t="s">
        <v>90</v>
      </c>
      <c r="AL3" s="135" t="s">
        <v>91</v>
      </c>
      <c r="AM3" s="135" t="s">
        <v>86</v>
      </c>
      <c r="AN3" s="266" t="s">
        <v>87</v>
      </c>
      <c r="AO3" s="56"/>
      <c r="AP3" s="513"/>
      <c r="AQ3" s="514"/>
      <c r="AR3" s="432" t="s">
        <v>105</v>
      </c>
      <c r="AS3" s="508"/>
      <c r="AT3" s="475"/>
      <c r="AU3" s="127"/>
      <c r="AV3" s="135" t="s">
        <v>84</v>
      </c>
      <c r="AW3" s="264" t="s">
        <v>85</v>
      </c>
      <c r="AX3" s="264" t="s">
        <v>86</v>
      </c>
      <c r="AY3" s="264" t="s">
        <v>87</v>
      </c>
      <c r="AZ3" s="126"/>
      <c r="BA3" s="127"/>
      <c r="BB3" s="135" t="s">
        <v>88</v>
      </c>
      <c r="BC3" s="135" t="s">
        <v>89</v>
      </c>
      <c r="BD3" s="135" t="s">
        <v>86</v>
      </c>
      <c r="BE3" s="135" t="s">
        <v>87</v>
      </c>
      <c r="BF3" s="128"/>
      <c r="BG3" s="127"/>
      <c r="BH3" s="135" t="s">
        <v>90</v>
      </c>
      <c r="BI3" s="135" t="s">
        <v>91</v>
      </c>
      <c r="BJ3" s="135" t="s">
        <v>86</v>
      </c>
      <c r="BK3" s="135" t="s">
        <v>87</v>
      </c>
      <c r="BL3" s="186"/>
    </row>
    <row r="4" spans="1:64" ht="20.100000000000001" customHeight="1" x14ac:dyDescent="0.2">
      <c r="A4" s="513"/>
      <c r="B4" s="514"/>
      <c r="C4" s="477"/>
      <c r="D4" s="509"/>
      <c r="E4" s="478"/>
      <c r="F4" s="477" t="s">
        <v>184</v>
      </c>
      <c r="G4" s="478"/>
      <c r="H4" s="450" t="s">
        <v>247</v>
      </c>
      <c r="I4" s="451"/>
      <c r="J4" s="510" t="s">
        <v>185</v>
      </c>
      <c r="K4" s="511"/>
      <c r="L4" s="450" t="s">
        <v>247</v>
      </c>
      <c r="M4" s="451"/>
      <c r="N4" s="510" t="s">
        <v>185</v>
      </c>
      <c r="O4" s="511"/>
      <c r="P4" s="450" t="s">
        <v>247</v>
      </c>
      <c r="Q4" s="451"/>
      <c r="R4" s="510" t="s">
        <v>185</v>
      </c>
      <c r="S4" s="511"/>
      <c r="T4" s="1"/>
      <c r="U4" s="513"/>
      <c r="V4" s="514"/>
      <c r="W4" s="263" t="s">
        <v>188</v>
      </c>
      <c r="X4" s="434"/>
      <c r="Y4" s="455"/>
      <c r="Z4" s="435"/>
      <c r="AA4" s="477" t="s">
        <v>191</v>
      </c>
      <c r="AB4" s="455"/>
      <c r="AC4" s="450" t="s">
        <v>270</v>
      </c>
      <c r="AD4" s="520"/>
      <c r="AE4" s="510" t="s">
        <v>185</v>
      </c>
      <c r="AF4" s="519"/>
      <c r="AG4" s="450" t="s">
        <v>270</v>
      </c>
      <c r="AH4" s="520"/>
      <c r="AI4" s="510" t="s">
        <v>185</v>
      </c>
      <c r="AJ4" s="515"/>
      <c r="AK4" s="450" t="s">
        <v>270</v>
      </c>
      <c r="AL4" s="520"/>
      <c r="AM4" s="510" t="s">
        <v>185</v>
      </c>
      <c r="AN4" s="515"/>
      <c r="AO4" s="56"/>
      <c r="AP4" s="513"/>
      <c r="AQ4" s="514"/>
      <c r="AR4" s="477"/>
      <c r="AS4" s="509"/>
      <c r="AT4" s="478"/>
      <c r="AU4" s="450" t="s">
        <v>168</v>
      </c>
      <c r="AV4" s="451"/>
      <c r="AW4" s="450" t="s">
        <v>218</v>
      </c>
      <c r="AX4" s="451"/>
      <c r="AY4" s="510" t="s">
        <v>186</v>
      </c>
      <c r="AZ4" s="511"/>
      <c r="BA4" s="450" t="s">
        <v>168</v>
      </c>
      <c r="BB4" s="451"/>
      <c r="BC4" s="450" t="s">
        <v>218</v>
      </c>
      <c r="BD4" s="451"/>
      <c r="BE4" s="510" t="s">
        <v>186</v>
      </c>
      <c r="BF4" s="511"/>
      <c r="BG4" s="450" t="s">
        <v>168</v>
      </c>
      <c r="BH4" s="451"/>
      <c r="BI4" s="450" t="s">
        <v>218</v>
      </c>
      <c r="BJ4" s="451"/>
      <c r="BK4" s="510" t="s">
        <v>186</v>
      </c>
      <c r="BL4" s="511"/>
    </row>
    <row r="5" spans="1:64" ht="20.100000000000001" customHeight="1" x14ac:dyDescent="0.2">
      <c r="A5" s="513"/>
      <c r="B5" s="514"/>
      <c r="C5" s="265" t="s">
        <v>13</v>
      </c>
      <c r="D5" s="265" t="s">
        <v>31</v>
      </c>
      <c r="E5" s="265" t="s">
        <v>32</v>
      </c>
      <c r="F5" s="265" t="s">
        <v>31</v>
      </c>
      <c r="G5" s="265" t="s">
        <v>32</v>
      </c>
      <c r="H5" s="364" t="s">
        <v>31</v>
      </c>
      <c r="I5" s="136" t="s">
        <v>32</v>
      </c>
      <c r="J5" s="265" t="s">
        <v>31</v>
      </c>
      <c r="K5" s="267" t="s">
        <v>32</v>
      </c>
      <c r="L5" s="265" t="s">
        <v>31</v>
      </c>
      <c r="M5" s="265" t="s">
        <v>32</v>
      </c>
      <c r="N5" s="265" t="s">
        <v>31</v>
      </c>
      <c r="O5" s="265" t="s">
        <v>32</v>
      </c>
      <c r="P5" s="265" t="s">
        <v>31</v>
      </c>
      <c r="Q5" s="265" t="s">
        <v>32</v>
      </c>
      <c r="R5" s="265" t="s">
        <v>31</v>
      </c>
      <c r="S5" s="267" t="s">
        <v>32</v>
      </c>
      <c r="T5" s="1"/>
      <c r="U5" s="513"/>
      <c r="V5" s="514"/>
      <c r="W5" s="265"/>
      <c r="X5" s="265" t="s">
        <v>13</v>
      </c>
      <c r="Y5" s="265" t="s">
        <v>31</v>
      </c>
      <c r="Z5" s="265" t="s">
        <v>32</v>
      </c>
      <c r="AA5" s="265" t="s">
        <v>31</v>
      </c>
      <c r="AB5" s="265" t="s">
        <v>32</v>
      </c>
      <c r="AC5" s="265" t="s">
        <v>31</v>
      </c>
      <c r="AD5" s="267" t="s">
        <v>32</v>
      </c>
      <c r="AE5" s="136" t="s">
        <v>31</v>
      </c>
      <c r="AF5" s="136" t="s">
        <v>32</v>
      </c>
      <c r="AG5" s="265" t="s">
        <v>31</v>
      </c>
      <c r="AH5" s="265" t="s">
        <v>32</v>
      </c>
      <c r="AI5" s="265" t="s">
        <v>31</v>
      </c>
      <c r="AJ5" s="265" t="s">
        <v>32</v>
      </c>
      <c r="AK5" s="265" t="s">
        <v>31</v>
      </c>
      <c r="AL5" s="265" t="s">
        <v>32</v>
      </c>
      <c r="AM5" s="265" t="s">
        <v>31</v>
      </c>
      <c r="AN5" s="267" t="s">
        <v>32</v>
      </c>
      <c r="AO5" s="56"/>
      <c r="AP5" s="513"/>
      <c r="AQ5" s="514"/>
      <c r="AR5" s="265" t="s">
        <v>13</v>
      </c>
      <c r="AS5" s="265" t="s">
        <v>31</v>
      </c>
      <c r="AT5" s="265" t="s">
        <v>32</v>
      </c>
      <c r="AU5" s="265" t="s">
        <v>31</v>
      </c>
      <c r="AV5" s="265" t="s">
        <v>32</v>
      </c>
      <c r="AW5" s="265" t="s">
        <v>31</v>
      </c>
      <c r="AX5" s="265" t="s">
        <v>32</v>
      </c>
      <c r="AY5" s="265" t="s">
        <v>31</v>
      </c>
      <c r="AZ5" s="267" t="s">
        <v>32</v>
      </c>
      <c r="BA5" s="265" t="s">
        <v>31</v>
      </c>
      <c r="BB5" s="267" t="s">
        <v>32</v>
      </c>
      <c r="BC5" s="265" t="s">
        <v>31</v>
      </c>
      <c r="BD5" s="267" t="s">
        <v>32</v>
      </c>
      <c r="BE5" s="265" t="s">
        <v>31</v>
      </c>
      <c r="BF5" s="265" t="s">
        <v>32</v>
      </c>
      <c r="BG5" s="265" t="s">
        <v>31</v>
      </c>
      <c r="BH5" s="265" t="s">
        <v>32</v>
      </c>
      <c r="BI5" s="265" t="s">
        <v>31</v>
      </c>
      <c r="BJ5" s="265" t="s">
        <v>32</v>
      </c>
      <c r="BK5" s="265" t="s">
        <v>31</v>
      </c>
      <c r="BL5" s="267" t="s">
        <v>32</v>
      </c>
    </row>
    <row r="6" spans="1:64" ht="20.100000000000001" customHeight="1" x14ac:dyDescent="0.2">
      <c r="A6" s="523" t="s">
        <v>361</v>
      </c>
      <c r="B6" s="524"/>
      <c r="C6" s="73">
        <v>2215</v>
      </c>
      <c r="D6" s="73">
        <v>620</v>
      </c>
      <c r="E6" s="73">
        <v>1595</v>
      </c>
      <c r="F6" s="73">
        <v>572</v>
      </c>
      <c r="G6" s="73">
        <v>1312</v>
      </c>
      <c r="H6" s="73">
        <v>32</v>
      </c>
      <c r="I6" s="74">
        <v>171</v>
      </c>
      <c r="J6" s="73">
        <v>32</v>
      </c>
      <c r="K6" s="74">
        <v>171</v>
      </c>
      <c r="L6" s="73">
        <v>588</v>
      </c>
      <c r="M6" s="73">
        <v>1424</v>
      </c>
      <c r="N6" s="73">
        <v>540</v>
      </c>
      <c r="O6" s="73">
        <v>1141</v>
      </c>
      <c r="P6" s="73">
        <v>0</v>
      </c>
      <c r="Q6" s="73">
        <v>0</v>
      </c>
      <c r="R6" s="73">
        <v>0</v>
      </c>
      <c r="S6" s="142">
        <v>0</v>
      </c>
      <c r="T6" s="1"/>
      <c r="U6" s="432" t="s">
        <v>272</v>
      </c>
      <c r="V6" s="516"/>
      <c r="W6" s="140">
        <v>1855</v>
      </c>
      <c r="X6" s="140">
        <v>932</v>
      </c>
      <c r="Y6" s="140">
        <v>301</v>
      </c>
      <c r="Z6" s="140">
        <v>631</v>
      </c>
      <c r="AA6" s="140">
        <v>287</v>
      </c>
      <c r="AB6" s="140">
        <v>547</v>
      </c>
      <c r="AC6" s="140">
        <v>14</v>
      </c>
      <c r="AD6" s="141">
        <v>85</v>
      </c>
      <c r="AE6" s="141">
        <v>14</v>
      </c>
      <c r="AF6" s="141">
        <v>85</v>
      </c>
      <c r="AG6" s="140">
        <v>287</v>
      </c>
      <c r="AH6" s="140">
        <v>546</v>
      </c>
      <c r="AI6" s="140">
        <v>273</v>
      </c>
      <c r="AJ6" s="140">
        <v>462</v>
      </c>
      <c r="AK6" s="140">
        <v>0</v>
      </c>
      <c r="AL6" s="140">
        <v>0</v>
      </c>
      <c r="AM6" s="140">
        <v>0</v>
      </c>
      <c r="AN6" s="141">
        <v>0</v>
      </c>
      <c r="AO6" s="56"/>
      <c r="AP6" s="432" t="s">
        <v>272</v>
      </c>
      <c r="AQ6" s="516"/>
      <c r="AR6" s="140">
        <v>887</v>
      </c>
      <c r="AS6" s="140">
        <v>263</v>
      </c>
      <c r="AT6" s="140">
        <v>624</v>
      </c>
      <c r="AU6" s="140">
        <v>11</v>
      </c>
      <c r="AV6" s="140">
        <v>88</v>
      </c>
      <c r="AW6" s="140">
        <v>11</v>
      </c>
      <c r="AX6" s="140">
        <v>88</v>
      </c>
      <c r="AY6" s="140">
        <v>10</v>
      </c>
      <c r="AZ6" s="141">
        <v>83</v>
      </c>
      <c r="BA6" s="140">
        <v>252</v>
      </c>
      <c r="BB6" s="141">
        <v>536</v>
      </c>
      <c r="BC6" s="140">
        <v>243</v>
      </c>
      <c r="BD6" s="141">
        <v>459</v>
      </c>
      <c r="BE6" s="140">
        <v>231</v>
      </c>
      <c r="BF6" s="140">
        <v>497</v>
      </c>
      <c r="BG6" s="140">
        <v>0</v>
      </c>
      <c r="BH6" s="140">
        <v>0</v>
      </c>
      <c r="BI6" s="140">
        <v>0</v>
      </c>
      <c r="BJ6" s="140">
        <v>0</v>
      </c>
      <c r="BK6" s="140">
        <v>0</v>
      </c>
      <c r="BL6" s="141">
        <v>0</v>
      </c>
    </row>
    <row r="7" spans="1:64" ht="20.100000000000001" customHeight="1" x14ac:dyDescent="0.2">
      <c r="A7" s="521" t="s">
        <v>322</v>
      </c>
      <c r="B7" s="522"/>
      <c r="C7" s="244">
        <f t="shared" ref="C7:H7" si="0">C8+C11+C13+C20+C26+C29+C39+C43</f>
        <v>2286</v>
      </c>
      <c r="D7" s="244">
        <f t="shared" si="0"/>
        <v>697</v>
      </c>
      <c r="E7" s="244">
        <f t="shared" si="0"/>
        <v>1589</v>
      </c>
      <c r="F7" s="244">
        <f t="shared" si="0"/>
        <v>643</v>
      </c>
      <c r="G7" s="244">
        <f t="shared" si="0"/>
        <v>1307</v>
      </c>
      <c r="H7" s="244">
        <f t="shared" si="0"/>
        <v>31</v>
      </c>
      <c r="I7" s="146">
        <f t="shared" ref="I7:N7" si="1">I8+I11+I13+I20+I26+I29+I39+I43</f>
        <v>161</v>
      </c>
      <c r="J7" s="244">
        <f t="shared" si="1"/>
        <v>31</v>
      </c>
      <c r="K7" s="244">
        <f t="shared" si="1"/>
        <v>161</v>
      </c>
      <c r="L7" s="244">
        <f t="shared" si="1"/>
        <v>666</v>
      </c>
      <c r="M7" s="244">
        <f>M8+M11+M13+M20+M26+M29+M39+M43</f>
        <v>1428</v>
      </c>
      <c r="N7" s="244">
        <f t="shared" si="1"/>
        <v>612</v>
      </c>
      <c r="O7" s="244">
        <f>O8+O11+O13+O20+O26+O29+O39+O43</f>
        <v>1146</v>
      </c>
      <c r="P7" s="244">
        <f>P8+P11+P13+P20+P26+P29+P39+P43</f>
        <v>0</v>
      </c>
      <c r="Q7" s="244">
        <f>Q8+Q11+Q13+Q20+Q26+Q29+Q39+Q43</f>
        <v>0</v>
      </c>
      <c r="R7" s="244">
        <f>R8+R11+R13+R20+R26+R29+R39+R43</f>
        <v>0</v>
      </c>
      <c r="S7" s="146">
        <f>S8+S11+S13+S20+S26+S29+S39+S43</f>
        <v>0</v>
      </c>
      <c r="T7" s="30"/>
      <c r="U7" s="517" t="s">
        <v>271</v>
      </c>
      <c r="V7" s="518"/>
      <c r="W7" s="242">
        <f>W8+W11+W13+W20+W26+W29+W39+W43</f>
        <v>1755</v>
      </c>
      <c r="X7" s="242">
        <f t="shared" ref="X7:AB7" si="2">X8+X11+X13+X20+X26+X29+X39+X43</f>
        <v>1004</v>
      </c>
      <c r="Y7" s="242">
        <f t="shared" si="2"/>
        <v>321</v>
      </c>
      <c r="Z7" s="242">
        <f t="shared" si="2"/>
        <v>683</v>
      </c>
      <c r="AA7" s="242">
        <f t="shared" si="2"/>
        <v>298</v>
      </c>
      <c r="AB7" s="242">
        <f t="shared" si="2"/>
        <v>591</v>
      </c>
      <c r="AC7" s="242">
        <f t="shared" ref="AC7:AN7" si="3">AC8+AC11+AC13+AC20+AC26+AC29+AC39+AC43</f>
        <v>16</v>
      </c>
      <c r="AD7" s="143">
        <f t="shared" si="3"/>
        <v>75</v>
      </c>
      <c r="AE7" s="242">
        <f t="shared" si="3"/>
        <v>16</v>
      </c>
      <c r="AF7" s="143">
        <f t="shared" si="3"/>
        <v>75</v>
      </c>
      <c r="AG7" s="242">
        <f t="shared" si="3"/>
        <v>305</v>
      </c>
      <c r="AH7" s="242">
        <f t="shared" si="3"/>
        <v>608</v>
      </c>
      <c r="AI7" s="242">
        <f>AI8+AI11+AI13+AI20+AI26+AI29+AI39+AI43</f>
        <v>282</v>
      </c>
      <c r="AJ7" s="242">
        <f t="shared" si="3"/>
        <v>516</v>
      </c>
      <c r="AK7" s="242">
        <f t="shared" si="3"/>
        <v>0</v>
      </c>
      <c r="AL7" s="242">
        <f t="shared" si="3"/>
        <v>0</v>
      </c>
      <c r="AM7" s="242">
        <f t="shared" si="3"/>
        <v>0</v>
      </c>
      <c r="AN7" s="143">
        <f t="shared" si="3"/>
        <v>0</v>
      </c>
      <c r="AO7" s="56"/>
      <c r="AP7" s="517" t="s">
        <v>271</v>
      </c>
      <c r="AQ7" s="518"/>
      <c r="AR7" s="242">
        <f>AR8+AR11+AR13+AR20+AR26+AR29+AR39+AR43</f>
        <v>858</v>
      </c>
      <c r="AS7" s="242">
        <f t="shared" ref="AS7:BL7" si="4">AS8+AS11+AS13+AS20+AS26+AS29+AS39+AS43</f>
        <v>209</v>
      </c>
      <c r="AT7" s="242">
        <f t="shared" si="4"/>
        <v>649</v>
      </c>
      <c r="AU7" s="242">
        <f t="shared" si="4"/>
        <v>16</v>
      </c>
      <c r="AV7" s="242">
        <f t="shared" si="4"/>
        <v>80</v>
      </c>
      <c r="AW7" s="242">
        <f t="shared" si="4"/>
        <v>16</v>
      </c>
      <c r="AX7" s="242">
        <f t="shared" si="4"/>
        <v>80</v>
      </c>
      <c r="AY7" s="242">
        <f t="shared" si="4"/>
        <v>16</v>
      </c>
      <c r="AZ7" s="143">
        <f t="shared" si="4"/>
        <v>72</v>
      </c>
      <c r="BA7" s="242">
        <f t="shared" si="4"/>
        <v>193</v>
      </c>
      <c r="BB7" s="143">
        <f t="shared" si="4"/>
        <v>569</v>
      </c>
      <c r="BC7" s="242">
        <f t="shared" si="4"/>
        <v>177</v>
      </c>
      <c r="BD7" s="143">
        <f t="shared" si="4"/>
        <v>471</v>
      </c>
      <c r="BE7" s="242">
        <f t="shared" si="4"/>
        <v>176</v>
      </c>
      <c r="BF7" s="242">
        <f t="shared" si="4"/>
        <v>529</v>
      </c>
      <c r="BG7" s="242">
        <f t="shared" si="4"/>
        <v>0</v>
      </c>
      <c r="BH7" s="242">
        <f t="shared" si="4"/>
        <v>0</v>
      </c>
      <c r="BI7" s="242">
        <f t="shared" si="4"/>
        <v>0</v>
      </c>
      <c r="BJ7" s="242">
        <f t="shared" si="4"/>
        <v>0</v>
      </c>
      <c r="BK7" s="242">
        <f t="shared" si="4"/>
        <v>0</v>
      </c>
      <c r="BL7" s="143">
        <f t="shared" si="4"/>
        <v>0</v>
      </c>
    </row>
    <row r="8" spans="1:64" ht="20.100000000000001" customHeight="1" x14ac:dyDescent="0.2">
      <c r="A8" s="504" t="s">
        <v>257</v>
      </c>
      <c r="B8" s="505"/>
      <c r="C8" s="254">
        <v>132</v>
      </c>
      <c r="D8" s="254">
        <v>97</v>
      </c>
      <c r="E8" s="254">
        <v>35</v>
      </c>
      <c r="F8" s="254">
        <v>97</v>
      </c>
      <c r="G8" s="254">
        <v>35</v>
      </c>
      <c r="H8" s="254">
        <v>0</v>
      </c>
      <c r="I8" s="254">
        <v>0</v>
      </c>
      <c r="J8" s="254">
        <v>0</v>
      </c>
      <c r="K8" s="142">
        <v>0</v>
      </c>
      <c r="L8" s="254">
        <v>97</v>
      </c>
      <c r="M8" s="254">
        <v>35</v>
      </c>
      <c r="N8" s="254">
        <v>97</v>
      </c>
      <c r="O8" s="254">
        <v>35</v>
      </c>
      <c r="P8" s="73">
        <v>0</v>
      </c>
      <c r="Q8" s="73">
        <v>0</v>
      </c>
      <c r="R8" s="73">
        <v>0</v>
      </c>
      <c r="S8" s="74">
        <v>0</v>
      </c>
      <c r="T8" s="1"/>
      <c r="U8" s="504" t="s">
        <v>257</v>
      </c>
      <c r="V8" s="505"/>
      <c r="W8" s="73">
        <v>70</v>
      </c>
      <c r="X8" s="73">
        <v>76</v>
      </c>
      <c r="Y8" s="140">
        <v>52</v>
      </c>
      <c r="Z8" s="140">
        <v>24</v>
      </c>
      <c r="AA8" s="140">
        <v>52</v>
      </c>
      <c r="AB8" s="140">
        <v>24</v>
      </c>
      <c r="AC8" s="140">
        <v>0</v>
      </c>
      <c r="AD8" s="140">
        <v>0</v>
      </c>
      <c r="AE8" s="140">
        <v>0</v>
      </c>
      <c r="AF8" s="140">
        <v>0</v>
      </c>
      <c r="AG8" s="140">
        <v>52</v>
      </c>
      <c r="AH8" s="140">
        <v>24</v>
      </c>
      <c r="AI8" s="140">
        <v>52</v>
      </c>
      <c r="AJ8" s="140">
        <v>24</v>
      </c>
      <c r="AK8" s="140">
        <v>0</v>
      </c>
      <c r="AL8" s="140">
        <v>0</v>
      </c>
      <c r="AM8" s="140">
        <v>0</v>
      </c>
      <c r="AN8" s="141">
        <v>0</v>
      </c>
      <c r="AO8" s="56"/>
      <c r="AP8" s="504" t="s">
        <v>257</v>
      </c>
      <c r="AQ8" s="505"/>
      <c r="AR8" s="73">
        <v>14</v>
      </c>
      <c r="AS8" s="73">
        <v>11</v>
      </c>
      <c r="AT8" s="73">
        <v>3</v>
      </c>
      <c r="AU8" s="140">
        <v>0</v>
      </c>
      <c r="AV8" s="140">
        <v>0</v>
      </c>
      <c r="AW8" s="140">
        <v>0</v>
      </c>
      <c r="AX8" s="140">
        <v>0</v>
      </c>
      <c r="AY8" s="140">
        <v>0</v>
      </c>
      <c r="AZ8" s="140">
        <v>0</v>
      </c>
      <c r="BA8" s="140">
        <v>11</v>
      </c>
      <c r="BB8" s="140">
        <v>3</v>
      </c>
      <c r="BC8" s="140">
        <v>11</v>
      </c>
      <c r="BD8" s="140">
        <v>3</v>
      </c>
      <c r="BE8" s="140">
        <v>9</v>
      </c>
      <c r="BF8" s="140">
        <v>0</v>
      </c>
      <c r="BG8" s="140">
        <v>0</v>
      </c>
      <c r="BH8" s="140">
        <v>0</v>
      </c>
      <c r="BI8" s="140">
        <v>0</v>
      </c>
      <c r="BJ8" s="140">
        <v>0</v>
      </c>
      <c r="BK8" s="140">
        <v>0</v>
      </c>
      <c r="BL8" s="138">
        <v>0</v>
      </c>
    </row>
    <row r="9" spans="1:64" s="54" customFormat="1" ht="20.100000000000001" customHeight="1" x14ac:dyDescent="0.2">
      <c r="A9" s="286"/>
      <c r="B9" s="88" t="s">
        <v>256</v>
      </c>
      <c r="C9" s="73">
        <v>25</v>
      </c>
      <c r="D9" s="73">
        <v>19</v>
      </c>
      <c r="E9" s="73">
        <v>6</v>
      </c>
      <c r="F9" s="73">
        <v>19</v>
      </c>
      <c r="G9" s="74">
        <v>6</v>
      </c>
      <c r="H9" s="73">
        <v>0</v>
      </c>
      <c r="I9" s="74">
        <v>0</v>
      </c>
      <c r="J9" s="73">
        <v>0</v>
      </c>
      <c r="K9" s="74">
        <v>0</v>
      </c>
      <c r="L9" s="73">
        <v>19</v>
      </c>
      <c r="M9" s="74">
        <v>6</v>
      </c>
      <c r="N9" s="73">
        <v>19</v>
      </c>
      <c r="O9" s="74">
        <v>6</v>
      </c>
      <c r="P9" s="73">
        <v>0</v>
      </c>
      <c r="Q9" s="73">
        <v>0</v>
      </c>
      <c r="R9" s="73">
        <v>0</v>
      </c>
      <c r="S9" s="74">
        <v>0</v>
      </c>
      <c r="T9" s="50"/>
      <c r="U9" s="286"/>
      <c r="V9" s="88" t="s">
        <v>256</v>
      </c>
      <c r="W9" s="140">
        <v>20</v>
      </c>
      <c r="X9" s="73">
        <v>20</v>
      </c>
      <c r="Y9" s="140">
        <v>17</v>
      </c>
      <c r="Z9" s="141">
        <v>3</v>
      </c>
      <c r="AA9" s="73">
        <v>17</v>
      </c>
      <c r="AB9" s="73">
        <v>3</v>
      </c>
      <c r="AC9" s="140">
        <v>0</v>
      </c>
      <c r="AD9" s="141">
        <v>0</v>
      </c>
      <c r="AE9" s="141">
        <v>0</v>
      </c>
      <c r="AF9" s="141">
        <v>0</v>
      </c>
      <c r="AG9" s="140">
        <v>17</v>
      </c>
      <c r="AH9" s="140">
        <v>3</v>
      </c>
      <c r="AI9" s="140">
        <v>17</v>
      </c>
      <c r="AJ9" s="140">
        <v>3</v>
      </c>
      <c r="AK9" s="140">
        <v>0</v>
      </c>
      <c r="AL9" s="140">
        <v>0</v>
      </c>
      <c r="AM9" s="140">
        <v>0</v>
      </c>
      <c r="AN9" s="141">
        <v>0</v>
      </c>
      <c r="AO9" s="56"/>
      <c r="AP9" s="286"/>
      <c r="AQ9" s="88" t="s">
        <v>256</v>
      </c>
      <c r="AR9" s="73">
        <v>0</v>
      </c>
      <c r="AS9" s="73">
        <v>0</v>
      </c>
      <c r="AT9" s="74">
        <v>0</v>
      </c>
      <c r="AU9" s="140">
        <v>0</v>
      </c>
      <c r="AV9" s="140">
        <v>0</v>
      </c>
      <c r="AW9" s="140">
        <v>0</v>
      </c>
      <c r="AX9" s="140">
        <v>0</v>
      </c>
      <c r="AY9" s="140">
        <v>0</v>
      </c>
      <c r="AZ9" s="141">
        <v>0</v>
      </c>
      <c r="BA9" s="140">
        <v>0</v>
      </c>
      <c r="BB9" s="140">
        <v>0</v>
      </c>
      <c r="BC9" s="140">
        <v>0</v>
      </c>
      <c r="BD9" s="140">
        <v>0</v>
      </c>
      <c r="BE9" s="140">
        <v>0</v>
      </c>
      <c r="BF9" s="140">
        <v>0</v>
      </c>
      <c r="BG9" s="140">
        <v>0</v>
      </c>
      <c r="BH9" s="140">
        <v>0</v>
      </c>
      <c r="BI9" s="140">
        <v>0</v>
      </c>
      <c r="BJ9" s="140">
        <v>0</v>
      </c>
      <c r="BK9" s="140">
        <v>0</v>
      </c>
      <c r="BL9" s="141">
        <v>0</v>
      </c>
    </row>
    <row r="10" spans="1:64" ht="20.100000000000001" customHeight="1" x14ac:dyDescent="0.2">
      <c r="A10" s="290"/>
      <c r="B10" s="90" t="s">
        <v>335</v>
      </c>
      <c r="C10" s="93">
        <v>107</v>
      </c>
      <c r="D10" s="93">
        <v>78</v>
      </c>
      <c r="E10" s="93">
        <v>29</v>
      </c>
      <c r="F10" s="93">
        <v>78</v>
      </c>
      <c r="G10" s="91">
        <v>29</v>
      </c>
      <c r="H10" s="93">
        <v>0</v>
      </c>
      <c r="I10" s="91">
        <v>0</v>
      </c>
      <c r="J10" s="93">
        <v>0</v>
      </c>
      <c r="K10" s="91">
        <v>0</v>
      </c>
      <c r="L10" s="93">
        <v>78</v>
      </c>
      <c r="M10" s="93">
        <v>29</v>
      </c>
      <c r="N10" s="93">
        <v>78</v>
      </c>
      <c r="O10" s="93">
        <v>29</v>
      </c>
      <c r="P10" s="93">
        <v>0</v>
      </c>
      <c r="Q10" s="93">
        <v>0</v>
      </c>
      <c r="R10" s="93">
        <v>0</v>
      </c>
      <c r="S10" s="91">
        <v>0</v>
      </c>
      <c r="T10" s="50"/>
      <c r="U10" s="290"/>
      <c r="V10" s="90" t="s">
        <v>335</v>
      </c>
      <c r="W10" s="219">
        <v>50</v>
      </c>
      <c r="X10" s="93">
        <v>56</v>
      </c>
      <c r="Y10" s="219">
        <v>35</v>
      </c>
      <c r="Z10" s="219">
        <v>21</v>
      </c>
      <c r="AA10" s="93">
        <v>35</v>
      </c>
      <c r="AB10" s="91">
        <v>21</v>
      </c>
      <c r="AC10" s="219">
        <v>0</v>
      </c>
      <c r="AD10" s="165">
        <v>0</v>
      </c>
      <c r="AE10" s="165">
        <v>0</v>
      </c>
      <c r="AF10" s="165">
        <v>0</v>
      </c>
      <c r="AG10" s="219">
        <v>35</v>
      </c>
      <c r="AH10" s="219">
        <v>21</v>
      </c>
      <c r="AI10" s="219">
        <v>35</v>
      </c>
      <c r="AJ10" s="219">
        <v>21</v>
      </c>
      <c r="AK10" s="219">
        <v>0</v>
      </c>
      <c r="AL10" s="219">
        <v>0</v>
      </c>
      <c r="AM10" s="219">
        <v>0</v>
      </c>
      <c r="AN10" s="165">
        <v>0</v>
      </c>
      <c r="AO10" s="56"/>
      <c r="AP10" s="290"/>
      <c r="AQ10" s="90" t="s">
        <v>335</v>
      </c>
      <c r="AR10" s="219">
        <v>14</v>
      </c>
      <c r="AS10" s="93">
        <v>11</v>
      </c>
      <c r="AT10" s="93">
        <v>3</v>
      </c>
      <c r="AU10" s="93">
        <v>0</v>
      </c>
      <c r="AV10" s="93">
        <v>0</v>
      </c>
      <c r="AW10" s="93">
        <v>0</v>
      </c>
      <c r="AX10" s="93">
        <v>0</v>
      </c>
      <c r="AY10" s="219">
        <v>0</v>
      </c>
      <c r="AZ10" s="165">
        <v>0</v>
      </c>
      <c r="BA10" s="219">
        <v>11</v>
      </c>
      <c r="BB10" s="219">
        <v>3</v>
      </c>
      <c r="BC10" s="219">
        <v>11</v>
      </c>
      <c r="BD10" s="219">
        <v>3</v>
      </c>
      <c r="BE10" s="219">
        <v>9</v>
      </c>
      <c r="BF10" s="219">
        <v>0</v>
      </c>
      <c r="BG10" s="219">
        <v>0</v>
      </c>
      <c r="BH10" s="219">
        <v>0</v>
      </c>
      <c r="BI10" s="219">
        <v>0</v>
      </c>
      <c r="BJ10" s="219">
        <v>0</v>
      </c>
      <c r="BK10" s="219">
        <v>0</v>
      </c>
      <c r="BL10" s="165">
        <v>0</v>
      </c>
    </row>
    <row r="11" spans="1:64" ht="20.100000000000001" customHeight="1" x14ac:dyDescent="0.2">
      <c r="A11" s="502" t="s">
        <v>143</v>
      </c>
      <c r="B11" s="503"/>
      <c r="C11" s="73">
        <v>75</v>
      </c>
      <c r="D11" s="73">
        <v>61</v>
      </c>
      <c r="E11" s="73">
        <v>14</v>
      </c>
      <c r="F11" s="73">
        <v>61</v>
      </c>
      <c r="G11" s="74">
        <v>14</v>
      </c>
      <c r="H11" s="73">
        <v>0</v>
      </c>
      <c r="I11" s="74">
        <v>0</v>
      </c>
      <c r="J11" s="73">
        <v>0</v>
      </c>
      <c r="K11" s="73">
        <v>0</v>
      </c>
      <c r="L11" s="73">
        <v>61</v>
      </c>
      <c r="M11" s="73">
        <v>14</v>
      </c>
      <c r="N11" s="73">
        <v>61</v>
      </c>
      <c r="O11" s="73">
        <v>14</v>
      </c>
      <c r="P11" s="73">
        <v>0</v>
      </c>
      <c r="Q11" s="73">
        <v>0</v>
      </c>
      <c r="R11" s="73">
        <v>0</v>
      </c>
      <c r="S11" s="74">
        <v>0</v>
      </c>
      <c r="T11" s="56"/>
      <c r="U11" s="502" t="s">
        <v>143</v>
      </c>
      <c r="V11" s="503"/>
      <c r="W11" s="73">
        <v>50</v>
      </c>
      <c r="X11" s="73">
        <v>37</v>
      </c>
      <c r="Y11" s="140">
        <v>29</v>
      </c>
      <c r="Z11" s="140">
        <v>8</v>
      </c>
      <c r="AA11" s="73">
        <v>29</v>
      </c>
      <c r="AB11" s="73">
        <v>8</v>
      </c>
      <c r="AC11" s="140">
        <v>0</v>
      </c>
      <c r="AD11" s="141">
        <v>0</v>
      </c>
      <c r="AE11" s="140">
        <v>0</v>
      </c>
      <c r="AF11" s="141">
        <v>0</v>
      </c>
      <c r="AG11" s="140">
        <v>29</v>
      </c>
      <c r="AH11" s="140">
        <v>8</v>
      </c>
      <c r="AI11" s="140">
        <v>29</v>
      </c>
      <c r="AJ11" s="140">
        <v>8</v>
      </c>
      <c r="AK11" s="140">
        <v>0</v>
      </c>
      <c r="AL11" s="140">
        <v>0</v>
      </c>
      <c r="AM11" s="140">
        <v>0</v>
      </c>
      <c r="AN11" s="141">
        <v>0</v>
      </c>
      <c r="AO11" s="56"/>
      <c r="AP11" s="502" t="s">
        <v>143</v>
      </c>
      <c r="AQ11" s="503"/>
      <c r="AR11" s="73">
        <v>36</v>
      </c>
      <c r="AS11" s="73">
        <v>33</v>
      </c>
      <c r="AT11" s="73">
        <v>3</v>
      </c>
      <c r="AU11" s="73">
        <v>0</v>
      </c>
      <c r="AV11" s="73">
        <v>0</v>
      </c>
      <c r="AW11" s="73">
        <v>0</v>
      </c>
      <c r="AX11" s="73">
        <v>0</v>
      </c>
      <c r="AY11" s="140">
        <v>0</v>
      </c>
      <c r="AZ11" s="141">
        <v>0</v>
      </c>
      <c r="BA11" s="140">
        <v>33</v>
      </c>
      <c r="BB11" s="140">
        <v>3</v>
      </c>
      <c r="BC11" s="140">
        <v>33</v>
      </c>
      <c r="BD11" s="140">
        <v>3</v>
      </c>
      <c r="BE11" s="140">
        <v>28</v>
      </c>
      <c r="BF11" s="140">
        <v>2</v>
      </c>
      <c r="BG11" s="140">
        <v>0</v>
      </c>
      <c r="BH11" s="140">
        <v>0</v>
      </c>
      <c r="BI11" s="140">
        <v>0</v>
      </c>
      <c r="BJ11" s="140">
        <v>0</v>
      </c>
      <c r="BK11" s="140">
        <v>0</v>
      </c>
      <c r="BL11" s="141">
        <v>0</v>
      </c>
    </row>
    <row r="12" spans="1:64" ht="20.100000000000001" customHeight="1" x14ac:dyDescent="0.2">
      <c r="A12" s="290"/>
      <c r="B12" s="90" t="s">
        <v>336</v>
      </c>
      <c r="C12" s="93">
        <v>75</v>
      </c>
      <c r="D12" s="93">
        <v>61</v>
      </c>
      <c r="E12" s="93">
        <v>14</v>
      </c>
      <c r="F12" s="93">
        <v>61</v>
      </c>
      <c r="G12" s="91">
        <v>14</v>
      </c>
      <c r="H12" s="93">
        <v>0</v>
      </c>
      <c r="I12" s="91">
        <v>0</v>
      </c>
      <c r="J12" s="93">
        <v>0</v>
      </c>
      <c r="K12" s="91">
        <v>0</v>
      </c>
      <c r="L12" s="93">
        <v>61</v>
      </c>
      <c r="M12" s="93">
        <v>14</v>
      </c>
      <c r="N12" s="93">
        <v>61</v>
      </c>
      <c r="O12" s="93">
        <v>14</v>
      </c>
      <c r="P12" s="93">
        <v>0</v>
      </c>
      <c r="Q12" s="93">
        <v>0</v>
      </c>
      <c r="R12" s="93">
        <v>0</v>
      </c>
      <c r="S12" s="91">
        <v>0</v>
      </c>
      <c r="T12" s="56"/>
      <c r="U12" s="290"/>
      <c r="V12" s="90" t="s">
        <v>336</v>
      </c>
      <c r="W12" s="219">
        <v>50</v>
      </c>
      <c r="X12" s="93">
        <v>37</v>
      </c>
      <c r="Y12" s="219">
        <v>29</v>
      </c>
      <c r="Z12" s="219">
        <v>8</v>
      </c>
      <c r="AA12" s="93">
        <v>29</v>
      </c>
      <c r="AB12" s="93">
        <v>8</v>
      </c>
      <c r="AC12" s="219">
        <v>0</v>
      </c>
      <c r="AD12" s="165">
        <v>0</v>
      </c>
      <c r="AE12" s="165">
        <v>0</v>
      </c>
      <c r="AF12" s="165">
        <v>0</v>
      </c>
      <c r="AG12" s="219">
        <v>29</v>
      </c>
      <c r="AH12" s="219">
        <v>8</v>
      </c>
      <c r="AI12" s="219">
        <v>29</v>
      </c>
      <c r="AJ12" s="219">
        <v>8</v>
      </c>
      <c r="AK12" s="219">
        <v>0</v>
      </c>
      <c r="AL12" s="219">
        <v>0</v>
      </c>
      <c r="AM12" s="219">
        <v>0</v>
      </c>
      <c r="AN12" s="165">
        <v>0</v>
      </c>
      <c r="AO12" s="56"/>
      <c r="AP12" s="290"/>
      <c r="AQ12" s="90" t="s">
        <v>336</v>
      </c>
      <c r="AR12" s="219">
        <v>36</v>
      </c>
      <c r="AS12" s="93">
        <v>33</v>
      </c>
      <c r="AT12" s="93">
        <v>3</v>
      </c>
      <c r="AU12" s="93">
        <v>0</v>
      </c>
      <c r="AV12" s="93">
        <v>0</v>
      </c>
      <c r="AW12" s="93">
        <v>0</v>
      </c>
      <c r="AX12" s="93">
        <v>0</v>
      </c>
      <c r="AY12" s="219">
        <v>0</v>
      </c>
      <c r="AZ12" s="165">
        <v>0</v>
      </c>
      <c r="BA12" s="219">
        <v>33</v>
      </c>
      <c r="BB12" s="219">
        <v>3</v>
      </c>
      <c r="BC12" s="219">
        <v>33</v>
      </c>
      <c r="BD12" s="219">
        <v>3</v>
      </c>
      <c r="BE12" s="219">
        <v>28</v>
      </c>
      <c r="BF12" s="219">
        <v>2</v>
      </c>
      <c r="BG12" s="219">
        <v>0</v>
      </c>
      <c r="BH12" s="219">
        <v>0</v>
      </c>
      <c r="BI12" s="219">
        <v>0</v>
      </c>
      <c r="BJ12" s="219">
        <v>0</v>
      </c>
      <c r="BK12" s="219">
        <v>0</v>
      </c>
      <c r="BL12" s="165">
        <v>0</v>
      </c>
    </row>
    <row r="13" spans="1:64" ht="20.100000000000001" customHeight="1" x14ac:dyDescent="0.2">
      <c r="A13" s="502" t="s">
        <v>144</v>
      </c>
      <c r="B13" s="503"/>
      <c r="C13" s="73">
        <v>1291</v>
      </c>
      <c r="D13" s="73">
        <v>307</v>
      </c>
      <c r="E13" s="73">
        <v>984</v>
      </c>
      <c r="F13" s="73">
        <v>260</v>
      </c>
      <c r="G13" s="74">
        <v>726</v>
      </c>
      <c r="H13" s="73">
        <v>31</v>
      </c>
      <c r="I13" s="74">
        <v>161</v>
      </c>
      <c r="J13" s="73">
        <v>31</v>
      </c>
      <c r="K13" s="73">
        <v>161</v>
      </c>
      <c r="L13" s="73">
        <v>276</v>
      </c>
      <c r="M13" s="73">
        <v>823</v>
      </c>
      <c r="N13" s="73">
        <v>229</v>
      </c>
      <c r="O13" s="73">
        <v>565</v>
      </c>
      <c r="P13" s="73">
        <v>0</v>
      </c>
      <c r="Q13" s="73">
        <v>0</v>
      </c>
      <c r="R13" s="73">
        <v>0</v>
      </c>
      <c r="S13" s="74">
        <v>0</v>
      </c>
      <c r="T13" s="56"/>
      <c r="U13" s="502" t="s">
        <v>144</v>
      </c>
      <c r="V13" s="503"/>
      <c r="W13" s="73">
        <v>600</v>
      </c>
      <c r="X13" s="73">
        <v>485</v>
      </c>
      <c r="Y13" s="140">
        <v>117</v>
      </c>
      <c r="Z13" s="140">
        <v>368</v>
      </c>
      <c r="AA13" s="140">
        <v>98</v>
      </c>
      <c r="AB13" s="140">
        <v>284</v>
      </c>
      <c r="AC13" s="140">
        <v>16</v>
      </c>
      <c r="AD13" s="141">
        <v>75</v>
      </c>
      <c r="AE13" s="140">
        <v>16</v>
      </c>
      <c r="AF13" s="141">
        <v>75</v>
      </c>
      <c r="AG13" s="140">
        <v>101</v>
      </c>
      <c r="AH13" s="140">
        <v>293</v>
      </c>
      <c r="AI13" s="140">
        <v>82</v>
      </c>
      <c r="AJ13" s="140">
        <v>209</v>
      </c>
      <c r="AK13" s="140">
        <v>0</v>
      </c>
      <c r="AL13" s="140">
        <v>0</v>
      </c>
      <c r="AM13" s="140">
        <v>0</v>
      </c>
      <c r="AN13" s="141">
        <v>0</v>
      </c>
      <c r="AO13" s="56"/>
      <c r="AP13" s="502" t="s">
        <v>144</v>
      </c>
      <c r="AQ13" s="503"/>
      <c r="AR13" s="73">
        <v>439</v>
      </c>
      <c r="AS13" s="73">
        <v>79</v>
      </c>
      <c r="AT13" s="73">
        <v>360</v>
      </c>
      <c r="AU13" s="73">
        <v>16</v>
      </c>
      <c r="AV13" s="73">
        <v>80</v>
      </c>
      <c r="AW13" s="73">
        <v>16</v>
      </c>
      <c r="AX13" s="73">
        <v>80</v>
      </c>
      <c r="AY13" s="140">
        <v>16</v>
      </c>
      <c r="AZ13" s="141">
        <v>72</v>
      </c>
      <c r="BA13" s="140">
        <v>63</v>
      </c>
      <c r="BB13" s="140">
        <v>280</v>
      </c>
      <c r="BC13" s="140">
        <v>47</v>
      </c>
      <c r="BD13" s="140">
        <v>192</v>
      </c>
      <c r="BE13" s="140">
        <v>59</v>
      </c>
      <c r="BF13" s="140">
        <v>270</v>
      </c>
      <c r="BG13" s="140">
        <v>0</v>
      </c>
      <c r="BH13" s="140">
        <v>0</v>
      </c>
      <c r="BI13" s="140">
        <v>0</v>
      </c>
      <c r="BJ13" s="140">
        <v>0</v>
      </c>
      <c r="BK13" s="140">
        <v>0</v>
      </c>
      <c r="BL13" s="141">
        <v>0</v>
      </c>
    </row>
    <row r="14" spans="1:64" ht="20.100000000000001" customHeight="1" x14ac:dyDescent="0.2">
      <c r="A14" s="286"/>
      <c r="B14" s="88" t="s">
        <v>317</v>
      </c>
      <c r="C14" s="73">
        <v>633</v>
      </c>
      <c r="D14" s="73">
        <v>98</v>
      </c>
      <c r="E14" s="73">
        <v>535</v>
      </c>
      <c r="F14" s="73">
        <v>51</v>
      </c>
      <c r="G14" s="74">
        <v>277</v>
      </c>
      <c r="H14" s="73">
        <v>0</v>
      </c>
      <c r="I14" s="74">
        <v>0</v>
      </c>
      <c r="J14" s="73">
        <v>0</v>
      </c>
      <c r="K14" s="74">
        <v>0</v>
      </c>
      <c r="L14" s="73">
        <v>98</v>
      </c>
      <c r="M14" s="73">
        <v>535</v>
      </c>
      <c r="N14" s="73">
        <v>51</v>
      </c>
      <c r="O14" s="73">
        <v>277</v>
      </c>
      <c r="P14" s="73">
        <v>0</v>
      </c>
      <c r="Q14" s="73">
        <v>0</v>
      </c>
      <c r="R14" s="73">
        <v>0</v>
      </c>
      <c r="S14" s="74">
        <v>0</v>
      </c>
      <c r="T14" s="56"/>
      <c r="U14" s="286"/>
      <c r="V14" s="88" t="s">
        <v>317</v>
      </c>
      <c r="W14" s="140">
        <v>280</v>
      </c>
      <c r="X14" s="73">
        <v>233</v>
      </c>
      <c r="Y14" s="140">
        <v>41</v>
      </c>
      <c r="Z14" s="140">
        <v>192</v>
      </c>
      <c r="AA14" s="73">
        <v>22</v>
      </c>
      <c r="AB14" s="73">
        <v>108</v>
      </c>
      <c r="AC14" s="140">
        <v>0</v>
      </c>
      <c r="AD14" s="141">
        <v>0</v>
      </c>
      <c r="AE14" s="141">
        <v>0</v>
      </c>
      <c r="AF14" s="141">
        <v>0</v>
      </c>
      <c r="AG14" s="140">
        <v>41</v>
      </c>
      <c r="AH14" s="140">
        <v>192</v>
      </c>
      <c r="AI14" s="140">
        <v>22</v>
      </c>
      <c r="AJ14" s="140">
        <v>108</v>
      </c>
      <c r="AK14" s="140">
        <v>0</v>
      </c>
      <c r="AL14" s="140">
        <v>0</v>
      </c>
      <c r="AM14" s="140">
        <v>0</v>
      </c>
      <c r="AN14" s="141">
        <v>0</v>
      </c>
      <c r="AO14" s="56"/>
      <c r="AP14" s="286"/>
      <c r="AQ14" s="88" t="s">
        <v>317</v>
      </c>
      <c r="AR14" s="140">
        <v>219</v>
      </c>
      <c r="AS14" s="73">
        <v>24</v>
      </c>
      <c r="AT14" s="73">
        <v>195</v>
      </c>
      <c r="AU14" s="73">
        <v>0</v>
      </c>
      <c r="AV14" s="73">
        <v>0</v>
      </c>
      <c r="AW14" s="73">
        <v>0</v>
      </c>
      <c r="AX14" s="73">
        <v>0</v>
      </c>
      <c r="AY14" s="140">
        <v>0</v>
      </c>
      <c r="AZ14" s="141">
        <v>0</v>
      </c>
      <c r="BA14" s="140">
        <v>24</v>
      </c>
      <c r="BB14" s="140">
        <v>195</v>
      </c>
      <c r="BC14" s="140">
        <v>8</v>
      </c>
      <c r="BD14" s="140">
        <v>107</v>
      </c>
      <c r="BE14" s="140">
        <v>23</v>
      </c>
      <c r="BF14" s="140">
        <v>188</v>
      </c>
      <c r="BG14" s="140">
        <v>0</v>
      </c>
      <c r="BH14" s="140">
        <v>0</v>
      </c>
      <c r="BI14" s="140">
        <v>0</v>
      </c>
      <c r="BJ14" s="140">
        <v>0</v>
      </c>
      <c r="BK14" s="140">
        <v>0</v>
      </c>
      <c r="BL14" s="141">
        <v>0</v>
      </c>
    </row>
    <row r="15" spans="1:64" ht="20.100000000000001" customHeight="1" x14ac:dyDescent="0.2">
      <c r="A15" s="286"/>
      <c r="B15" s="88" t="s">
        <v>337</v>
      </c>
      <c r="C15" s="73">
        <v>192</v>
      </c>
      <c r="D15" s="73">
        <v>31</v>
      </c>
      <c r="E15" s="73">
        <v>161</v>
      </c>
      <c r="F15" s="73">
        <v>31</v>
      </c>
      <c r="G15" s="74">
        <v>161</v>
      </c>
      <c r="H15" s="73">
        <v>31</v>
      </c>
      <c r="I15" s="74">
        <v>161</v>
      </c>
      <c r="J15" s="73">
        <v>31</v>
      </c>
      <c r="K15" s="74">
        <v>161</v>
      </c>
      <c r="L15" s="73">
        <v>0</v>
      </c>
      <c r="M15" s="73">
        <v>0</v>
      </c>
      <c r="N15" s="73">
        <v>0</v>
      </c>
      <c r="O15" s="73">
        <v>0</v>
      </c>
      <c r="P15" s="73">
        <v>0</v>
      </c>
      <c r="Q15" s="73">
        <v>0</v>
      </c>
      <c r="R15" s="73">
        <v>0</v>
      </c>
      <c r="S15" s="74">
        <v>0</v>
      </c>
      <c r="T15" s="56"/>
      <c r="U15" s="286"/>
      <c r="V15" s="88" t="s">
        <v>337</v>
      </c>
      <c r="W15" s="140">
        <v>105</v>
      </c>
      <c r="X15" s="73">
        <v>91</v>
      </c>
      <c r="Y15" s="140">
        <v>16</v>
      </c>
      <c r="Z15" s="140">
        <v>75</v>
      </c>
      <c r="AA15" s="73">
        <v>16</v>
      </c>
      <c r="AB15" s="73">
        <v>75</v>
      </c>
      <c r="AC15" s="140">
        <v>16</v>
      </c>
      <c r="AD15" s="141">
        <v>75</v>
      </c>
      <c r="AE15" s="141">
        <v>16</v>
      </c>
      <c r="AF15" s="141">
        <v>75</v>
      </c>
      <c r="AG15" s="140">
        <v>0</v>
      </c>
      <c r="AH15" s="140">
        <v>0</v>
      </c>
      <c r="AI15" s="140">
        <v>0</v>
      </c>
      <c r="AJ15" s="140">
        <v>0</v>
      </c>
      <c r="AK15" s="140">
        <v>0</v>
      </c>
      <c r="AL15" s="140">
        <v>0</v>
      </c>
      <c r="AM15" s="140">
        <v>0</v>
      </c>
      <c r="AN15" s="141">
        <v>0</v>
      </c>
      <c r="AO15" s="56"/>
      <c r="AP15" s="286"/>
      <c r="AQ15" s="88" t="s">
        <v>337</v>
      </c>
      <c r="AR15" s="140">
        <v>96</v>
      </c>
      <c r="AS15" s="73">
        <v>16</v>
      </c>
      <c r="AT15" s="73">
        <v>80</v>
      </c>
      <c r="AU15" s="73">
        <v>16</v>
      </c>
      <c r="AV15" s="73">
        <v>80</v>
      </c>
      <c r="AW15" s="73">
        <v>16</v>
      </c>
      <c r="AX15" s="73">
        <v>80</v>
      </c>
      <c r="AY15" s="140">
        <v>16</v>
      </c>
      <c r="AZ15" s="141">
        <v>72</v>
      </c>
      <c r="BA15" s="140">
        <v>0</v>
      </c>
      <c r="BB15" s="140">
        <v>0</v>
      </c>
      <c r="BC15" s="140">
        <v>0</v>
      </c>
      <c r="BD15" s="140">
        <v>0</v>
      </c>
      <c r="BE15" s="140">
        <v>0</v>
      </c>
      <c r="BF15" s="140">
        <v>0</v>
      </c>
      <c r="BG15" s="140">
        <v>0</v>
      </c>
      <c r="BH15" s="140">
        <v>0</v>
      </c>
      <c r="BI15" s="140">
        <v>0</v>
      </c>
      <c r="BJ15" s="140">
        <v>0</v>
      </c>
      <c r="BK15" s="140">
        <v>0</v>
      </c>
      <c r="BL15" s="141">
        <v>0</v>
      </c>
    </row>
    <row r="16" spans="1:64" ht="20.100000000000001" customHeight="1" x14ac:dyDescent="0.2">
      <c r="A16" s="286"/>
      <c r="B16" s="88" t="s">
        <v>338</v>
      </c>
      <c r="C16" s="73">
        <v>159</v>
      </c>
      <c r="D16" s="73">
        <v>0</v>
      </c>
      <c r="E16" s="73">
        <v>159</v>
      </c>
      <c r="F16" s="73">
        <v>0</v>
      </c>
      <c r="G16" s="74">
        <v>159</v>
      </c>
      <c r="H16" s="73">
        <v>0</v>
      </c>
      <c r="I16" s="74">
        <v>0</v>
      </c>
      <c r="J16" s="73">
        <v>0</v>
      </c>
      <c r="K16" s="74">
        <v>0</v>
      </c>
      <c r="L16" s="73">
        <v>0</v>
      </c>
      <c r="M16" s="73">
        <v>159</v>
      </c>
      <c r="N16" s="73">
        <v>0</v>
      </c>
      <c r="O16" s="73">
        <v>159</v>
      </c>
      <c r="P16" s="73">
        <v>0</v>
      </c>
      <c r="Q16" s="73">
        <v>0</v>
      </c>
      <c r="R16" s="73">
        <v>0</v>
      </c>
      <c r="S16" s="74">
        <v>0</v>
      </c>
      <c r="T16" s="56"/>
      <c r="U16" s="286"/>
      <c r="V16" s="88" t="s">
        <v>338</v>
      </c>
      <c r="W16" s="140">
        <v>80</v>
      </c>
      <c r="X16" s="73">
        <v>61</v>
      </c>
      <c r="Y16" s="140">
        <v>0</v>
      </c>
      <c r="Z16" s="140">
        <v>61</v>
      </c>
      <c r="AA16" s="73">
        <v>0</v>
      </c>
      <c r="AB16" s="73">
        <v>61</v>
      </c>
      <c r="AC16" s="140">
        <v>0</v>
      </c>
      <c r="AD16" s="141">
        <v>0</v>
      </c>
      <c r="AE16" s="141">
        <v>0</v>
      </c>
      <c r="AF16" s="141">
        <v>0</v>
      </c>
      <c r="AG16" s="140">
        <v>0</v>
      </c>
      <c r="AH16" s="140">
        <v>61</v>
      </c>
      <c r="AI16" s="140">
        <v>0</v>
      </c>
      <c r="AJ16" s="140">
        <v>61</v>
      </c>
      <c r="AK16" s="140">
        <v>0</v>
      </c>
      <c r="AL16" s="140">
        <v>0</v>
      </c>
      <c r="AM16" s="140">
        <v>0</v>
      </c>
      <c r="AN16" s="141">
        <v>0</v>
      </c>
      <c r="AO16" s="56"/>
      <c r="AP16" s="286"/>
      <c r="AQ16" s="88" t="s">
        <v>338</v>
      </c>
      <c r="AR16" s="140">
        <v>52</v>
      </c>
      <c r="AS16" s="73">
        <v>0</v>
      </c>
      <c r="AT16" s="73">
        <v>52</v>
      </c>
      <c r="AU16" s="73">
        <v>0</v>
      </c>
      <c r="AV16" s="73">
        <v>0</v>
      </c>
      <c r="AW16" s="73">
        <v>0</v>
      </c>
      <c r="AX16" s="73">
        <v>0</v>
      </c>
      <c r="AY16" s="140">
        <v>0</v>
      </c>
      <c r="AZ16" s="141">
        <v>0</v>
      </c>
      <c r="BA16" s="140">
        <v>0</v>
      </c>
      <c r="BB16" s="140">
        <v>52</v>
      </c>
      <c r="BC16" s="140">
        <v>0</v>
      </c>
      <c r="BD16" s="140">
        <v>52</v>
      </c>
      <c r="BE16" s="140">
        <v>0</v>
      </c>
      <c r="BF16" s="140">
        <v>51</v>
      </c>
      <c r="BG16" s="140">
        <v>0</v>
      </c>
      <c r="BH16" s="140">
        <v>0</v>
      </c>
      <c r="BI16" s="140">
        <v>0</v>
      </c>
      <c r="BJ16" s="140">
        <v>0</v>
      </c>
      <c r="BK16" s="140">
        <v>0</v>
      </c>
      <c r="BL16" s="141">
        <v>0</v>
      </c>
    </row>
    <row r="17" spans="1:64" ht="20.100000000000001" customHeight="1" x14ac:dyDescent="0.2">
      <c r="A17" s="286"/>
      <c r="B17" s="88" t="s">
        <v>339</v>
      </c>
      <c r="C17" s="73">
        <v>23</v>
      </c>
      <c r="D17" s="73">
        <v>11</v>
      </c>
      <c r="E17" s="73">
        <v>12</v>
      </c>
      <c r="F17" s="73">
        <v>11</v>
      </c>
      <c r="G17" s="74">
        <v>12</v>
      </c>
      <c r="H17" s="73">
        <v>0</v>
      </c>
      <c r="I17" s="74">
        <v>0</v>
      </c>
      <c r="J17" s="73">
        <v>0</v>
      </c>
      <c r="K17" s="74">
        <v>0</v>
      </c>
      <c r="L17" s="73">
        <v>11</v>
      </c>
      <c r="M17" s="73">
        <v>12</v>
      </c>
      <c r="N17" s="73">
        <v>11</v>
      </c>
      <c r="O17" s="73">
        <v>12</v>
      </c>
      <c r="P17" s="73">
        <v>0</v>
      </c>
      <c r="Q17" s="73">
        <v>0</v>
      </c>
      <c r="R17" s="73">
        <v>0</v>
      </c>
      <c r="S17" s="74">
        <v>0</v>
      </c>
      <c r="T17" s="56"/>
      <c r="U17" s="286"/>
      <c r="V17" s="88" t="s">
        <v>339</v>
      </c>
      <c r="W17" s="140">
        <v>35</v>
      </c>
      <c r="X17" s="73">
        <v>16</v>
      </c>
      <c r="Y17" s="140">
        <v>8</v>
      </c>
      <c r="Z17" s="140">
        <v>8</v>
      </c>
      <c r="AA17" s="73">
        <v>8</v>
      </c>
      <c r="AB17" s="73">
        <v>8</v>
      </c>
      <c r="AC17" s="140">
        <v>0</v>
      </c>
      <c r="AD17" s="141">
        <v>0</v>
      </c>
      <c r="AE17" s="141">
        <v>0</v>
      </c>
      <c r="AF17" s="141">
        <v>0</v>
      </c>
      <c r="AG17" s="140">
        <v>8</v>
      </c>
      <c r="AH17" s="140">
        <v>8</v>
      </c>
      <c r="AI17" s="140">
        <v>8</v>
      </c>
      <c r="AJ17" s="140">
        <v>8</v>
      </c>
      <c r="AK17" s="140">
        <v>0</v>
      </c>
      <c r="AL17" s="140">
        <v>0</v>
      </c>
      <c r="AM17" s="140">
        <v>0</v>
      </c>
      <c r="AN17" s="141">
        <v>0</v>
      </c>
      <c r="AO17" s="56"/>
      <c r="AP17" s="286"/>
      <c r="AQ17" s="88" t="s">
        <v>339</v>
      </c>
      <c r="AR17" s="140">
        <v>12</v>
      </c>
      <c r="AS17" s="73">
        <v>6</v>
      </c>
      <c r="AT17" s="73">
        <v>6</v>
      </c>
      <c r="AU17" s="73">
        <v>0</v>
      </c>
      <c r="AV17" s="73">
        <v>0</v>
      </c>
      <c r="AW17" s="73">
        <v>0</v>
      </c>
      <c r="AX17" s="73">
        <v>0</v>
      </c>
      <c r="AY17" s="140">
        <v>0</v>
      </c>
      <c r="AZ17" s="141">
        <v>0</v>
      </c>
      <c r="BA17" s="140">
        <v>6</v>
      </c>
      <c r="BB17" s="140">
        <v>6</v>
      </c>
      <c r="BC17" s="140">
        <v>6</v>
      </c>
      <c r="BD17" s="140">
        <v>6</v>
      </c>
      <c r="BE17" s="140">
        <v>5</v>
      </c>
      <c r="BF17" s="140">
        <v>6</v>
      </c>
      <c r="BG17" s="140">
        <v>0</v>
      </c>
      <c r="BH17" s="140">
        <v>0</v>
      </c>
      <c r="BI17" s="140">
        <v>0</v>
      </c>
      <c r="BJ17" s="140">
        <v>0</v>
      </c>
      <c r="BK17" s="140">
        <v>0</v>
      </c>
      <c r="BL17" s="141">
        <v>0</v>
      </c>
    </row>
    <row r="18" spans="1:64" ht="20.100000000000001" customHeight="1" x14ac:dyDescent="0.2">
      <c r="A18" s="286"/>
      <c r="B18" s="88" t="s">
        <v>340</v>
      </c>
      <c r="C18" s="73">
        <v>69</v>
      </c>
      <c r="D18" s="73">
        <v>45</v>
      </c>
      <c r="E18" s="73">
        <v>24</v>
      </c>
      <c r="F18" s="73">
        <v>45</v>
      </c>
      <c r="G18" s="74">
        <v>24</v>
      </c>
      <c r="H18" s="73">
        <v>0</v>
      </c>
      <c r="I18" s="74">
        <v>0</v>
      </c>
      <c r="J18" s="73">
        <v>0</v>
      </c>
      <c r="K18" s="74">
        <v>0</v>
      </c>
      <c r="L18" s="73">
        <v>45</v>
      </c>
      <c r="M18" s="73">
        <v>24</v>
      </c>
      <c r="N18" s="73">
        <v>45</v>
      </c>
      <c r="O18" s="73">
        <v>24</v>
      </c>
      <c r="P18" s="73">
        <v>0</v>
      </c>
      <c r="Q18" s="73">
        <v>0</v>
      </c>
      <c r="R18" s="73">
        <v>0</v>
      </c>
      <c r="S18" s="74">
        <v>0</v>
      </c>
      <c r="T18" s="56"/>
      <c r="U18" s="286"/>
      <c r="V18" s="88" t="s">
        <v>340</v>
      </c>
      <c r="W18" s="140">
        <v>30</v>
      </c>
      <c r="X18" s="73">
        <v>22</v>
      </c>
      <c r="Y18" s="140">
        <v>16</v>
      </c>
      <c r="Z18" s="140">
        <v>6</v>
      </c>
      <c r="AA18" s="73">
        <v>16</v>
      </c>
      <c r="AB18" s="73">
        <v>6</v>
      </c>
      <c r="AC18" s="140">
        <v>0</v>
      </c>
      <c r="AD18" s="141">
        <v>0</v>
      </c>
      <c r="AE18" s="141">
        <v>0</v>
      </c>
      <c r="AF18" s="141">
        <v>0</v>
      </c>
      <c r="AG18" s="140">
        <v>16</v>
      </c>
      <c r="AH18" s="140">
        <v>6</v>
      </c>
      <c r="AI18" s="140">
        <v>16</v>
      </c>
      <c r="AJ18" s="140">
        <v>6</v>
      </c>
      <c r="AK18" s="140">
        <v>0</v>
      </c>
      <c r="AL18" s="140">
        <v>0</v>
      </c>
      <c r="AM18" s="140">
        <v>0</v>
      </c>
      <c r="AN18" s="141">
        <v>0</v>
      </c>
      <c r="AO18" s="56"/>
      <c r="AP18" s="286"/>
      <c r="AQ18" s="88" t="s">
        <v>340</v>
      </c>
      <c r="AR18" s="140">
        <v>8</v>
      </c>
      <c r="AS18" s="73">
        <v>3</v>
      </c>
      <c r="AT18" s="73">
        <v>5</v>
      </c>
      <c r="AU18" s="73">
        <v>0</v>
      </c>
      <c r="AV18" s="73">
        <v>0</v>
      </c>
      <c r="AW18" s="73">
        <v>0</v>
      </c>
      <c r="AX18" s="73">
        <v>0</v>
      </c>
      <c r="AY18" s="140">
        <v>0</v>
      </c>
      <c r="AZ18" s="141">
        <v>0</v>
      </c>
      <c r="BA18" s="141">
        <v>3</v>
      </c>
      <c r="BB18" s="141">
        <v>5</v>
      </c>
      <c r="BC18" s="141">
        <v>3</v>
      </c>
      <c r="BD18" s="141">
        <v>5</v>
      </c>
      <c r="BE18" s="141">
        <v>2</v>
      </c>
      <c r="BF18" s="141">
        <v>3</v>
      </c>
      <c r="BG18" s="141">
        <v>0</v>
      </c>
      <c r="BH18" s="141">
        <v>0</v>
      </c>
      <c r="BI18" s="141">
        <v>0</v>
      </c>
      <c r="BJ18" s="141">
        <v>0</v>
      </c>
      <c r="BK18" s="141">
        <v>0</v>
      </c>
      <c r="BL18" s="141">
        <v>0</v>
      </c>
    </row>
    <row r="19" spans="1:64" ht="20.100000000000001" customHeight="1" x14ac:dyDescent="0.2">
      <c r="A19" s="290"/>
      <c r="B19" s="90" t="s">
        <v>145</v>
      </c>
      <c r="C19" s="93">
        <v>215</v>
      </c>
      <c r="D19" s="93">
        <v>122</v>
      </c>
      <c r="E19" s="93">
        <v>93</v>
      </c>
      <c r="F19" s="93">
        <v>122</v>
      </c>
      <c r="G19" s="91">
        <v>93</v>
      </c>
      <c r="H19" s="93">
        <v>0</v>
      </c>
      <c r="I19" s="91">
        <v>0</v>
      </c>
      <c r="J19" s="93">
        <v>0</v>
      </c>
      <c r="K19" s="91">
        <v>0</v>
      </c>
      <c r="L19" s="93">
        <v>122</v>
      </c>
      <c r="M19" s="93">
        <v>93</v>
      </c>
      <c r="N19" s="93">
        <v>122</v>
      </c>
      <c r="O19" s="93">
        <v>93</v>
      </c>
      <c r="P19" s="93">
        <v>0</v>
      </c>
      <c r="Q19" s="93">
        <v>0</v>
      </c>
      <c r="R19" s="93">
        <v>0</v>
      </c>
      <c r="S19" s="91">
        <v>0</v>
      </c>
      <c r="T19" s="56"/>
      <c r="U19" s="290"/>
      <c r="V19" s="90" t="s">
        <v>145</v>
      </c>
      <c r="W19" s="219">
        <v>70</v>
      </c>
      <c r="X19" s="93">
        <v>62</v>
      </c>
      <c r="Y19" s="219">
        <v>36</v>
      </c>
      <c r="Z19" s="219">
        <v>26</v>
      </c>
      <c r="AA19" s="93">
        <v>36</v>
      </c>
      <c r="AB19" s="93">
        <v>26</v>
      </c>
      <c r="AC19" s="219">
        <v>0</v>
      </c>
      <c r="AD19" s="165">
        <v>0</v>
      </c>
      <c r="AE19" s="165">
        <v>0</v>
      </c>
      <c r="AF19" s="165">
        <v>0</v>
      </c>
      <c r="AG19" s="219">
        <v>36</v>
      </c>
      <c r="AH19" s="219">
        <v>26</v>
      </c>
      <c r="AI19" s="219">
        <v>36</v>
      </c>
      <c r="AJ19" s="219">
        <v>26</v>
      </c>
      <c r="AK19" s="219">
        <v>0</v>
      </c>
      <c r="AL19" s="219">
        <v>0</v>
      </c>
      <c r="AM19" s="219">
        <v>0</v>
      </c>
      <c r="AN19" s="165">
        <v>0</v>
      </c>
      <c r="AO19" s="56"/>
      <c r="AP19" s="290"/>
      <c r="AQ19" s="90" t="s">
        <v>145</v>
      </c>
      <c r="AR19" s="219">
        <v>52</v>
      </c>
      <c r="AS19" s="93">
        <v>30</v>
      </c>
      <c r="AT19" s="93">
        <v>22</v>
      </c>
      <c r="AU19" s="93">
        <v>0</v>
      </c>
      <c r="AV19" s="93">
        <v>0</v>
      </c>
      <c r="AW19" s="93">
        <v>0</v>
      </c>
      <c r="AX19" s="93">
        <v>0</v>
      </c>
      <c r="AY19" s="219">
        <v>0</v>
      </c>
      <c r="AZ19" s="165">
        <v>0</v>
      </c>
      <c r="BA19" s="219">
        <v>30</v>
      </c>
      <c r="BB19" s="219">
        <v>22</v>
      </c>
      <c r="BC19" s="219">
        <v>30</v>
      </c>
      <c r="BD19" s="219">
        <v>22</v>
      </c>
      <c r="BE19" s="219">
        <v>29</v>
      </c>
      <c r="BF19" s="219">
        <v>22</v>
      </c>
      <c r="BG19" s="219">
        <v>0</v>
      </c>
      <c r="BH19" s="219">
        <v>0</v>
      </c>
      <c r="BI19" s="219">
        <v>0</v>
      </c>
      <c r="BJ19" s="219">
        <v>0</v>
      </c>
      <c r="BK19" s="219">
        <v>0</v>
      </c>
      <c r="BL19" s="165">
        <v>0</v>
      </c>
    </row>
    <row r="20" spans="1:64" ht="20.100000000000001" customHeight="1" x14ac:dyDescent="0.2">
      <c r="A20" s="502" t="s">
        <v>146</v>
      </c>
      <c r="B20" s="503"/>
      <c r="C20" s="73">
        <v>321</v>
      </c>
      <c r="D20" s="73">
        <v>72</v>
      </c>
      <c r="E20" s="73">
        <v>249</v>
      </c>
      <c r="F20" s="73">
        <v>65</v>
      </c>
      <c r="G20" s="74">
        <v>225</v>
      </c>
      <c r="H20" s="73">
        <v>0</v>
      </c>
      <c r="I20" s="74">
        <v>0</v>
      </c>
      <c r="J20" s="73">
        <v>0</v>
      </c>
      <c r="K20" s="73">
        <v>0</v>
      </c>
      <c r="L20" s="73">
        <v>72</v>
      </c>
      <c r="M20" s="73">
        <v>249</v>
      </c>
      <c r="N20" s="73">
        <v>65</v>
      </c>
      <c r="O20" s="73">
        <v>225</v>
      </c>
      <c r="P20" s="73">
        <v>0</v>
      </c>
      <c r="Q20" s="73">
        <v>0</v>
      </c>
      <c r="R20" s="73">
        <v>0</v>
      </c>
      <c r="S20" s="74">
        <v>0</v>
      </c>
      <c r="T20" s="56"/>
      <c r="U20" s="502" t="s">
        <v>146</v>
      </c>
      <c r="V20" s="503"/>
      <c r="W20" s="73">
        <v>420</v>
      </c>
      <c r="X20" s="73">
        <v>158</v>
      </c>
      <c r="Y20" s="140">
        <v>36</v>
      </c>
      <c r="Z20" s="140">
        <v>122</v>
      </c>
      <c r="AA20" s="140">
        <v>32</v>
      </c>
      <c r="AB20" s="140">
        <v>114</v>
      </c>
      <c r="AC20" s="140">
        <v>0</v>
      </c>
      <c r="AD20" s="141">
        <v>0</v>
      </c>
      <c r="AE20" s="140">
        <v>0</v>
      </c>
      <c r="AF20" s="141">
        <v>0</v>
      </c>
      <c r="AG20" s="140">
        <v>36</v>
      </c>
      <c r="AH20" s="140">
        <v>122</v>
      </c>
      <c r="AI20" s="140">
        <v>32</v>
      </c>
      <c r="AJ20" s="140">
        <v>114</v>
      </c>
      <c r="AK20" s="140">
        <v>0</v>
      </c>
      <c r="AL20" s="140">
        <v>0</v>
      </c>
      <c r="AM20" s="140">
        <v>0</v>
      </c>
      <c r="AN20" s="141">
        <v>0</v>
      </c>
      <c r="AO20" s="56"/>
      <c r="AP20" s="502" t="s">
        <v>146</v>
      </c>
      <c r="AQ20" s="503"/>
      <c r="AR20" s="73">
        <v>157</v>
      </c>
      <c r="AS20" s="73">
        <v>36</v>
      </c>
      <c r="AT20" s="73">
        <v>121</v>
      </c>
      <c r="AU20" s="140">
        <v>0</v>
      </c>
      <c r="AV20" s="140">
        <v>0</v>
      </c>
      <c r="AW20" s="140">
        <v>0</v>
      </c>
      <c r="AX20" s="140">
        <v>0</v>
      </c>
      <c r="AY20" s="140">
        <v>0</v>
      </c>
      <c r="AZ20" s="141">
        <v>0</v>
      </c>
      <c r="BA20" s="140">
        <v>36</v>
      </c>
      <c r="BB20" s="140">
        <v>121</v>
      </c>
      <c r="BC20" s="140">
        <v>36</v>
      </c>
      <c r="BD20" s="140">
        <v>111</v>
      </c>
      <c r="BE20" s="140">
        <v>34</v>
      </c>
      <c r="BF20" s="140">
        <v>114</v>
      </c>
      <c r="BG20" s="140">
        <v>0</v>
      </c>
      <c r="BH20" s="140">
        <v>0</v>
      </c>
      <c r="BI20" s="140">
        <v>0</v>
      </c>
      <c r="BJ20" s="140">
        <v>0</v>
      </c>
      <c r="BK20" s="140">
        <v>0</v>
      </c>
      <c r="BL20" s="141">
        <v>0</v>
      </c>
    </row>
    <row r="21" spans="1:64" ht="20.100000000000001" customHeight="1" x14ac:dyDescent="0.2">
      <c r="A21" s="286"/>
      <c r="B21" s="88" t="s">
        <v>341</v>
      </c>
      <c r="C21" s="73">
        <v>24</v>
      </c>
      <c r="D21" s="73">
        <v>7</v>
      </c>
      <c r="E21" s="73">
        <v>17</v>
      </c>
      <c r="F21" s="73">
        <v>7</v>
      </c>
      <c r="G21" s="74">
        <v>17</v>
      </c>
      <c r="H21" s="73">
        <v>0</v>
      </c>
      <c r="I21" s="74">
        <v>0</v>
      </c>
      <c r="J21" s="73">
        <v>0</v>
      </c>
      <c r="K21" s="74">
        <v>0</v>
      </c>
      <c r="L21" s="73">
        <v>7</v>
      </c>
      <c r="M21" s="73">
        <v>17</v>
      </c>
      <c r="N21" s="73">
        <v>7</v>
      </c>
      <c r="O21" s="73">
        <v>17</v>
      </c>
      <c r="P21" s="73">
        <v>0</v>
      </c>
      <c r="Q21" s="73">
        <v>0</v>
      </c>
      <c r="R21" s="73">
        <v>0</v>
      </c>
      <c r="S21" s="74">
        <v>0</v>
      </c>
      <c r="T21" s="56"/>
      <c r="U21" s="286"/>
      <c r="V21" s="88" t="s">
        <v>341</v>
      </c>
      <c r="W21" s="140">
        <v>40</v>
      </c>
      <c r="X21" s="73">
        <v>0</v>
      </c>
      <c r="Y21" s="140">
        <v>0</v>
      </c>
      <c r="Z21" s="140">
        <v>0</v>
      </c>
      <c r="AA21" s="73">
        <v>0</v>
      </c>
      <c r="AB21" s="73">
        <v>0</v>
      </c>
      <c r="AC21" s="140">
        <v>0</v>
      </c>
      <c r="AD21" s="141">
        <v>0</v>
      </c>
      <c r="AE21" s="141">
        <v>0</v>
      </c>
      <c r="AF21" s="141">
        <v>0</v>
      </c>
      <c r="AG21" s="140">
        <v>0</v>
      </c>
      <c r="AH21" s="140">
        <v>0</v>
      </c>
      <c r="AI21" s="140">
        <v>0</v>
      </c>
      <c r="AJ21" s="140">
        <v>0</v>
      </c>
      <c r="AK21" s="140">
        <v>0</v>
      </c>
      <c r="AL21" s="140">
        <v>0</v>
      </c>
      <c r="AM21" s="140">
        <v>0</v>
      </c>
      <c r="AN21" s="140">
        <v>0</v>
      </c>
      <c r="AO21" s="56"/>
      <c r="AP21" s="286"/>
      <c r="AQ21" s="88" t="s">
        <v>341</v>
      </c>
      <c r="AR21" s="140">
        <v>21</v>
      </c>
      <c r="AS21" s="73">
        <v>3</v>
      </c>
      <c r="AT21" s="73">
        <v>18</v>
      </c>
      <c r="AU21" s="73">
        <v>0</v>
      </c>
      <c r="AV21" s="73">
        <v>0</v>
      </c>
      <c r="AW21" s="73">
        <v>0</v>
      </c>
      <c r="AX21" s="73">
        <v>0</v>
      </c>
      <c r="AY21" s="140">
        <v>0</v>
      </c>
      <c r="AZ21" s="141">
        <v>0</v>
      </c>
      <c r="BA21" s="140">
        <v>3</v>
      </c>
      <c r="BB21" s="140">
        <v>18</v>
      </c>
      <c r="BC21" s="140">
        <v>3</v>
      </c>
      <c r="BD21" s="140">
        <v>18</v>
      </c>
      <c r="BE21" s="140">
        <v>2</v>
      </c>
      <c r="BF21" s="140">
        <v>14</v>
      </c>
      <c r="BG21" s="140">
        <v>0</v>
      </c>
      <c r="BH21" s="140">
        <v>0</v>
      </c>
      <c r="BI21" s="140">
        <v>0</v>
      </c>
      <c r="BJ21" s="140">
        <v>0</v>
      </c>
      <c r="BK21" s="140">
        <v>0</v>
      </c>
      <c r="BL21" s="141">
        <v>0</v>
      </c>
    </row>
    <row r="22" spans="1:64" ht="20.100000000000001" customHeight="1" x14ac:dyDescent="0.2">
      <c r="A22" s="286"/>
      <c r="B22" s="88" t="s">
        <v>342</v>
      </c>
      <c r="C22" s="73">
        <v>0</v>
      </c>
      <c r="D22" s="73">
        <v>0</v>
      </c>
      <c r="E22" s="73">
        <v>0</v>
      </c>
      <c r="F22" s="73">
        <v>0</v>
      </c>
      <c r="G22" s="74">
        <v>0</v>
      </c>
      <c r="H22" s="73">
        <v>0</v>
      </c>
      <c r="I22" s="74">
        <v>0</v>
      </c>
      <c r="J22" s="73">
        <v>0</v>
      </c>
      <c r="K22" s="74">
        <v>0</v>
      </c>
      <c r="L22" s="73">
        <v>0</v>
      </c>
      <c r="M22" s="73">
        <v>0</v>
      </c>
      <c r="N22" s="73">
        <v>0</v>
      </c>
      <c r="O22" s="73">
        <v>0</v>
      </c>
      <c r="P22" s="73">
        <v>0</v>
      </c>
      <c r="Q22" s="73">
        <v>0</v>
      </c>
      <c r="R22" s="73">
        <v>0</v>
      </c>
      <c r="S22" s="74">
        <v>0</v>
      </c>
      <c r="T22" s="56"/>
      <c r="U22" s="286"/>
      <c r="V22" s="88" t="s">
        <v>342</v>
      </c>
      <c r="W22" s="140">
        <v>0</v>
      </c>
      <c r="X22" s="73">
        <v>0</v>
      </c>
      <c r="Y22" s="140">
        <v>0</v>
      </c>
      <c r="Z22" s="140">
        <v>0</v>
      </c>
      <c r="AA22" s="73">
        <v>0</v>
      </c>
      <c r="AB22" s="73">
        <v>0</v>
      </c>
      <c r="AC22" s="140">
        <v>0</v>
      </c>
      <c r="AD22" s="141">
        <v>0</v>
      </c>
      <c r="AE22" s="141">
        <v>0</v>
      </c>
      <c r="AF22" s="141">
        <v>0</v>
      </c>
      <c r="AG22" s="140">
        <v>0</v>
      </c>
      <c r="AH22" s="140">
        <v>0</v>
      </c>
      <c r="AI22" s="140">
        <v>0</v>
      </c>
      <c r="AJ22" s="140">
        <v>0</v>
      </c>
      <c r="AK22" s="140">
        <v>0</v>
      </c>
      <c r="AL22" s="140">
        <v>0</v>
      </c>
      <c r="AM22" s="140">
        <v>0</v>
      </c>
      <c r="AN22" s="140">
        <v>0</v>
      </c>
      <c r="AO22" s="56"/>
      <c r="AP22" s="286"/>
      <c r="AQ22" s="88" t="s">
        <v>342</v>
      </c>
      <c r="AR22" s="140">
        <v>0</v>
      </c>
      <c r="AS22" s="73">
        <v>0</v>
      </c>
      <c r="AT22" s="73">
        <v>0</v>
      </c>
      <c r="AU22" s="140">
        <v>0</v>
      </c>
      <c r="AV22" s="140">
        <v>0</v>
      </c>
      <c r="AW22" s="140">
        <v>0</v>
      </c>
      <c r="AX22" s="140">
        <v>0</v>
      </c>
      <c r="AY22" s="140">
        <v>0</v>
      </c>
      <c r="AZ22" s="141">
        <v>0</v>
      </c>
      <c r="BA22" s="140">
        <v>0</v>
      </c>
      <c r="BB22" s="140">
        <v>0</v>
      </c>
      <c r="BC22" s="140">
        <v>0</v>
      </c>
      <c r="BD22" s="140">
        <v>0</v>
      </c>
      <c r="BE22" s="140">
        <v>0</v>
      </c>
      <c r="BF22" s="140">
        <v>0</v>
      </c>
      <c r="BG22" s="140">
        <v>0</v>
      </c>
      <c r="BH22" s="140">
        <v>0</v>
      </c>
      <c r="BI22" s="140">
        <v>0</v>
      </c>
      <c r="BJ22" s="140">
        <v>0</v>
      </c>
      <c r="BK22" s="140">
        <v>0</v>
      </c>
      <c r="BL22" s="141">
        <v>0</v>
      </c>
    </row>
    <row r="23" spans="1:64" ht="20.100000000000001" customHeight="1" x14ac:dyDescent="0.2">
      <c r="A23" s="286"/>
      <c r="B23" s="88" t="s">
        <v>343</v>
      </c>
      <c r="C23" s="73">
        <v>28</v>
      </c>
      <c r="D23" s="73">
        <v>13</v>
      </c>
      <c r="E23" s="73">
        <v>15</v>
      </c>
      <c r="F23" s="73">
        <v>11</v>
      </c>
      <c r="G23" s="74">
        <v>12</v>
      </c>
      <c r="H23" s="73">
        <v>0</v>
      </c>
      <c r="I23" s="74">
        <v>0</v>
      </c>
      <c r="J23" s="73">
        <v>0</v>
      </c>
      <c r="K23" s="74">
        <v>0</v>
      </c>
      <c r="L23" s="73">
        <v>13</v>
      </c>
      <c r="M23" s="73">
        <v>15</v>
      </c>
      <c r="N23" s="73">
        <v>11</v>
      </c>
      <c r="O23" s="73">
        <v>12</v>
      </c>
      <c r="P23" s="73">
        <v>0</v>
      </c>
      <c r="Q23" s="73">
        <v>0</v>
      </c>
      <c r="R23" s="73">
        <v>0</v>
      </c>
      <c r="S23" s="74">
        <v>0</v>
      </c>
      <c r="T23" s="56"/>
      <c r="U23" s="286"/>
      <c r="V23" s="88" t="s">
        <v>343</v>
      </c>
      <c r="W23" s="140">
        <v>110</v>
      </c>
      <c r="X23" s="73">
        <v>18</v>
      </c>
      <c r="Y23" s="140">
        <v>8</v>
      </c>
      <c r="Z23" s="140">
        <v>10</v>
      </c>
      <c r="AA23" s="73">
        <v>7</v>
      </c>
      <c r="AB23" s="73">
        <v>9</v>
      </c>
      <c r="AC23" s="140">
        <v>0</v>
      </c>
      <c r="AD23" s="141">
        <v>0</v>
      </c>
      <c r="AE23" s="141">
        <v>0</v>
      </c>
      <c r="AF23" s="141">
        <v>0</v>
      </c>
      <c r="AG23" s="140">
        <v>8</v>
      </c>
      <c r="AH23" s="140">
        <v>10</v>
      </c>
      <c r="AI23" s="140">
        <v>7</v>
      </c>
      <c r="AJ23" s="140">
        <v>9</v>
      </c>
      <c r="AK23" s="140">
        <v>0</v>
      </c>
      <c r="AL23" s="140">
        <v>0</v>
      </c>
      <c r="AM23" s="140">
        <v>0</v>
      </c>
      <c r="AN23" s="140">
        <v>0</v>
      </c>
      <c r="AO23" s="56"/>
      <c r="AP23" s="286"/>
      <c r="AQ23" s="88" t="s">
        <v>343</v>
      </c>
      <c r="AR23" s="140">
        <v>14</v>
      </c>
      <c r="AS23" s="73">
        <v>8</v>
      </c>
      <c r="AT23" s="73">
        <v>6</v>
      </c>
      <c r="AU23" s="140">
        <v>0</v>
      </c>
      <c r="AV23" s="73">
        <v>0</v>
      </c>
      <c r="AW23" s="140">
        <v>0</v>
      </c>
      <c r="AX23" s="73">
        <v>0</v>
      </c>
      <c r="AY23" s="140">
        <v>0</v>
      </c>
      <c r="AZ23" s="141">
        <v>0</v>
      </c>
      <c r="BA23" s="140">
        <v>8</v>
      </c>
      <c r="BB23" s="140">
        <v>6</v>
      </c>
      <c r="BC23" s="140">
        <v>8</v>
      </c>
      <c r="BD23" s="140">
        <v>5</v>
      </c>
      <c r="BE23" s="140">
        <v>8</v>
      </c>
      <c r="BF23" s="140">
        <v>6</v>
      </c>
      <c r="BG23" s="140">
        <v>0</v>
      </c>
      <c r="BH23" s="140">
        <v>0</v>
      </c>
      <c r="BI23" s="140">
        <v>0</v>
      </c>
      <c r="BJ23" s="140">
        <v>0</v>
      </c>
      <c r="BK23" s="140">
        <v>0</v>
      </c>
      <c r="BL23" s="141">
        <v>0</v>
      </c>
    </row>
    <row r="24" spans="1:64" ht="20.100000000000001" customHeight="1" x14ac:dyDescent="0.2">
      <c r="A24" s="286"/>
      <c r="B24" s="88" t="s">
        <v>344</v>
      </c>
      <c r="C24" s="73">
        <v>238</v>
      </c>
      <c r="D24" s="73">
        <v>52</v>
      </c>
      <c r="E24" s="73">
        <v>186</v>
      </c>
      <c r="F24" s="73">
        <v>47</v>
      </c>
      <c r="G24" s="74">
        <v>165</v>
      </c>
      <c r="H24" s="73">
        <v>0</v>
      </c>
      <c r="I24" s="74">
        <v>0</v>
      </c>
      <c r="J24" s="73">
        <v>0</v>
      </c>
      <c r="K24" s="74">
        <v>0</v>
      </c>
      <c r="L24" s="73">
        <v>52</v>
      </c>
      <c r="M24" s="73">
        <v>186</v>
      </c>
      <c r="N24" s="73">
        <v>47</v>
      </c>
      <c r="O24" s="73">
        <v>165</v>
      </c>
      <c r="P24" s="73">
        <v>0</v>
      </c>
      <c r="Q24" s="73">
        <v>0</v>
      </c>
      <c r="R24" s="73">
        <v>0</v>
      </c>
      <c r="S24" s="74">
        <v>0</v>
      </c>
      <c r="T24" s="56"/>
      <c r="U24" s="286"/>
      <c r="V24" s="88" t="s">
        <v>344</v>
      </c>
      <c r="W24" s="140">
        <v>230</v>
      </c>
      <c r="X24" s="73">
        <v>120</v>
      </c>
      <c r="Y24" s="140">
        <v>28</v>
      </c>
      <c r="Z24" s="140">
        <v>92</v>
      </c>
      <c r="AA24" s="73">
        <v>25</v>
      </c>
      <c r="AB24" s="73">
        <v>85</v>
      </c>
      <c r="AC24" s="140">
        <v>0</v>
      </c>
      <c r="AD24" s="74">
        <v>0</v>
      </c>
      <c r="AE24" s="141">
        <v>0</v>
      </c>
      <c r="AF24" s="141">
        <v>0</v>
      </c>
      <c r="AG24" s="140">
        <v>28</v>
      </c>
      <c r="AH24" s="140">
        <v>92</v>
      </c>
      <c r="AI24" s="140">
        <v>25</v>
      </c>
      <c r="AJ24" s="140">
        <v>85</v>
      </c>
      <c r="AK24" s="140">
        <v>0</v>
      </c>
      <c r="AL24" s="140">
        <v>0</v>
      </c>
      <c r="AM24" s="140">
        <v>0</v>
      </c>
      <c r="AN24" s="140">
        <v>0</v>
      </c>
      <c r="AO24" s="56"/>
      <c r="AP24" s="286"/>
      <c r="AQ24" s="88" t="s">
        <v>344</v>
      </c>
      <c r="AR24" s="140">
        <v>112</v>
      </c>
      <c r="AS24" s="73">
        <v>25</v>
      </c>
      <c r="AT24" s="73">
        <v>87</v>
      </c>
      <c r="AU24" s="140">
        <v>0</v>
      </c>
      <c r="AV24" s="140">
        <v>0</v>
      </c>
      <c r="AW24" s="140">
        <v>0</v>
      </c>
      <c r="AX24" s="140">
        <v>0</v>
      </c>
      <c r="AY24" s="140">
        <v>0</v>
      </c>
      <c r="AZ24" s="141">
        <v>0</v>
      </c>
      <c r="BA24" s="140">
        <v>25</v>
      </c>
      <c r="BB24" s="140">
        <v>87</v>
      </c>
      <c r="BC24" s="140">
        <v>25</v>
      </c>
      <c r="BD24" s="140">
        <v>78</v>
      </c>
      <c r="BE24" s="140">
        <v>24</v>
      </c>
      <c r="BF24" s="140">
        <v>84</v>
      </c>
      <c r="BG24" s="140">
        <v>0</v>
      </c>
      <c r="BH24" s="140">
        <v>0</v>
      </c>
      <c r="BI24" s="140">
        <v>0</v>
      </c>
      <c r="BJ24" s="140">
        <v>0</v>
      </c>
      <c r="BK24" s="140">
        <v>0</v>
      </c>
      <c r="BL24" s="141">
        <v>0</v>
      </c>
    </row>
    <row r="25" spans="1:64" ht="20.100000000000001" customHeight="1" x14ac:dyDescent="0.2">
      <c r="A25" s="290"/>
      <c r="B25" s="90" t="s">
        <v>320</v>
      </c>
      <c r="C25" s="93">
        <v>31</v>
      </c>
      <c r="D25" s="93">
        <v>0</v>
      </c>
      <c r="E25" s="93">
        <v>31</v>
      </c>
      <c r="F25" s="93">
        <v>0</v>
      </c>
      <c r="G25" s="91">
        <v>31</v>
      </c>
      <c r="H25" s="93">
        <v>0</v>
      </c>
      <c r="I25" s="91">
        <v>0</v>
      </c>
      <c r="J25" s="93">
        <v>0</v>
      </c>
      <c r="K25" s="91">
        <v>0</v>
      </c>
      <c r="L25" s="93">
        <v>0</v>
      </c>
      <c r="M25" s="93">
        <v>31</v>
      </c>
      <c r="N25" s="93">
        <v>0</v>
      </c>
      <c r="O25" s="93">
        <v>31</v>
      </c>
      <c r="P25" s="93">
        <v>0</v>
      </c>
      <c r="Q25" s="93">
        <v>0</v>
      </c>
      <c r="R25" s="93">
        <v>0</v>
      </c>
      <c r="S25" s="91">
        <v>0</v>
      </c>
      <c r="T25" s="56"/>
      <c r="U25" s="290"/>
      <c r="V25" s="90" t="s">
        <v>320</v>
      </c>
      <c r="W25" s="219">
        <v>40</v>
      </c>
      <c r="X25" s="93">
        <v>20</v>
      </c>
      <c r="Y25" s="219">
        <v>0</v>
      </c>
      <c r="Z25" s="219">
        <v>20</v>
      </c>
      <c r="AA25" s="93">
        <v>0</v>
      </c>
      <c r="AB25" s="93">
        <v>20</v>
      </c>
      <c r="AC25" s="219">
        <v>0</v>
      </c>
      <c r="AD25" s="165">
        <v>0</v>
      </c>
      <c r="AE25" s="165">
        <v>0</v>
      </c>
      <c r="AF25" s="165">
        <v>0</v>
      </c>
      <c r="AG25" s="219">
        <v>0</v>
      </c>
      <c r="AH25" s="219">
        <v>20</v>
      </c>
      <c r="AI25" s="219">
        <v>0</v>
      </c>
      <c r="AJ25" s="219">
        <v>20</v>
      </c>
      <c r="AK25" s="219">
        <v>0</v>
      </c>
      <c r="AL25" s="219">
        <v>0</v>
      </c>
      <c r="AM25" s="219">
        <v>0</v>
      </c>
      <c r="AN25" s="219">
        <v>0</v>
      </c>
      <c r="AO25" s="56"/>
      <c r="AP25" s="290"/>
      <c r="AQ25" s="90" t="s">
        <v>320</v>
      </c>
      <c r="AR25" s="219">
        <v>10</v>
      </c>
      <c r="AS25" s="93">
        <v>0</v>
      </c>
      <c r="AT25" s="93">
        <v>10</v>
      </c>
      <c r="AU25" s="219">
        <v>0</v>
      </c>
      <c r="AV25" s="219">
        <v>0</v>
      </c>
      <c r="AW25" s="219">
        <v>0</v>
      </c>
      <c r="AX25" s="219">
        <v>0</v>
      </c>
      <c r="AY25" s="219">
        <v>0</v>
      </c>
      <c r="AZ25" s="165">
        <v>0</v>
      </c>
      <c r="BA25" s="219">
        <v>0</v>
      </c>
      <c r="BB25" s="219">
        <v>10</v>
      </c>
      <c r="BC25" s="219">
        <v>0</v>
      </c>
      <c r="BD25" s="219">
        <v>10</v>
      </c>
      <c r="BE25" s="219">
        <v>0</v>
      </c>
      <c r="BF25" s="219">
        <v>10</v>
      </c>
      <c r="BG25" s="219">
        <v>0</v>
      </c>
      <c r="BH25" s="219">
        <v>0</v>
      </c>
      <c r="BI25" s="219">
        <v>0</v>
      </c>
      <c r="BJ25" s="219">
        <v>0</v>
      </c>
      <c r="BK25" s="219">
        <v>0</v>
      </c>
      <c r="BL25" s="165">
        <v>0</v>
      </c>
    </row>
    <row r="26" spans="1:64" ht="20.100000000000001" customHeight="1" x14ac:dyDescent="0.2">
      <c r="A26" s="506" t="s">
        <v>147</v>
      </c>
      <c r="B26" s="507"/>
      <c r="C26" s="73">
        <v>158</v>
      </c>
      <c r="D26" s="73">
        <v>30</v>
      </c>
      <c r="E26" s="73">
        <v>128</v>
      </c>
      <c r="F26" s="73">
        <v>30</v>
      </c>
      <c r="G26" s="74">
        <v>128</v>
      </c>
      <c r="H26" s="73">
        <v>0</v>
      </c>
      <c r="I26" s="74">
        <v>0</v>
      </c>
      <c r="J26" s="73">
        <v>0</v>
      </c>
      <c r="K26" s="73">
        <v>0</v>
      </c>
      <c r="L26" s="73">
        <v>30</v>
      </c>
      <c r="M26" s="73">
        <v>128</v>
      </c>
      <c r="N26" s="73">
        <v>30</v>
      </c>
      <c r="O26" s="73">
        <v>128</v>
      </c>
      <c r="P26" s="73">
        <v>0</v>
      </c>
      <c r="Q26" s="73">
        <v>0</v>
      </c>
      <c r="R26" s="73">
        <v>0</v>
      </c>
      <c r="S26" s="74">
        <v>0</v>
      </c>
      <c r="T26" s="56"/>
      <c r="U26" s="506" t="s">
        <v>147</v>
      </c>
      <c r="V26" s="507"/>
      <c r="W26" s="73">
        <v>105</v>
      </c>
      <c r="X26" s="73">
        <v>91</v>
      </c>
      <c r="Y26" s="140">
        <v>19</v>
      </c>
      <c r="Z26" s="140">
        <v>72</v>
      </c>
      <c r="AA26" s="140">
        <v>19</v>
      </c>
      <c r="AB26" s="140">
        <v>72</v>
      </c>
      <c r="AC26" s="140">
        <v>0</v>
      </c>
      <c r="AD26" s="141">
        <v>0</v>
      </c>
      <c r="AE26" s="140">
        <v>0</v>
      </c>
      <c r="AF26" s="141">
        <v>0</v>
      </c>
      <c r="AG26" s="140">
        <v>19</v>
      </c>
      <c r="AH26" s="140">
        <v>72</v>
      </c>
      <c r="AI26" s="140">
        <v>19</v>
      </c>
      <c r="AJ26" s="140">
        <v>72</v>
      </c>
      <c r="AK26" s="140">
        <v>0</v>
      </c>
      <c r="AL26" s="140">
        <v>0</v>
      </c>
      <c r="AM26" s="140">
        <v>0</v>
      </c>
      <c r="AN26" s="141">
        <v>0</v>
      </c>
      <c r="AO26" s="56"/>
      <c r="AP26" s="506" t="s">
        <v>147</v>
      </c>
      <c r="AQ26" s="507"/>
      <c r="AR26" s="73">
        <v>69</v>
      </c>
      <c r="AS26" s="73">
        <v>8</v>
      </c>
      <c r="AT26" s="73">
        <v>61</v>
      </c>
      <c r="AU26" s="73">
        <v>0</v>
      </c>
      <c r="AV26" s="73">
        <v>0</v>
      </c>
      <c r="AW26" s="73">
        <v>0</v>
      </c>
      <c r="AX26" s="73">
        <v>0</v>
      </c>
      <c r="AY26" s="140">
        <v>0</v>
      </c>
      <c r="AZ26" s="141">
        <v>0</v>
      </c>
      <c r="BA26" s="140">
        <v>8</v>
      </c>
      <c r="BB26" s="140">
        <v>61</v>
      </c>
      <c r="BC26" s="140">
        <v>8</v>
      </c>
      <c r="BD26" s="140">
        <v>61</v>
      </c>
      <c r="BE26" s="140">
        <v>8</v>
      </c>
      <c r="BF26" s="140">
        <v>51</v>
      </c>
      <c r="BG26" s="140">
        <v>0</v>
      </c>
      <c r="BH26" s="140">
        <v>0</v>
      </c>
      <c r="BI26" s="140">
        <v>0</v>
      </c>
      <c r="BJ26" s="140">
        <v>0</v>
      </c>
      <c r="BK26" s="140">
        <v>0</v>
      </c>
      <c r="BL26" s="141">
        <v>0</v>
      </c>
    </row>
    <row r="27" spans="1:64" ht="20.100000000000001" customHeight="1" x14ac:dyDescent="0.2">
      <c r="A27" s="286"/>
      <c r="B27" s="88" t="s">
        <v>345</v>
      </c>
      <c r="C27" s="73">
        <v>150</v>
      </c>
      <c r="D27" s="73">
        <v>30</v>
      </c>
      <c r="E27" s="73">
        <v>120</v>
      </c>
      <c r="F27" s="73">
        <v>30</v>
      </c>
      <c r="G27" s="74">
        <v>120</v>
      </c>
      <c r="H27" s="73">
        <v>0</v>
      </c>
      <c r="I27" s="74">
        <v>0</v>
      </c>
      <c r="J27" s="73">
        <v>0</v>
      </c>
      <c r="K27" s="74">
        <v>0</v>
      </c>
      <c r="L27" s="73">
        <v>30</v>
      </c>
      <c r="M27" s="73">
        <v>120</v>
      </c>
      <c r="N27" s="73">
        <v>30</v>
      </c>
      <c r="O27" s="73">
        <v>120</v>
      </c>
      <c r="P27" s="73">
        <v>0</v>
      </c>
      <c r="Q27" s="73">
        <v>0</v>
      </c>
      <c r="R27" s="73">
        <v>0</v>
      </c>
      <c r="S27" s="74">
        <v>0</v>
      </c>
      <c r="T27" s="56"/>
      <c r="U27" s="286"/>
      <c r="V27" s="88" t="s">
        <v>345</v>
      </c>
      <c r="W27" s="140">
        <v>90</v>
      </c>
      <c r="X27" s="73">
        <v>83</v>
      </c>
      <c r="Y27" s="140">
        <v>19</v>
      </c>
      <c r="Z27" s="140">
        <v>64</v>
      </c>
      <c r="AA27" s="73">
        <v>19</v>
      </c>
      <c r="AB27" s="73">
        <v>64</v>
      </c>
      <c r="AC27" s="140">
        <v>0</v>
      </c>
      <c r="AD27" s="141">
        <v>0</v>
      </c>
      <c r="AE27" s="141">
        <v>0</v>
      </c>
      <c r="AF27" s="141">
        <v>0</v>
      </c>
      <c r="AG27" s="140">
        <v>19</v>
      </c>
      <c r="AH27" s="140">
        <v>64</v>
      </c>
      <c r="AI27" s="140">
        <v>19</v>
      </c>
      <c r="AJ27" s="140">
        <v>64</v>
      </c>
      <c r="AK27" s="140">
        <v>0</v>
      </c>
      <c r="AL27" s="140">
        <v>0</v>
      </c>
      <c r="AM27" s="140">
        <v>0</v>
      </c>
      <c r="AN27" s="140">
        <v>0</v>
      </c>
      <c r="AO27" s="56"/>
      <c r="AP27" s="286"/>
      <c r="AQ27" s="88" t="s">
        <v>345</v>
      </c>
      <c r="AR27" s="140">
        <v>53</v>
      </c>
      <c r="AS27" s="73">
        <v>2</v>
      </c>
      <c r="AT27" s="73">
        <v>51</v>
      </c>
      <c r="AU27" s="73">
        <v>0</v>
      </c>
      <c r="AV27" s="73">
        <v>0</v>
      </c>
      <c r="AW27" s="73">
        <v>0</v>
      </c>
      <c r="AX27" s="73">
        <v>0</v>
      </c>
      <c r="AY27" s="140">
        <v>0</v>
      </c>
      <c r="AZ27" s="141">
        <v>0</v>
      </c>
      <c r="BA27" s="140">
        <v>2</v>
      </c>
      <c r="BB27" s="140">
        <v>51</v>
      </c>
      <c r="BC27" s="140">
        <v>2</v>
      </c>
      <c r="BD27" s="140">
        <v>51</v>
      </c>
      <c r="BE27" s="140">
        <v>2</v>
      </c>
      <c r="BF27" s="140">
        <v>41</v>
      </c>
      <c r="BG27" s="140">
        <v>0</v>
      </c>
      <c r="BH27" s="140">
        <v>0</v>
      </c>
      <c r="BI27" s="140">
        <v>0</v>
      </c>
      <c r="BJ27" s="140">
        <v>0</v>
      </c>
      <c r="BK27" s="140">
        <v>0</v>
      </c>
      <c r="BL27" s="141">
        <v>0</v>
      </c>
    </row>
    <row r="28" spans="1:64" ht="20.100000000000001" customHeight="1" x14ac:dyDescent="0.2">
      <c r="A28" s="290"/>
      <c r="B28" s="90" t="s">
        <v>346</v>
      </c>
      <c r="C28" s="93">
        <v>8</v>
      </c>
      <c r="D28" s="93">
        <v>0</v>
      </c>
      <c r="E28" s="93">
        <v>8</v>
      </c>
      <c r="F28" s="93">
        <v>0</v>
      </c>
      <c r="G28" s="91">
        <v>8</v>
      </c>
      <c r="H28" s="93">
        <v>0</v>
      </c>
      <c r="I28" s="91">
        <v>0</v>
      </c>
      <c r="J28" s="93">
        <v>0</v>
      </c>
      <c r="K28" s="91">
        <v>0</v>
      </c>
      <c r="L28" s="93">
        <v>0</v>
      </c>
      <c r="M28" s="93">
        <v>8</v>
      </c>
      <c r="N28" s="93">
        <v>0</v>
      </c>
      <c r="O28" s="93">
        <v>8</v>
      </c>
      <c r="P28" s="93">
        <v>0</v>
      </c>
      <c r="Q28" s="93">
        <v>0</v>
      </c>
      <c r="R28" s="93">
        <v>0</v>
      </c>
      <c r="S28" s="91">
        <v>0</v>
      </c>
      <c r="T28" s="56"/>
      <c r="U28" s="290"/>
      <c r="V28" s="90" t="s">
        <v>346</v>
      </c>
      <c r="W28" s="219">
        <v>15</v>
      </c>
      <c r="X28" s="93">
        <v>8</v>
      </c>
      <c r="Y28" s="219">
        <v>0</v>
      </c>
      <c r="Z28" s="219">
        <v>8</v>
      </c>
      <c r="AA28" s="93">
        <v>0</v>
      </c>
      <c r="AB28" s="93">
        <v>8</v>
      </c>
      <c r="AC28" s="219">
        <v>0</v>
      </c>
      <c r="AD28" s="165">
        <v>0</v>
      </c>
      <c r="AE28" s="165">
        <v>0</v>
      </c>
      <c r="AF28" s="165">
        <v>0</v>
      </c>
      <c r="AG28" s="219">
        <v>0</v>
      </c>
      <c r="AH28" s="219">
        <v>8</v>
      </c>
      <c r="AI28" s="219">
        <v>0</v>
      </c>
      <c r="AJ28" s="219">
        <v>8</v>
      </c>
      <c r="AK28" s="219">
        <v>0</v>
      </c>
      <c r="AL28" s="219">
        <v>0</v>
      </c>
      <c r="AM28" s="219">
        <v>0</v>
      </c>
      <c r="AN28" s="219">
        <v>0</v>
      </c>
      <c r="AO28" s="56"/>
      <c r="AP28" s="290"/>
      <c r="AQ28" s="90" t="s">
        <v>346</v>
      </c>
      <c r="AR28" s="219">
        <v>16</v>
      </c>
      <c r="AS28" s="93">
        <v>6</v>
      </c>
      <c r="AT28" s="93">
        <v>10</v>
      </c>
      <c r="AU28" s="93">
        <v>0</v>
      </c>
      <c r="AV28" s="93">
        <v>0</v>
      </c>
      <c r="AW28" s="93">
        <v>0</v>
      </c>
      <c r="AX28" s="93">
        <v>0</v>
      </c>
      <c r="AY28" s="219">
        <v>0</v>
      </c>
      <c r="AZ28" s="165">
        <v>0</v>
      </c>
      <c r="BA28" s="219">
        <v>6</v>
      </c>
      <c r="BB28" s="219">
        <v>10</v>
      </c>
      <c r="BC28" s="219">
        <v>6</v>
      </c>
      <c r="BD28" s="219">
        <v>10</v>
      </c>
      <c r="BE28" s="219">
        <v>6</v>
      </c>
      <c r="BF28" s="219">
        <v>10</v>
      </c>
      <c r="BG28" s="219">
        <v>0</v>
      </c>
      <c r="BH28" s="219">
        <v>0</v>
      </c>
      <c r="BI28" s="219">
        <v>0</v>
      </c>
      <c r="BJ28" s="219">
        <v>0</v>
      </c>
      <c r="BK28" s="219">
        <v>0</v>
      </c>
      <c r="BL28" s="165">
        <v>0</v>
      </c>
    </row>
    <row r="29" spans="1:64" ht="20.100000000000001" customHeight="1" x14ac:dyDescent="0.2">
      <c r="A29" s="502" t="s">
        <v>148</v>
      </c>
      <c r="B29" s="503"/>
      <c r="C29" s="73">
        <v>213</v>
      </c>
      <c r="D29" s="73">
        <v>72</v>
      </c>
      <c r="E29" s="73">
        <v>141</v>
      </c>
      <c r="F29" s="73">
        <v>72</v>
      </c>
      <c r="G29" s="73">
        <v>141</v>
      </c>
      <c r="H29" s="73">
        <v>0</v>
      </c>
      <c r="I29" s="74">
        <v>0</v>
      </c>
      <c r="J29" s="73">
        <v>0</v>
      </c>
      <c r="K29" s="73">
        <v>0</v>
      </c>
      <c r="L29" s="73">
        <v>72</v>
      </c>
      <c r="M29" s="73">
        <v>141</v>
      </c>
      <c r="N29" s="73">
        <v>72</v>
      </c>
      <c r="O29" s="73">
        <v>141</v>
      </c>
      <c r="P29" s="73">
        <v>0</v>
      </c>
      <c r="Q29" s="73">
        <v>0</v>
      </c>
      <c r="R29" s="73">
        <v>0</v>
      </c>
      <c r="S29" s="74">
        <v>0</v>
      </c>
      <c r="T29" s="56"/>
      <c r="U29" s="502" t="s">
        <v>148</v>
      </c>
      <c r="V29" s="503"/>
      <c r="W29" s="73">
        <v>260</v>
      </c>
      <c r="X29" s="73">
        <v>106</v>
      </c>
      <c r="Y29" s="140">
        <v>37</v>
      </c>
      <c r="Z29" s="140">
        <v>69</v>
      </c>
      <c r="AA29" s="140">
        <v>37</v>
      </c>
      <c r="AB29" s="140">
        <v>69</v>
      </c>
      <c r="AC29" s="140">
        <v>0</v>
      </c>
      <c r="AD29" s="141">
        <v>0</v>
      </c>
      <c r="AE29" s="140">
        <v>0</v>
      </c>
      <c r="AF29" s="141">
        <v>0</v>
      </c>
      <c r="AG29" s="140">
        <v>37</v>
      </c>
      <c r="AH29" s="140">
        <v>69</v>
      </c>
      <c r="AI29" s="140">
        <v>37</v>
      </c>
      <c r="AJ29" s="140">
        <v>69</v>
      </c>
      <c r="AK29" s="140">
        <v>0</v>
      </c>
      <c r="AL29" s="140">
        <v>0</v>
      </c>
      <c r="AM29" s="140">
        <v>0</v>
      </c>
      <c r="AN29" s="141">
        <v>0</v>
      </c>
      <c r="AO29" s="56"/>
      <c r="AP29" s="502" t="s">
        <v>148</v>
      </c>
      <c r="AQ29" s="503"/>
      <c r="AR29" s="73">
        <v>94</v>
      </c>
      <c r="AS29" s="73">
        <v>21</v>
      </c>
      <c r="AT29" s="73">
        <v>73</v>
      </c>
      <c r="AU29" s="73">
        <v>0</v>
      </c>
      <c r="AV29" s="73">
        <v>0</v>
      </c>
      <c r="AW29" s="73">
        <v>0</v>
      </c>
      <c r="AX29" s="73">
        <v>0</v>
      </c>
      <c r="AY29" s="73">
        <v>0</v>
      </c>
      <c r="AZ29" s="74">
        <v>0</v>
      </c>
      <c r="BA29" s="73">
        <v>21</v>
      </c>
      <c r="BB29" s="73">
        <v>73</v>
      </c>
      <c r="BC29" s="73">
        <v>21</v>
      </c>
      <c r="BD29" s="73">
        <v>73</v>
      </c>
      <c r="BE29" s="73">
        <v>19</v>
      </c>
      <c r="BF29" s="73">
        <v>68</v>
      </c>
      <c r="BG29" s="73">
        <v>0</v>
      </c>
      <c r="BH29" s="73">
        <v>0</v>
      </c>
      <c r="BI29" s="73">
        <v>0</v>
      </c>
      <c r="BJ29" s="73">
        <v>0</v>
      </c>
      <c r="BK29" s="73">
        <v>0</v>
      </c>
      <c r="BL29" s="74">
        <v>0</v>
      </c>
    </row>
    <row r="30" spans="1:64" ht="20.100000000000001" customHeight="1" x14ac:dyDescent="0.2">
      <c r="A30" s="286"/>
      <c r="B30" s="88" t="s">
        <v>221</v>
      </c>
      <c r="C30" s="73">
        <v>35</v>
      </c>
      <c r="D30" s="73">
        <v>8</v>
      </c>
      <c r="E30" s="73">
        <v>27</v>
      </c>
      <c r="F30" s="73">
        <v>8</v>
      </c>
      <c r="G30" s="74">
        <v>27</v>
      </c>
      <c r="H30" s="73">
        <v>0</v>
      </c>
      <c r="I30" s="74">
        <v>0</v>
      </c>
      <c r="J30" s="73">
        <v>0</v>
      </c>
      <c r="K30" s="74">
        <v>0</v>
      </c>
      <c r="L30" s="73">
        <v>8</v>
      </c>
      <c r="M30" s="73">
        <v>27</v>
      </c>
      <c r="N30" s="73">
        <v>8</v>
      </c>
      <c r="O30" s="73">
        <v>27</v>
      </c>
      <c r="P30" s="73">
        <v>0</v>
      </c>
      <c r="Q30" s="73">
        <v>0</v>
      </c>
      <c r="R30" s="73">
        <v>0</v>
      </c>
      <c r="S30" s="74">
        <v>0</v>
      </c>
      <c r="T30" s="56"/>
      <c r="U30" s="286"/>
      <c r="V30" s="88" t="s">
        <v>221</v>
      </c>
      <c r="W30" s="73">
        <v>35</v>
      </c>
      <c r="X30" s="73">
        <v>15</v>
      </c>
      <c r="Y30" s="140">
        <v>4</v>
      </c>
      <c r="Z30" s="140">
        <v>11</v>
      </c>
      <c r="AA30" s="73">
        <v>4</v>
      </c>
      <c r="AB30" s="73">
        <v>11</v>
      </c>
      <c r="AC30" s="140">
        <v>0</v>
      </c>
      <c r="AD30" s="141">
        <v>0</v>
      </c>
      <c r="AE30" s="141">
        <v>0</v>
      </c>
      <c r="AF30" s="141">
        <v>0</v>
      </c>
      <c r="AG30" s="140">
        <v>4</v>
      </c>
      <c r="AH30" s="140">
        <v>11</v>
      </c>
      <c r="AI30" s="140">
        <v>4</v>
      </c>
      <c r="AJ30" s="140">
        <v>11</v>
      </c>
      <c r="AK30" s="141">
        <v>0</v>
      </c>
      <c r="AL30" s="141">
        <v>0</v>
      </c>
      <c r="AM30" s="141">
        <v>0</v>
      </c>
      <c r="AN30" s="141">
        <v>0</v>
      </c>
      <c r="AO30" s="56"/>
      <c r="AP30" s="286"/>
      <c r="AQ30" s="88" t="s">
        <v>221</v>
      </c>
      <c r="AR30" s="140">
        <v>22</v>
      </c>
      <c r="AS30" s="73">
        <v>2</v>
      </c>
      <c r="AT30" s="73">
        <v>20</v>
      </c>
      <c r="AU30" s="73">
        <v>0</v>
      </c>
      <c r="AV30" s="73">
        <v>0</v>
      </c>
      <c r="AW30" s="73">
        <v>0</v>
      </c>
      <c r="AX30" s="73">
        <v>0</v>
      </c>
      <c r="AY30" s="140">
        <v>0</v>
      </c>
      <c r="AZ30" s="141">
        <v>0</v>
      </c>
      <c r="BA30" s="140">
        <v>2</v>
      </c>
      <c r="BB30" s="140">
        <v>20</v>
      </c>
      <c r="BC30" s="140">
        <v>2</v>
      </c>
      <c r="BD30" s="140">
        <v>20</v>
      </c>
      <c r="BE30" s="140">
        <v>2</v>
      </c>
      <c r="BF30" s="140">
        <v>18</v>
      </c>
      <c r="BG30" s="140">
        <v>0</v>
      </c>
      <c r="BH30" s="140">
        <v>0</v>
      </c>
      <c r="BI30" s="140">
        <v>0</v>
      </c>
      <c r="BJ30" s="140">
        <v>0</v>
      </c>
      <c r="BK30" s="140">
        <v>0</v>
      </c>
      <c r="BL30" s="141">
        <v>0</v>
      </c>
    </row>
    <row r="31" spans="1:64" ht="20.100000000000001" customHeight="1" x14ac:dyDescent="0.2">
      <c r="A31" s="286"/>
      <c r="B31" s="88" t="s">
        <v>259</v>
      </c>
      <c r="C31" s="73">
        <v>8</v>
      </c>
      <c r="D31" s="73">
        <v>6</v>
      </c>
      <c r="E31" s="73">
        <v>2</v>
      </c>
      <c r="F31" s="73">
        <v>6</v>
      </c>
      <c r="G31" s="74">
        <v>2</v>
      </c>
      <c r="H31" s="73">
        <v>0</v>
      </c>
      <c r="I31" s="74">
        <v>0</v>
      </c>
      <c r="J31" s="73">
        <v>0</v>
      </c>
      <c r="K31" s="74">
        <v>0</v>
      </c>
      <c r="L31" s="73">
        <v>6</v>
      </c>
      <c r="M31" s="73">
        <v>2</v>
      </c>
      <c r="N31" s="73">
        <v>6</v>
      </c>
      <c r="O31" s="73">
        <v>2</v>
      </c>
      <c r="P31" s="73">
        <v>0</v>
      </c>
      <c r="Q31" s="73">
        <v>0</v>
      </c>
      <c r="R31" s="73">
        <v>0</v>
      </c>
      <c r="S31" s="74">
        <v>0</v>
      </c>
      <c r="T31" s="56"/>
      <c r="U31" s="286"/>
      <c r="V31" s="88" t="s">
        <v>259</v>
      </c>
      <c r="W31" s="140">
        <v>15</v>
      </c>
      <c r="X31" s="73">
        <v>4</v>
      </c>
      <c r="Y31" s="140">
        <v>3</v>
      </c>
      <c r="Z31" s="140">
        <v>1</v>
      </c>
      <c r="AA31" s="73">
        <v>3</v>
      </c>
      <c r="AB31" s="73">
        <v>1</v>
      </c>
      <c r="AC31" s="140">
        <v>0</v>
      </c>
      <c r="AD31" s="141">
        <v>0</v>
      </c>
      <c r="AE31" s="141">
        <v>0</v>
      </c>
      <c r="AF31" s="141">
        <v>0</v>
      </c>
      <c r="AG31" s="140">
        <v>3</v>
      </c>
      <c r="AH31" s="140">
        <v>1</v>
      </c>
      <c r="AI31" s="140">
        <v>3</v>
      </c>
      <c r="AJ31" s="140">
        <v>1</v>
      </c>
      <c r="AK31" s="141">
        <v>0</v>
      </c>
      <c r="AL31" s="141">
        <v>0</v>
      </c>
      <c r="AM31" s="141">
        <v>0</v>
      </c>
      <c r="AN31" s="141">
        <v>0</v>
      </c>
      <c r="AO31" s="56"/>
      <c r="AP31" s="286"/>
      <c r="AQ31" s="88" t="s">
        <v>259</v>
      </c>
      <c r="AR31" s="140">
        <v>3</v>
      </c>
      <c r="AS31" s="73">
        <v>0</v>
      </c>
      <c r="AT31" s="73">
        <v>3</v>
      </c>
      <c r="AU31" s="73">
        <v>0</v>
      </c>
      <c r="AV31" s="73">
        <v>0</v>
      </c>
      <c r="AW31" s="73">
        <v>0</v>
      </c>
      <c r="AX31" s="73">
        <v>0</v>
      </c>
      <c r="AY31" s="140">
        <v>0</v>
      </c>
      <c r="AZ31" s="141">
        <v>0</v>
      </c>
      <c r="BA31" s="140">
        <v>0</v>
      </c>
      <c r="BB31" s="140">
        <v>3</v>
      </c>
      <c r="BC31" s="140">
        <v>0</v>
      </c>
      <c r="BD31" s="140">
        <v>3</v>
      </c>
      <c r="BE31" s="140">
        <v>0</v>
      </c>
      <c r="BF31" s="140">
        <v>3</v>
      </c>
      <c r="BG31" s="140">
        <v>0</v>
      </c>
      <c r="BH31" s="140">
        <v>0</v>
      </c>
      <c r="BI31" s="140">
        <v>0</v>
      </c>
      <c r="BJ31" s="140">
        <v>0</v>
      </c>
      <c r="BK31" s="140">
        <v>0</v>
      </c>
      <c r="BL31" s="141">
        <v>0</v>
      </c>
    </row>
    <row r="32" spans="1:64" ht="20.100000000000001" customHeight="1" x14ac:dyDescent="0.2">
      <c r="A32" s="286"/>
      <c r="B32" s="88" t="s">
        <v>347</v>
      </c>
      <c r="C32" s="73">
        <v>0</v>
      </c>
      <c r="D32" s="73">
        <v>0</v>
      </c>
      <c r="E32" s="73">
        <v>0</v>
      </c>
      <c r="F32" s="73">
        <v>0</v>
      </c>
      <c r="G32" s="74">
        <v>0</v>
      </c>
      <c r="H32" s="73">
        <v>0</v>
      </c>
      <c r="I32" s="74">
        <v>0</v>
      </c>
      <c r="J32" s="73">
        <v>0</v>
      </c>
      <c r="K32" s="74">
        <v>0</v>
      </c>
      <c r="L32" s="73">
        <v>0</v>
      </c>
      <c r="M32" s="73">
        <v>0</v>
      </c>
      <c r="N32" s="73">
        <v>0</v>
      </c>
      <c r="O32" s="73">
        <v>0</v>
      </c>
      <c r="P32" s="73">
        <v>0</v>
      </c>
      <c r="Q32" s="73">
        <v>0</v>
      </c>
      <c r="R32" s="73">
        <v>0</v>
      </c>
      <c r="S32" s="74">
        <v>0</v>
      </c>
      <c r="T32" s="56"/>
      <c r="U32" s="286"/>
      <c r="V32" s="88" t="s">
        <v>347</v>
      </c>
      <c r="W32" s="140">
        <v>0</v>
      </c>
      <c r="X32" s="73">
        <v>0</v>
      </c>
      <c r="Y32" s="140">
        <v>0</v>
      </c>
      <c r="Z32" s="140">
        <v>0</v>
      </c>
      <c r="AA32" s="140">
        <v>0</v>
      </c>
      <c r="AB32" s="140">
        <v>0</v>
      </c>
      <c r="AC32" s="140">
        <v>0</v>
      </c>
      <c r="AD32" s="141">
        <v>0</v>
      </c>
      <c r="AE32" s="141">
        <v>0</v>
      </c>
      <c r="AF32" s="141">
        <v>0</v>
      </c>
      <c r="AG32" s="140">
        <v>0</v>
      </c>
      <c r="AH32" s="140">
        <v>0</v>
      </c>
      <c r="AI32" s="140">
        <v>0</v>
      </c>
      <c r="AJ32" s="140">
        <v>0</v>
      </c>
      <c r="AK32" s="141">
        <v>0</v>
      </c>
      <c r="AL32" s="141">
        <v>0</v>
      </c>
      <c r="AM32" s="141">
        <v>0</v>
      </c>
      <c r="AN32" s="141">
        <v>0</v>
      </c>
      <c r="AO32" s="56"/>
      <c r="AP32" s="286"/>
      <c r="AQ32" s="88" t="s">
        <v>347</v>
      </c>
      <c r="AR32" s="140">
        <v>0</v>
      </c>
      <c r="AS32" s="73">
        <v>0</v>
      </c>
      <c r="AT32" s="73">
        <v>0</v>
      </c>
      <c r="AU32" s="73">
        <v>0</v>
      </c>
      <c r="AV32" s="73">
        <v>0</v>
      </c>
      <c r="AW32" s="73">
        <v>0</v>
      </c>
      <c r="AX32" s="73">
        <v>0</v>
      </c>
      <c r="AY32" s="140">
        <v>0</v>
      </c>
      <c r="AZ32" s="141">
        <v>0</v>
      </c>
      <c r="BA32" s="140">
        <v>0</v>
      </c>
      <c r="BB32" s="140">
        <v>0</v>
      </c>
      <c r="BC32" s="140">
        <v>0</v>
      </c>
      <c r="BD32" s="140">
        <v>0</v>
      </c>
      <c r="BE32" s="140">
        <v>0</v>
      </c>
      <c r="BF32" s="140">
        <v>0</v>
      </c>
      <c r="BG32" s="140">
        <v>0</v>
      </c>
      <c r="BH32" s="140">
        <v>0</v>
      </c>
      <c r="BI32" s="140">
        <v>0</v>
      </c>
      <c r="BJ32" s="140">
        <v>0</v>
      </c>
      <c r="BK32" s="140">
        <v>0</v>
      </c>
      <c r="BL32" s="141">
        <v>0</v>
      </c>
    </row>
    <row r="33" spans="1:64" ht="20.100000000000001" customHeight="1" x14ac:dyDescent="0.2">
      <c r="A33" s="286"/>
      <c r="B33" s="88" t="s">
        <v>348</v>
      </c>
      <c r="C33" s="73">
        <v>0</v>
      </c>
      <c r="D33" s="73">
        <v>0</v>
      </c>
      <c r="E33" s="73">
        <v>0</v>
      </c>
      <c r="F33" s="73">
        <v>0</v>
      </c>
      <c r="G33" s="74">
        <v>0</v>
      </c>
      <c r="H33" s="73">
        <v>0</v>
      </c>
      <c r="I33" s="74">
        <v>0</v>
      </c>
      <c r="J33" s="73">
        <v>0</v>
      </c>
      <c r="K33" s="74">
        <v>0</v>
      </c>
      <c r="L33" s="73">
        <v>0</v>
      </c>
      <c r="M33" s="73">
        <v>0</v>
      </c>
      <c r="N33" s="73">
        <v>0</v>
      </c>
      <c r="O33" s="73">
        <v>0</v>
      </c>
      <c r="P33" s="73">
        <v>0</v>
      </c>
      <c r="Q33" s="73">
        <v>0</v>
      </c>
      <c r="R33" s="73">
        <v>0</v>
      </c>
      <c r="S33" s="74">
        <v>0</v>
      </c>
      <c r="T33" s="56"/>
      <c r="U33" s="286"/>
      <c r="V33" s="88" t="s">
        <v>348</v>
      </c>
      <c r="W33" s="140">
        <v>0</v>
      </c>
      <c r="X33" s="73">
        <v>0</v>
      </c>
      <c r="Y33" s="140">
        <v>0</v>
      </c>
      <c r="Z33" s="140">
        <v>0</v>
      </c>
      <c r="AA33" s="73">
        <v>0</v>
      </c>
      <c r="AB33" s="73">
        <v>0</v>
      </c>
      <c r="AC33" s="140">
        <v>0</v>
      </c>
      <c r="AD33" s="141">
        <v>0</v>
      </c>
      <c r="AE33" s="141">
        <v>0</v>
      </c>
      <c r="AF33" s="141">
        <v>0</v>
      </c>
      <c r="AG33" s="140">
        <v>0</v>
      </c>
      <c r="AH33" s="140">
        <v>0</v>
      </c>
      <c r="AI33" s="140">
        <v>0</v>
      </c>
      <c r="AJ33" s="140">
        <v>0</v>
      </c>
      <c r="AK33" s="141">
        <v>0</v>
      </c>
      <c r="AL33" s="141">
        <v>0</v>
      </c>
      <c r="AM33" s="141">
        <v>0</v>
      </c>
      <c r="AN33" s="141">
        <v>0</v>
      </c>
      <c r="AO33" s="56"/>
      <c r="AP33" s="286"/>
      <c r="AQ33" s="88" t="s">
        <v>348</v>
      </c>
      <c r="AR33" s="140">
        <v>0</v>
      </c>
      <c r="AS33" s="73">
        <v>0</v>
      </c>
      <c r="AT33" s="73">
        <v>0</v>
      </c>
      <c r="AU33" s="73">
        <v>0</v>
      </c>
      <c r="AV33" s="73">
        <v>0</v>
      </c>
      <c r="AW33" s="73">
        <v>0</v>
      </c>
      <c r="AX33" s="73">
        <v>0</v>
      </c>
      <c r="AY33" s="140">
        <v>0</v>
      </c>
      <c r="AZ33" s="141">
        <v>0</v>
      </c>
      <c r="BA33" s="140">
        <v>0</v>
      </c>
      <c r="BB33" s="140">
        <v>0</v>
      </c>
      <c r="BC33" s="140">
        <v>0</v>
      </c>
      <c r="BD33" s="140">
        <v>0</v>
      </c>
      <c r="BE33" s="140">
        <v>0</v>
      </c>
      <c r="BF33" s="140">
        <v>0</v>
      </c>
      <c r="BG33" s="140">
        <v>0</v>
      </c>
      <c r="BH33" s="140">
        <v>0</v>
      </c>
      <c r="BI33" s="140">
        <v>0</v>
      </c>
      <c r="BJ33" s="140">
        <v>0</v>
      </c>
      <c r="BK33" s="140">
        <v>0</v>
      </c>
      <c r="BL33" s="141">
        <v>0</v>
      </c>
    </row>
    <row r="34" spans="1:64" ht="20.100000000000001" customHeight="1" x14ac:dyDescent="0.2">
      <c r="A34" s="286"/>
      <c r="B34" s="88" t="s">
        <v>349</v>
      </c>
      <c r="C34" s="73">
        <v>0</v>
      </c>
      <c r="D34" s="73">
        <v>0</v>
      </c>
      <c r="E34" s="73">
        <v>0</v>
      </c>
      <c r="F34" s="73">
        <v>0</v>
      </c>
      <c r="G34" s="74">
        <v>0</v>
      </c>
      <c r="H34" s="73">
        <v>0</v>
      </c>
      <c r="I34" s="74">
        <v>0</v>
      </c>
      <c r="J34" s="73">
        <v>0</v>
      </c>
      <c r="K34" s="74">
        <v>0</v>
      </c>
      <c r="L34" s="73">
        <v>0</v>
      </c>
      <c r="M34" s="73">
        <v>0</v>
      </c>
      <c r="N34" s="73">
        <v>0</v>
      </c>
      <c r="O34" s="73">
        <v>0</v>
      </c>
      <c r="P34" s="73">
        <v>0</v>
      </c>
      <c r="Q34" s="73">
        <v>0</v>
      </c>
      <c r="R34" s="73">
        <v>0</v>
      </c>
      <c r="S34" s="74">
        <v>0</v>
      </c>
      <c r="T34" s="56"/>
      <c r="U34" s="286"/>
      <c r="V34" s="88" t="s">
        <v>349</v>
      </c>
      <c r="W34" s="140">
        <v>10</v>
      </c>
      <c r="X34" s="73">
        <v>0</v>
      </c>
      <c r="Y34" s="140">
        <v>0</v>
      </c>
      <c r="Z34" s="140">
        <v>0</v>
      </c>
      <c r="AA34" s="73">
        <v>0</v>
      </c>
      <c r="AB34" s="73">
        <v>0</v>
      </c>
      <c r="AC34" s="140">
        <v>0</v>
      </c>
      <c r="AD34" s="141">
        <v>0</v>
      </c>
      <c r="AE34" s="141">
        <v>0</v>
      </c>
      <c r="AF34" s="141">
        <v>0</v>
      </c>
      <c r="AG34" s="140">
        <v>0</v>
      </c>
      <c r="AH34" s="140">
        <v>0</v>
      </c>
      <c r="AI34" s="140">
        <v>0</v>
      </c>
      <c r="AJ34" s="140">
        <v>0</v>
      </c>
      <c r="AK34" s="141">
        <v>0</v>
      </c>
      <c r="AL34" s="141">
        <v>0</v>
      </c>
      <c r="AM34" s="141">
        <v>0</v>
      </c>
      <c r="AN34" s="141">
        <v>0</v>
      </c>
      <c r="AO34" s="56"/>
      <c r="AP34" s="286"/>
      <c r="AQ34" s="88" t="s">
        <v>349</v>
      </c>
      <c r="AR34" s="140">
        <v>1</v>
      </c>
      <c r="AS34" s="73">
        <v>0</v>
      </c>
      <c r="AT34" s="73">
        <v>1</v>
      </c>
      <c r="AU34" s="73">
        <v>0</v>
      </c>
      <c r="AV34" s="73">
        <v>0</v>
      </c>
      <c r="AW34" s="73">
        <v>0</v>
      </c>
      <c r="AX34" s="73">
        <v>0</v>
      </c>
      <c r="AY34" s="140">
        <v>0</v>
      </c>
      <c r="AZ34" s="141">
        <v>0</v>
      </c>
      <c r="BA34" s="140">
        <v>0</v>
      </c>
      <c r="BB34" s="140">
        <v>1</v>
      </c>
      <c r="BC34" s="140">
        <v>0</v>
      </c>
      <c r="BD34" s="140">
        <v>1</v>
      </c>
      <c r="BE34" s="140">
        <v>0</v>
      </c>
      <c r="BF34" s="140">
        <v>0</v>
      </c>
      <c r="BG34" s="140">
        <v>0</v>
      </c>
      <c r="BH34" s="140">
        <v>0</v>
      </c>
      <c r="BI34" s="140">
        <v>0</v>
      </c>
      <c r="BJ34" s="140">
        <v>0</v>
      </c>
      <c r="BK34" s="140">
        <v>0</v>
      </c>
      <c r="BL34" s="141">
        <v>0</v>
      </c>
    </row>
    <row r="35" spans="1:64" ht="20.100000000000001" customHeight="1" x14ac:dyDescent="0.2">
      <c r="A35" s="286"/>
      <c r="B35" s="88" t="s">
        <v>350</v>
      </c>
      <c r="C35" s="73">
        <v>0</v>
      </c>
      <c r="D35" s="73">
        <v>0</v>
      </c>
      <c r="E35" s="73">
        <v>0</v>
      </c>
      <c r="F35" s="73">
        <v>0</v>
      </c>
      <c r="G35" s="74">
        <v>0</v>
      </c>
      <c r="H35" s="73">
        <v>0</v>
      </c>
      <c r="I35" s="74">
        <v>0</v>
      </c>
      <c r="J35" s="73">
        <v>0</v>
      </c>
      <c r="K35" s="74">
        <v>0</v>
      </c>
      <c r="L35" s="73">
        <v>0</v>
      </c>
      <c r="M35" s="73">
        <v>0</v>
      </c>
      <c r="N35" s="73">
        <v>0</v>
      </c>
      <c r="O35" s="73">
        <v>0</v>
      </c>
      <c r="P35" s="73">
        <v>0</v>
      </c>
      <c r="Q35" s="73">
        <v>0</v>
      </c>
      <c r="R35" s="73">
        <v>0</v>
      </c>
      <c r="S35" s="74">
        <v>0</v>
      </c>
      <c r="T35" s="56"/>
      <c r="U35" s="286"/>
      <c r="V35" s="88" t="s">
        <v>350</v>
      </c>
      <c r="W35" s="140">
        <v>0</v>
      </c>
      <c r="X35" s="73">
        <v>0</v>
      </c>
      <c r="Y35" s="140">
        <v>0</v>
      </c>
      <c r="Z35" s="140">
        <v>0</v>
      </c>
      <c r="AA35" s="73">
        <v>0</v>
      </c>
      <c r="AB35" s="73">
        <v>0</v>
      </c>
      <c r="AC35" s="140">
        <v>0</v>
      </c>
      <c r="AD35" s="141">
        <v>0</v>
      </c>
      <c r="AE35" s="141">
        <v>0</v>
      </c>
      <c r="AF35" s="141">
        <v>0</v>
      </c>
      <c r="AG35" s="140">
        <v>0</v>
      </c>
      <c r="AH35" s="140">
        <v>0</v>
      </c>
      <c r="AI35" s="140">
        <v>0</v>
      </c>
      <c r="AJ35" s="140">
        <v>0</v>
      </c>
      <c r="AK35" s="141">
        <v>0</v>
      </c>
      <c r="AL35" s="141">
        <v>0</v>
      </c>
      <c r="AM35" s="141">
        <v>0</v>
      </c>
      <c r="AN35" s="141">
        <v>0</v>
      </c>
      <c r="AO35" s="56"/>
      <c r="AP35" s="286"/>
      <c r="AQ35" s="88" t="s">
        <v>350</v>
      </c>
      <c r="AR35" s="140">
        <v>0</v>
      </c>
      <c r="AS35" s="73">
        <v>0</v>
      </c>
      <c r="AT35" s="73">
        <v>0</v>
      </c>
      <c r="AU35" s="73">
        <v>0</v>
      </c>
      <c r="AV35" s="73">
        <v>0</v>
      </c>
      <c r="AW35" s="73">
        <v>0</v>
      </c>
      <c r="AX35" s="73">
        <v>0</v>
      </c>
      <c r="AY35" s="140">
        <v>0</v>
      </c>
      <c r="AZ35" s="141">
        <v>0</v>
      </c>
      <c r="BA35" s="140">
        <v>0</v>
      </c>
      <c r="BB35" s="140">
        <v>0</v>
      </c>
      <c r="BC35" s="140">
        <v>0</v>
      </c>
      <c r="BD35" s="140">
        <v>0</v>
      </c>
      <c r="BE35" s="140">
        <v>0</v>
      </c>
      <c r="BF35" s="140">
        <v>0</v>
      </c>
      <c r="BG35" s="140">
        <v>0</v>
      </c>
      <c r="BH35" s="140">
        <v>0</v>
      </c>
      <c r="BI35" s="140">
        <v>0</v>
      </c>
      <c r="BJ35" s="140">
        <v>0</v>
      </c>
      <c r="BK35" s="140">
        <v>0</v>
      </c>
      <c r="BL35" s="141">
        <v>0</v>
      </c>
    </row>
    <row r="36" spans="1:64" ht="20.100000000000001" customHeight="1" x14ac:dyDescent="0.2">
      <c r="A36" s="286"/>
      <c r="B36" s="88" t="s">
        <v>318</v>
      </c>
      <c r="C36" s="73">
        <v>61</v>
      </c>
      <c r="D36" s="73">
        <v>43</v>
      </c>
      <c r="E36" s="73">
        <v>18</v>
      </c>
      <c r="F36" s="73">
        <v>43</v>
      </c>
      <c r="G36" s="74">
        <v>18</v>
      </c>
      <c r="H36" s="73">
        <v>0</v>
      </c>
      <c r="I36" s="74">
        <v>0</v>
      </c>
      <c r="J36" s="73">
        <v>0</v>
      </c>
      <c r="K36" s="74">
        <v>0</v>
      </c>
      <c r="L36" s="73">
        <v>43</v>
      </c>
      <c r="M36" s="73">
        <v>18</v>
      </c>
      <c r="N36" s="73">
        <v>43</v>
      </c>
      <c r="O36" s="73">
        <v>18</v>
      </c>
      <c r="P36" s="73">
        <v>0</v>
      </c>
      <c r="Q36" s="73">
        <v>0</v>
      </c>
      <c r="R36" s="73">
        <v>0</v>
      </c>
      <c r="S36" s="74">
        <v>0</v>
      </c>
      <c r="T36" s="56"/>
      <c r="U36" s="286"/>
      <c r="V36" s="88" t="s">
        <v>318</v>
      </c>
      <c r="W36" s="140">
        <v>70</v>
      </c>
      <c r="X36" s="73">
        <v>35</v>
      </c>
      <c r="Y36" s="140">
        <v>25</v>
      </c>
      <c r="Z36" s="140">
        <v>10</v>
      </c>
      <c r="AA36" s="73">
        <v>25</v>
      </c>
      <c r="AB36" s="73">
        <v>10</v>
      </c>
      <c r="AC36" s="140">
        <v>0</v>
      </c>
      <c r="AD36" s="141">
        <v>0</v>
      </c>
      <c r="AE36" s="141">
        <v>0</v>
      </c>
      <c r="AF36" s="141">
        <v>0</v>
      </c>
      <c r="AG36" s="140">
        <v>25</v>
      </c>
      <c r="AH36" s="140">
        <v>10</v>
      </c>
      <c r="AI36" s="140">
        <v>25</v>
      </c>
      <c r="AJ36" s="140">
        <v>10</v>
      </c>
      <c r="AK36" s="141">
        <v>0</v>
      </c>
      <c r="AL36" s="141">
        <v>0</v>
      </c>
      <c r="AM36" s="141">
        <v>0</v>
      </c>
      <c r="AN36" s="141">
        <v>0</v>
      </c>
      <c r="AO36" s="56"/>
      <c r="AP36" s="286"/>
      <c r="AQ36" s="88" t="s">
        <v>318</v>
      </c>
      <c r="AR36" s="140">
        <v>23</v>
      </c>
      <c r="AS36" s="73">
        <v>14</v>
      </c>
      <c r="AT36" s="73">
        <v>9</v>
      </c>
      <c r="AU36" s="73">
        <v>0</v>
      </c>
      <c r="AV36" s="73">
        <v>0</v>
      </c>
      <c r="AW36" s="73">
        <v>0</v>
      </c>
      <c r="AX36" s="73">
        <v>0</v>
      </c>
      <c r="AY36" s="140">
        <v>0</v>
      </c>
      <c r="AZ36" s="141">
        <v>0</v>
      </c>
      <c r="BA36" s="140">
        <v>14</v>
      </c>
      <c r="BB36" s="140">
        <v>9</v>
      </c>
      <c r="BC36" s="140">
        <v>14</v>
      </c>
      <c r="BD36" s="140">
        <v>9</v>
      </c>
      <c r="BE36" s="140">
        <v>13</v>
      </c>
      <c r="BF36" s="140">
        <v>9</v>
      </c>
      <c r="BG36" s="140">
        <v>0</v>
      </c>
      <c r="BH36" s="140">
        <v>0</v>
      </c>
      <c r="BI36" s="140">
        <v>0</v>
      </c>
      <c r="BJ36" s="140">
        <v>0</v>
      </c>
      <c r="BK36" s="140">
        <v>0</v>
      </c>
      <c r="BL36" s="141">
        <v>0</v>
      </c>
    </row>
    <row r="37" spans="1:64" ht="20.100000000000001" customHeight="1" x14ac:dyDescent="0.2">
      <c r="A37" s="286"/>
      <c r="B37" s="88" t="s">
        <v>351</v>
      </c>
      <c r="C37" s="73">
        <v>57</v>
      </c>
      <c r="D37" s="73">
        <v>1</v>
      </c>
      <c r="E37" s="73">
        <v>56</v>
      </c>
      <c r="F37" s="73">
        <v>1</v>
      </c>
      <c r="G37" s="74">
        <v>56</v>
      </c>
      <c r="H37" s="73">
        <v>0</v>
      </c>
      <c r="I37" s="74">
        <v>0</v>
      </c>
      <c r="J37" s="73">
        <v>0</v>
      </c>
      <c r="K37" s="74">
        <v>0</v>
      </c>
      <c r="L37" s="73">
        <v>1</v>
      </c>
      <c r="M37" s="73">
        <v>56</v>
      </c>
      <c r="N37" s="73">
        <v>1</v>
      </c>
      <c r="O37" s="73">
        <v>56</v>
      </c>
      <c r="P37" s="73">
        <v>0</v>
      </c>
      <c r="Q37" s="73">
        <v>0</v>
      </c>
      <c r="R37" s="73">
        <v>0</v>
      </c>
      <c r="S37" s="74">
        <v>0</v>
      </c>
      <c r="T37" s="56"/>
      <c r="U37" s="286"/>
      <c r="V37" s="88" t="s">
        <v>351</v>
      </c>
      <c r="W37" s="140">
        <v>90</v>
      </c>
      <c r="X37" s="73">
        <v>34</v>
      </c>
      <c r="Y37" s="140">
        <v>0</v>
      </c>
      <c r="Z37" s="140">
        <v>34</v>
      </c>
      <c r="AA37" s="73">
        <v>0</v>
      </c>
      <c r="AB37" s="73">
        <v>34</v>
      </c>
      <c r="AC37" s="140">
        <v>0</v>
      </c>
      <c r="AD37" s="141">
        <v>0</v>
      </c>
      <c r="AE37" s="141">
        <v>0</v>
      </c>
      <c r="AF37" s="141">
        <v>0</v>
      </c>
      <c r="AG37" s="140">
        <v>0</v>
      </c>
      <c r="AH37" s="140">
        <v>34</v>
      </c>
      <c r="AI37" s="140">
        <v>0</v>
      </c>
      <c r="AJ37" s="140">
        <v>34</v>
      </c>
      <c r="AK37" s="141">
        <v>0</v>
      </c>
      <c r="AL37" s="141">
        <v>0</v>
      </c>
      <c r="AM37" s="141">
        <v>0</v>
      </c>
      <c r="AN37" s="141">
        <v>0</v>
      </c>
      <c r="AO37" s="56"/>
      <c r="AP37" s="286"/>
      <c r="AQ37" s="88" t="s">
        <v>351</v>
      </c>
      <c r="AR37" s="140">
        <v>22</v>
      </c>
      <c r="AS37" s="73">
        <v>0</v>
      </c>
      <c r="AT37" s="73">
        <v>22</v>
      </c>
      <c r="AU37" s="73">
        <v>0</v>
      </c>
      <c r="AV37" s="73">
        <v>0</v>
      </c>
      <c r="AW37" s="73">
        <v>0</v>
      </c>
      <c r="AX37" s="73">
        <v>0</v>
      </c>
      <c r="AY37" s="140">
        <v>0</v>
      </c>
      <c r="AZ37" s="141">
        <v>0</v>
      </c>
      <c r="BA37" s="140">
        <v>0</v>
      </c>
      <c r="BB37" s="140">
        <v>22</v>
      </c>
      <c r="BC37" s="140">
        <v>0</v>
      </c>
      <c r="BD37" s="140">
        <v>22</v>
      </c>
      <c r="BE37" s="140">
        <v>0</v>
      </c>
      <c r="BF37" s="140">
        <v>21</v>
      </c>
      <c r="BG37" s="140">
        <v>0</v>
      </c>
      <c r="BH37" s="140">
        <v>0</v>
      </c>
      <c r="BI37" s="140">
        <v>0</v>
      </c>
      <c r="BJ37" s="140">
        <v>0</v>
      </c>
      <c r="BK37" s="140">
        <v>0</v>
      </c>
      <c r="BL37" s="141">
        <v>0</v>
      </c>
    </row>
    <row r="38" spans="1:64" ht="20.100000000000001" customHeight="1" x14ac:dyDescent="0.2">
      <c r="A38" s="290"/>
      <c r="B38" s="90" t="s">
        <v>320</v>
      </c>
      <c r="C38" s="93">
        <v>52</v>
      </c>
      <c r="D38" s="93">
        <v>14</v>
      </c>
      <c r="E38" s="93">
        <v>38</v>
      </c>
      <c r="F38" s="93">
        <v>14</v>
      </c>
      <c r="G38" s="91">
        <v>38</v>
      </c>
      <c r="H38" s="93">
        <v>0</v>
      </c>
      <c r="I38" s="91">
        <v>0</v>
      </c>
      <c r="J38" s="93">
        <v>0</v>
      </c>
      <c r="K38" s="91">
        <v>0</v>
      </c>
      <c r="L38" s="93">
        <v>14</v>
      </c>
      <c r="M38" s="93">
        <v>38</v>
      </c>
      <c r="N38" s="93">
        <v>14</v>
      </c>
      <c r="O38" s="93">
        <v>38</v>
      </c>
      <c r="P38" s="93">
        <v>0</v>
      </c>
      <c r="Q38" s="93">
        <v>0</v>
      </c>
      <c r="R38" s="93">
        <v>0</v>
      </c>
      <c r="S38" s="91">
        <v>0</v>
      </c>
      <c r="T38" s="56"/>
      <c r="U38" s="290"/>
      <c r="V38" s="90" t="s">
        <v>320</v>
      </c>
      <c r="W38" s="219">
        <v>40</v>
      </c>
      <c r="X38" s="93">
        <v>18</v>
      </c>
      <c r="Y38" s="219">
        <v>5</v>
      </c>
      <c r="Z38" s="219">
        <v>13</v>
      </c>
      <c r="AA38" s="93">
        <v>5</v>
      </c>
      <c r="AB38" s="93">
        <v>13</v>
      </c>
      <c r="AC38" s="219">
        <v>0</v>
      </c>
      <c r="AD38" s="165">
        <v>0</v>
      </c>
      <c r="AE38" s="165">
        <v>0</v>
      </c>
      <c r="AF38" s="165">
        <v>0</v>
      </c>
      <c r="AG38" s="219">
        <v>5</v>
      </c>
      <c r="AH38" s="219">
        <v>13</v>
      </c>
      <c r="AI38" s="219">
        <v>5</v>
      </c>
      <c r="AJ38" s="219">
        <v>13</v>
      </c>
      <c r="AK38" s="165">
        <v>0</v>
      </c>
      <c r="AL38" s="165">
        <v>0</v>
      </c>
      <c r="AM38" s="165">
        <v>0</v>
      </c>
      <c r="AN38" s="165">
        <v>0</v>
      </c>
      <c r="AO38" s="56"/>
      <c r="AP38" s="290"/>
      <c r="AQ38" s="90" t="s">
        <v>320</v>
      </c>
      <c r="AR38" s="219">
        <v>23</v>
      </c>
      <c r="AS38" s="93">
        <v>5</v>
      </c>
      <c r="AT38" s="93">
        <v>18</v>
      </c>
      <c r="AU38" s="93">
        <v>0</v>
      </c>
      <c r="AV38" s="93">
        <v>0</v>
      </c>
      <c r="AW38" s="93">
        <v>0</v>
      </c>
      <c r="AX38" s="93">
        <v>0</v>
      </c>
      <c r="AY38" s="219">
        <v>0</v>
      </c>
      <c r="AZ38" s="165">
        <v>0</v>
      </c>
      <c r="BA38" s="219">
        <v>5</v>
      </c>
      <c r="BB38" s="219">
        <v>18</v>
      </c>
      <c r="BC38" s="219">
        <v>5</v>
      </c>
      <c r="BD38" s="219">
        <v>18</v>
      </c>
      <c r="BE38" s="219">
        <v>4</v>
      </c>
      <c r="BF38" s="219">
        <v>17</v>
      </c>
      <c r="BG38" s="219">
        <v>0</v>
      </c>
      <c r="BH38" s="219">
        <v>0</v>
      </c>
      <c r="BI38" s="219">
        <v>0</v>
      </c>
      <c r="BJ38" s="219">
        <v>0</v>
      </c>
      <c r="BK38" s="219">
        <v>0</v>
      </c>
      <c r="BL38" s="165">
        <v>0</v>
      </c>
    </row>
    <row r="39" spans="1:64" ht="20.100000000000001" customHeight="1" x14ac:dyDescent="0.2">
      <c r="A39" s="502" t="s">
        <v>149</v>
      </c>
      <c r="B39" s="503"/>
      <c r="C39" s="73">
        <v>26</v>
      </c>
      <c r="D39" s="73">
        <v>6</v>
      </c>
      <c r="E39" s="73">
        <v>20</v>
      </c>
      <c r="F39" s="73">
        <v>6</v>
      </c>
      <c r="G39" s="74">
        <v>20</v>
      </c>
      <c r="H39" s="73">
        <v>0</v>
      </c>
      <c r="I39" s="74">
        <v>0</v>
      </c>
      <c r="J39" s="73">
        <v>0</v>
      </c>
      <c r="K39" s="73">
        <v>0</v>
      </c>
      <c r="L39" s="73">
        <v>6</v>
      </c>
      <c r="M39" s="73">
        <v>20</v>
      </c>
      <c r="N39" s="73">
        <v>6</v>
      </c>
      <c r="O39" s="73">
        <v>20</v>
      </c>
      <c r="P39" s="73">
        <v>0</v>
      </c>
      <c r="Q39" s="73">
        <v>0</v>
      </c>
      <c r="R39" s="73">
        <v>0</v>
      </c>
      <c r="S39" s="74">
        <v>0</v>
      </c>
      <c r="T39" s="56"/>
      <c r="U39" s="502" t="s">
        <v>149</v>
      </c>
      <c r="V39" s="503"/>
      <c r="W39" s="73">
        <v>160</v>
      </c>
      <c r="X39" s="73">
        <v>8</v>
      </c>
      <c r="Y39" s="140">
        <v>2</v>
      </c>
      <c r="Z39" s="140">
        <v>6</v>
      </c>
      <c r="AA39" s="140">
        <v>2</v>
      </c>
      <c r="AB39" s="140">
        <v>6</v>
      </c>
      <c r="AC39" s="140">
        <v>0</v>
      </c>
      <c r="AD39" s="141">
        <v>0</v>
      </c>
      <c r="AE39" s="141">
        <v>0</v>
      </c>
      <c r="AF39" s="141">
        <v>0</v>
      </c>
      <c r="AG39" s="140">
        <v>2</v>
      </c>
      <c r="AH39" s="140">
        <v>6</v>
      </c>
      <c r="AI39" s="140">
        <v>2</v>
      </c>
      <c r="AJ39" s="140">
        <v>6</v>
      </c>
      <c r="AK39" s="140">
        <v>0</v>
      </c>
      <c r="AL39" s="140">
        <v>0</v>
      </c>
      <c r="AM39" s="140">
        <v>0</v>
      </c>
      <c r="AN39" s="141">
        <v>0</v>
      </c>
      <c r="AO39" s="56"/>
      <c r="AP39" s="502" t="s">
        <v>149</v>
      </c>
      <c r="AQ39" s="503"/>
      <c r="AR39" s="73">
        <v>11</v>
      </c>
      <c r="AS39" s="73">
        <v>1</v>
      </c>
      <c r="AT39" s="73">
        <v>10</v>
      </c>
      <c r="AU39" s="140">
        <v>0</v>
      </c>
      <c r="AV39" s="140">
        <v>0</v>
      </c>
      <c r="AW39" s="140">
        <v>0</v>
      </c>
      <c r="AX39" s="140">
        <v>0</v>
      </c>
      <c r="AY39" s="140">
        <v>0</v>
      </c>
      <c r="AZ39" s="141">
        <v>0</v>
      </c>
      <c r="BA39" s="140">
        <v>1</v>
      </c>
      <c r="BB39" s="140">
        <v>10</v>
      </c>
      <c r="BC39" s="140">
        <v>1</v>
      </c>
      <c r="BD39" s="140">
        <v>10</v>
      </c>
      <c r="BE39" s="140">
        <v>1</v>
      </c>
      <c r="BF39" s="140">
        <v>6</v>
      </c>
      <c r="BG39" s="140">
        <v>0</v>
      </c>
      <c r="BH39" s="140">
        <v>0</v>
      </c>
      <c r="BI39" s="140">
        <v>0</v>
      </c>
      <c r="BJ39" s="140">
        <v>0</v>
      </c>
      <c r="BK39" s="140">
        <v>0</v>
      </c>
      <c r="BL39" s="141">
        <v>0</v>
      </c>
    </row>
    <row r="40" spans="1:64" ht="20.100000000000001" customHeight="1" x14ac:dyDescent="0.2">
      <c r="A40" s="286"/>
      <c r="B40" s="88" t="s">
        <v>352</v>
      </c>
      <c r="C40" s="73">
        <v>0</v>
      </c>
      <c r="D40" s="73">
        <v>0</v>
      </c>
      <c r="E40" s="73">
        <v>0</v>
      </c>
      <c r="F40" s="73">
        <v>0</v>
      </c>
      <c r="G40" s="74">
        <v>0</v>
      </c>
      <c r="H40" s="73">
        <v>0</v>
      </c>
      <c r="I40" s="74">
        <v>0</v>
      </c>
      <c r="J40" s="73">
        <v>0</v>
      </c>
      <c r="K40" s="74">
        <v>0</v>
      </c>
      <c r="L40" s="73">
        <v>0</v>
      </c>
      <c r="M40" s="73">
        <v>0</v>
      </c>
      <c r="N40" s="73">
        <v>0</v>
      </c>
      <c r="O40" s="73">
        <v>0</v>
      </c>
      <c r="P40" s="73">
        <v>0</v>
      </c>
      <c r="Q40" s="73">
        <v>0</v>
      </c>
      <c r="R40" s="73">
        <v>0</v>
      </c>
      <c r="S40" s="74">
        <v>0</v>
      </c>
      <c r="T40" s="56"/>
      <c r="U40" s="286"/>
      <c r="V40" s="88" t="s">
        <v>352</v>
      </c>
      <c r="W40" s="140">
        <v>0</v>
      </c>
      <c r="X40" s="73">
        <v>0</v>
      </c>
      <c r="Y40" s="140">
        <v>0</v>
      </c>
      <c r="Z40" s="140">
        <v>0</v>
      </c>
      <c r="AA40" s="73">
        <v>0</v>
      </c>
      <c r="AB40" s="73">
        <v>0</v>
      </c>
      <c r="AC40" s="140">
        <v>0</v>
      </c>
      <c r="AD40" s="141">
        <v>0</v>
      </c>
      <c r="AE40" s="141">
        <v>0</v>
      </c>
      <c r="AF40" s="141">
        <v>0</v>
      </c>
      <c r="AG40" s="140">
        <v>0</v>
      </c>
      <c r="AH40" s="140">
        <v>0</v>
      </c>
      <c r="AI40" s="140">
        <v>0</v>
      </c>
      <c r="AJ40" s="140">
        <v>0</v>
      </c>
      <c r="AK40" s="140">
        <v>0</v>
      </c>
      <c r="AL40" s="140">
        <v>0</v>
      </c>
      <c r="AM40" s="140">
        <v>0</v>
      </c>
      <c r="AN40" s="141">
        <v>0</v>
      </c>
      <c r="AO40" s="56"/>
      <c r="AP40" s="286"/>
      <c r="AQ40" s="88" t="s">
        <v>352</v>
      </c>
      <c r="AR40" s="140">
        <v>0</v>
      </c>
      <c r="AS40" s="73">
        <v>0</v>
      </c>
      <c r="AT40" s="73">
        <v>0</v>
      </c>
      <c r="AU40" s="140">
        <v>0</v>
      </c>
      <c r="AV40" s="73">
        <v>0</v>
      </c>
      <c r="AW40" s="140">
        <v>0</v>
      </c>
      <c r="AX40" s="73">
        <v>0</v>
      </c>
      <c r="AY40" s="140">
        <v>0</v>
      </c>
      <c r="AZ40" s="141">
        <v>0</v>
      </c>
      <c r="BA40" s="140">
        <v>0</v>
      </c>
      <c r="BB40" s="73">
        <v>0</v>
      </c>
      <c r="BC40" s="140">
        <v>0</v>
      </c>
      <c r="BD40" s="73">
        <v>0</v>
      </c>
      <c r="BE40" s="140">
        <v>0</v>
      </c>
      <c r="BF40" s="73">
        <v>0</v>
      </c>
      <c r="BG40" s="140">
        <v>0</v>
      </c>
      <c r="BH40" s="140">
        <v>0</v>
      </c>
      <c r="BI40" s="140">
        <v>0</v>
      </c>
      <c r="BJ40" s="140">
        <v>0</v>
      </c>
      <c r="BK40" s="140">
        <v>0</v>
      </c>
      <c r="BL40" s="141">
        <v>0</v>
      </c>
    </row>
    <row r="41" spans="1:64" ht="20.100000000000001" customHeight="1" x14ac:dyDescent="0.2">
      <c r="A41" s="286"/>
      <c r="B41" s="88" t="s">
        <v>353</v>
      </c>
      <c r="C41" s="73">
        <v>26</v>
      </c>
      <c r="D41" s="73">
        <v>6</v>
      </c>
      <c r="E41" s="73">
        <v>20</v>
      </c>
      <c r="F41" s="73">
        <v>6</v>
      </c>
      <c r="G41" s="74">
        <v>20</v>
      </c>
      <c r="H41" s="73">
        <v>0</v>
      </c>
      <c r="I41" s="74">
        <v>0</v>
      </c>
      <c r="J41" s="73">
        <v>0</v>
      </c>
      <c r="K41" s="74">
        <v>0</v>
      </c>
      <c r="L41" s="73">
        <v>6</v>
      </c>
      <c r="M41" s="73">
        <v>20</v>
      </c>
      <c r="N41" s="73">
        <v>6</v>
      </c>
      <c r="O41" s="73">
        <v>20</v>
      </c>
      <c r="P41" s="73">
        <v>0</v>
      </c>
      <c r="Q41" s="73">
        <v>0</v>
      </c>
      <c r="R41" s="73">
        <v>0</v>
      </c>
      <c r="S41" s="74">
        <v>0</v>
      </c>
      <c r="T41" s="56"/>
      <c r="U41" s="286"/>
      <c r="V41" s="88" t="s">
        <v>353</v>
      </c>
      <c r="W41" s="140">
        <v>135</v>
      </c>
      <c r="X41" s="73">
        <v>8</v>
      </c>
      <c r="Y41" s="140">
        <v>2</v>
      </c>
      <c r="Z41" s="140">
        <v>6</v>
      </c>
      <c r="AA41" s="73">
        <v>2</v>
      </c>
      <c r="AB41" s="73">
        <v>6</v>
      </c>
      <c r="AC41" s="140">
        <v>0</v>
      </c>
      <c r="AD41" s="74">
        <v>0</v>
      </c>
      <c r="AE41" s="141">
        <v>0</v>
      </c>
      <c r="AF41" s="74">
        <v>0</v>
      </c>
      <c r="AG41" s="140">
        <v>2</v>
      </c>
      <c r="AH41" s="73">
        <v>6</v>
      </c>
      <c r="AI41" s="140">
        <v>2</v>
      </c>
      <c r="AJ41" s="73">
        <v>6</v>
      </c>
      <c r="AK41" s="140">
        <v>0</v>
      </c>
      <c r="AL41" s="140">
        <v>0</v>
      </c>
      <c r="AM41" s="140">
        <v>0</v>
      </c>
      <c r="AN41" s="141">
        <v>0</v>
      </c>
      <c r="AO41" s="56"/>
      <c r="AP41" s="286"/>
      <c r="AQ41" s="88" t="s">
        <v>353</v>
      </c>
      <c r="AR41" s="140">
        <v>11</v>
      </c>
      <c r="AS41" s="73">
        <v>1</v>
      </c>
      <c r="AT41" s="73">
        <v>10</v>
      </c>
      <c r="AU41" s="73">
        <v>0</v>
      </c>
      <c r="AV41" s="140">
        <v>0</v>
      </c>
      <c r="AW41" s="73">
        <v>0</v>
      </c>
      <c r="AX41" s="73">
        <v>0</v>
      </c>
      <c r="AY41" s="140">
        <v>0</v>
      </c>
      <c r="AZ41" s="141">
        <v>0</v>
      </c>
      <c r="BA41" s="140">
        <v>1</v>
      </c>
      <c r="BB41" s="140">
        <v>10</v>
      </c>
      <c r="BC41" s="140">
        <v>1</v>
      </c>
      <c r="BD41" s="140">
        <v>10</v>
      </c>
      <c r="BE41" s="140">
        <v>1</v>
      </c>
      <c r="BF41" s="140">
        <v>6</v>
      </c>
      <c r="BG41" s="140">
        <v>0</v>
      </c>
      <c r="BH41" s="140">
        <v>0</v>
      </c>
      <c r="BI41" s="140">
        <v>0</v>
      </c>
      <c r="BJ41" s="140">
        <v>0</v>
      </c>
      <c r="BK41" s="140">
        <v>0</v>
      </c>
      <c r="BL41" s="141">
        <v>0</v>
      </c>
    </row>
    <row r="42" spans="1:64" ht="20.100000000000001" customHeight="1" x14ac:dyDescent="0.2">
      <c r="A42" s="290"/>
      <c r="B42" s="338" t="s">
        <v>258</v>
      </c>
      <c r="C42" s="93">
        <v>0</v>
      </c>
      <c r="D42" s="93">
        <v>0</v>
      </c>
      <c r="E42" s="93">
        <v>0</v>
      </c>
      <c r="F42" s="93">
        <v>0</v>
      </c>
      <c r="G42" s="91">
        <v>0</v>
      </c>
      <c r="H42" s="93">
        <v>0</v>
      </c>
      <c r="I42" s="91">
        <v>0</v>
      </c>
      <c r="J42" s="93">
        <v>0</v>
      </c>
      <c r="K42" s="91">
        <v>0</v>
      </c>
      <c r="L42" s="93">
        <v>0</v>
      </c>
      <c r="M42" s="93">
        <v>0</v>
      </c>
      <c r="N42" s="93">
        <v>0</v>
      </c>
      <c r="O42" s="93">
        <v>0</v>
      </c>
      <c r="P42" s="93">
        <v>0</v>
      </c>
      <c r="Q42" s="93">
        <v>0</v>
      </c>
      <c r="R42" s="93">
        <v>0</v>
      </c>
      <c r="S42" s="91">
        <v>0</v>
      </c>
      <c r="T42" s="56"/>
      <c r="U42" s="290"/>
      <c r="V42" s="338" t="s">
        <v>258</v>
      </c>
      <c r="W42" s="219">
        <v>25</v>
      </c>
      <c r="X42" s="93">
        <v>0</v>
      </c>
      <c r="Y42" s="219">
        <v>0</v>
      </c>
      <c r="Z42" s="219">
        <v>0</v>
      </c>
      <c r="AA42" s="93">
        <v>0</v>
      </c>
      <c r="AB42" s="93">
        <v>0</v>
      </c>
      <c r="AC42" s="219">
        <v>0</v>
      </c>
      <c r="AD42" s="165">
        <v>0</v>
      </c>
      <c r="AE42" s="165">
        <v>0</v>
      </c>
      <c r="AF42" s="165">
        <v>0</v>
      </c>
      <c r="AG42" s="219">
        <v>0</v>
      </c>
      <c r="AH42" s="219">
        <v>0</v>
      </c>
      <c r="AI42" s="219">
        <v>0</v>
      </c>
      <c r="AJ42" s="219">
        <v>0</v>
      </c>
      <c r="AK42" s="219">
        <v>0</v>
      </c>
      <c r="AL42" s="219">
        <v>0</v>
      </c>
      <c r="AM42" s="219">
        <v>0</v>
      </c>
      <c r="AN42" s="165">
        <v>0</v>
      </c>
      <c r="AO42" s="56"/>
      <c r="AP42" s="290"/>
      <c r="AQ42" s="338" t="s">
        <v>258</v>
      </c>
      <c r="AR42" s="219">
        <v>0</v>
      </c>
      <c r="AS42" s="93">
        <v>0</v>
      </c>
      <c r="AT42" s="93">
        <v>0</v>
      </c>
      <c r="AU42" s="219">
        <v>0</v>
      </c>
      <c r="AV42" s="93">
        <v>0</v>
      </c>
      <c r="AW42" s="219">
        <v>0</v>
      </c>
      <c r="AX42" s="93">
        <v>0</v>
      </c>
      <c r="AY42" s="219">
        <v>0</v>
      </c>
      <c r="AZ42" s="165">
        <v>0</v>
      </c>
      <c r="BA42" s="219">
        <v>0</v>
      </c>
      <c r="BB42" s="219">
        <v>0</v>
      </c>
      <c r="BC42" s="219">
        <v>0</v>
      </c>
      <c r="BD42" s="219">
        <v>0</v>
      </c>
      <c r="BE42" s="219">
        <v>0</v>
      </c>
      <c r="BF42" s="219">
        <v>0</v>
      </c>
      <c r="BG42" s="219">
        <v>0</v>
      </c>
      <c r="BH42" s="219">
        <v>0</v>
      </c>
      <c r="BI42" s="219">
        <v>0</v>
      </c>
      <c r="BJ42" s="219">
        <v>0</v>
      </c>
      <c r="BK42" s="219">
        <v>0</v>
      </c>
      <c r="BL42" s="165">
        <v>0</v>
      </c>
    </row>
    <row r="43" spans="1:64" ht="20.100000000000001" customHeight="1" x14ac:dyDescent="0.2">
      <c r="A43" s="502" t="s">
        <v>150</v>
      </c>
      <c r="B43" s="503"/>
      <c r="C43" s="73">
        <v>70</v>
      </c>
      <c r="D43" s="73">
        <v>52</v>
      </c>
      <c r="E43" s="73">
        <v>18</v>
      </c>
      <c r="F43" s="73">
        <v>52</v>
      </c>
      <c r="G43" s="74">
        <v>18</v>
      </c>
      <c r="H43" s="73">
        <v>0</v>
      </c>
      <c r="I43" s="74">
        <v>0</v>
      </c>
      <c r="J43" s="73">
        <v>0</v>
      </c>
      <c r="K43" s="74">
        <v>0</v>
      </c>
      <c r="L43" s="73">
        <v>52</v>
      </c>
      <c r="M43" s="73">
        <v>18</v>
      </c>
      <c r="N43" s="73">
        <v>52</v>
      </c>
      <c r="O43" s="73">
        <v>18</v>
      </c>
      <c r="P43" s="73">
        <v>0</v>
      </c>
      <c r="Q43" s="73">
        <v>0</v>
      </c>
      <c r="R43" s="73">
        <v>0</v>
      </c>
      <c r="S43" s="74">
        <v>0</v>
      </c>
      <c r="T43" s="56"/>
      <c r="U43" s="502" t="s">
        <v>150</v>
      </c>
      <c r="V43" s="503"/>
      <c r="W43" s="73">
        <v>90</v>
      </c>
      <c r="X43" s="73">
        <v>43</v>
      </c>
      <c r="Y43" s="140">
        <v>29</v>
      </c>
      <c r="Z43" s="140">
        <v>14</v>
      </c>
      <c r="AA43" s="73">
        <v>29</v>
      </c>
      <c r="AB43" s="73">
        <v>14</v>
      </c>
      <c r="AC43" s="73">
        <v>0</v>
      </c>
      <c r="AD43" s="74">
        <v>0</v>
      </c>
      <c r="AE43" s="74">
        <v>0</v>
      </c>
      <c r="AF43" s="74">
        <v>0</v>
      </c>
      <c r="AG43" s="73">
        <v>29</v>
      </c>
      <c r="AH43" s="73">
        <v>14</v>
      </c>
      <c r="AI43" s="73">
        <v>29</v>
      </c>
      <c r="AJ43" s="73">
        <v>14</v>
      </c>
      <c r="AK43" s="73">
        <v>0</v>
      </c>
      <c r="AL43" s="73">
        <v>0</v>
      </c>
      <c r="AM43" s="73">
        <v>0</v>
      </c>
      <c r="AN43" s="74">
        <v>0</v>
      </c>
      <c r="AO43" s="56"/>
      <c r="AP43" s="502" t="s">
        <v>150</v>
      </c>
      <c r="AQ43" s="503"/>
      <c r="AR43" s="73">
        <v>38</v>
      </c>
      <c r="AS43" s="73">
        <v>20</v>
      </c>
      <c r="AT43" s="73">
        <v>18</v>
      </c>
      <c r="AU43" s="73">
        <v>0</v>
      </c>
      <c r="AV43" s="73">
        <v>0</v>
      </c>
      <c r="AW43" s="73">
        <v>0</v>
      </c>
      <c r="AX43" s="73">
        <v>0</v>
      </c>
      <c r="AY43" s="73">
        <v>0</v>
      </c>
      <c r="AZ43" s="74">
        <v>0</v>
      </c>
      <c r="BA43" s="73">
        <v>20</v>
      </c>
      <c r="BB43" s="73">
        <v>18</v>
      </c>
      <c r="BC43" s="73">
        <v>20</v>
      </c>
      <c r="BD43" s="73">
        <v>18</v>
      </c>
      <c r="BE43" s="73">
        <v>18</v>
      </c>
      <c r="BF43" s="73">
        <v>18</v>
      </c>
      <c r="BG43" s="73">
        <v>0</v>
      </c>
      <c r="BH43" s="73">
        <v>0</v>
      </c>
      <c r="BI43" s="73">
        <v>0</v>
      </c>
      <c r="BJ43" s="73">
        <v>0</v>
      </c>
      <c r="BK43" s="73">
        <v>0</v>
      </c>
      <c r="BL43" s="74">
        <v>0</v>
      </c>
    </row>
    <row r="44" spans="1:64" ht="20.100000000000001" customHeight="1" x14ac:dyDescent="0.2">
      <c r="A44" s="286"/>
      <c r="B44" s="88" t="s">
        <v>354</v>
      </c>
      <c r="C44" s="73">
        <v>70</v>
      </c>
      <c r="D44" s="74">
        <v>52</v>
      </c>
      <c r="E44" s="196">
        <v>18</v>
      </c>
      <c r="F44" s="73">
        <v>52</v>
      </c>
      <c r="G44" s="73">
        <v>18</v>
      </c>
      <c r="H44" s="73">
        <v>0</v>
      </c>
      <c r="I44" s="74">
        <v>0</v>
      </c>
      <c r="J44" s="73">
        <v>0</v>
      </c>
      <c r="K44" s="74">
        <v>0</v>
      </c>
      <c r="L44" s="73">
        <v>52</v>
      </c>
      <c r="M44" s="73">
        <v>18</v>
      </c>
      <c r="N44" s="73">
        <v>52</v>
      </c>
      <c r="O44" s="73">
        <v>18</v>
      </c>
      <c r="P44" s="73">
        <v>0</v>
      </c>
      <c r="Q44" s="73">
        <v>0</v>
      </c>
      <c r="R44" s="73">
        <v>0</v>
      </c>
      <c r="S44" s="74">
        <v>0</v>
      </c>
      <c r="T44" s="56"/>
      <c r="U44" s="286"/>
      <c r="V44" s="88" t="s">
        <v>354</v>
      </c>
      <c r="W44" s="195">
        <v>90</v>
      </c>
      <c r="X44" s="292">
        <v>43</v>
      </c>
      <c r="Y44" s="195">
        <v>29</v>
      </c>
      <c r="Z44" s="195">
        <v>14</v>
      </c>
      <c r="AA44" s="292">
        <v>29</v>
      </c>
      <c r="AB44" s="292">
        <v>14</v>
      </c>
      <c r="AC44" s="195">
        <v>0</v>
      </c>
      <c r="AD44" s="195">
        <v>0</v>
      </c>
      <c r="AE44" s="141">
        <v>0</v>
      </c>
      <c r="AF44" s="195">
        <v>0</v>
      </c>
      <c r="AG44" s="195">
        <v>29</v>
      </c>
      <c r="AH44" s="195">
        <v>14</v>
      </c>
      <c r="AI44" s="195">
        <v>29</v>
      </c>
      <c r="AJ44" s="195">
        <v>14</v>
      </c>
      <c r="AK44" s="195">
        <v>0</v>
      </c>
      <c r="AL44" s="195">
        <v>0</v>
      </c>
      <c r="AM44" s="195">
        <v>0</v>
      </c>
      <c r="AN44" s="195">
        <v>0</v>
      </c>
      <c r="AO44" s="56"/>
      <c r="AP44" s="286"/>
      <c r="AQ44" s="88" t="s">
        <v>354</v>
      </c>
      <c r="AR44" s="140">
        <v>38</v>
      </c>
      <c r="AS44" s="73">
        <v>20</v>
      </c>
      <c r="AT44" s="73">
        <v>18</v>
      </c>
      <c r="AU44" s="140">
        <v>0</v>
      </c>
      <c r="AV44" s="73">
        <v>0</v>
      </c>
      <c r="AW44" s="140">
        <v>0</v>
      </c>
      <c r="AX44" s="73">
        <v>0</v>
      </c>
      <c r="AY44" s="140">
        <v>0</v>
      </c>
      <c r="AZ44" s="141">
        <v>0</v>
      </c>
      <c r="BA44" s="295">
        <v>20</v>
      </c>
      <c r="BB44" s="295">
        <v>18</v>
      </c>
      <c r="BC44" s="295">
        <v>20</v>
      </c>
      <c r="BD44" s="295">
        <v>18</v>
      </c>
      <c r="BE44" s="295">
        <v>18</v>
      </c>
      <c r="BF44" s="295">
        <v>18</v>
      </c>
      <c r="BG44" s="295">
        <v>0</v>
      </c>
      <c r="BH44" s="295">
        <v>0</v>
      </c>
      <c r="BI44" s="140">
        <v>0</v>
      </c>
      <c r="BJ44" s="140">
        <v>0</v>
      </c>
      <c r="BK44" s="140">
        <v>0</v>
      </c>
      <c r="BL44" s="141">
        <v>0</v>
      </c>
    </row>
    <row r="45" spans="1:64" ht="20.100000000000001" customHeight="1" x14ac:dyDescent="0.2">
      <c r="A45" s="281"/>
      <c r="B45" s="426" t="s">
        <v>320</v>
      </c>
      <c r="C45" s="268">
        <v>0</v>
      </c>
      <c r="D45" s="268">
        <v>0</v>
      </c>
      <c r="E45" s="268">
        <v>0</v>
      </c>
      <c r="F45" s="268">
        <v>0</v>
      </c>
      <c r="G45" s="291">
        <v>0</v>
      </c>
      <c r="H45" s="268">
        <v>0</v>
      </c>
      <c r="I45" s="375">
        <v>0</v>
      </c>
      <c r="J45" s="268">
        <v>0</v>
      </c>
      <c r="K45" s="375">
        <v>0</v>
      </c>
      <c r="L45" s="268">
        <v>0</v>
      </c>
      <c r="M45" s="268">
        <v>0</v>
      </c>
      <c r="N45" s="268">
        <v>0</v>
      </c>
      <c r="O45" s="268">
        <v>0</v>
      </c>
      <c r="P45" s="268">
        <v>0</v>
      </c>
      <c r="Q45" s="268">
        <v>0</v>
      </c>
      <c r="R45" s="268">
        <v>0</v>
      </c>
      <c r="S45" s="291">
        <v>0</v>
      </c>
      <c r="T45" s="56"/>
      <c r="U45" s="281"/>
      <c r="V45" s="426" t="s">
        <v>320</v>
      </c>
      <c r="W45" s="293">
        <v>0</v>
      </c>
      <c r="X45" s="268">
        <v>0</v>
      </c>
      <c r="Y45" s="293">
        <v>0</v>
      </c>
      <c r="Z45" s="294">
        <v>0</v>
      </c>
      <c r="AA45" s="268">
        <v>0</v>
      </c>
      <c r="AB45" s="268">
        <v>0</v>
      </c>
      <c r="AC45" s="293">
        <v>0</v>
      </c>
      <c r="AD45" s="294">
        <v>0</v>
      </c>
      <c r="AE45" s="294">
        <v>0</v>
      </c>
      <c r="AF45" s="294">
        <v>0</v>
      </c>
      <c r="AG45" s="293">
        <v>0</v>
      </c>
      <c r="AH45" s="293">
        <v>0</v>
      </c>
      <c r="AI45" s="293">
        <v>0</v>
      </c>
      <c r="AJ45" s="293">
        <v>0</v>
      </c>
      <c r="AK45" s="293">
        <v>0</v>
      </c>
      <c r="AL45" s="293">
        <v>0</v>
      </c>
      <c r="AM45" s="293">
        <v>0</v>
      </c>
      <c r="AN45" s="294">
        <v>0</v>
      </c>
      <c r="AO45" s="56"/>
      <c r="AP45" s="281"/>
      <c r="AQ45" s="426" t="s">
        <v>320</v>
      </c>
      <c r="AR45" s="293">
        <v>0</v>
      </c>
      <c r="AS45" s="268">
        <v>0</v>
      </c>
      <c r="AT45" s="268">
        <v>0</v>
      </c>
      <c r="AU45" s="293">
        <v>0</v>
      </c>
      <c r="AV45" s="268">
        <v>0</v>
      </c>
      <c r="AW45" s="293">
        <v>0</v>
      </c>
      <c r="AX45" s="268">
        <v>0</v>
      </c>
      <c r="AY45" s="293">
        <v>0</v>
      </c>
      <c r="AZ45" s="294">
        <v>0</v>
      </c>
      <c r="BA45" s="296">
        <v>0</v>
      </c>
      <c r="BB45" s="296">
        <v>0</v>
      </c>
      <c r="BC45" s="296">
        <v>0</v>
      </c>
      <c r="BD45" s="296">
        <v>0</v>
      </c>
      <c r="BE45" s="296">
        <v>0</v>
      </c>
      <c r="BF45" s="296">
        <v>0</v>
      </c>
      <c r="BG45" s="296">
        <v>0</v>
      </c>
      <c r="BH45" s="296">
        <v>0</v>
      </c>
      <c r="BI45" s="293">
        <v>0</v>
      </c>
      <c r="BJ45" s="293">
        <v>0</v>
      </c>
      <c r="BK45" s="293">
        <v>0</v>
      </c>
      <c r="BL45" s="294">
        <v>0</v>
      </c>
    </row>
    <row r="46" spans="1:64" ht="21" customHeight="1" x14ac:dyDescent="0.2">
      <c r="B46" s="2"/>
      <c r="C46" s="2"/>
      <c r="D46" s="2"/>
      <c r="E46" s="2"/>
      <c r="F46" s="2"/>
      <c r="G46" s="2"/>
      <c r="H46" s="51"/>
      <c r="I46" s="2"/>
      <c r="J46" s="2"/>
      <c r="K46" s="2"/>
      <c r="L46" s="2"/>
      <c r="M46" s="2"/>
      <c r="N46" s="2"/>
      <c r="O46" s="2"/>
      <c r="P46" s="2"/>
      <c r="Q46" s="2"/>
      <c r="R46" s="2"/>
      <c r="S46" s="2"/>
      <c r="T46" s="1"/>
      <c r="V46" s="51"/>
      <c r="W46" s="2"/>
      <c r="X46" s="2"/>
      <c r="Y46" s="2"/>
      <c r="Z46" s="2"/>
      <c r="AA46" s="2"/>
      <c r="AB46" s="2"/>
      <c r="AC46" s="2"/>
      <c r="AD46" s="2"/>
      <c r="AE46" s="2"/>
      <c r="AF46" s="2"/>
      <c r="AG46" s="2"/>
      <c r="AH46" s="2"/>
      <c r="AI46" s="2"/>
      <c r="AJ46" s="2"/>
      <c r="AK46" s="2"/>
      <c r="AL46" s="2"/>
      <c r="AM46" s="2"/>
      <c r="AN46" s="2"/>
      <c r="AO46" s="1"/>
      <c r="AQ46" s="51"/>
    </row>
    <row r="47" spans="1:64" ht="18.75" customHeight="1" x14ac:dyDescent="0.2">
      <c r="B47" s="54"/>
      <c r="T47" s="1"/>
      <c r="W47" s="2"/>
      <c r="X47" s="2"/>
      <c r="Y47" s="2"/>
      <c r="Z47" s="2"/>
      <c r="AA47" s="2"/>
      <c r="AB47" s="2"/>
      <c r="AC47" s="2"/>
      <c r="AD47" s="2"/>
      <c r="AE47" s="2"/>
      <c r="AF47" s="2"/>
      <c r="AG47" s="2"/>
      <c r="AH47" s="2"/>
      <c r="AI47" s="2"/>
      <c r="AJ47" s="2"/>
      <c r="AK47" s="2"/>
      <c r="AL47" s="2"/>
      <c r="AM47" s="2"/>
      <c r="AN47" s="2"/>
      <c r="AO47" s="1"/>
    </row>
    <row r="48" spans="1:64" ht="18.75" customHeight="1" x14ac:dyDescent="0.2">
      <c r="B48" s="54"/>
      <c r="T48" s="5"/>
      <c r="AO48" s="5"/>
    </row>
    <row r="49" spans="2:41" ht="18.75" customHeight="1" x14ac:dyDescent="0.2">
      <c r="B49" s="54"/>
      <c r="T49" s="5"/>
      <c r="AO49" s="5"/>
    </row>
  </sheetData>
  <mergeCells count="64">
    <mergeCell ref="A26:B26"/>
    <mergeCell ref="A20:B20"/>
    <mergeCell ref="A29:B29"/>
    <mergeCell ref="A39:B39"/>
    <mergeCell ref="A43:B43"/>
    <mergeCell ref="A7:B7"/>
    <mergeCell ref="A6:B6"/>
    <mergeCell ref="A8:B8"/>
    <mergeCell ref="A11:B11"/>
    <mergeCell ref="A13:B13"/>
    <mergeCell ref="U6:V6"/>
    <mergeCell ref="U7:V7"/>
    <mergeCell ref="AP2:AQ5"/>
    <mergeCell ref="AP6:AQ6"/>
    <mergeCell ref="AP7:AQ7"/>
    <mergeCell ref="AE4:AF4"/>
    <mergeCell ref="AK4:AL4"/>
    <mergeCell ref="AG4:AH4"/>
    <mergeCell ref="AC4:AD4"/>
    <mergeCell ref="A2:B5"/>
    <mergeCell ref="BK4:BL4"/>
    <mergeCell ref="BI4:BJ4"/>
    <mergeCell ref="BG4:BH4"/>
    <mergeCell ref="AR3:AT4"/>
    <mergeCell ref="BE4:BF4"/>
    <mergeCell ref="AY4:AZ4"/>
    <mergeCell ref="AW4:AX4"/>
    <mergeCell ref="BC4:BD4"/>
    <mergeCell ref="AU4:AV4"/>
    <mergeCell ref="BA4:BB4"/>
    <mergeCell ref="AM4:AN4"/>
    <mergeCell ref="N4:O4"/>
    <mergeCell ref="AI4:AJ4"/>
    <mergeCell ref="R1:S1"/>
    <mergeCell ref="BK1:BL1"/>
    <mergeCell ref="C3:E4"/>
    <mergeCell ref="F3:G3"/>
    <mergeCell ref="J4:K4"/>
    <mergeCell ref="F4:G4"/>
    <mergeCell ref="AA4:AB4"/>
    <mergeCell ref="X3:Z4"/>
    <mergeCell ref="AA3:AB3"/>
    <mergeCell ref="R4:S4"/>
    <mergeCell ref="H4:I4"/>
    <mergeCell ref="L4:M4"/>
    <mergeCell ref="P4:Q4"/>
    <mergeCell ref="U2:V5"/>
    <mergeCell ref="AM1:AN1"/>
    <mergeCell ref="U29:V29"/>
    <mergeCell ref="U39:V39"/>
    <mergeCell ref="U43:V43"/>
    <mergeCell ref="AP8:AQ8"/>
    <mergeCell ref="AP11:AQ11"/>
    <mergeCell ref="AP13:AQ13"/>
    <mergeCell ref="AP20:AQ20"/>
    <mergeCell ref="AP26:AQ26"/>
    <mergeCell ref="AP29:AQ29"/>
    <mergeCell ref="AP39:AQ39"/>
    <mergeCell ref="AP43:AQ43"/>
    <mergeCell ref="U8:V8"/>
    <mergeCell ref="U11:V11"/>
    <mergeCell ref="U13:V13"/>
    <mergeCell ref="U20:V20"/>
    <mergeCell ref="U26:V26"/>
  </mergeCells>
  <phoneticPr fontId="2"/>
  <printOptions horizontalCentered="1"/>
  <pageMargins left="0.59055118110236227" right="0.59055118110236227" top="0.78740157480314965" bottom="0.59055118110236227" header="0.19685039370078741" footer="0.51181102362204722"/>
  <pageSetup paperSize="9" scale="88" firstPageNumber="47" fitToWidth="0" orientation="portrait" useFirstPageNumber="1" r:id="rId1"/>
  <headerFooter alignWithMargins="0">
    <oddHeader>&amp;L&amp;10
　専修学校&amp;R&amp;10
専修学校</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12</vt:i4>
      </vt:variant>
    </vt:vector>
  </HeadingPairs>
  <TitlesOfParts>
    <vt:vector size="23" baseType="lpstr">
      <vt:lpstr>幼稚園</vt:lpstr>
      <vt:lpstr>幼保連携</vt:lpstr>
      <vt:lpstr>小学校</vt:lpstr>
      <vt:lpstr>中学校</vt:lpstr>
      <vt:lpstr>高等学校（１）</vt:lpstr>
      <vt:lpstr>高等学校（２）（３）</vt:lpstr>
      <vt:lpstr>特別支援学校</vt:lpstr>
      <vt:lpstr>専修学校（1）</vt:lpstr>
      <vt:lpstr>専修学校（２）～（４）</vt:lpstr>
      <vt:lpstr>各種学校（１）</vt:lpstr>
      <vt:lpstr>各種学校（２）</vt:lpstr>
      <vt:lpstr>'高等学校（１）'!Print_Area</vt:lpstr>
      <vt:lpstr>'高等学校（２）（３）'!Print_Area</vt:lpstr>
      <vt:lpstr>小学校!Print_Area</vt:lpstr>
      <vt:lpstr>中学校!Print_Area</vt:lpstr>
      <vt:lpstr>特別支援学校!Print_Area</vt:lpstr>
      <vt:lpstr>幼稚園!Print_Area</vt:lpstr>
      <vt:lpstr>幼保連携!Print_Area</vt:lpstr>
      <vt:lpstr>'高等学校（１）'!Print_Area_MI</vt:lpstr>
      <vt:lpstr>中学校!Print_Area_MI</vt:lpstr>
      <vt:lpstr>特別支援学校!Print_Area_MI</vt:lpstr>
      <vt:lpstr>幼稚園!Print_Area_MI</vt:lpstr>
      <vt:lpstr>幼保連携!Print_Area_MI</vt:lpstr>
    </vt:vector>
  </TitlesOfParts>
  <Company>青森県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企画分析２</dc:creator>
  <cp:lastModifiedBy>201op</cp:lastModifiedBy>
  <cp:lastPrinted>2021-02-15T01:24:24Z</cp:lastPrinted>
  <dcterms:created xsi:type="dcterms:W3CDTF">1998-08-11T01:11:05Z</dcterms:created>
  <dcterms:modified xsi:type="dcterms:W3CDTF">2022-02-01T04:12:59Z</dcterms:modified>
</cp:coreProperties>
</file>