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_管理・教育統計G\●06_学校基本調査\R3年度調査\R3 報告書関係\3_原稿\R3オープンデータカタログ用\"/>
    </mc:Choice>
  </mc:AlternateContent>
  <bookViews>
    <workbookView xWindow="3360" yWindow="2475" windowWidth="8475" windowHeight="4320" tabRatio="668" activeTab="7"/>
  </bookViews>
  <sheets>
    <sheet name="卒後中学（1）" sheetId="1" r:id="rId1"/>
    <sheet name="卒後中学（２）-1" sheetId="12" r:id="rId2"/>
    <sheet name="卒後中学（２）-2・（3）" sheetId="13" r:id="rId3"/>
    <sheet name="卒後高校（1）" sheetId="14" r:id="rId4"/>
    <sheet name="卒後高校（2）" sheetId="15" r:id="rId5"/>
    <sheet name="卒後高校（3）" sheetId="7" r:id="rId6"/>
    <sheet name="卒後高校（4）" sheetId="10" r:id="rId7"/>
    <sheet name="卒後・特別支援" sheetId="9" r:id="rId8"/>
  </sheets>
  <definedNames>
    <definedName name="_Regression_Int" localSheetId="7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0" hidden="1">1</definedName>
    <definedName name="_Regression_Int" localSheetId="1" hidden="1">1</definedName>
    <definedName name="_xlnm.Print_Area" localSheetId="7">卒後・特別支援!$A$1:$F$50</definedName>
    <definedName name="_xlnm.Print_Area" localSheetId="3">'卒後高校（1）'!$A$1:$AB$36</definedName>
    <definedName name="_xlnm.Print_Area" localSheetId="4">'卒後高校（2）'!$AG$1:$BA$56</definedName>
    <definedName name="_xlnm.Print_Area" localSheetId="5">'卒後高校（3）'!$A$1:$W$38</definedName>
    <definedName name="_xlnm.Print_Area" localSheetId="6">'卒後高校（4）'!$DE$1:$EM$56</definedName>
    <definedName name="_xlnm.Print_Area" localSheetId="0">'卒後中学（1）'!$A$1:$H$41</definedName>
    <definedName name="_xlnm.Print_Area" localSheetId="1">'卒後中学（２）-1'!$A$1:$AI$59</definedName>
    <definedName name="_xlnm.Print_Area" localSheetId="2">'卒後中学（２）-2・（3）'!$T$1:$AY$59</definedName>
    <definedName name="Print_Area_MI" localSheetId="7">卒後・特別支援!#REF!</definedName>
    <definedName name="Print_Area_MI" localSheetId="3">'卒後高校（1）'!#REF!</definedName>
    <definedName name="Print_Area_MI" localSheetId="4">'卒後高校（2）'!$AV$43:$BA$77</definedName>
    <definedName name="Print_Area_MI" localSheetId="5">'卒後高校（3）'!#REF!</definedName>
    <definedName name="Print_Area_MI" localSheetId="6">'卒後高校（4）'!#REF!</definedName>
    <definedName name="Print_Area_MI" localSheetId="0">'卒後中学（1）'!#REF!</definedName>
    <definedName name="Print_Area_MI" localSheetId="1">'卒後中学（２）-1'!$M$45:$AI$60</definedName>
  </definedNames>
  <calcPr calcId="162913" refMode="R1C1"/>
</workbook>
</file>

<file path=xl/calcChain.xml><?xml version="1.0" encoding="utf-8"?>
<calcChain xmlns="http://schemas.openxmlformats.org/spreadsheetml/2006/main">
  <c r="E46" i="9" l="1"/>
  <c r="F46" i="9"/>
  <c r="F24" i="9"/>
  <c r="E24" i="9"/>
  <c r="D5" i="9"/>
  <c r="D23" i="9"/>
  <c r="D22" i="9"/>
  <c r="F21" i="9"/>
  <c r="E21" i="9"/>
  <c r="D21" i="9" s="1"/>
  <c r="F50" i="9" l="1"/>
  <c r="E50" i="9"/>
  <c r="F49" i="9"/>
  <c r="E49" i="9"/>
  <c r="F25" i="9"/>
  <c r="E25" i="9"/>
  <c r="D25" i="9"/>
  <c r="D6" i="9"/>
  <c r="D24" i="9" s="1"/>
  <c r="DD6" i="10" l="1"/>
  <c r="D6" i="10"/>
  <c r="D7" i="10"/>
  <c r="D18" i="10"/>
  <c r="D19" i="10"/>
  <c r="C18" i="10"/>
  <c r="C6" i="10"/>
  <c r="E7" i="10"/>
  <c r="C7" i="10" l="1"/>
  <c r="BA8" i="15"/>
  <c r="AZ29" i="15"/>
  <c r="BA29" i="15"/>
  <c r="AY29" i="15"/>
  <c r="AY56" i="15"/>
  <c r="AY55" i="15"/>
  <c r="AW8" i="15"/>
  <c r="AV8" i="15"/>
  <c r="AV6" i="15"/>
  <c r="AQ9" i="15"/>
  <c r="AT9" i="15" s="1"/>
  <c r="AQ8" i="15"/>
  <c r="AT8" i="15" s="1"/>
  <c r="AR48" i="15"/>
  <c r="AS8" i="15"/>
  <c r="AR8" i="15"/>
  <c r="AI19" i="15"/>
  <c r="AI7" i="15"/>
  <c r="AH7" i="15"/>
  <c r="AG7" i="15"/>
  <c r="R8" i="15"/>
  <c r="R7" i="15" s="1"/>
  <c r="R6" i="15" s="1"/>
  <c r="AA6" i="15"/>
  <c r="AB6" i="15"/>
  <c r="AC6" i="15"/>
  <c r="T7" i="15"/>
  <c r="U7" i="15"/>
  <c r="V7" i="15"/>
  <c r="W7" i="15"/>
  <c r="X7" i="15"/>
  <c r="Y7" i="15"/>
  <c r="Z7" i="15"/>
  <c r="AA7" i="15"/>
  <c r="AB7" i="15"/>
  <c r="AC7" i="15"/>
  <c r="D7" i="15"/>
  <c r="C7" i="15"/>
  <c r="AX11" i="15"/>
  <c r="AW14" i="15"/>
  <c r="AX15" i="15"/>
  <c r="AS56" i="15"/>
  <c r="AR9" i="15"/>
  <c r="AS9" i="15"/>
  <c r="AU50" i="15"/>
  <c r="AU37" i="15"/>
  <c r="AX20" i="15"/>
  <c r="AW20" i="15"/>
  <c r="AX17" i="15"/>
  <c r="AW17" i="15"/>
  <c r="AX16" i="15"/>
  <c r="AW16" i="15"/>
  <c r="AW15" i="15"/>
  <c r="AX14" i="15"/>
  <c r="AX13" i="15"/>
  <c r="AW13" i="15"/>
  <c r="AX12" i="15"/>
  <c r="AW12" i="15"/>
  <c r="AW11" i="15"/>
  <c r="AX10" i="15"/>
  <c r="AW10" i="15"/>
  <c r="AX9" i="15"/>
  <c r="AW9" i="15"/>
  <c r="AX8" i="15"/>
  <c r="AU29" i="15"/>
  <c r="BA27" i="15"/>
  <c r="AZ27" i="15"/>
  <c r="AY28" i="15"/>
  <c r="AX27" i="15"/>
  <c r="AT28" i="15"/>
  <c r="AU27" i="15"/>
  <c r="AT27" i="15"/>
  <c r="AS27" i="15"/>
  <c r="AU24" i="15"/>
  <c r="AS28" i="15"/>
  <c r="AR28" i="15"/>
  <c r="AQ28" i="15"/>
  <c r="AQ27" i="15" s="1"/>
  <c r="AP27" i="15"/>
  <c r="AR27" i="15"/>
  <c r="AO27" i="15"/>
  <c r="AN27" i="15"/>
  <c r="AM27" i="15"/>
  <c r="AL27" i="15"/>
  <c r="AK27" i="15"/>
  <c r="AJ27" i="15"/>
  <c r="AI27" i="15"/>
  <c r="AH27" i="15"/>
  <c r="F27" i="15"/>
  <c r="E27" i="15"/>
  <c r="D27" i="15"/>
  <c r="AW27" i="15" s="1"/>
  <c r="C27" i="15"/>
  <c r="AY27" i="15" s="1"/>
  <c r="D24" i="15"/>
  <c r="AT7" i="15" l="1"/>
  <c r="AQ7" i="15"/>
  <c r="AQ6" i="15" s="1"/>
  <c r="C45" i="15"/>
  <c r="C33" i="15"/>
  <c r="AV27" i="15"/>
  <c r="E24" i="15"/>
  <c r="E7" i="15"/>
  <c r="D5" i="14"/>
  <c r="G5" i="14"/>
  <c r="F5" i="14"/>
  <c r="E5" i="14"/>
  <c r="F28" i="14"/>
  <c r="E28" i="14"/>
  <c r="D28" i="14"/>
  <c r="D35" i="14"/>
  <c r="I5" i="14"/>
  <c r="H5" i="14"/>
  <c r="K5" i="14"/>
  <c r="O5" i="14"/>
  <c r="P5" i="14"/>
  <c r="N5" i="14"/>
  <c r="M5" i="14"/>
  <c r="L5" i="14"/>
  <c r="J5" i="14"/>
  <c r="G28" i="14"/>
  <c r="V53" i="13" l="1"/>
  <c r="V27" i="13"/>
  <c r="V22" i="13"/>
  <c r="AY55" i="13"/>
  <c r="AY56" i="13"/>
  <c r="AY57" i="13"/>
  <c r="AY58" i="13"/>
  <c r="AY33" i="13"/>
  <c r="AY31" i="13"/>
  <c r="AY29" i="13"/>
  <c r="AY28" i="13"/>
  <c r="AY26" i="13"/>
  <c r="AY25" i="13"/>
  <c r="AY24" i="13"/>
  <c r="AY23" i="13"/>
  <c r="AY20" i="13"/>
  <c r="AY19" i="13"/>
  <c r="AY18" i="13"/>
  <c r="AY17" i="13"/>
  <c r="AY16" i="13"/>
  <c r="AY15" i="13"/>
  <c r="AY14" i="13"/>
  <c r="AY13" i="13"/>
  <c r="AY12" i="13"/>
  <c r="AY11" i="13"/>
  <c r="AY10" i="13"/>
  <c r="AY9" i="13"/>
  <c r="AY8" i="13"/>
  <c r="Q6" i="13"/>
  <c r="R6" i="13"/>
  <c r="S6" i="13"/>
  <c r="S7" i="13"/>
  <c r="Q7" i="13"/>
  <c r="R7" i="13"/>
  <c r="S11" i="13"/>
  <c r="R11" i="13"/>
  <c r="Q11" i="13"/>
  <c r="S13" i="13"/>
  <c r="R13" i="13"/>
  <c r="Q13" i="13"/>
  <c r="Q16" i="13"/>
  <c r="S18" i="13"/>
  <c r="R18" i="13"/>
  <c r="Q18" i="13"/>
  <c r="S21" i="13"/>
  <c r="R21" i="13"/>
  <c r="Q21" i="13"/>
  <c r="S22" i="13"/>
  <c r="R22" i="13"/>
  <c r="Q22" i="13"/>
  <c r="R27" i="13"/>
  <c r="Q27" i="13"/>
  <c r="Q42" i="13"/>
  <c r="Q47" i="13"/>
  <c r="R47" i="13"/>
  <c r="S59" i="13"/>
  <c r="S58" i="13"/>
  <c r="S57" i="13"/>
  <c r="S56" i="13"/>
  <c r="S55" i="13"/>
  <c r="S54" i="13"/>
  <c r="S53" i="13"/>
  <c r="Q59" i="13"/>
  <c r="Q58" i="13"/>
  <c r="Q57" i="13"/>
  <c r="Q56" i="13"/>
  <c r="Q55" i="13"/>
  <c r="Q54" i="13"/>
  <c r="Q53" i="13"/>
  <c r="R59" i="13"/>
  <c r="R58" i="13"/>
  <c r="R57" i="13"/>
  <c r="R56" i="13"/>
  <c r="R55" i="13"/>
  <c r="R54" i="13"/>
  <c r="R53" i="13"/>
  <c r="R14" i="13"/>
  <c r="R12" i="13"/>
  <c r="R10" i="13"/>
  <c r="R9" i="13"/>
  <c r="R8" i="13"/>
  <c r="S5" i="13"/>
  <c r="N6" i="13"/>
  <c r="K53" i="13"/>
  <c r="K48" i="13"/>
  <c r="K40" i="13"/>
  <c r="K36" i="13"/>
  <c r="K30" i="13"/>
  <c r="L30" i="13"/>
  <c r="L27" i="13"/>
  <c r="K27" i="13"/>
  <c r="K22" i="13"/>
  <c r="L22" i="13"/>
  <c r="K7" i="13"/>
  <c r="L7" i="13"/>
  <c r="C6" i="13"/>
  <c r="C7" i="13"/>
  <c r="D6" i="13"/>
  <c r="C40" i="13"/>
  <c r="C48" i="13"/>
  <c r="H48" i="13"/>
  <c r="H53" i="13"/>
  <c r="H40" i="13"/>
  <c r="H36" i="13"/>
  <c r="C36" i="13"/>
  <c r="H32" i="13"/>
  <c r="L32" i="13"/>
  <c r="K32" i="13"/>
  <c r="C30" i="13"/>
  <c r="C27" i="13"/>
  <c r="H27" i="13"/>
  <c r="H22" i="13"/>
  <c r="C22" i="13"/>
  <c r="S12" i="13"/>
  <c r="H7" i="12"/>
  <c r="D7" i="12"/>
  <c r="AF22" i="12"/>
  <c r="D45" i="9" l="1"/>
  <c r="D37" i="9"/>
  <c r="D36" i="9"/>
  <c r="S23" i="13" l="1"/>
  <c r="R29" i="13" l="1"/>
  <c r="J6" i="13" l="1"/>
  <c r="C7" i="12" l="1"/>
  <c r="H7" i="1"/>
  <c r="G7" i="1"/>
  <c r="F7" i="1"/>
  <c r="H16" i="1"/>
  <c r="G16" i="1"/>
  <c r="F16" i="1" s="1"/>
  <c r="Q12" i="13" l="1"/>
  <c r="Q10" i="13"/>
  <c r="Q8" i="13"/>
  <c r="N10" i="13"/>
  <c r="N8" i="13"/>
  <c r="Z7" i="13"/>
  <c r="Y7" i="13"/>
  <c r="X7" i="13"/>
  <c r="W7" i="13"/>
  <c r="V7" i="13"/>
  <c r="AY7" i="13" l="1"/>
  <c r="G34" i="1"/>
  <c r="F29" i="1"/>
  <c r="F34" i="1"/>
  <c r="AU7" i="13" l="1"/>
  <c r="AV7" i="13" l="1"/>
  <c r="S28" i="13" l="1"/>
  <c r="R26" i="13"/>
  <c r="R28" i="13"/>
  <c r="S29" i="13"/>
  <c r="D7" i="13"/>
  <c r="AW28" i="15" l="1"/>
  <c r="AV30" i="15"/>
  <c r="AW30" i="15"/>
  <c r="AX30" i="15"/>
  <c r="AY30" i="15"/>
  <c r="AZ28" i="15"/>
  <c r="P59" i="13"/>
  <c r="O59" i="13"/>
  <c r="N59" i="13"/>
  <c r="P58" i="13"/>
  <c r="O58" i="13"/>
  <c r="N58" i="13"/>
  <c r="P57" i="13"/>
  <c r="O57" i="13"/>
  <c r="N57" i="13"/>
  <c r="P56" i="13"/>
  <c r="O56" i="13"/>
  <c r="N56" i="13"/>
  <c r="P55" i="13"/>
  <c r="O55" i="13"/>
  <c r="N55" i="13"/>
  <c r="P54" i="13"/>
  <c r="O54" i="13"/>
  <c r="N54" i="13"/>
  <c r="S52" i="13"/>
  <c r="R52" i="13"/>
  <c r="Q52" i="13"/>
  <c r="P52" i="13"/>
  <c r="O52" i="13"/>
  <c r="N52" i="13"/>
  <c r="S51" i="13"/>
  <c r="R51" i="13"/>
  <c r="Q51" i="13"/>
  <c r="P51" i="13"/>
  <c r="O51" i="13"/>
  <c r="N51" i="13"/>
  <c r="S50" i="13"/>
  <c r="R50" i="13"/>
  <c r="Q50" i="13"/>
  <c r="P50" i="13"/>
  <c r="O50" i="13"/>
  <c r="N50" i="13"/>
  <c r="S49" i="13"/>
  <c r="R49" i="13"/>
  <c r="Q49" i="13"/>
  <c r="P49" i="13"/>
  <c r="O49" i="13"/>
  <c r="N49" i="13"/>
  <c r="S47" i="13"/>
  <c r="P47" i="13"/>
  <c r="O47" i="13"/>
  <c r="N47" i="13"/>
  <c r="S46" i="13"/>
  <c r="R46" i="13"/>
  <c r="Q46" i="13"/>
  <c r="P46" i="13"/>
  <c r="O46" i="13"/>
  <c r="N46" i="13"/>
  <c r="S45" i="13"/>
  <c r="R45" i="13"/>
  <c r="Q45" i="13"/>
  <c r="P45" i="13"/>
  <c r="O45" i="13"/>
  <c r="N45" i="13"/>
  <c r="S44" i="13"/>
  <c r="R44" i="13"/>
  <c r="Q44" i="13"/>
  <c r="P44" i="13"/>
  <c r="O44" i="13"/>
  <c r="N44" i="13"/>
  <c r="S43" i="13"/>
  <c r="R43" i="13"/>
  <c r="Q43" i="13"/>
  <c r="P43" i="13"/>
  <c r="O43" i="13"/>
  <c r="N43" i="13"/>
  <c r="S42" i="13"/>
  <c r="R42" i="13"/>
  <c r="P42" i="13"/>
  <c r="O42" i="13"/>
  <c r="N42" i="13"/>
  <c r="S41" i="13"/>
  <c r="R41" i="13"/>
  <c r="Q41" i="13"/>
  <c r="P41" i="13"/>
  <c r="O41" i="13"/>
  <c r="N41" i="13"/>
  <c r="S39" i="13"/>
  <c r="R39" i="13"/>
  <c r="Q39" i="13"/>
  <c r="P39" i="13"/>
  <c r="O39" i="13"/>
  <c r="N39" i="13"/>
  <c r="S38" i="13"/>
  <c r="R38" i="13"/>
  <c r="Q38" i="13"/>
  <c r="P38" i="13"/>
  <c r="O38" i="13"/>
  <c r="N38" i="13"/>
  <c r="S37" i="13"/>
  <c r="R37" i="13"/>
  <c r="Q37" i="13"/>
  <c r="P37" i="13"/>
  <c r="O37" i="13"/>
  <c r="N37" i="13"/>
  <c r="S35" i="13"/>
  <c r="R35" i="13"/>
  <c r="Q35" i="13"/>
  <c r="P35" i="13"/>
  <c r="O35" i="13"/>
  <c r="N35" i="13"/>
  <c r="S34" i="13"/>
  <c r="R34" i="13"/>
  <c r="Q34" i="13"/>
  <c r="P34" i="13"/>
  <c r="O34" i="13"/>
  <c r="N34" i="13"/>
  <c r="S33" i="13"/>
  <c r="R33" i="13"/>
  <c r="Q33" i="13"/>
  <c r="P33" i="13"/>
  <c r="O33" i="13"/>
  <c r="N33" i="13"/>
  <c r="S31" i="13"/>
  <c r="R31" i="13"/>
  <c r="Q31" i="13"/>
  <c r="P31" i="13"/>
  <c r="O31" i="13"/>
  <c r="N31" i="13"/>
  <c r="P29" i="13"/>
  <c r="O29" i="13"/>
  <c r="N29" i="13"/>
  <c r="Q28" i="13"/>
  <c r="P28" i="13"/>
  <c r="O28" i="13"/>
  <c r="N28" i="13"/>
  <c r="S26" i="13"/>
  <c r="Q26" i="13"/>
  <c r="P26" i="13"/>
  <c r="O26" i="13"/>
  <c r="N26" i="13"/>
  <c r="S25" i="13"/>
  <c r="R25" i="13"/>
  <c r="Q25" i="13"/>
  <c r="P25" i="13"/>
  <c r="O25" i="13"/>
  <c r="N25" i="13"/>
  <c r="S24" i="13"/>
  <c r="R24" i="13"/>
  <c r="Q24" i="13"/>
  <c r="P24" i="13"/>
  <c r="O24" i="13"/>
  <c r="N24" i="13"/>
  <c r="R23" i="13"/>
  <c r="Q23" i="13"/>
  <c r="P23" i="13"/>
  <c r="O23" i="13"/>
  <c r="N23" i="13"/>
  <c r="S20" i="13"/>
  <c r="R20" i="13"/>
  <c r="S19" i="13"/>
  <c r="R19" i="13"/>
  <c r="S17" i="13"/>
  <c r="R17" i="13"/>
  <c r="S16" i="13"/>
  <c r="R16" i="13"/>
  <c r="S15" i="13"/>
  <c r="R15" i="13"/>
  <c r="S14" i="13"/>
  <c r="S10" i="13"/>
  <c r="S9" i="13"/>
  <c r="S8" i="13"/>
  <c r="Q20" i="13"/>
  <c r="Q19" i="13"/>
  <c r="Q17" i="13"/>
  <c r="Q15" i="13"/>
  <c r="Q14" i="13"/>
  <c r="Q9" i="13"/>
  <c r="O13" i="13"/>
  <c r="P20" i="13"/>
  <c r="O20" i="13"/>
  <c r="P19" i="13"/>
  <c r="O19" i="13"/>
  <c r="P18" i="13"/>
  <c r="O18" i="13"/>
  <c r="P17" i="13"/>
  <c r="O17" i="13"/>
  <c r="P16" i="13"/>
  <c r="O16" i="13"/>
  <c r="P15" i="13"/>
  <c r="O15" i="13"/>
  <c r="P14" i="13"/>
  <c r="O14" i="13"/>
  <c r="P13" i="13"/>
  <c r="P12" i="13"/>
  <c r="O12" i="13"/>
  <c r="P11" i="13"/>
  <c r="O11" i="13"/>
  <c r="P10" i="13"/>
  <c r="O10" i="13"/>
  <c r="P9" i="13"/>
  <c r="O9" i="13"/>
  <c r="P8" i="13"/>
  <c r="O8" i="13"/>
  <c r="N20" i="13"/>
  <c r="N19" i="13"/>
  <c r="N18" i="13"/>
  <c r="N17" i="13"/>
  <c r="N16" i="13"/>
  <c r="N15" i="13"/>
  <c r="N14" i="13"/>
  <c r="N13" i="13"/>
  <c r="N12" i="13"/>
  <c r="N11" i="13"/>
  <c r="N9" i="13"/>
  <c r="AY41" i="13"/>
  <c r="AY59" i="13"/>
  <c r="AY54" i="13"/>
  <c r="AY52" i="13"/>
  <c r="AY51" i="13"/>
  <c r="AY50" i="13"/>
  <c r="AY49" i="13"/>
  <c r="AY47" i="13"/>
  <c r="AY46" i="13"/>
  <c r="AY45" i="13"/>
  <c r="AY44" i="13"/>
  <c r="AY43" i="13"/>
  <c r="AY42" i="13"/>
  <c r="AY39" i="13"/>
  <c r="AY38" i="13"/>
  <c r="AY37" i="13"/>
  <c r="AY35" i="13"/>
  <c r="AY34" i="13"/>
  <c r="D48" i="9" l="1"/>
  <c r="D47" i="9"/>
  <c r="D46" i="9" l="1"/>
  <c r="AX48" i="13"/>
  <c r="AX32" i="13"/>
  <c r="AX30" i="13"/>
  <c r="H30" i="13"/>
  <c r="I30" i="13"/>
  <c r="F41" i="1"/>
  <c r="M27" i="15"/>
  <c r="I21" i="13" l="1"/>
  <c r="E53" i="12"/>
  <c r="D53" i="12"/>
  <c r="C53" i="12"/>
  <c r="H53" i="12"/>
  <c r="G53" i="12"/>
  <c r="F53" i="12"/>
  <c r="H48" i="12"/>
  <c r="I48" i="12"/>
  <c r="G48" i="12"/>
  <c r="F48" i="12"/>
  <c r="N48" i="13" s="1"/>
  <c r="E48" i="12"/>
  <c r="S48" i="13" s="1"/>
  <c r="D48" i="12"/>
  <c r="R48" i="13" s="1"/>
  <c r="C48" i="12"/>
  <c r="Q48" i="13" s="1"/>
  <c r="E40" i="12"/>
  <c r="D40" i="12"/>
  <c r="C40" i="12"/>
  <c r="H40" i="12"/>
  <c r="F40" i="12"/>
  <c r="G40" i="12"/>
  <c r="H36" i="12"/>
  <c r="G36" i="12"/>
  <c r="O36" i="13" s="1"/>
  <c r="F36" i="12"/>
  <c r="N36" i="13" s="1"/>
  <c r="E36" i="12"/>
  <c r="D36" i="12"/>
  <c r="C36" i="12"/>
  <c r="H32" i="12"/>
  <c r="P32" i="13" s="1"/>
  <c r="C32" i="12"/>
  <c r="Q32" i="13" s="1"/>
  <c r="D32" i="12"/>
  <c r="R32" i="13" s="1"/>
  <c r="E32" i="12"/>
  <c r="S32" i="13" s="1"/>
  <c r="F32" i="12"/>
  <c r="N32" i="13" s="1"/>
  <c r="G32" i="12"/>
  <c r="F22" i="12"/>
  <c r="H27" i="12"/>
  <c r="F27" i="12"/>
  <c r="G27" i="12"/>
  <c r="C22" i="12"/>
  <c r="F10" i="1"/>
  <c r="F9" i="1"/>
  <c r="F8" i="1"/>
  <c r="N53" i="13" l="1"/>
  <c r="O53" i="13"/>
  <c r="P53" i="13"/>
  <c r="P48" i="13"/>
  <c r="O48" i="13"/>
  <c r="O40" i="13"/>
  <c r="N40" i="13"/>
  <c r="P40" i="13"/>
  <c r="P36" i="13"/>
  <c r="O32" i="13"/>
  <c r="N22" i="13"/>
  <c r="D7" i="9" l="1"/>
  <c r="D30" i="9"/>
  <c r="D50" i="9" s="1"/>
  <c r="D31" i="9"/>
  <c r="D49" i="9" s="1"/>
  <c r="D32" i="9"/>
  <c r="D33" i="9"/>
  <c r="D34" i="9"/>
  <c r="D35" i="9"/>
  <c r="D38" i="9"/>
  <c r="D39" i="9"/>
  <c r="D40" i="9"/>
  <c r="D41" i="9"/>
  <c r="D42" i="9"/>
  <c r="D43" i="9"/>
  <c r="D44" i="9"/>
  <c r="EC19" i="10"/>
  <c r="EM50" i="10"/>
  <c r="EL50" i="10"/>
  <c r="EK50" i="10"/>
  <c r="EJ50" i="10"/>
  <c r="EI50" i="10"/>
  <c r="EH50" i="10"/>
  <c r="EG50" i="10"/>
  <c r="EF50" i="10"/>
  <c r="EE50" i="10"/>
  <c r="ED50" i="10"/>
  <c r="EC50" i="10"/>
  <c r="EB50" i="10"/>
  <c r="EA50" i="10"/>
  <c r="DZ50" i="10"/>
  <c r="DY50" i="10"/>
  <c r="DX50" i="10"/>
  <c r="DW50" i="10"/>
  <c r="DV50" i="10"/>
  <c r="DU50" i="10"/>
  <c r="DT50" i="10"/>
  <c r="DS50" i="10"/>
  <c r="DR50" i="10"/>
  <c r="DQ50" i="10"/>
  <c r="DP50" i="10"/>
  <c r="DO50" i="10"/>
  <c r="DN50" i="10"/>
  <c r="DM50" i="10"/>
  <c r="DL50" i="10"/>
  <c r="DK50" i="10"/>
  <c r="DJ50" i="10"/>
  <c r="DI50" i="10"/>
  <c r="DH50" i="10"/>
  <c r="DG50" i="10"/>
  <c r="DF50" i="10"/>
  <c r="DE50" i="10"/>
  <c r="DD50" i="10"/>
  <c r="CZ50" i="10"/>
  <c r="CY50" i="10"/>
  <c r="CX50" i="10"/>
  <c r="CW50" i="10"/>
  <c r="CV50" i="10"/>
  <c r="CU50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EM45" i="10"/>
  <c r="EL45" i="10"/>
  <c r="EK45" i="10"/>
  <c r="EJ45" i="10"/>
  <c r="EI45" i="10"/>
  <c r="EH45" i="10"/>
  <c r="EG45" i="10"/>
  <c r="EF45" i="10"/>
  <c r="EE45" i="10"/>
  <c r="ED45" i="10"/>
  <c r="EC45" i="10"/>
  <c r="EB45" i="10"/>
  <c r="EA45" i="10"/>
  <c r="DZ45" i="10"/>
  <c r="DY45" i="10"/>
  <c r="DX45" i="10"/>
  <c r="DW45" i="10"/>
  <c r="DV45" i="10"/>
  <c r="DT45" i="10"/>
  <c r="DS45" i="10"/>
  <c r="DR45" i="10"/>
  <c r="DQ45" i="10"/>
  <c r="DP45" i="10"/>
  <c r="DO45" i="10"/>
  <c r="DN45" i="10"/>
  <c r="DM45" i="10"/>
  <c r="DL45" i="10"/>
  <c r="DK45" i="10"/>
  <c r="DJ45" i="10"/>
  <c r="DI45" i="10"/>
  <c r="DH45" i="10"/>
  <c r="DG45" i="10"/>
  <c r="DF45" i="10"/>
  <c r="DE45" i="10"/>
  <c r="DD45" i="10"/>
  <c r="CZ45" i="10"/>
  <c r="CY45" i="10"/>
  <c r="CX45" i="10"/>
  <c r="CW45" i="10"/>
  <c r="CV45" i="10"/>
  <c r="CU45" i="10"/>
  <c r="CT45" i="10"/>
  <c r="CS45" i="10"/>
  <c r="CR45" i="10"/>
  <c r="CQ45" i="10"/>
  <c r="CP45" i="10"/>
  <c r="CO45" i="10"/>
  <c r="CN45" i="10"/>
  <c r="CM45" i="10"/>
  <c r="CL45" i="10"/>
  <c r="CK45" i="10"/>
  <c r="CJ45" i="10"/>
  <c r="CI45" i="10"/>
  <c r="CH45" i="10"/>
  <c r="CG45" i="10"/>
  <c r="CF45" i="10"/>
  <c r="CE45" i="10"/>
  <c r="CD45" i="10"/>
  <c r="CC45" i="10"/>
  <c r="CB45" i="10"/>
  <c r="CA45" i="10"/>
  <c r="BZ45" i="10"/>
  <c r="BY45" i="10"/>
  <c r="BX45" i="10"/>
  <c r="BW45" i="10"/>
  <c r="BV45" i="10"/>
  <c r="BU45" i="10"/>
  <c r="BT45" i="10"/>
  <c r="BS45" i="10"/>
  <c r="BR45" i="10"/>
  <c r="BQ45" i="10"/>
  <c r="BM45" i="10"/>
  <c r="BL45" i="10"/>
  <c r="BK45" i="10"/>
  <c r="BJ45" i="10"/>
  <c r="BI45" i="10"/>
  <c r="BH45" i="10"/>
  <c r="BG45" i="10"/>
  <c r="BF45" i="10"/>
  <c r="BE45" i="10"/>
  <c r="BD45" i="10"/>
  <c r="BC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EM37" i="10"/>
  <c r="EL37" i="10"/>
  <c r="EK37" i="10"/>
  <c r="EJ37" i="10"/>
  <c r="EI37" i="10"/>
  <c r="EH37" i="10"/>
  <c r="EG37" i="10"/>
  <c r="EF37" i="10"/>
  <c r="EE37" i="10"/>
  <c r="ED37" i="10"/>
  <c r="EC37" i="10"/>
  <c r="EB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O37" i="10"/>
  <c r="DN37" i="10"/>
  <c r="DM37" i="10"/>
  <c r="DL37" i="10"/>
  <c r="DK37" i="10"/>
  <c r="DJ37" i="10"/>
  <c r="DI37" i="10"/>
  <c r="DH37" i="10"/>
  <c r="DG37" i="10"/>
  <c r="DF37" i="10"/>
  <c r="DE37" i="10"/>
  <c r="DD37" i="10"/>
  <c r="CZ37" i="10"/>
  <c r="CY37" i="10"/>
  <c r="CX37" i="10"/>
  <c r="CW37" i="10"/>
  <c r="CV37" i="10"/>
  <c r="CU37" i="10"/>
  <c r="CT37" i="10"/>
  <c r="CS37" i="10"/>
  <c r="CR37" i="10"/>
  <c r="CQ37" i="10"/>
  <c r="CP37" i="10"/>
  <c r="CO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EM33" i="10"/>
  <c r="EL33" i="10"/>
  <c r="EK33" i="10"/>
  <c r="EJ33" i="10"/>
  <c r="EI33" i="10"/>
  <c r="EH33" i="10"/>
  <c r="EG33" i="10"/>
  <c r="EF33" i="10"/>
  <c r="EE33" i="10"/>
  <c r="ED33" i="10"/>
  <c r="EC33" i="10"/>
  <c r="EB33" i="10"/>
  <c r="EA33" i="10"/>
  <c r="DZ33" i="10"/>
  <c r="DY33" i="10"/>
  <c r="DX33" i="10"/>
  <c r="DW33" i="10"/>
  <c r="DV33" i="10"/>
  <c r="DU33" i="10"/>
  <c r="DT33" i="10"/>
  <c r="DS33" i="10"/>
  <c r="DR33" i="10"/>
  <c r="DQ33" i="10"/>
  <c r="DP33" i="10"/>
  <c r="DO33" i="10"/>
  <c r="DN33" i="10"/>
  <c r="DM33" i="10"/>
  <c r="DL33" i="10"/>
  <c r="DK33" i="10"/>
  <c r="DJ33" i="10"/>
  <c r="DI33" i="10"/>
  <c r="DH33" i="10"/>
  <c r="DG33" i="10"/>
  <c r="DF33" i="10"/>
  <c r="DE33" i="10"/>
  <c r="DD33" i="10"/>
  <c r="CZ33" i="10"/>
  <c r="CY33" i="10"/>
  <c r="CX33" i="10"/>
  <c r="CW33" i="10"/>
  <c r="CV33" i="10"/>
  <c r="CU33" i="10"/>
  <c r="CT33" i="10"/>
  <c r="CS33" i="10"/>
  <c r="CR33" i="10"/>
  <c r="CQ33" i="10"/>
  <c r="CP33" i="10"/>
  <c r="CO33" i="10"/>
  <c r="CN33" i="10"/>
  <c r="CM33" i="10"/>
  <c r="CL33" i="10"/>
  <c r="CK33" i="10"/>
  <c r="CJ33" i="10"/>
  <c r="CI33" i="10"/>
  <c r="CH33" i="10"/>
  <c r="CG33" i="10"/>
  <c r="CF33" i="10"/>
  <c r="CE33" i="10"/>
  <c r="CD33" i="10"/>
  <c r="CC33" i="10"/>
  <c r="CB33" i="10"/>
  <c r="CA33" i="10"/>
  <c r="BZ33" i="10"/>
  <c r="BY33" i="10"/>
  <c r="BX33" i="10"/>
  <c r="BW33" i="10"/>
  <c r="BV33" i="10"/>
  <c r="BU33" i="10"/>
  <c r="BT33" i="10"/>
  <c r="BS33" i="10"/>
  <c r="BR33" i="10"/>
  <c r="BQ33" i="10"/>
  <c r="BM33" i="10"/>
  <c r="BL33" i="10"/>
  <c r="BK33" i="10"/>
  <c r="BJ33" i="10"/>
  <c r="BI33" i="10"/>
  <c r="BH33" i="10"/>
  <c r="BG33" i="10"/>
  <c r="BF33" i="10"/>
  <c r="BE33" i="10"/>
  <c r="BD33" i="10"/>
  <c r="BC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EM29" i="10"/>
  <c r="EL29" i="10"/>
  <c r="EK29" i="10"/>
  <c r="EJ29" i="10"/>
  <c r="EI29" i="10"/>
  <c r="EH29" i="10"/>
  <c r="EG29" i="10"/>
  <c r="EF29" i="10"/>
  <c r="EE29" i="10"/>
  <c r="ED29" i="10"/>
  <c r="EC29" i="10"/>
  <c r="EB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J29" i="10"/>
  <c r="DI29" i="10"/>
  <c r="DH29" i="10"/>
  <c r="DG29" i="10"/>
  <c r="DF29" i="10"/>
  <c r="DE29" i="10"/>
  <c r="DD29" i="10"/>
  <c r="CZ29" i="10"/>
  <c r="CY29" i="10"/>
  <c r="CX29" i="10"/>
  <c r="CW29" i="10"/>
  <c r="CV29" i="10"/>
  <c r="CU29" i="10"/>
  <c r="CT29" i="10"/>
  <c r="CS29" i="10"/>
  <c r="CR29" i="10"/>
  <c r="CQ29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B29" i="10"/>
  <c r="CA29" i="10"/>
  <c r="BZ29" i="10"/>
  <c r="BY29" i="10"/>
  <c r="BX29" i="10"/>
  <c r="BW29" i="10"/>
  <c r="BV29" i="10"/>
  <c r="BU29" i="10"/>
  <c r="BT29" i="10"/>
  <c r="BS29" i="10"/>
  <c r="BR29" i="10"/>
  <c r="BQ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EM27" i="10"/>
  <c r="EL27" i="10"/>
  <c r="EK27" i="10"/>
  <c r="EJ27" i="10"/>
  <c r="EI27" i="10"/>
  <c r="EH27" i="10"/>
  <c r="EG27" i="10"/>
  <c r="EF27" i="10"/>
  <c r="EE27" i="10"/>
  <c r="ED27" i="10"/>
  <c r="EC27" i="10"/>
  <c r="EB27" i="10"/>
  <c r="EA27" i="10"/>
  <c r="DZ27" i="10"/>
  <c r="DY27" i="10"/>
  <c r="DX27" i="10"/>
  <c r="DW27" i="10"/>
  <c r="DV27" i="10"/>
  <c r="DU27" i="10"/>
  <c r="DT27" i="10"/>
  <c r="DS27" i="10"/>
  <c r="DR27" i="10"/>
  <c r="DQ27" i="10"/>
  <c r="DP27" i="10"/>
  <c r="DO27" i="10"/>
  <c r="DN27" i="10"/>
  <c r="DM27" i="10"/>
  <c r="DL27" i="10"/>
  <c r="DK27" i="10"/>
  <c r="DJ27" i="10"/>
  <c r="DI27" i="10"/>
  <c r="DH27" i="10"/>
  <c r="DG27" i="10"/>
  <c r="DF27" i="10"/>
  <c r="DE27" i="10"/>
  <c r="DD27" i="10"/>
  <c r="CZ27" i="10"/>
  <c r="CY27" i="10"/>
  <c r="CX27" i="10"/>
  <c r="CW27" i="10"/>
  <c r="CV27" i="10"/>
  <c r="CU27" i="10"/>
  <c r="CT27" i="10"/>
  <c r="CS27" i="10"/>
  <c r="CR27" i="10"/>
  <c r="CQ27" i="10"/>
  <c r="CP27" i="10"/>
  <c r="CO27" i="10"/>
  <c r="CN27" i="10"/>
  <c r="CM27" i="10"/>
  <c r="CL27" i="10"/>
  <c r="CK27" i="10"/>
  <c r="CJ27" i="10"/>
  <c r="CI27" i="10"/>
  <c r="CH27" i="10"/>
  <c r="CG27" i="10"/>
  <c r="CF27" i="10"/>
  <c r="CE27" i="10"/>
  <c r="CD27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E27" i="10"/>
  <c r="D27" i="10"/>
  <c r="C27" i="10"/>
  <c r="EM24" i="10"/>
  <c r="EL24" i="10"/>
  <c r="EK24" i="10"/>
  <c r="EJ24" i="10"/>
  <c r="EI24" i="10"/>
  <c r="EH24" i="10"/>
  <c r="EG24" i="10"/>
  <c r="EF24" i="10"/>
  <c r="EE24" i="10"/>
  <c r="ED24" i="10"/>
  <c r="EC24" i="10"/>
  <c r="EB24" i="10"/>
  <c r="EA24" i="10"/>
  <c r="DZ24" i="10"/>
  <c r="DY24" i="10"/>
  <c r="DX24" i="10"/>
  <c r="DW24" i="10"/>
  <c r="DV24" i="10"/>
  <c r="DU24" i="10"/>
  <c r="DT24" i="10"/>
  <c r="DS24" i="10"/>
  <c r="DR24" i="10"/>
  <c r="DQ24" i="10"/>
  <c r="DP24" i="10"/>
  <c r="DO24" i="10"/>
  <c r="DN24" i="10"/>
  <c r="DM24" i="10"/>
  <c r="DL24" i="10"/>
  <c r="DK24" i="10"/>
  <c r="DJ24" i="10"/>
  <c r="DI24" i="10"/>
  <c r="DH24" i="10"/>
  <c r="DG24" i="10"/>
  <c r="DF24" i="10"/>
  <c r="DE24" i="10"/>
  <c r="DD24" i="10"/>
  <c r="CZ24" i="10"/>
  <c r="CY24" i="10"/>
  <c r="CX24" i="10"/>
  <c r="CW24" i="10"/>
  <c r="CV24" i="10"/>
  <c r="CU24" i="10"/>
  <c r="CT24" i="10"/>
  <c r="CS24" i="10"/>
  <c r="CR24" i="10"/>
  <c r="CQ24" i="10"/>
  <c r="CP24" i="10"/>
  <c r="CO24" i="10"/>
  <c r="CN24" i="10"/>
  <c r="CM24" i="10"/>
  <c r="CL24" i="10"/>
  <c r="CK24" i="10"/>
  <c r="CJ24" i="10"/>
  <c r="CI24" i="10"/>
  <c r="CH24" i="10"/>
  <c r="CG24" i="10"/>
  <c r="CF24" i="10"/>
  <c r="CE24" i="10"/>
  <c r="CD24" i="10"/>
  <c r="CC24" i="10"/>
  <c r="CB24" i="10"/>
  <c r="CA24" i="10"/>
  <c r="BZ24" i="10"/>
  <c r="BY24" i="10"/>
  <c r="BX24" i="10"/>
  <c r="BW24" i="10"/>
  <c r="BV24" i="10"/>
  <c r="BU24" i="10"/>
  <c r="BT24" i="10"/>
  <c r="BS24" i="10"/>
  <c r="BR24" i="10"/>
  <c r="BQ24" i="10"/>
  <c r="BM24" i="10"/>
  <c r="BL24" i="10"/>
  <c r="BK24" i="10"/>
  <c r="BJ24" i="10"/>
  <c r="BJ18" i="10" s="1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I7" i="10"/>
  <c r="J19" i="10"/>
  <c r="I19" i="10"/>
  <c r="EM19" i="10"/>
  <c r="EL19" i="10"/>
  <c r="EK19" i="10"/>
  <c r="EK18" i="10" s="1"/>
  <c r="EJ19" i="10"/>
  <c r="EI19" i="10"/>
  <c r="EH19" i="10"/>
  <c r="EG19" i="10"/>
  <c r="EG18" i="10" s="1"/>
  <c r="EF19" i="10"/>
  <c r="EF18" i="10" s="1"/>
  <c r="EE19" i="10"/>
  <c r="ED19" i="10"/>
  <c r="EB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CZ19" i="10"/>
  <c r="CY19" i="10"/>
  <c r="CX19" i="10"/>
  <c r="CW19" i="10"/>
  <c r="CV19" i="10"/>
  <c r="CU19" i="10"/>
  <c r="CT19" i="10"/>
  <c r="CS19" i="10"/>
  <c r="CR19" i="10"/>
  <c r="CR18" i="10" s="1"/>
  <c r="CQ19" i="10"/>
  <c r="CP19" i="10"/>
  <c r="CO19" i="10"/>
  <c r="CN19" i="10"/>
  <c r="CN18" i="10" s="1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B18" i="10" s="1"/>
  <c r="CA19" i="10"/>
  <c r="BZ19" i="10"/>
  <c r="BY19" i="10"/>
  <c r="BX19" i="10"/>
  <c r="BW19" i="10"/>
  <c r="BV19" i="10"/>
  <c r="BU19" i="10"/>
  <c r="BT19" i="10"/>
  <c r="BS19" i="10"/>
  <c r="BR19" i="10"/>
  <c r="BQ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B18" i="10" s="1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F19" i="10"/>
  <c r="AE19" i="10"/>
  <c r="AD19" i="10"/>
  <c r="AC19" i="10"/>
  <c r="AB19" i="10"/>
  <c r="AA19" i="10"/>
  <c r="Z19" i="10"/>
  <c r="Y19" i="10"/>
  <c r="Y18" i="10" s="1"/>
  <c r="X19" i="10"/>
  <c r="W19" i="10"/>
  <c r="V19" i="10"/>
  <c r="U19" i="10"/>
  <c r="T19" i="10"/>
  <c r="S19" i="10"/>
  <c r="R19" i="10"/>
  <c r="Q19" i="10"/>
  <c r="Q18" i="10" s="1"/>
  <c r="P19" i="10"/>
  <c r="O19" i="10"/>
  <c r="N19" i="10"/>
  <c r="M19" i="10"/>
  <c r="L19" i="10"/>
  <c r="K19" i="10"/>
  <c r="H19" i="10"/>
  <c r="G19" i="10"/>
  <c r="F19" i="10"/>
  <c r="E19" i="10"/>
  <c r="C19" i="10"/>
  <c r="F7" i="10"/>
  <c r="EI7" i="10"/>
  <c r="EH7" i="10"/>
  <c r="EK7" i="10"/>
  <c r="EE7" i="10"/>
  <c r="EB7" i="10"/>
  <c r="DY7" i="10"/>
  <c r="DV7" i="10"/>
  <c r="DS7" i="10"/>
  <c r="DP7" i="10"/>
  <c r="DM7" i="10"/>
  <c r="DJ7" i="10"/>
  <c r="DG7" i="10"/>
  <c r="DD7" i="10"/>
  <c r="CX7" i="10"/>
  <c r="CU7" i="10"/>
  <c r="CR7" i="10"/>
  <c r="CO7" i="10"/>
  <c r="CL7" i="10"/>
  <c r="CI7" i="10"/>
  <c r="CF7" i="10"/>
  <c r="CC7" i="10"/>
  <c r="BZ7" i="10"/>
  <c r="BW7" i="10"/>
  <c r="BT7" i="10"/>
  <c r="BQ7" i="10"/>
  <c r="BK7" i="10"/>
  <c r="BH7" i="10"/>
  <c r="BE7" i="10"/>
  <c r="BB7" i="10"/>
  <c r="AY7" i="10"/>
  <c r="AV7" i="10"/>
  <c r="AQ7" i="10"/>
  <c r="V7" i="10"/>
  <c r="AA7" i="10"/>
  <c r="L7" i="10"/>
  <c r="M7" i="10"/>
  <c r="J7" i="10"/>
  <c r="AU19" i="15"/>
  <c r="AU7" i="15"/>
  <c r="AR56" i="15"/>
  <c r="AR55" i="15"/>
  <c r="AR54" i="15"/>
  <c r="AR53" i="15"/>
  <c r="AR52" i="15"/>
  <c r="AR51" i="15"/>
  <c r="AR49" i="15"/>
  <c r="AR47" i="15"/>
  <c r="AR46" i="15"/>
  <c r="AR44" i="15"/>
  <c r="AR43" i="15"/>
  <c r="AR42" i="15"/>
  <c r="AR41" i="15"/>
  <c r="AR40" i="15"/>
  <c r="AR39" i="15"/>
  <c r="AR38" i="15"/>
  <c r="AR36" i="15"/>
  <c r="AR35" i="15"/>
  <c r="AR34" i="15"/>
  <c r="AR33" i="15" s="1"/>
  <c r="AR32" i="15"/>
  <c r="AR31" i="15"/>
  <c r="AR30" i="15"/>
  <c r="AR29" i="15" s="1"/>
  <c r="AR26" i="15"/>
  <c r="AR25" i="15"/>
  <c r="AR23" i="15"/>
  <c r="AR22" i="15"/>
  <c r="AR21" i="15"/>
  <c r="AZ21" i="15" s="1"/>
  <c r="AR20" i="15"/>
  <c r="AZ20" i="15" s="1"/>
  <c r="AR17" i="15"/>
  <c r="AR16" i="15"/>
  <c r="AR15" i="15"/>
  <c r="AR14" i="15"/>
  <c r="AR13" i="15"/>
  <c r="AR12" i="15"/>
  <c r="AR11" i="15"/>
  <c r="AR10" i="15"/>
  <c r="AS55" i="15"/>
  <c r="AS54" i="15"/>
  <c r="AS53" i="15"/>
  <c r="AS52" i="15"/>
  <c r="AS51" i="15"/>
  <c r="AS49" i="15"/>
  <c r="AS48" i="15"/>
  <c r="AS47" i="15"/>
  <c r="AS46" i="15"/>
  <c r="AS44" i="15"/>
  <c r="AS43" i="15"/>
  <c r="AS42" i="15"/>
  <c r="AS41" i="15"/>
  <c r="AS40" i="15"/>
  <c r="AS39" i="15"/>
  <c r="AS38" i="15"/>
  <c r="AS36" i="15"/>
  <c r="AS35" i="15"/>
  <c r="AS34" i="15"/>
  <c r="AS32" i="15"/>
  <c r="AS31" i="15"/>
  <c r="AS30" i="15"/>
  <c r="AS26" i="15"/>
  <c r="AS25" i="15"/>
  <c r="AS24" i="15" s="1"/>
  <c r="AS23" i="15"/>
  <c r="BA23" i="15" s="1"/>
  <c r="AS22" i="15"/>
  <c r="BA22" i="15" s="1"/>
  <c r="AS21" i="15"/>
  <c r="AS20" i="15"/>
  <c r="BA20" i="15" s="1"/>
  <c r="AS17" i="15"/>
  <c r="AS16" i="15"/>
  <c r="AS15" i="15"/>
  <c r="AS14" i="15"/>
  <c r="AS13" i="15"/>
  <c r="AS12" i="15"/>
  <c r="AS11" i="15"/>
  <c r="AS10" i="15"/>
  <c r="AQ10" i="15"/>
  <c r="EI18" i="10" l="1"/>
  <c r="DD18" i="10"/>
  <c r="DL18" i="10"/>
  <c r="DP18" i="10"/>
  <c r="DP6" i="10" s="1"/>
  <c r="EB18" i="10"/>
  <c r="EB6" i="10" s="1"/>
  <c r="EE18" i="10"/>
  <c r="EE6" i="10" s="1"/>
  <c r="EM18" i="10"/>
  <c r="ED18" i="10"/>
  <c r="EL18" i="10"/>
  <c r="DN18" i="10"/>
  <c r="DM18" i="10"/>
  <c r="DM6" i="10" s="1"/>
  <c r="DY18" i="10"/>
  <c r="DY6" i="10" s="1"/>
  <c r="EC18" i="10"/>
  <c r="DJ18" i="10"/>
  <c r="DJ6" i="10" s="1"/>
  <c r="DF18" i="10"/>
  <c r="DG18" i="10"/>
  <c r="DG6" i="10" s="1"/>
  <c r="DK18" i="10"/>
  <c r="DO18" i="10"/>
  <c r="DS18" i="10"/>
  <c r="DS6" i="10" s="1"/>
  <c r="DW18" i="10"/>
  <c r="EA18" i="10"/>
  <c r="DV18" i="10"/>
  <c r="DV6" i="10" s="1"/>
  <c r="DU18" i="10"/>
  <c r="DI18" i="10"/>
  <c r="DR18" i="10"/>
  <c r="DZ18" i="10"/>
  <c r="DQ18" i="10"/>
  <c r="DE18" i="10"/>
  <c r="EI6" i="10"/>
  <c r="BW18" i="10"/>
  <c r="BW6" i="10" s="1"/>
  <c r="CA18" i="10"/>
  <c r="CI18" i="10"/>
  <c r="CQ18" i="10"/>
  <c r="CY18" i="10"/>
  <c r="CO18" i="10"/>
  <c r="BV18" i="10"/>
  <c r="BZ18" i="10"/>
  <c r="BZ6" i="10" s="1"/>
  <c r="CL18" i="10"/>
  <c r="CL6" i="10" s="1"/>
  <c r="CC18" i="10"/>
  <c r="BR18" i="10"/>
  <c r="CD18" i="10"/>
  <c r="CH18" i="10"/>
  <c r="CT18" i="10"/>
  <c r="CX18" i="10"/>
  <c r="CP18" i="10"/>
  <c r="BS18" i="10"/>
  <c r="CE18" i="10"/>
  <c r="CM18" i="10"/>
  <c r="CU18" i="10"/>
  <c r="CU6" i="10" s="1"/>
  <c r="BT18" i="10"/>
  <c r="BT6" i="10" s="1"/>
  <c r="BX18" i="10"/>
  <c r="CF18" i="10"/>
  <c r="CF6" i="10" s="1"/>
  <c r="CJ18" i="10"/>
  <c r="CV18" i="10"/>
  <c r="CZ18" i="10"/>
  <c r="CX6" i="10"/>
  <c r="AM18" i="10"/>
  <c r="BK18" i="10"/>
  <c r="AJ18" i="10"/>
  <c r="AN18" i="10"/>
  <c r="AV18" i="10"/>
  <c r="AV6" i="10" s="1"/>
  <c r="BD18" i="10"/>
  <c r="BH18" i="10"/>
  <c r="BL18" i="10"/>
  <c r="AO18" i="10"/>
  <c r="BA18" i="10"/>
  <c r="BE18" i="10"/>
  <c r="BE6" i="10" s="1"/>
  <c r="BI18" i="10"/>
  <c r="AU18" i="10"/>
  <c r="AY18" i="10"/>
  <c r="AY6" i="10" s="1"/>
  <c r="BC18" i="10"/>
  <c r="BG18" i="10"/>
  <c r="AQ18" i="10"/>
  <c r="AQ6" i="10" s="1"/>
  <c r="AR18" i="10"/>
  <c r="AZ18" i="10"/>
  <c r="AK18" i="10"/>
  <c r="AS18" i="10"/>
  <c r="AS6" i="10" s="1"/>
  <c r="AW18" i="10"/>
  <c r="BM18" i="10"/>
  <c r="I18" i="10"/>
  <c r="AD18" i="10"/>
  <c r="R18" i="10"/>
  <c r="E18" i="10"/>
  <c r="H18" i="10"/>
  <c r="AA18" i="10"/>
  <c r="M18" i="10"/>
  <c r="M6" i="10" s="1"/>
  <c r="U18" i="10"/>
  <c r="AC18" i="10"/>
  <c r="J18" i="10"/>
  <c r="J6" i="10" s="1"/>
  <c r="N18" i="10"/>
  <c r="V18" i="10"/>
  <c r="V6" i="10" s="1"/>
  <c r="Z18" i="10"/>
  <c r="L18" i="10"/>
  <c r="L6" i="10" s="1"/>
  <c r="P18" i="10"/>
  <c r="AB18" i="10"/>
  <c r="AF18" i="10"/>
  <c r="T18" i="10"/>
  <c r="X18" i="10"/>
  <c r="I6" i="10"/>
  <c r="AR24" i="15"/>
  <c r="AZ24" i="15" s="1"/>
  <c r="AZ25" i="15"/>
  <c r="AR19" i="15"/>
  <c r="AZ22" i="15"/>
  <c r="AS7" i="15"/>
  <c r="BA7" i="15" s="1"/>
  <c r="AT10" i="15"/>
  <c r="AR7" i="15"/>
  <c r="G18" i="10"/>
  <c r="K18" i="10"/>
  <c r="O18" i="10"/>
  <c r="O6" i="10" s="1"/>
  <c r="S18" i="10"/>
  <c r="W18" i="10"/>
  <c r="AE18" i="10"/>
  <c r="AL18" i="10"/>
  <c r="AP18" i="10"/>
  <c r="AT18" i="10"/>
  <c r="AX18" i="10"/>
  <c r="BF18" i="10"/>
  <c r="BQ18" i="10"/>
  <c r="BU18" i="10"/>
  <c r="BY18" i="10"/>
  <c r="CG18" i="10"/>
  <c r="CK18" i="10"/>
  <c r="CS18" i="10"/>
  <c r="CW18" i="10"/>
  <c r="DH18" i="10"/>
  <c r="DT18" i="10"/>
  <c r="EH18" i="10"/>
  <c r="EH6" i="10" s="1"/>
  <c r="DX18" i="10"/>
  <c r="EJ18" i="10"/>
  <c r="BQ6" i="10"/>
  <c r="EK6" i="10"/>
  <c r="CR6" i="10"/>
  <c r="CO6" i="10"/>
  <c r="CI6" i="10"/>
  <c r="CC6" i="10"/>
  <c r="BK6" i="10"/>
  <c r="BH6" i="10"/>
  <c r="BB6" i="10"/>
  <c r="AP7" i="10"/>
  <c r="AS7" i="10"/>
  <c r="R7" i="10"/>
  <c r="AD7" i="10"/>
  <c r="AD6" i="10" s="1"/>
  <c r="AJ7" i="10"/>
  <c r="AM7" i="10"/>
  <c r="X7" i="10"/>
  <c r="U7" i="10"/>
  <c r="O7" i="10"/>
  <c r="AS19" i="15"/>
  <c r="AS29" i="15"/>
  <c r="AS33" i="15"/>
  <c r="AQ20" i="15"/>
  <c r="AY20" i="15" s="1"/>
  <c r="AR50" i="15"/>
  <c r="AR45" i="15"/>
  <c r="AR37" i="15"/>
  <c r="AS50" i="15"/>
  <c r="AS45" i="15"/>
  <c r="AS37" i="15"/>
  <c r="AJ6" i="10" l="1"/>
  <c r="AP6" i="10"/>
  <c r="R6" i="10"/>
  <c r="X6" i="10"/>
  <c r="AR18" i="15"/>
  <c r="AM6" i="10"/>
  <c r="U6" i="10"/>
  <c r="AA6" i="10"/>
  <c r="AR6" i="15"/>
  <c r="AS18" i="15"/>
  <c r="AQ56" i="15"/>
  <c r="AT56" i="15" s="1"/>
  <c r="AQ55" i="15"/>
  <c r="AT55" i="15" s="1"/>
  <c r="AQ54" i="15"/>
  <c r="AT54" i="15" s="1"/>
  <c r="AQ53" i="15"/>
  <c r="AT53" i="15" s="1"/>
  <c r="AQ52" i="15"/>
  <c r="AT52" i="15" s="1"/>
  <c r="AQ51" i="15"/>
  <c r="AT51" i="15" s="1"/>
  <c r="AQ49" i="15"/>
  <c r="AT49" i="15" s="1"/>
  <c r="AQ48" i="15"/>
  <c r="AT48" i="15" s="1"/>
  <c r="AQ47" i="15"/>
  <c r="AT47" i="15" s="1"/>
  <c r="AQ44" i="15"/>
  <c r="AT44" i="15" s="1"/>
  <c r="AQ43" i="15"/>
  <c r="AT43" i="15" s="1"/>
  <c r="AQ42" i="15"/>
  <c r="AT42" i="15" s="1"/>
  <c r="AQ41" i="15"/>
  <c r="AT41" i="15" s="1"/>
  <c r="AQ40" i="15"/>
  <c r="AT40" i="15" s="1"/>
  <c r="AQ39" i="15"/>
  <c r="AT39" i="15" s="1"/>
  <c r="AQ38" i="15"/>
  <c r="AT38" i="15" s="1"/>
  <c r="AQ36" i="15"/>
  <c r="AT36" i="15" s="1"/>
  <c r="AQ35" i="15"/>
  <c r="AT35" i="15" s="1"/>
  <c r="AQ34" i="15"/>
  <c r="AT34" i="15" s="1"/>
  <c r="AQ32" i="15"/>
  <c r="AT32" i="15" s="1"/>
  <c r="AQ31" i="15"/>
  <c r="AT31" i="15" s="1"/>
  <c r="AQ30" i="15"/>
  <c r="AT30" i="15" s="1"/>
  <c r="AQ26" i="15"/>
  <c r="AT26" i="15" s="1"/>
  <c r="AQ25" i="15"/>
  <c r="AT25" i="15" s="1"/>
  <c r="AQ23" i="15"/>
  <c r="AT23" i="15" s="1"/>
  <c r="AQ22" i="15"/>
  <c r="AQ21" i="15"/>
  <c r="AT20" i="15"/>
  <c r="AQ16" i="15"/>
  <c r="AT16" i="15" s="1"/>
  <c r="AQ15" i="15"/>
  <c r="AT15" i="15" s="1"/>
  <c r="AQ12" i="15"/>
  <c r="AT12" i="15" s="1"/>
  <c r="AQ11" i="15"/>
  <c r="AN24" i="15"/>
  <c r="AN45" i="15"/>
  <c r="AN37" i="15"/>
  <c r="AN33" i="15"/>
  <c r="AN29" i="15"/>
  <c r="AI37" i="15"/>
  <c r="AI33" i="15"/>
  <c r="AI29" i="15"/>
  <c r="AI24" i="15"/>
  <c r="AF27" i="15"/>
  <c r="R56" i="15"/>
  <c r="R55" i="15"/>
  <c r="R54" i="15"/>
  <c r="R53" i="15"/>
  <c r="R52" i="15"/>
  <c r="R51" i="15"/>
  <c r="R49" i="15"/>
  <c r="R48" i="15"/>
  <c r="R47" i="15"/>
  <c r="AA33" i="15"/>
  <c r="AA27" i="15"/>
  <c r="R10" i="15"/>
  <c r="R46" i="15"/>
  <c r="R44" i="15"/>
  <c r="R43" i="15"/>
  <c r="R42" i="15"/>
  <c r="R41" i="15"/>
  <c r="R40" i="15"/>
  <c r="R39" i="15"/>
  <c r="R38" i="15"/>
  <c r="R36" i="15"/>
  <c r="R35" i="15"/>
  <c r="R34" i="15"/>
  <c r="R32" i="15"/>
  <c r="R31" i="15"/>
  <c r="R30" i="15"/>
  <c r="R29" i="15" s="1"/>
  <c r="R28" i="15"/>
  <c r="R27" i="15"/>
  <c r="R26" i="15"/>
  <c r="R25" i="15"/>
  <c r="R23" i="15"/>
  <c r="R22" i="15"/>
  <c r="R21" i="15"/>
  <c r="R20" i="15"/>
  <c r="R17" i="15"/>
  <c r="AQ17" i="15" s="1"/>
  <c r="AT17" i="15" s="1"/>
  <c r="R16" i="15"/>
  <c r="R15" i="15"/>
  <c r="R14" i="15"/>
  <c r="AQ14" i="15" s="1"/>
  <c r="AT14" i="15" s="1"/>
  <c r="R13" i="15"/>
  <c r="AQ13" i="15" s="1"/>
  <c r="AT13" i="15" s="1"/>
  <c r="R12" i="15"/>
  <c r="R11" i="15"/>
  <c r="R9" i="15"/>
  <c r="O24" i="15"/>
  <c r="O27" i="15"/>
  <c r="L27" i="15"/>
  <c r="L24" i="15"/>
  <c r="I27" i="15"/>
  <c r="R37" i="15" l="1"/>
  <c r="R33" i="15"/>
  <c r="AT24" i="15"/>
  <c r="AT22" i="15"/>
  <c r="AY22" i="15"/>
  <c r="AT21" i="15"/>
  <c r="AT19" i="15" s="1"/>
  <c r="AY21" i="15"/>
  <c r="R19" i="15"/>
  <c r="AT11" i="15"/>
  <c r="AQ24" i="15"/>
  <c r="AA24" i="15"/>
  <c r="AI50" i="15"/>
  <c r="AQ19" i="15"/>
  <c r="R24" i="15"/>
  <c r="AI45" i="15"/>
  <c r="AI18" i="15" s="1"/>
  <c r="AI6" i="15" s="1"/>
  <c r="AN50" i="15"/>
  <c r="AT33" i="15"/>
  <c r="AS6" i="15"/>
  <c r="AT50" i="15"/>
  <c r="AT29" i="15"/>
  <c r="AT37" i="15"/>
  <c r="AQ50" i="15"/>
  <c r="AQ46" i="15"/>
  <c r="AT46" i="15" s="1"/>
  <c r="AT45" i="15" s="1"/>
  <c r="AQ29" i="15"/>
  <c r="AQ33" i="15"/>
  <c r="AQ37" i="15"/>
  <c r="AF33" i="15"/>
  <c r="AN19" i="15"/>
  <c r="AN7" i="15"/>
  <c r="AF29" i="15"/>
  <c r="AF45" i="15"/>
  <c r="AF37" i="15"/>
  <c r="AA50" i="15"/>
  <c r="AF50" i="15"/>
  <c r="AF19" i="15"/>
  <c r="AF24" i="15"/>
  <c r="AF7" i="15"/>
  <c r="O45" i="15"/>
  <c r="L33" i="15"/>
  <c r="O33" i="15"/>
  <c r="R50" i="15"/>
  <c r="R45" i="15"/>
  <c r="AA45" i="15"/>
  <c r="AA37" i="15"/>
  <c r="AA29" i="15"/>
  <c r="AA19" i="15"/>
  <c r="O37" i="15"/>
  <c r="O29" i="15"/>
  <c r="I33" i="15"/>
  <c r="L29" i="15"/>
  <c r="O50" i="15"/>
  <c r="L7" i="15"/>
  <c r="L45" i="15"/>
  <c r="O7" i="15"/>
  <c r="L37" i="15"/>
  <c r="O19" i="15"/>
  <c r="I45" i="15"/>
  <c r="I50" i="15"/>
  <c r="L50" i="15"/>
  <c r="L19" i="15"/>
  <c r="I29" i="15"/>
  <c r="I37" i="15"/>
  <c r="I19" i="15"/>
  <c r="I24" i="15"/>
  <c r="I7" i="15"/>
  <c r="J19" i="15"/>
  <c r="J7" i="15"/>
  <c r="G7" i="15"/>
  <c r="AW7" i="15" s="1"/>
  <c r="AN18" i="15" l="1"/>
  <c r="AN6" i="15" s="1"/>
  <c r="AQ45" i="15"/>
  <c r="AQ18" i="15" s="1"/>
  <c r="AF18" i="15"/>
  <c r="AF6" i="15" s="1"/>
  <c r="O18" i="15"/>
  <c r="O6" i="15" s="1"/>
  <c r="R18" i="15"/>
  <c r="AA18" i="15"/>
  <c r="L18" i="15"/>
  <c r="L6" i="15" s="1"/>
  <c r="I18" i="15"/>
  <c r="I6" i="15" s="1"/>
  <c r="H28" i="14" l="1"/>
  <c r="AP48" i="13"/>
  <c r="AP30" i="13"/>
  <c r="AK30" i="13"/>
  <c r="AF30" i="13"/>
  <c r="AF27" i="13"/>
  <c r="AA30" i="13"/>
  <c r="AP27" i="13" l="1"/>
  <c r="AF32" i="13"/>
  <c r="AA27" i="13"/>
  <c r="AK32" i="13"/>
  <c r="AA32" i="13"/>
  <c r="AA36" i="13"/>
  <c r="AF7" i="13"/>
  <c r="AF48" i="13"/>
  <c r="AK48" i="13"/>
  <c r="AP40" i="13"/>
  <c r="AA48" i="13"/>
  <c r="AF22" i="13"/>
  <c r="AF40" i="13"/>
  <c r="AK40" i="13"/>
  <c r="AP36" i="13"/>
  <c r="AA40" i="13"/>
  <c r="AF36" i="13"/>
  <c r="AK7" i="13"/>
  <c r="AK36" i="13"/>
  <c r="AP32" i="13"/>
  <c r="AA53" i="13"/>
  <c r="AK53" i="13"/>
  <c r="AF53" i="13"/>
  <c r="AP7" i="13"/>
  <c r="AP53" i="13"/>
  <c r="AA22" i="13"/>
  <c r="AK22" i="13"/>
  <c r="AK27" i="13"/>
  <c r="AP22" i="13"/>
  <c r="AA7" i="13"/>
  <c r="J22" i="13"/>
  <c r="Q29" i="13"/>
  <c r="I7" i="13"/>
  <c r="J7" i="13"/>
  <c r="AF21" i="13" l="1"/>
  <c r="AF6" i="13" s="1"/>
  <c r="AP21" i="13"/>
  <c r="AP6" i="13" s="1"/>
  <c r="AA21" i="13"/>
  <c r="AA6" i="13" s="1"/>
  <c r="AK21" i="13"/>
  <c r="AK6" i="13" s="1"/>
  <c r="G7" i="12" l="1"/>
  <c r="O7" i="13" s="1"/>
  <c r="AG30" i="12"/>
  <c r="AD30" i="12"/>
  <c r="AA30" i="12"/>
  <c r="X30" i="12"/>
  <c r="U30" i="12"/>
  <c r="R30" i="12"/>
  <c r="O30" i="12"/>
  <c r="L30" i="12"/>
  <c r="I30" i="12"/>
  <c r="I27" i="12"/>
  <c r="AG32" i="12" l="1"/>
  <c r="AA27" i="12"/>
  <c r="AD36" i="12"/>
  <c r="AG27" i="12"/>
  <c r="AG21" i="12" s="1"/>
  <c r="AD32" i="12"/>
  <c r="L32" i="12"/>
  <c r="O32" i="12"/>
  <c r="R32" i="12"/>
  <c r="U27" i="12"/>
  <c r="U36" i="12"/>
  <c r="X32" i="12"/>
  <c r="AA48" i="12"/>
  <c r="AA53" i="12"/>
  <c r="AD7" i="12"/>
  <c r="AD27" i="12"/>
  <c r="O48" i="12"/>
  <c r="R22" i="12"/>
  <c r="U32" i="12"/>
  <c r="X48" i="12"/>
  <c r="X53" i="12"/>
  <c r="I22" i="12"/>
  <c r="I40" i="12"/>
  <c r="L48" i="12"/>
  <c r="L53" i="12"/>
  <c r="O7" i="12"/>
  <c r="O40" i="12"/>
  <c r="R40" i="12"/>
  <c r="U48" i="12"/>
  <c r="U53" i="12"/>
  <c r="X7" i="12"/>
  <c r="X40" i="12"/>
  <c r="AA36" i="12"/>
  <c r="AD48" i="12"/>
  <c r="AD53" i="12"/>
  <c r="AG40" i="12"/>
  <c r="I7" i="12"/>
  <c r="O53" i="12"/>
  <c r="AA7" i="12"/>
  <c r="AA40" i="12"/>
  <c r="L27" i="12"/>
  <c r="L36" i="12"/>
  <c r="O27" i="12"/>
  <c r="O36" i="12"/>
  <c r="R36" i="12"/>
  <c r="U40" i="12"/>
  <c r="X27" i="12"/>
  <c r="X36" i="12"/>
  <c r="AA32" i="12"/>
  <c r="AG36" i="12"/>
  <c r="AG53" i="12"/>
  <c r="I36" i="12"/>
  <c r="L7" i="12"/>
  <c r="U7" i="12"/>
  <c r="AG48" i="12"/>
  <c r="I32" i="12"/>
  <c r="I53" i="12"/>
  <c r="L22" i="12"/>
  <c r="O22" i="12"/>
  <c r="R7" i="12"/>
  <c r="R48" i="12"/>
  <c r="U22" i="12"/>
  <c r="X22" i="12"/>
  <c r="AA22" i="12"/>
  <c r="AG7" i="12"/>
  <c r="L40" i="12"/>
  <c r="R53" i="12"/>
  <c r="AD22" i="12"/>
  <c r="AD21" i="12" s="1"/>
  <c r="AD6" i="12" s="1"/>
  <c r="R27" i="12"/>
  <c r="AD40" i="12"/>
  <c r="AG22" i="12"/>
  <c r="G35" i="1"/>
  <c r="F37" i="1"/>
  <c r="F36" i="1"/>
  <c r="F30" i="1"/>
  <c r="F31" i="1"/>
  <c r="F24" i="1"/>
  <c r="F25" i="1"/>
  <c r="F19" i="1"/>
  <c r="F18" i="1"/>
  <c r="F13" i="1"/>
  <c r="F12" i="1"/>
  <c r="F11" i="1"/>
  <c r="G20" i="1"/>
  <c r="H35" i="1"/>
  <c r="H34" i="1"/>
  <c r="H20" i="1"/>
  <c r="F40" i="1"/>
  <c r="F39" i="1"/>
  <c r="F38" i="1"/>
  <c r="F33" i="1"/>
  <c r="F32" i="1"/>
  <c r="F28" i="1"/>
  <c r="F27" i="1"/>
  <c r="F26" i="1"/>
  <c r="F23" i="1"/>
  <c r="F22" i="1"/>
  <c r="F21" i="1"/>
  <c r="F17" i="1"/>
  <c r="F15" i="1"/>
  <c r="F14" i="1"/>
  <c r="L21" i="12" l="1"/>
  <c r="L6" i="12" s="1"/>
  <c r="F20" i="1"/>
  <c r="AG6" i="12"/>
  <c r="AA21" i="12"/>
  <c r="AA6" i="12" s="1"/>
  <c r="I21" i="12"/>
  <c r="I6" i="12" s="1"/>
  <c r="X21" i="12"/>
  <c r="X6" i="12" s="1"/>
  <c r="O21" i="12"/>
  <c r="O6" i="12" s="1"/>
  <c r="U21" i="12"/>
  <c r="U6" i="12" s="1"/>
  <c r="F35" i="1"/>
  <c r="R21" i="12"/>
  <c r="R6" i="12" s="1"/>
  <c r="J7" i="12" l="1"/>
  <c r="D20" i="9" l="1"/>
  <c r="D19" i="9"/>
  <c r="D18" i="9"/>
  <c r="D17" i="9"/>
  <c r="D16" i="9"/>
  <c r="D15" i="9"/>
  <c r="D14" i="9"/>
  <c r="D13" i="9"/>
  <c r="D12" i="9"/>
  <c r="D11" i="9"/>
  <c r="D10" i="9"/>
  <c r="BA55" i="15" l="1"/>
  <c r="AZ54" i="15"/>
  <c r="AZ53" i="15"/>
  <c r="BA51" i="15"/>
  <c r="AP50" i="15"/>
  <c r="AO50" i="15"/>
  <c r="AM50" i="15"/>
  <c r="AL50" i="15"/>
  <c r="AK50" i="15"/>
  <c r="AJ50" i="15"/>
  <c r="AH50" i="15"/>
  <c r="AG50" i="15"/>
  <c r="AC50" i="15"/>
  <c r="AB50" i="15"/>
  <c r="Z50" i="15"/>
  <c r="Y50" i="15"/>
  <c r="X50" i="15"/>
  <c r="W50" i="15"/>
  <c r="V50" i="15"/>
  <c r="U50" i="15"/>
  <c r="T50" i="15"/>
  <c r="S50" i="15"/>
  <c r="Q50" i="15"/>
  <c r="P50" i="15"/>
  <c r="N50" i="15"/>
  <c r="M50" i="15"/>
  <c r="K50" i="15"/>
  <c r="J50" i="15"/>
  <c r="H50" i="15"/>
  <c r="G50" i="15"/>
  <c r="AZ48" i="15"/>
  <c r="AZ47" i="15"/>
  <c r="BA46" i="15"/>
  <c r="AU45" i="15"/>
  <c r="AP45" i="15"/>
  <c r="AO45" i="15"/>
  <c r="AM45" i="15"/>
  <c r="AL45" i="15"/>
  <c r="AK45" i="15"/>
  <c r="AJ45" i="15"/>
  <c r="AH45" i="15"/>
  <c r="AG45" i="15"/>
  <c r="AC45" i="15"/>
  <c r="AB45" i="15"/>
  <c r="Z45" i="15"/>
  <c r="Y45" i="15"/>
  <c r="X45" i="15"/>
  <c r="W45" i="15"/>
  <c r="V45" i="15"/>
  <c r="U45" i="15"/>
  <c r="T45" i="15"/>
  <c r="S45" i="15"/>
  <c r="Q45" i="15"/>
  <c r="P45" i="15"/>
  <c r="N45" i="15"/>
  <c r="M45" i="15"/>
  <c r="K45" i="15"/>
  <c r="J45" i="15"/>
  <c r="H45" i="15"/>
  <c r="G45" i="15"/>
  <c r="AZ43" i="15"/>
  <c r="BA40" i="15"/>
  <c r="AZ40" i="15"/>
  <c r="AP37" i="15"/>
  <c r="AO37" i="15"/>
  <c r="AM37" i="15"/>
  <c r="AL37" i="15"/>
  <c r="AK37" i="15"/>
  <c r="AJ37" i="15"/>
  <c r="AH37" i="15"/>
  <c r="AG37" i="15"/>
  <c r="AC37" i="15"/>
  <c r="AB37" i="15"/>
  <c r="Z37" i="15"/>
  <c r="Y37" i="15"/>
  <c r="X37" i="15"/>
  <c r="W37" i="15"/>
  <c r="V37" i="15"/>
  <c r="U37" i="15"/>
  <c r="T37" i="15"/>
  <c r="S37" i="15"/>
  <c r="Q37" i="15"/>
  <c r="P37" i="15"/>
  <c r="N37" i="15"/>
  <c r="M37" i="15"/>
  <c r="K37" i="15"/>
  <c r="J37" i="15"/>
  <c r="H37" i="15"/>
  <c r="G37" i="15"/>
  <c r="BA36" i="15"/>
  <c r="AZ35" i="15"/>
  <c r="AU33" i="15"/>
  <c r="AP33" i="15"/>
  <c r="AO33" i="15"/>
  <c r="AM33" i="15"/>
  <c r="AL33" i="15"/>
  <c r="AK33" i="15"/>
  <c r="AJ33" i="15"/>
  <c r="AH33" i="15"/>
  <c r="AG33" i="15"/>
  <c r="AC33" i="15"/>
  <c r="AB33" i="15"/>
  <c r="Z33" i="15"/>
  <c r="Y33" i="15"/>
  <c r="X33" i="15"/>
  <c r="W33" i="15"/>
  <c r="V33" i="15"/>
  <c r="U33" i="15"/>
  <c r="T33" i="15"/>
  <c r="S33" i="15"/>
  <c r="Q33" i="15"/>
  <c r="P33" i="15"/>
  <c r="N33" i="15"/>
  <c r="M33" i="15"/>
  <c r="K33" i="15"/>
  <c r="J33" i="15"/>
  <c r="H33" i="15"/>
  <c r="G33" i="15"/>
  <c r="BA31" i="15"/>
  <c r="AZ31" i="15"/>
  <c r="AP29" i="15"/>
  <c r="AO29" i="15"/>
  <c r="AM29" i="15"/>
  <c r="AL29" i="15"/>
  <c r="AK29" i="15"/>
  <c r="AJ29" i="15"/>
  <c r="AH29" i="15"/>
  <c r="AG29" i="15"/>
  <c r="AC29" i="15"/>
  <c r="AB29" i="15"/>
  <c r="Z29" i="15"/>
  <c r="Y29" i="15"/>
  <c r="X29" i="15"/>
  <c r="W29" i="15"/>
  <c r="V29" i="15"/>
  <c r="U29" i="15"/>
  <c r="T29" i="15"/>
  <c r="S29" i="15"/>
  <c r="Q29" i="15"/>
  <c r="P29" i="15"/>
  <c r="N29" i="15"/>
  <c r="M29" i="15"/>
  <c r="K29" i="15"/>
  <c r="J29" i="15"/>
  <c r="H29" i="15"/>
  <c r="G29" i="15"/>
  <c r="AT18" i="15"/>
  <c r="AT6" i="15" s="1"/>
  <c r="AG27" i="15"/>
  <c r="AC27" i="15"/>
  <c r="AB27" i="15"/>
  <c r="Z27" i="15"/>
  <c r="Y27" i="15"/>
  <c r="X27" i="15"/>
  <c r="W27" i="15"/>
  <c r="V27" i="15"/>
  <c r="U27" i="15"/>
  <c r="T27" i="15"/>
  <c r="S27" i="15"/>
  <c r="Q27" i="15"/>
  <c r="P27" i="15"/>
  <c r="N27" i="15"/>
  <c r="K27" i="15"/>
  <c r="J27" i="15"/>
  <c r="H27" i="15"/>
  <c r="G27" i="15"/>
  <c r="AZ26" i="15"/>
  <c r="AP24" i="15"/>
  <c r="AO24" i="15"/>
  <c r="AM24" i="15"/>
  <c r="AL24" i="15"/>
  <c r="AK24" i="15"/>
  <c r="AJ24" i="15"/>
  <c r="AH24" i="15"/>
  <c r="AG24" i="15"/>
  <c r="AC24" i="15"/>
  <c r="AB24" i="15"/>
  <c r="Z24" i="15"/>
  <c r="Y24" i="15"/>
  <c r="X24" i="15"/>
  <c r="W24" i="15"/>
  <c r="V24" i="15"/>
  <c r="U24" i="15"/>
  <c r="T24" i="15"/>
  <c r="S24" i="15"/>
  <c r="Q24" i="15"/>
  <c r="P24" i="15"/>
  <c r="N24" i="15"/>
  <c r="M24" i="15"/>
  <c r="K24" i="15"/>
  <c r="J24" i="15"/>
  <c r="H24" i="15"/>
  <c r="AX24" i="15" s="1"/>
  <c r="G24" i="15"/>
  <c r="AW24" i="15" s="1"/>
  <c r="AP19" i="15"/>
  <c r="AO19" i="15"/>
  <c r="AM19" i="15"/>
  <c r="AL19" i="15"/>
  <c r="AK19" i="15"/>
  <c r="AJ19" i="15"/>
  <c r="AH19" i="15"/>
  <c r="AG19" i="15"/>
  <c r="AC19" i="15"/>
  <c r="AB19" i="15"/>
  <c r="Z19" i="15"/>
  <c r="Y19" i="15"/>
  <c r="X19" i="15"/>
  <c r="W19" i="15"/>
  <c r="V19" i="15"/>
  <c r="U19" i="15"/>
  <c r="T19" i="15"/>
  <c r="S19" i="15"/>
  <c r="Q19" i="15"/>
  <c r="P19" i="15"/>
  <c r="N19" i="15"/>
  <c r="M19" i="15"/>
  <c r="K19" i="15"/>
  <c r="H19" i="15"/>
  <c r="G19" i="15"/>
  <c r="BA17" i="15"/>
  <c r="AZ17" i="15"/>
  <c r="AZ16" i="15"/>
  <c r="AZ15" i="15"/>
  <c r="AZ14" i="15"/>
  <c r="AZ13" i="15"/>
  <c r="AZ12" i="15"/>
  <c r="AZ11" i="15"/>
  <c r="AZ10" i="15"/>
  <c r="AZ9" i="15"/>
  <c r="AZ8" i="15"/>
  <c r="AP7" i="15"/>
  <c r="AO7" i="15"/>
  <c r="AM7" i="15"/>
  <c r="AL7" i="15"/>
  <c r="AK7" i="15"/>
  <c r="AJ7" i="15"/>
  <c r="S7" i="15"/>
  <c r="Q7" i="15"/>
  <c r="P7" i="15"/>
  <c r="N7" i="15"/>
  <c r="M7" i="15"/>
  <c r="K7" i="15"/>
  <c r="H7" i="15"/>
  <c r="AX7" i="15" s="1"/>
  <c r="AB28" i="14"/>
  <c r="AA28" i="14"/>
  <c r="Z28" i="14"/>
  <c r="Y28" i="14"/>
  <c r="X28" i="14"/>
  <c r="W28" i="14"/>
  <c r="V28" i="14"/>
  <c r="U28" i="14"/>
  <c r="T28" i="14"/>
  <c r="S28" i="14"/>
  <c r="R28" i="14"/>
  <c r="Q28" i="14"/>
  <c r="N28" i="14"/>
  <c r="M28" i="14"/>
  <c r="L28" i="14"/>
  <c r="K28" i="14"/>
  <c r="J28" i="14"/>
  <c r="I28" i="14"/>
  <c r="L36" i="14"/>
  <c r="K36" i="14"/>
  <c r="J36" i="14"/>
  <c r="I36" i="14"/>
  <c r="AX53" i="13"/>
  <c r="AW53" i="13"/>
  <c r="AV53" i="13"/>
  <c r="AU53" i="13"/>
  <c r="AT53" i="13"/>
  <c r="AS53" i="13"/>
  <c r="AR53" i="13"/>
  <c r="AQ53" i="13"/>
  <c r="AO53" i="13"/>
  <c r="AN53" i="13"/>
  <c r="AM53" i="13"/>
  <c r="AL53" i="13"/>
  <c r="AJ53" i="13"/>
  <c r="AI53" i="13"/>
  <c r="AH53" i="13"/>
  <c r="AG53" i="13"/>
  <c r="AE53" i="13"/>
  <c r="AD53" i="13"/>
  <c r="AC53" i="13"/>
  <c r="AB53" i="13"/>
  <c r="Z53" i="13"/>
  <c r="Y53" i="13"/>
  <c r="X53" i="13"/>
  <c r="AY53" i="13" s="1"/>
  <c r="W53" i="13"/>
  <c r="M53" i="13"/>
  <c r="L53" i="13"/>
  <c r="J53" i="13"/>
  <c r="I53" i="13"/>
  <c r="G53" i="13"/>
  <c r="F53" i="13"/>
  <c r="E53" i="13"/>
  <c r="D53" i="13"/>
  <c r="C53" i="13"/>
  <c r="AW48" i="13"/>
  <c r="AV48" i="13"/>
  <c r="AU48" i="13"/>
  <c r="AT48" i="13"/>
  <c r="AS48" i="13"/>
  <c r="AR48" i="13"/>
  <c r="AQ48" i="13"/>
  <c r="AO48" i="13"/>
  <c r="AN48" i="13"/>
  <c r="AM48" i="13"/>
  <c r="AL48" i="13"/>
  <c r="AJ48" i="13"/>
  <c r="AI48" i="13"/>
  <c r="AH48" i="13"/>
  <c r="AG48" i="13"/>
  <c r="AE48" i="13"/>
  <c r="AD48" i="13"/>
  <c r="AC48" i="13"/>
  <c r="AB48" i="13"/>
  <c r="Z48" i="13"/>
  <c r="Y48" i="13"/>
  <c r="X48" i="13"/>
  <c r="W48" i="13"/>
  <c r="M48" i="13"/>
  <c r="L48" i="13"/>
  <c r="J48" i="13"/>
  <c r="I48" i="13"/>
  <c r="G48" i="13"/>
  <c r="F48" i="13"/>
  <c r="E48" i="13"/>
  <c r="D48" i="13"/>
  <c r="AX40" i="13"/>
  <c r="AW40" i="13"/>
  <c r="AV40" i="13"/>
  <c r="AU40" i="13"/>
  <c r="AT40" i="13"/>
  <c r="AS40" i="13"/>
  <c r="AR40" i="13"/>
  <c r="AQ40" i="13"/>
  <c r="AO40" i="13"/>
  <c r="AN40" i="13"/>
  <c r="AM40" i="13"/>
  <c r="AL40" i="13"/>
  <c r="AJ40" i="13"/>
  <c r="AI40" i="13"/>
  <c r="AH40" i="13"/>
  <c r="AG40" i="13"/>
  <c r="AE40" i="13"/>
  <c r="AD40" i="13"/>
  <c r="AC40" i="13"/>
  <c r="AB40" i="13"/>
  <c r="Z40" i="13"/>
  <c r="Y40" i="13"/>
  <c r="X40" i="13"/>
  <c r="W40" i="13"/>
  <c r="M40" i="13"/>
  <c r="S40" i="13" s="1"/>
  <c r="L40" i="13"/>
  <c r="R40" i="13" s="1"/>
  <c r="J40" i="13"/>
  <c r="I40" i="13"/>
  <c r="G40" i="13"/>
  <c r="F40" i="13"/>
  <c r="E40" i="13"/>
  <c r="D40" i="13"/>
  <c r="AX36" i="13"/>
  <c r="AW36" i="13"/>
  <c r="AV36" i="13"/>
  <c r="AU36" i="13"/>
  <c r="AT36" i="13"/>
  <c r="AS36" i="13"/>
  <c r="AR36" i="13"/>
  <c r="AQ36" i="13"/>
  <c r="AO36" i="13"/>
  <c r="AN36" i="13"/>
  <c r="AM36" i="13"/>
  <c r="AL36" i="13"/>
  <c r="AJ36" i="13"/>
  <c r="AI36" i="13"/>
  <c r="AH36" i="13"/>
  <c r="AG36" i="13"/>
  <c r="AE36" i="13"/>
  <c r="AD36" i="13"/>
  <c r="AC36" i="13"/>
  <c r="AB36" i="13"/>
  <c r="Z36" i="13"/>
  <c r="Y36" i="13"/>
  <c r="X36" i="13"/>
  <c r="W36" i="13"/>
  <c r="M36" i="13"/>
  <c r="S36" i="13" s="1"/>
  <c r="L36" i="13"/>
  <c r="R36" i="13" s="1"/>
  <c r="J36" i="13"/>
  <c r="I36" i="13"/>
  <c r="G36" i="13"/>
  <c r="F36" i="13"/>
  <c r="E36" i="13"/>
  <c r="D36" i="13"/>
  <c r="AW32" i="13"/>
  <c r="AV32" i="13"/>
  <c r="AU32" i="13"/>
  <c r="AT32" i="13"/>
  <c r="AS32" i="13"/>
  <c r="AR32" i="13"/>
  <c r="AQ32" i="13"/>
  <c r="AO32" i="13"/>
  <c r="AN32" i="13"/>
  <c r="AM32" i="13"/>
  <c r="AL32" i="13"/>
  <c r="AJ32" i="13"/>
  <c r="AI32" i="13"/>
  <c r="AH32" i="13"/>
  <c r="AG32" i="13"/>
  <c r="AE32" i="13"/>
  <c r="AD32" i="13"/>
  <c r="AC32" i="13"/>
  <c r="AB32" i="13"/>
  <c r="Z32" i="13"/>
  <c r="Y32" i="13"/>
  <c r="X32" i="13"/>
  <c r="W32" i="13"/>
  <c r="M32" i="13"/>
  <c r="J32" i="13"/>
  <c r="I32" i="13"/>
  <c r="G32" i="13"/>
  <c r="F32" i="13"/>
  <c r="E32" i="13"/>
  <c r="D32" i="13"/>
  <c r="C32" i="13"/>
  <c r="V30" i="13"/>
  <c r="AW30" i="13"/>
  <c r="AV30" i="13"/>
  <c r="AU30" i="13"/>
  <c r="AT30" i="13"/>
  <c r="AS30" i="13"/>
  <c r="AR30" i="13"/>
  <c r="AQ30" i="13"/>
  <c r="AO30" i="13"/>
  <c r="AN30" i="13"/>
  <c r="AM30" i="13"/>
  <c r="AL30" i="13"/>
  <c r="AJ30" i="13"/>
  <c r="AI30" i="13"/>
  <c r="AH30" i="13"/>
  <c r="AG30" i="13"/>
  <c r="AE30" i="13"/>
  <c r="AD30" i="13"/>
  <c r="AC30" i="13"/>
  <c r="AB30" i="13"/>
  <c r="Z30" i="13"/>
  <c r="Y30" i="13"/>
  <c r="X30" i="13"/>
  <c r="AY30" i="13" s="1"/>
  <c r="W30" i="13"/>
  <c r="M30" i="13"/>
  <c r="J30" i="13"/>
  <c r="G30" i="13"/>
  <c r="F30" i="13"/>
  <c r="E30" i="13"/>
  <c r="D30" i="13"/>
  <c r="AX27" i="13"/>
  <c r="AW27" i="13"/>
  <c r="AV27" i="13"/>
  <c r="AU27" i="13"/>
  <c r="AT27" i="13"/>
  <c r="AS27" i="13"/>
  <c r="AR27" i="13"/>
  <c r="AQ27" i="13"/>
  <c r="AO27" i="13"/>
  <c r="AN27" i="13"/>
  <c r="AM27" i="13"/>
  <c r="AL27" i="13"/>
  <c r="AJ27" i="13"/>
  <c r="AI27" i="13"/>
  <c r="AH27" i="13"/>
  <c r="AG27" i="13"/>
  <c r="AE27" i="13"/>
  <c r="AD27" i="13"/>
  <c r="AC27" i="13"/>
  <c r="AB27" i="13"/>
  <c r="Z27" i="13"/>
  <c r="Y27" i="13"/>
  <c r="X27" i="13"/>
  <c r="AY27" i="13" s="1"/>
  <c r="W27" i="13"/>
  <c r="M27" i="13"/>
  <c r="J27" i="13"/>
  <c r="I27" i="13"/>
  <c r="G27" i="13"/>
  <c r="F27" i="13"/>
  <c r="E27" i="13"/>
  <c r="D27" i="13"/>
  <c r="AX22" i="13"/>
  <c r="AW22" i="13"/>
  <c r="AV22" i="13"/>
  <c r="AU22" i="13"/>
  <c r="AT22" i="13"/>
  <c r="AS22" i="13"/>
  <c r="AR22" i="13"/>
  <c r="AQ22" i="13"/>
  <c r="AO22" i="13"/>
  <c r="AN22" i="13"/>
  <c r="AM22" i="13"/>
  <c r="AL22" i="13"/>
  <c r="AJ22" i="13"/>
  <c r="AI22" i="13"/>
  <c r="AH22" i="13"/>
  <c r="AG22" i="13"/>
  <c r="AE22" i="13"/>
  <c r="AD22" i="13"/>
  <c r="AC22" i="13"/>
  <c r="AB22" i="13"/>
  <c r="Z22" i="13"/>
  <c r="Y22" i="13"/>
  <c r="X22" i="13"/>
  <c r="AY22" i="13" s="1"/>
  <c r="W22" i="13"/>
  <c r="M22" i="13"/>
  <c r="I22" i="13"/>
  <c r="G22" i="13"/>
  <c r="F22" i="13"/>
  <c r="E22" i="13"/>
  <c r="D22" i="13"/>
  <c r="AX7" i="13"/>
  <c r="AW7" i="13"/>
  <c r="AT7" i="13"/>
  <c r="AS7" i="13"/>
  <c r="AR7" i="13"/>
  <c r="AQ7" i="13"/>
  <c r="AO7" i="13"/>
  <c r="AN7" i="13"/>
  <c r="AM7" i="13"/>
  <c r="AL7" i="13"/>
  <c r="AJ7" i="13"/>
  <c r="AI7" i="13"/>
  <c r="AH7" i="13"/>
  <c r="AG7" i="13"/>
  <c r="AE7" i="13"/>
  <c r="AD7" i="13"/>
  <c r="AC7" i="13"/>
  <c r="AB7" i="13"/>
  <c r="M7" i="13"/>
  <c r="G7" i="13"/>
  <c r="F7" i="13"/>
  <c r="E7" i="13"/>
  <c r="AI53" i="12"/>
  <c r="AH53" i="12"/>
  <c r="AF53" i="12"/>
  <c r="AE53" i="12"/>
  <c r="AC53" i="12"/>
  <c r="AB53" i="12"/>
  <c r="Z53" i="12"/>
  <c r="Y53" i="12"/>
  <c r="W53" i="12"/>
  <c r="V53" i="12"/>
  <c r="T53" i="12"/>
  <c r="S53" i="12"/>
  <c r="Q53" i="12"/>
  <c r="P53" i="12"/>
  <c r="N53" i="12"/>
  <c r="M53" i="12"/>
  <c r="K53" i="12"/>
  <c r="J53" i="12"/>
  <c r="AI48" i="12"/>
  <c r="AH48" i="12"/>
  <c r="AF48" i="12"/>
  <c r="AE48" i="12"/>
  <c r="AC48" i="12"/>
  <c r="AB48" i="12"/>
  <c r="Z48" i="12"/>
  <c r="Y48" i="12"/>
  <c r="W48" i="12"/>
  <c r="V48" i="12"/>
  <c r="T48" i="12"/>
  <c r="S48" i="12"/>
  <c r="Q48" i="12"/>
  <c r="P48" i="12"/>
  <c r="N48" i="12"/>
  <c r="M48" i="12"/>
  <c r="K48" i="12"/>
  <c r="J48" i="12"/>
  <c r="AI40" i="12"/>
  <c r="AH40" i="12"/>
  <c r="AF40" i="12"/>
  <c r="AE40" i="12"/>
  <c r="AC40" i="12"/>
  <c r="AB40" i="12"/>
  <c r="Z40" i="12"/>
  <c r="Y40" i="12"/>
  <c r="W40" i="12"/>
  <c r="V40" i="12"/>
  <c r="T40" i="12"/>
  <c r="S40" i="12"/>
  <c r="Q40" i="12"/>
  <c r="P40" i="12"/>
  <c r="N40" i="12"/>
  <c r="M40" i="12"/>
  <c r="K40" i="12"/>
  <c r="J40" i="12"/>
  <c r="AI36" i="12"/>
  <c r="AH36" i="12"/>
  <c r="AF36" i="12"/>
  <c r="AE36" i="12"/>
  <c r="AC36" i="12"/>
  <c r="AB36" i="12"/>
  <c r="Z36" i="12"/>
  <c r="Y36" i="12"/>
  <c r="W36" i="12"/>
  <c r="V36" i="12"/>
  <c r="T36" i="12"/>
  <c r="S36" i="12"/>
  <c r="Q36" i="12"/>
  <c r="P36" i="12"/>
  <c r="N36" i="12"/>
  <c r="M36" i="12"/>
  <c r="K36" i="12"/>
  <c r="J36" i="12"/>
  <c r="AI32" i="12"/>
  <c r="AH32" i="12"/>
  <c r="AF32" i="12"/>
  <c r="AE32" i="12"/>
  <c r="AC32" i="12"/>
  <c r="AB32" i="12"/>
  <c r="Z32" i="12"/>
  <c r="Y32" i="12"/>
  <c r="W32" i="12"/>
  <c r="V32" i="12"/>
  <c r="T32" i="12"/>
  <c r="S32" i="12"/>
  <c r="Q32" i="12"/>
  <c r="P32" i="12"/>
  <c r="N32" i="12"/>
  <c r="M32" i="12"/>
  <c r="K32" i="12"/>
  <c r="J32" i="12"/>
  <c r="F30" i="12"/>
  <c r="E30" i="12"/>
  <c r="S30" i="13" s="1"/>
  <c r="AI30" i="12"/>
  <c r="AH30" i="12"/>
  <c r="AF30" i="12"/>
  <c r="AE30" i="12"/>
  <c r="AC30" i="12"/>
  <c r="AB30" i="12"/>
  <c r="Z30" i="12"/>
  <c r="Y30" i="12"/>
  <c r="W30" i="12"/>
  <c r="V30" i="12"/>
  <c r="T30" i="12"/>
  <c r="S30" i="12"/>
  <c r="Q30" i="12"/>
  <c r="P30" i="12"/>
  <c r="N30" i="12"/>
  <c r="M30" i="12"/>
  <c r="K30" i="12"/>
  <c r="J30" i="12"/>
  <c r="H30" i="12"/>
  <c r="P30" i="13" s="1"/>
  <c r="G30" i="12"/>
  <c r="AI27" i="12"/>
  <c r="AH27" i="12"/>
  <c r="AF27" i="12"/>
  <c r="AE27" i="12"/>
  <c r="AC27" i="12"/>
  <c r="AB27" i="12"/>
  <c r="Z27" i="12"/>
  <c r="Y27" i="12"/>
  <c r="W27" i="12"/>
  <c r="V27" i="12"/>
  <c r="T27" i="12"/>
  <c r="S27" i="12"/>
  <c r="Q27" i="12"/>
  <c r="P27" i="12"/>
  <c r="N27" i="12"/>
  <c r="M27" i="12"/>
  <c r="K27" i="12"/>
  <c r="J27" i="12"/>
  <c r="AI22" i="12"/>
  <c r="AH22" i="12"/>
  <c r="AE22" i="12"/>
  <c r="AC22" i="12"/>
  <c r="AB22" i="12"/>
  <c r="Z22" i="12"/>
  <c r="Y22" i="12"/>
  <c r="W22" i="12"/>
  <c r="V22" i="12"/>
  <c r="T22" i="12"/>
  <c r="S22" i="12"/>
  <c r="Q22" i="12"/>
  <c r="P22" i="12"/>
  <c r="N22" i="12"/>
  <c r="M22" i="12"/>
  <c r="K22" i="12"/>
  <c r="J22" i="12"/>
  <c r="H22" i="12"/>
  <c r="G22" i="12"/>
  <c r="AI7" i="12"/>
  <c r="AH7" i="12"/>
  <c r="AF7" i="12"/>
  <c r="AE7" i="12"/>
  <c r="AC7" i="12"/>
  <c r="AB7" i="12"/>
  <c r="Z7" i="12"/>
  <c r="Y7" i="12"/>
  <c r="W7" i="12"/>
  <c r="V7" i="12"/>
  <c r="T7" i="12"/>
  <c r="S7" i="12"/>
  <c r="Q7" i="12"/>
  <c r="P7" i="12"/>
  <c r="N7" i="12"/>
  <c r="M7" i="12"/>
  <c r="K7" i="12"/>
  <c r="H36" i="14" l="1"/>
  <c r="AY48" i="13"/>
  <c r="AY40" i="13"/>
  <c r="W21" i="13"/>
  <c r="L21" i="13"/>
  <c r="N30" i="13"/>
  <c r="F21" i="12"/>
  <c r="J35" i="14"/>
  <c r="N35" i="14"/>
  <c r="V5" i="14"/>
  <c r="V35" i="14" s="1"/>
  <c r="G36" i="14"/>
  <c r="G35" i="14"/>
  <c r="K35" i="14"/>
  <c r="W5" i="14"/>
  <c r="W35" i="14" s="1"/>
  <c r="AA5" i="14"/>
  <c r="AA35" i="14" s="1"/>
  <c r="Y5" i="14"/>
  <c r="Y36" i="14" s="1"/>
  <c r="P28" i="14"/>
  <c r="Z5" i="14"/>
  <c r="Z36" i="14" s="1"/>
  <c r="H35" i="14"/>
  <c r="X5" i="14"/>
  <c r="X35" i="14" s="1"/>
  <c r="AB5" i="14"/>
  <c r="AB36" i="14" s="1"/>
  <c r="O28" i="14"/>
  <c r="W6" i="13"/>
  <c r="X21" i="13"/>
  <c r="X6" i="13" s="1"/>
  <c r="BA11" i="15"/>
  <c r="BA15" i="15"/>
  <c r="AW21" i="15"/>
  <c r="AX22" i="15"/>
  <c r="AW25" i="15"/>
  <c r="AX26" i="15"/>
  <c r="BA26" i="15"/>
  <c r="BA30" i="15"/>
  <c r="AX34" i="15"/>
  <c r="BA34" i="15"/>
  <c r="AX38" i="15"/>
  <c r="BA38" i="15"/>
  <c r="AW41" i="15"/>
  <c r="AZ41" i="15"/>
  <c r="AX42" i="15"/>
  <c r="BA42" i="15"/>
  <c r="AW49" i="15"/>
  <c r="AZ49" i="15"/>
  <c r="AX54" i="15"/>
  <c r="BA54" i="15"/>
  <c r="BA10" i="15"/>
  <c r="BA14" i="15"/>
  <c r="BA21" i="15"/>
  <c r="AX21" i="15"/>
  <c r="AX25" i="15"/>
  <c r="BA25" i="15"/>
  <c r="AW32" i="15"/>
  <c r="AZ32" i="15"/>
  <c r="AW36" i="15"/>
  <c r="AZ36" i="15"/>
  <c r="AW44" i="15"/>
  <c r="AZ44" i="15"/>
  <c r="AX49" i="15"/>
  <c r="BA49" i="15"/>
  <c r="AW56" i="15"/>
  <c r="AZ56" i="15"/>
  <c r="F7" i="15"/>
  <c r="BA13" i="15"/>
  <c r="AW23" i="15"/>
  <c r="AZ23" i="15"/>
  <c r="AX28" i="15"/>
  <c r="BA28" i="15"/>
  <c r="AX32" i="15"/>
  <c r="BA32" i="15"/>
  <c r="AW39" i="15"/>
  <c r="AZ39" i="15"/>
  <c r="AX44" i="15"/>
  <c r="BA44" i="15"/>
  <c r="AX48" i="15"/>
  <c r="BA48" i="15"/>
  <c r="AW51" i="15"/>
  <c r="AZ51" i="15"/>
  <c r="AX52" i="15"/>
  <c r="BA52" i="15"/>
  <c r="AW55" i="15"/>
  <c r="AZ55" i="15"/>
  <c r="AX56" i="15"/>
  <c r="BA56" i="15"/>
  <c r="AX41" i="15"/>
  <c r="BA41" i="15"/>
  <c r="AW52" i="15"/>
  <c r="AZ52" i="15"/>
  <c r="AX53" i="15"/>
  <c r="BA53" i="15"/>
  <c r="BA9" i="15"/>
  <c r="BA12" i="15"/>
  <c r="BA16" i="15"/>
  <c r="AW22" i="15"/>
  <c r="AX23" i="15"/>
  <c r="AZ30" i="15"/>
  <c r="AW34" i="15"/>
  <c r="AZ34" i="15"/>
  <c r="AX35" i="15"/>
  <c r="BA35" i="15"/>
  <c r="AW38" i="15"/>
  <c r="AZ38" i="15"/>
  <c r="AX39" i="15"/>
  <c r="BA39" i="15"/>
  <c r="AW42" i="15"/>
  <c r="AZ42" i="15"/>
  <c r="AX43" i="15"/>
  <c r="BA43" i="15"/>
  <c r="AW46" i="15"/>
  <c r="AZ46" i="15"/>
  <c r="AX47" i="15"/>
  <c r="BA47" i="15"/>
  <c r="J18" i="15"/>
  <c r="J6" i="15" s="1"/>
  <c r="AZ7" i="15"/>
  <c r="AY36" i="15"/>
  <c r="R5" i="14"/>
  <c r="Z18" i="15"/>
  <c r="Z6" i="15" s="1"/>
  <c r="Q5" i="14"/>
  <c r="S5" i="14"/>
  <c r="U5" i="14"/>
  <c r="T5" i="14"/>
  <c r="M21" i="13"/>
  <c r="Q36" i="13"/>
  <c r="V48" i="13"/>
  <c r="J21" i="13"/>
  <c r="Q40" i="13"/>
  <c r="AH21" i="13"/>
  <c r="AH6" i="13" s="1"/>
  <c r="AL21" i="13"/>
  <c r="AL6" i="13" s="1"/>
  <c r="Z21" i="13"/>
  <c r="Z6" i="13" s="1"/>
  <c r="AT21" i="13"/>
  <c r="AT6" i="13" s="1"/>
  <c r="V36" i="13"/>
  <c r="AY36" i="13" s="1"/>
  <c r="AX21" i="13"/>
  <c r="AX6" i="13" s="1"/>
  <c r="E21" i="13"/>
  <c r="E6" i="13" s="1"/>
  <c r="C21" i="13"/>
  <c r="G21" i="13"/>
  <c r="G6" i="13" s="1"/>
  <c r="AD21" i="13"/>
  <c r="AD6" i="13" s="1"/>
  <c r="F21" i="13"/>
  <c r="F6" i="13" s="1"/>
  <c r="AJ21" i="13"/>
  <c r="AJ6" i="13" s="1"/>
  <c r="AR21" i="13"/>
  <c r="AR6" i="13" s="1"/>
  <c r="D21" i="13"/>
  <c r="Y21" i="13"/>
  <c r="Y6" i="13" s="1"/>
  <c r="AC21" i="13"/>
  <c r="AC6" i="13" s="1"/>
  <c r="AG21" i="13"/>
  <c r="AG6" i="13" s="1"/>
  <c r="AO21" i="13"/>
  <c r="AO6" i="13" s="1"/>
  <c r="AS21" i="13"/>
  <c r="AS6" i="13" s="1"/>
  <c r="AW21" i="13"/>
  <c r="AW6" i="13" s="1"/>
  <c r="AE21" i="13"/>
  <c r="AE6" i="13" s="1"/>
  <c r="AI21" i="13"/>
  <c r="AI6" i="13" s="1"/>
  <c r="AM21" i="13"/>
  <c r="AM6" i="13" s="1"/>
  <c r="AQ21" i="13"/>
  <c r="AQ6" i="13" s="1"/>
  <c r="AU21" i="13"/>
  <c r="AU6" i="13" s="1"/>
  <c r="V40" i="13"/>
  <c r="AB21" i="13"/>
  <c r="AB6" i="13" s="1"/>
  <c r="AN21" i="13"/>
  <c r="AN6" i="13" s="1"/>
  <c r="AV21" i="13"/>
  <c r="AV6" i="13" s="1"/>
  <c r="I6" i="13"/>
  <c r="V32" i="13"/>
  <c r="AY32" i="13" s="1"/>
  <c r="F7" i="12"/>
  <c r="D27" i="12"/>
  <c r="C30" i="12"/>
  <c r="Q30" i="13" s="1"/>
  <c r="J21" i="12"/>
  <c r="J6" i="12" s="1"/>
  <c r="AH21" i="12"/>
  <c r="AH6" i="12" s="1"/>
  <c r="E27" i="12"/>
  <c r="N21" i="12"/>
  <c r="N6" i="12" s="1"/>
  <c r="Z21" i="12"/>
  <c r="Z6" i="12" s="1"/>
  <c r="E7" i="12"/>
  <c r="P7" i="13" s="1"/>
  <c r="K21" i="12"/>
  <c r="K6" i="12" s="1"/>
  <c r="Q21" i="12"/>
  <c r="Q6" i="12" s="1"/>
  <c r="V21" i="12"/>
  <c r="V6" i="12" s="1"/>
  <c r="E22" i="12"/>
  <c r="P21" i="12"/>
  <c r="P6" i="12" s="1"/>
  <c r="H21" i="12"/>
  <c r="AF21" i="12"/>
  <c r="AF6" i="12" s="1"/>
  <c r="G21" i="12"/>
  <c r="W21" i="12"/>
  <c r="W6" i="12" s="1"/>
  <c r="M21" i="12"/>
  <c r="M6" i="12" s="1"/>
  <c r="AC21" i="12"/>
  <c r="AC6" i="12" s="1"/>
  <c r="AB21" i="12"/>
  <c r="AB6" i="12" s="1"/>
  <c r="S21" i="12"/>
  <c r="S6" i="12" s="1"/>
  <c r="AI21" i="12"/>
  <c r="AI6" i="12" s="1"/>
  <c r="Y21" i="12"/>
  <c r="Y6" i="12" s="1"/>
  <c r="T21" i="12"/>
  <c r="T6" i="12" s="1"/>
  <c r="AE21" i="12"/>
  <c r="AE6" i="12" s="1"/>
  <c r="G18" i="15"/>
  <c r="F24" i="15"/>
  <c r="E29" i="15"/>
  <c r="AX29" i="15" s="1"/>
  <c r="M18" i="15"/>
  <c r="M6" i="15" s="1"/>
  <c r="AY52" i="15"/>
  <c r="D50" i="15"/>
  <c r="AW50" i="15" s="1"/>
  <c r="V18" i="15"/>
  <c r="V6" i="15" s="1"/>
  <c r="N18" i="15"/>
  <c r="N6" i="15" s="1"/>
  <c r="AO18" i="15"/>
  <c r="AO6" i="15" s="1"/>
  <c r="AG18" i="15"/>
  <c r="AG6" i="15" s="1"/>
  <c r="AK18" i="15"/>
  <c r="AK6" i="15" s="1"/>
  <c r="S18" i="15"/>
  <c r="AM18" i="15"/>
  <c r="AM6" i="15" s="1"/>
  <c r="E19" i="15"/>
  <c r="K18" i="15"/>
  <c r="K6" i="15" s="1"/>
  <c r="AY14" i="15"/>
  <c r="AC18" i="15"/>
  <c r="P18" i="15"/>
  <c r="P6" i="15" s="1"/>
  <c r="T18" i="15"/>
  <c r="T6" i="15" s="1"/>
  <c r="D33" i="15"/>
  <c r="AW33" i="15" s="1"/>
  <c r="AY34" i="15"/>
  <c r="W18" i="15"/>
  <c r="W6" i="15" s="1"/>
  <c r="D45" i="15"/>
  <c r="AZ45" i="15" s="1"/>
  <c r="U18" i="15"/>
  <c r="U6" i="15" s="1"/>
  <c r="E37" i="15"/>
  <c r="AX37" i="15" s="1"/>
  <c r="AW54" i="15"/>
  <c r="E33" i="15"/>
  <c r="AX33" i="15" s="1"/>
  <c r="F45" i="15"/>
  <c r="AU18" i="15"/>
  <c r="AU6" i="15" s="1"/>
  <c r="AH18" i="15"/>
  <c r="AH6" i="15" s="1"/>
  <c r="AL18" i="15"/>
  <c r="AL6" i="15" s="1"/>
  <c r="AP18" i="15"/>
  <c r="AP6" i="15" s="1"/>
  <c r="AY38" i="15"/>
  <c r="Q18" i="15"/>
  <c r="Q6" i="15" s="1"/>
  <c r="F19" i="15"/>
  <c r="H18" i="15"/>
  <c r="AX55" i="15"/>
  <c r="AJ18" i="15"/>
  <c r="AJ6" i="15" s="1"/>
  <c r="Y18" i="15"/>
  <c r="Y6" i="15" s="1"/>
  <c r="D19" i="15"/>
  <c r="AZ19" i="15" s="1"/>
  <c r="AB18" i="15"/>
  <c r="F50" i="15"/>
  <c r="AW26" i="15"/>
  <c r="AY8" i="15"/>
  <c r="AV14" i="15"/>
  <c r="X18" i="15"/>
  <c r="AW35" i="15"/>
  <c r="D37" i="15"/>
  <c r="AW37" i="15" s="1"/>
  <c r="AW40" i="15"/>
  <c r="F29" i="15"/>
  <c r="AW31" i="15"/>
  <c r="AY31" i="15"/>
  <c r="AX36" i="15"/>
  <c r="F37" i="15"/>
  <c r="D29" i="15"/>
  <c r="AW29" i="15" s="1"/>
  <c r="AX31" i="15"/>
  <c r="AW43" i="15"/>
  <c r="E45" i="15"/>
  <c r="AX45" i="15" s="1"/>
  <c r="AY46" i="15"/>
  <c r="AX46" i="15"/>
  <c r="AW48" i="15"/>
  <c r="E50" i="15"/>
  <c r="AX50" i="15" s="1"/>
  <c r="AY51" i="15"/>
  <c r="AX51" i="15"/>
  <c r="AX40" i="15"/>
  <c r="AW47" i="15"/>
  <c r="AW53" i="15"/>
  <c r="F33" i="15"/>
  <c r="AV33" i="15" s="1"/>
  <c r="D22" i="12"/>
  <c r="D30" i="12"/>
  <c r="R30" i="13" s="1"/>
  <c r="AW45" i="15" l="1"/>
  <c r="E18" i="15"/>
  <c r="AX18" i="15"/>
  <c r="AX19" i="15"/>
  <c r="G6" i="15"/>
  <c r="AW19" i="15"/>
  <c r="Z35" i="14"/>
  <c r="N36" i="14"/>
  <c r="W36" i="14"/>
  <c r="M35" i="14"/>
  <c r="M36" i="14"/>
  <c r="AA36" i="14"/>
  <c r="V36" i="14"/>
  <c r="AB35" i="14"/>
  <c r="V21" i="13"/>
  <c r="AY21" i="13" s="1"/>
  <c r="K21" i="13"/>
  <c r="K6" i="13" s="1"/>
  <c r="O30" i="13"/>
  <c r="O27" i="13"/>
  <c r="S27" i="13"/>
  <c r="P27" i="13"/>
  <c r="P22" i="13"/>
  <c r="O22" i="13"/>
  <c r="H6" i="12"/>
  <c r="G6" i="12"/>
  <c r="N7" i="13"/>
  <c r="F6" i="12"/>
  <c r="L35" i="14"/>
  <c r="I35" i="14"/>
  <c r="X36" i="14"/>
  <c r="Y35" i="14"/>
  <c r="S35" i="14"/>
  <c r="S36" i="14"/>
  <c r="U35" i="14"/>
  <c r="U36" i="14"/>
  <c r="T35" i="14"/>
  <c r="T36" i="14"/>
  <c r="O35" i="14"/>
  <c r="O36" i="14"/>
  <c r="R35" i="14"/>
  <c r="R36" i="14"/>
  <c r="P35" i="14"/>
  <c r="P36" i="14"/>
  <c r="Q35" i="14"/>
  <c r="Q36" i="14"/>
  <c r="AV44" i="15"/>
  <c r="AY44" i="15"/>
  <c r="AV40" i="15"/>
  <c r="AY40" i="15"/>
  <c r="AV41" i="15"/>
  <c r="AY41" i="15"/>
  <c r="BA33" i="15"/>
  <c r="AV23" i="15"/>
  <c r="AY23" i="15"/>
  <c r="AV16" i="15"/>
  <c r="AY16" i="15"/>
  <c r="AV11" i="15"/>
  <c r="AY11" i="15"/>
  <c r="BA24" i="15"/>
  <c r="AV9" i="15"/>
  <c r="AY9" i="15"/>
  <c r="AZ50" i="15"/>
  <c r="AV36" i="15"/>
  <c r="AZ33" i="15"/>
  <c r="AV22" i="15"/>
  <c r="BA19" i="15"/>
  <c r="AV13" i="15"/>
  <c r="AY13" i="15"/>
  <c r="AV47" i="15"/>
  <c r="AY47" i="15"/>
  <c r="AV55" i="15"/>
  <c r="AV35" i="15"/>
  <c r="AY35" i="15"/>
  <c r="AV56" i="15"/>
  <c r="AV42" i="15"/>
  <c r="AY42" i="15"/>
  <c r="AV43" i="15"/>
  <c r="AY43" i="15"/>
  <c r="AV12" i="15"/>
  <c r="AY12" i="15"/>
  <c r="AV21" i="15"/>
  <c r="AV15" i="15"/>
  <c r="AY15" i="15"/>
  <c r="AV48" i="15"/>
  <c r="AY48" i="15"/>
  <c r="AV49" i="15"/>
  <c r="AY49" i="15"/>
  <c r="BA50" i="15"/>
  <c r="BA45" i="15"/>
  <c r="AZ37" i="15"/>
  <c r="AV53" i="15"/>
  <c r="AY53" i="15"/>
  <c r="AV26" i="15"/>
  <c r="AY26" i="15"/>
  <c r="AV39" i="15"/>
  <c r="AY39" i="15"/>
  <c r="BA37" i="15"/>
  <c r="AV17" i="15"/>
  <c r="AY17" i="15"/>
  <c r="AV10" i="15"/>
  <c r="AY10" i="15"/>
  <c r="AV54" i="15"/>
  <c r="AY54" i="15"/>
  <c r="AV25" i="15"/>
  <c r="AY25" i="15"/>
  <c r="AV32" i="15"/>
  <c r="AY32" i="15"/>
  <c r="AV28" i="15"/>
  <c r="AV52" i="15"/>
  <c r="C24" i="15"/>
  <c r="L6" i="13"/>
  <c r="C27" i="12"/>
  <c r="E21" i="12"/>
  <c r="P21" i="13" s="1"/>
  <c r="AV38" i="15"/>
  <c r="C19" i="15"/>
  <c r="AV34" i="15"/>
  <c r="C50" i="15"/>
  <c r="C29" i="15"/>
  <c r="AV51" i="15"/>
  <c r="AV20" i="15"/>
  <c r="S6" i="15"/>
  <c r="AY45" i="15"/>
  <c r="D18" i="15"/>
  <c r="D6" i="15" s="1"/>
  <c r="BA18" i="15"/>
  <c r="F18" i="15"/>
  <c r="F6" i="15" s="1"/>
  <c r="AV31" i="15"/>
  <c r="X6" i="15"/>
  <c r="C37" i="15"/>
  <c r="AY37" i="15" s="1"/>
  <c r="H6" i="15"/>
  <c r="AV46" i="15"/>
  <c r="M6" i="13"/>
  <c r="D21" i="12"/>
  <c r="O21" i="13" s="1"/>
  <c r="AW18" i="15" l="1"/>
  <c r="AW6" i="15"/>
  <c r="D36" i="14"/>
  <c r="E36" i="14"/>
  <c r="V6" i="13"/>
  <c r="AY6" i="13" s="1"/>
  <c r="C21" i="12"/>
  <c r="N27" i="13"/>
  <c r="D6" i="12"/>
  <c r="O6" i="13" s="1"/>
  <c r="E6" i="12"/>
  <c r="E35" i="14"/>
  <c r="F36" i="14"/>
  <c r="F35" i="14"/>
  <c r="AY33" i="15"/>
  <c r="AV19" i="15"/>
  <c r="AY19" i="15"/>
  <c r="AV24" i="15"/>
  <c r="AY24" i="15"/>
  <c r="AV50" i="15"/>
  <c r="AY50" i="15"/>
  <c r="AV7" i="15"/>
  <c r="AY7" i="15"/>
  <c r="AZ18" i="15"/>
  <c r="C18" i="15"/>
  <c r="AV29" i="15"/>
  <c r="E6" i="15"/>
  <c r="AX6" i="15" s="1"/>
  <c r="AV37" i="15"/>
  <c r="AV45" i="15"/>
  <c r="C6" i="12" l="1"/>
  <c r="N21" i="13"/>
  <c r="P6" i="13"/>
  <c r="C6" i="15"/>
  <c r="AY18" i="15"/>
  <c r="BA6" i="15"/>
  <c r="AZ6" i="15"/>
  <c r="AV18" i="15"/>
  <c r="AY6" i="15" l="1"/>
  <c r="D8" i="9" l="1"/>
  <c r="D9" i="9"/>
  <c r="K7" i="10"/>
  <c r="K6" i="10" s="1"/>
  <c r="N7" i="10"/>
  <c r="N6" i="10" s="1"/>
  <c r="P7" i="10"/>
  <c r="P6" i="10" s="1"/>
  <c r="Q7" i="10"/>
  <c r="Q6" i="10" s="1"/>
  <c r="S7" i="10"/>
  <c r="S6" i="10" s="1"/>
  <c r="T7" i="10"/>
  <c r="T6" i="10" s="1"/>
  <c r="W7" i="10"/>
  <c r="W6" i="10" s="1"/>
  <c r="Y7" i="10"/>
  <c r="Y6" i="10" s="1"/>
  <c r="Z7" i="10"/>
  <c r="Z6" i="10" s="1"/>
  <c r="AB7" i="10"/>
  <c r="AB6" i="10" s="1"/>
  <c r="AC7" i="10"/>
  <c r="AC6" i="10" s="1"/>
  <c r="AE7" i="10"/>
  <c r="AE6" i="10" s="1"/>
  <c r="AF7" i="10"/>
  <c r="AF6" i="10" s="1"/>
  <c r="AK7" i="10"/>
  <c r="AK6" i="10" s="1"/>
  <c r="AL7" i="10"/>
  <c r="AL6" i="10" s="1"/>
  <c r="AN7" i="10"/>
  <c r="AN6" i="10" s="1"/>
  <c r="AO7" i="10"/>
  <c r="AO6" i="10" s="1"/>
  <c r="AR7" i="10"/>
  <c r="AR6" i="10" s="1"/>
  <c r="AT7" i="10"/>
  <c r="AT6" i="10" s="1"/>
  <c r="AU7" i="10"/>
  <c r="AU6" i="10" s="1"/>
  <c r="AW7" i="10"/>
  <c r="AW6" i="10" s="1"/>
  <c r="AX7" i="10"/>
  <c r="AX6" i="10" s="1"/>
  <c r="AZ7" i="10"/>
  <c r="AZ6" i="10" s="1"/>
  <c r="BA7" i="10"/>
  <c r="BA6" i="10" s="1"/>
  <c r="BC7" i="10"/>
  <c r="BC6" i="10" s="1"/>
  <c r="BD7" i="10"/>
  <c r="BD6" i="10" s="1"/>
  <c r="BF7" i="10"/>
  <c r="BF6" i="10" s="1"/>
  <c r="BG7" i="10"/>
  <c r="BG6" i="10" s="1"/>
  <c r="BI7" i="10"/>
  <c r="BI6" i="10" s="1"/>
  <c r="BJ7" i="10"/>
  <c r="BJ6" i="10" s="1"/>
  <c r="BL7" i="10"/>
  <c r="BL6" i="10" s="1"/>
  <c r="BM7" i="10"/>
  <c r="BM6" i="10" s="1"/>
  <c r="BR7" i="10"/>
  <c r="BR6" i="10" s="1"/>
  <c r="BS7" i="10"/>
  <c r="BS6" i="10" s="1"/>
  <c r="BU7" i="10"/>
  <c r="BU6" i="10" s="1"/>
  <c r="BV7" i="10"/>
  <c r="BV6" i="10" s="1"/>
  <c r="BX7" i="10"/>
  <c r="BX6" i="10" s="1"/>
  <c r="BY7" i="10"/>
  <c r="BY6" i="10" s="1"/>
  <c r="CA7" i="10"/>
  <c r="CA6" i="10" s="1"/>
  <c r="CB7" i="10"/>
  <c r="CB6" i="10" s="1"/>
  <c r="CD7" i="10"/>
  <c r="CD6" i="10" s="1"/>
  <c r="CE7" i="10"/>
  <c r="CE6" i="10" s="1"/>
  <c r="CG7" i="10"/>
  <c r="CG6" i="10" s="1"/>
  <c r="CH7" i="10"/>
  <c r="CH6" i="10" s="1"/>
  <c r="CJ7" i="10"/>
  <c r="CJ6" i="10" s="1"/>
  <c r="CK7" i="10"/>
  <c r="CK6" i="10" s="1"/>
  <c r="CM7" i="10"/>
  <c r="CM6" i="10" s="1"/>
  <c r="CN7" i="10"/>
  <c r="CN6" i="10" s="1"/>
  <c r="CP7" i="10"/>
  <c r="CP6" i="10" s="1"/>
  <c r="CQ7" i="10"/>
  <c r="CQ6" i="10" s="1"/>
  <c r="CS7" i="10"/>
  <c r="CS6" i="10" s="1"/>
  <c r="CT7" i="10"/>
  <c r="CT6" i="10" s="1"/>
  <c r="CV7" i="10"/>
  <c r="CV6" i="10" s="1"/>
  <c r="CW7" i="10"/>
  <c r="CW6" i="10" s="1"/>
  <c r="CY7" i="10"/>
  <c r="CY6" i="10" s="1"/>
  <c r="CZ7" i="10"/>
  <c r="CZ6" i="10" s="1"/>
  <c r="DE7" i="10"/>
  <c r="DE6" i="10" s="1"/>
  <c r="DF7" i="10"/>
  <c r="DF6" i="10" s="1"/>
  <c r="DH7" i="10"/>
  <c r="DH6" i="10" s="1"/>
  <c r="DI7" i="10"/>
  <c r="DI6" i="10" s="1"/>
  <c r="DK7" i="10"/>
  <c r="DK6" i="10" s="1"/>
  <c r="DL7" i="10"/>
  <c r="DL6" i="10" s="1"/>
  <c r="DN7" i="10"/>
  <c r="DN6" i="10" s="1"/>
  <c r="DO7" i="10"/>
  <c r="DO6" i="10" s="1"/>
  <c r="DQ7" i="10"/>
  <c r="DQ6" i="10" s="1"/>
  <c r="DR7" i="10"/>
  <c r="DR6" i="10" s="1"/>
  <c r="DT7" i="10"/>
  <c r="DT6" i="10" s="1"/>
  <c r="DU7" i="10"/>
  <c r="DU6" i="10" s="1"/>
  <c r="DW7" i="10"/>
  <c r="DW6" i="10" s="1"/>
  <c r="DX7" i="10"/>
  <c r="DX6" i="10" s="1"/>
  <c r="DZ7" i="10"/>
  <c r="DZ6" i="10" s="1"/>
  <c r="EA7" i="10"/>
  <c r="EA6" i="10" s="1"/>
  <c r="EC7" i="10"/>
  <c r="EC6" i="10" s="1"/>
  <c r="ED7" i="10"/>
  <c r="ED6" i="10" s="1"/>
  <c r="EF7" i="10"/>
  <c r="EF6" i="10" s="1"/>
  <c r="EG7" i="10"/>
  <c r="EG6" i="10" s="1"/>
  <c r="EJ7" i="10"/>
  <c r="EJ6" i="10" s="1"/>
  <c r="EL7" i="10"/>
  <c r="EL6" i="10" s="1"/>
  <c r="EM7" i="10"/>
  <c r="EM6" i="10" s="1"/>
  <c r="G7" i="10"/>
  <c r="G6" i="10" s="1"/>
  <c r="E6" i="10" l="1"/>
  <c r="F27" i="10"/>
  <c r="F18" i="10" s="1"/>
  <c r="F6" i="10" s="1"/>
  <c r="H7" i="10"/>
  <c r="H6" i="10" s="1"/>
</calcChain>
</file>

<file path=xl/comments1.xml><?xml version="1.0" encoding="utf-8"?>
<comments xmlns="http://schemas.openxmlformats.org/spreadsheetml/2006/main">
  <authors>
    <author>Windows ユーザー</author>
  </authors>
  <commentList>
    <comment ref="S5" authorId="0" shapeId="0">
      <text>
        <r>
          <rPr>
            <sz val="9"/>
            <color indexed="81"/>
            <rFont val="ＭＳ Ｐゴシック"/>
            <family val="3"/>
            <charset val="128"/>
          </rPr>
          <t>単に</t>
        </r>
        <r>
          <rPr>
            <sz val="9"/>
            <color indexed="81"/>
            <rFont val="ＭＳ Ｐゴシック"/>
            <family val="3"/>
            <charset val="128"/>
          </rPr>
          <t>前年度コピペだとハイフンになるため関数計算</t>
        </r>
      </text>
    </comment>
  </commentList>
</comments>
</file>

<file path=xl/sharedStrings.xml><?xml version="1.0" encoding="utf-8"?>
<sst xmlns="http://schemas.openxmlformats.org/spreadsheetml/2006/main" count="1159" uniqueCount="360">
  <si>
    <t>Ⅱ　卒業後の状況調査</t>
  </si>
  <si>
    <t>単位：人</t>
  </si>
  <si>
    <t>単位：人、％</t>
  </si>
  <si>
    <t>１　中　学　校</t>
  </si>
  <si>
    <t>（％）</t>
  </si>
  <si>
    <t>計</t>
  </si>
  <si>
    <t>男</t>
  </si>
  <si>
    <t>女</t>
  </si>
  <si>
    <t>Ａのうち</t>
  </si>
  <si>
    <t>Ｂのうち</t>
  </si>
  <si>
    <t>Ｃのうち</t>
  </si>
  <si>
    <t xml:space="preserve"> 県　内</t>
  </si>
  <si>
    <t xml:space="preserve"> 県　外 </t>
  </si>
  <si>
    <t>県内</t>
  </si>
  <si>
    <t>県外</t>
  </si>
  <si>
    <t>　　 卒　　　　業　　　　者　　　　総　　　　数</t>
  </si>
  <si>
    <t>　　　　　計</t>
  </si>
  <si>
    <t>B.専修学校(専門課程)進学者</t>
  </si>
  <si>
    <t>（４）－１市町村別産業別就職者数</t>
  </si>
  <si>
    <t>（４）－２市町村別産業別就職者数</t>
  </si>
  <si>
    <t>（４）－３市町村別産業別就職者数</t>
  </si>
  <si>
    <t>（４）－４市町村別産業別就職者数</t>
  </si>
  <si>
    <t>左のうち県外就職者</t>
  </si>
  <si>
    <t>職安・学校を通じて就職した者</t>
  </si>
  <si>
    <t xml:space="preserve"> そ　の　他</t>
  </si>
  <si>
    <t>Ｂ.専 修 学 校 （専門課程） 進 学 者</t>
  </si>
  <si>
    <t>Ｃ.専修学校</t>
  </si>
  <si>
    <t>　 等入学者</t>
  </si>
  <si>
    <t>２　高　等　学　校</t>
    <rPh sb="2" eb="9">
      <t>コウトウガッコウ</t>
    </rPh>
    <phoneticPr fontId="2"/>
  </si>
  <si>
    <t>総合学科</t>
    <rPh sb="0" eb="2">
      <t>ソウゴウ</t>
    </rPh>
    <rPh sb="2" eb="4">
      <t>ガッカ</t>
    </rPh>
    <phoneticPr fontId="2"/>
  </si>
  <si>
    <t>計</t>
    <rPh sb="0" eb="1">
      <t>ケイ</t>
    </rPh>
    <phoneticPr fontId="2"/>
  </si>
  <si>
    <t xml:space="preserve">   上　　記　　以　　外　　の　　者</t>
    <rPh sb="3" eb="7">
      <t>ジョウキ</t>
    </rPh>
    <rPh sb="9" eb="19">
      <t>イガイノモノ</t>
    </rPh>
    <phoneticPr fontId="2"/>
  </si>
  <si>
    <t>区　　　分</t>
    <phoneticPr fontId="2"/>
  </si>
  <si>
    <t>Ｄのうち</t>
    <phoneticPr fontId="2"/>
  </si>
  <si>
    <t>　上　　記　　以　　外　　の　　者</t>
    <rPh sb="1" eb="5">
      <t>ジョウキ</t>
    </rPh>
    <rPh sb="7" eb="17">
      <t>イガイノモノ</t>
    </rPh>
    <phoneticPr fontId="2"/>
  </si>
  <si>
    <t>区　　　　　　　　　　　分</t>
    <phoneticPr fontId="2"/>
  </si>
  <si>
    <t>複 合 サ ー ビ ス 事 業</t>
    <rPh sb="0" eb="1">
      <t>フク</t>
    </rPh>
    <rPh sb="2" eb="3">
      <t>ゴウ</t>
    </rPh>
    <rPh sb="12" eb="13">
      <t>コト</t>
    </rPh>
    <rPh sb="14" eb="15">
      <t>ギョウ</t>
    </rPh>
    <phoneticPr fontId="2"/>
  </si>
  <si>
    <t>つがる市</t>
    <rPh sb="3" eb="4">
      <t>シ</t>
    </rPh>
    <phoneticPr fontId="2"/>
  </si>
  <si>
    <t>外ヶ浜町</t>
    <rPh sb="0" eb="1">
      <t>ソト</t>
    </rPh>
    <rPh sb="2" eb="4">
      <t>ハママチ</t>
    </rPh>
    <phoneticPr fontId="2"/>
  </si>
  <si>
    <t>五所川原市</t>
  </si>
  <si>
    <t>平川市</t>
    <rPh sb="0" eb="2">
      <t>ヒラカワ</t>
    </rPh>
    <rPh sb="2" eb="3">
      <t>シ</t>
    </rPh>
    <phoneticPr fontId="2"/>
  </si>
  <si>
    <t>東 津 軽 郡</t>
    <rPh sb="0" eb="1">
      <t>ヒガシ</t>
    </rPh>
    <rPh sb="2" eb="3">
      <t>ツ</t>
    </rPh>
    <rPh sb="4" eb="5">
      <t>ケイ</t>
    </rPh>
    <rPh sb="6" eb="7">
      <t>グン</t>
    </rPh>
    <phoneticPr fontId="2"/>
  </si>
  <si>
    <t>西 津 軽 郡</t>
    <rPh sb="0" eb="1">
      <t>ニシ</t>
    </rPh>
    <rPh sb="2" eb="3">
      <t>ツ</t>
    </rPh>
    <rPh sb="4" eb="5">
      <t>ケイ</t>
    </rPh>
    <rPh sb="6" eb="7">
      <t>グン</t>
    </rPh>
    <phoneticPr fontId="2"/>
  </si>
  <si>
    <t>中 津 軽 郡</t>
    <rPh sb="0" eb="1">
      <t>ナカ</t>
    </rPh>
    <rPh sb="2" eb="3">
      <t>ツ</t>
    </rPh>
    <rPh sb="4" eb="5">
      <t>ケイ</t>
    </rPh>
    <rPh sb="6" eb="7">
      <t>グン</t>
    </rPh>
    <phoneticPr fontId="2"/>
  </si>
  <si>
    <t>南 津 軽 郡</t>
    <rPh sb="0" eb="1">
      <t>ミナミ</t>
    </rPh>
    <rPh sb="2" eb="3">
      <t>ツ</t>
    </rPh>
    <rPh sb="4" eb="5">
      <t>ケイ</t>
    </rPh>
    <rPh sb="6" eb="7">
      <t>グン</t>
    </rPh>
    <phoneticPr fontId="2"/>
  </si>
  <si>
    <t>北 津 軽 郡</t>
    <rPh sb="0" eb="1">
      <t>キタ</t>
    </rPh>
    <rPh sb="2" eb="3">
      <t>ツ</t>
    </rPh>
    <rPh sb="4" eb="5">
      <t>ケイ</t>
    </rPh>
    <rPh sb="6" eb="7">
      <t>グン</t>
    </rPh>
    <phoneticPr fontId="2"/>
  </si>
  <si>
    <t>上  北  郡</t>
    <rPh sb="0" eb="1">
      <t>ウエ</t>
    </rPh>
    <rPh sb="3" eb="4">
      <t>キタ</t>
    </rPh>
    <rPh sb="6" eb="7">
      <t>グン</t>
    </rPh>
    <phoneticPr fontId="2"/>
  </si>
  <si>
    <t>おいらせ町</t>
    <rPh sb="4" eb="5">
      <t>マチ</t>
    </rPh>
    <phoneticPr fontId="2"/>
  </si>
  <si>
    <t>下  北  郡</t>
    <rPh sb="0" eb="1">
      <t>シタ</t>
    </rPh>
    <rPh sb="3" eb="4">
      <t>キタ</t>
    </rPh>
    <rPh sb="6" eb="7">
      <t>グン</t>
    </rPh>
    <phoneticPr fontId="2"/>
  </si>
  <si>
    <t>三　戸　郡</t>
    <rPh sb="0" eb="1">
      <t>サン</t>
    </rPh>
    <rPh sb="2" eb="3">
      <t>ト</t>
    </rPh>
    <rPh sb="4" eb="5">
      <t>グン</t>
    </rPh>
    <phoneticPr fontId="2"/>
  </si>
  <si>
    <t>情　　報</t>
    <rPh sb="0" eb="1">
      <t>ジョウ</t>
    </rPh>
    <rPh sb="3" eb="4">
      <t>ホウ</t>
    </rPh>
    <phoneticPr fontId="2"/>
  </si>
  <si>
    <t>福　　祉</t>
    <rPh sb="0" eb="1">
      <t>フク</t>
    </rPh>
    <rPh sb="3" eb="4">
      <t>シ</t>
    </rPh>
    <phoneticPr fontId="2"/>
  </si>
  <si>
    <t>男女別・地域別</t>
    <rPh sb="2" eb="3">
      <t>ベツ</t>
    </rPh>
    <phoneticPr fontId="2"/>
  </si>
  <si>
    <t xml:space="preserve"> 男</t>
    <phoneticPr fontId="2"/>
  </si>
  <si>
    <t>女</t>
    <phoneticPr fontId="2"/>
  </si>
  <si>
    <t>十和田市</t>
    <phoneticPr fontId="2"/>
  </si>
  <si>
    <t>Ａ.高等学校等進学者</t>
    <rPh sb="4" eb="6">
      <t>ガッコウ</t>
    </rPh>
    <rPh sb="6" eb="7">
      <t>トウ</t>
    </rPh>
    <phoneticPr fontId="2"/>
  </si>
  <si>
    <t>　　</t>
    <phoneticPr fontId="2"/>
  </si>
  <si>
    <t xml:space="preserve"> 高 等 学 校 別 科</t>
    <phoneticPr fontId="2"/>
  </si>
  <si>
    <t xml:space="preserve"> 高 等 専 門 学 校</t>
    <phoneticPr fontId="2"/>
  </si>
  <si>
    <t xml:space="preserve"> 特別支援学校高等部</t>
    <rPh sb="1" eb="3">
      <t>トクベツ</t>
    </rPh>
    <rPh sb="3" eb="5">
      <t>シエン</t>
    </rPh>
    <phoneticPr fontId="2"/>
  </si>
  <si>
    <t xml:space="preserve"> 各 　種 　学 　校</t>
    <phoneticPr fontId="2"/>
  </si>
  <si>
    <t>単位：人、％</t>
    <phoneticPr fontId="2"/>
  </si>
  <si>
    <t>総　　　　数</t>
    <phoneticPr fontId="2"/>
  </si>
  <si>
    <t>高等学校等進学率</t>
    <phoneticPr fontId="2"/>
  </si>
  <si>
    <t>第　１　次　産　業</t>
    <phoneticPr fontId="2"/>
  </si>
  <si>
    <t>第　２　次　産　業</t>
    <phoneticPr fontId="2"/>
  </si>
  <si>
    <t>第　３　次　産　業</t>
    <phoneticPr fontId="2"/>
  </si>
  <si>
    <t>（ 再 掲 ）</t>
    <phoneticPr fontId="2"/>
  </si>
  <si>
    <t>鰺ケ沢町</t>
    <phoneticPr fontId="2"/>
  </si>
  <si>
    <t>西目屋村</t>
    <phoneticPr fontId="2"/>
  </si>
  <si>
    <t>田舎館村</t>
    <phoneticPr fontId="2"/>
  </si>
  <si>
    <t>野辺地町</t>
    <phoneticPr fontId="2"/>
  </si>
  <si>
    <t>六ヶ所村</t>
    <phoneticPr fontId="2"/>
  </si>
  <si>
    <t>風間浦村</t>
    <phoneticPr fontId="2"/>
  </si>
  <si>
    <t>（３）県内・県外別産業別就職状況（就職進学者、就職入学者を含む）</t>
    <phoneticPr fontId="2"/>
  </si>
  <si>
    <t>地 域 別</t>
    <phoneticPr fontId="2"/>
  </si>
  <si>
    <t>男 女 別</t>
    <phoneticPr fontId="2"/>
  </si>
  <si>
    <t>左 記 以 外 の も の</t>
    <phoneticPr fontId="2"/>
  </si>
  <si>
    <t>合　　　  計</t>
    <phoneticPr fontId="2"/>
  </si>
  <si>
    <t>区　 　                 分</t>
    <phoneticPr fontId="2"/>
  </si>
  <si>
    <t>普　　通</t>
    <phoneticPr fontId="2"/>
  </si>
  <si>
    <t>農　　業</t>
    <phoneticPr fontId="2"/>
  </si>
  <si>
    <t>工　　業</t>
    <phoneticPr fontId="2"/>
  </si>
  <si>
    <t>商　　業</t>
    <phoneticPr fontId="2"/>
  </si>
  <si>
    <t>水　　産</t>
    <phoneticPr fontId="2"/>
  </si>
  <si>
    <t>家　　庭</t>
    <phoneticPr fontId="2"/>
  </si>
  <si>
    <t>看　　護</t>
    <phoneticPr fontId="2"/>
  </si>
  <si>
    <t>総                 　　 数</t>
    <phoneticPr fontId="2"/>
  </si>
  <si>
    <t>　特別支援学校高等部専攻科</t>
    <rPh sb="1" eb="3">
      <t>トクベツ</t>
    </rPh>
    <rPh sb="3" eb="5">
      <t>シエン</t>
    </rPh>
    <phoneticPr fontId="2"/>
  </si>
  <si>
    <t>　大  　　　　　　学(学部）</t>
    <rPh sb="12" eb="14">
      <t>ガクブ</t>
    </rPh>
    <phoneticPr fontId="2"/>
  </si>
  <si>
    <t>　短   期   大   学（本科）</t>
    <rPh sb="15" eb="17">
      <t>ホンカ</t>
    </rPh>
    <phoneticPr fontId="2"/>
  </si>
  <si>
    <t>　大学・短期大学の別科</t>
    <rPh sb="9" eb="11">
      <t>ベッカ</t>
    </rPh>
    <phoneticPr fontId="2"/>
  </si>
  <si>
    <t>　高 等 学 校 専 攻 科</t>
    <phoneticPr fontId="2"/>
  </si>
  <si>
    <t>　大学・短期大学の通信教育部</t>
    <phoneticPr fontId="2"/>
  </si>
  <si>
    <t>　専修学校（一般課程）</t>
    <phoneticPr fontId="2"/>
  </si>
  <si>
    <t>　各　　種　　学　　校</t>
    <phoneticPr fontId="2"/>
  </si>
  <si>
    <t>Ｄ.公共職業能力開発施設等入学者</t>
    <rPh sb="2" eb="3">
      <t>コウ</t>
    </rPh>
    <rPh sb="3" eb="4">
      <t>トモ</t>
    </rPh>
    <rPh sb="4" eb="5">
      <t>ショク</t>
    </rPh>
    <rPh sb="5" eb="6">
      <t>ギョウ</t>
    </rPh>
    <rPh sb="6" eb="7">
      <t>ノウ</t>
    </rPh>
    <rPh sb="7" eb="8">
      <t>チカラ</t>
    </rPh>
    <rPh sb="8" eb="9">
      <t>ヒラキ</t>
    </rPh>
    <rPh sb="9" eb="10">
      <t>ハツ</t>
    </rPh>
    <rPh sb="10" eb="11">
      <t>シ</t>
    </rPh>
    <rPh sb="11" eb="12">
      <t>セツ</t>
    </rPh>
    <rPh sb="12" eb="13">
      <t>トウ</t>
    </rPh>
    <rPh sb="13" eb="16">
      <t>ニュウガクシャ</t>
    </rPh>
    <phoneticPr fontId="2"/>
  </si>
  <si>
    <t>　大      学　（学部）</t>
    <rPh sb="11" eb="13">
      <t>ガクブ</t>
    </rPh>
    <phoneticPr fontId="2"/>
  </si>
  <si>
    <t>　短　期　大　学（本科）</t>
    <rPh sb="9" eb="11">
      <t>ホンカ</t>
    </rPh>
    <phoneticPr fontId="2"/>
  </si>
  <si>
    <t>前年3月
卒業者のうち
入学志願者</t>
    <rPh sb="0" eb="1">
      <t>マエ</t>
    </rPh>
    <phoneticPr fontId="2"/>
  </si>
  <si>
    <t>前々年3月以前
卒業者のうち
入学志願者</t>
    <rPh sb="0" eb="2">
      <t>ゼンゼン</t>
    </rPh>
    <phoneticPr fontId="2"/>
  </si>
  <si>
    <t>Ａ.大 学 等</t>
    <phoneticPr fontId="2"/>
  </si>
  <si>
    <t>大  学  等  進  学  率</t>
    <phoneticPr fontId="2"/>
  </si>
  <si>
    <t>A. 大 学 等 進 学 者</t>
    <phoneticPr fontId="2"/>
  </si>
  <si>
    <t>C.専修学校(一般課程)等入学者</t>
    <rPh sb="12" eb="13">
      <t>トウ</t>
    </rPh>
    <phoneticPr fontId="2"/>
  </si>
  <si>
    <t>男</t>
    <phoneticPr fontId="2"/>
  </si>
  <si>
    <t>情報通信業</t>
  </si>
  <si>
    <t>医療、福祉</t>
  </si>
  <si>
    <t>区    分</t>
  </si>
  <si>
    <t>農業、林業</t>
    <phoneticPr fontId="2"/>
  </si>
  <si>
    <t>漁　業</t>
    <phoneticPr fontId="2"/>
  </si>
  <si>
    <t>鉱業、
採石業、
砂利採取業</t>
    <phoneticPr fontId="2"/>
  </si>
  <si>
    <t>建 設 業</t>
    <phoneticPr fontId="2"/>
  </si>
  <si>
    <t>製 造 業</t>
    <phoneticPr fontId="2"/>
  </si>
  <si>
    <t>電気・
ガス・
熱供給・
水道業</t>
    <phoneticPr fontId="2"/>
  </si>
  <si>
    <t>運輸業、
郵便業</t>
    <phoneticPr fontId="2"/>
  </si>
  <si>
    <t>卸売業、
小売業</t>
    <phoneticPr fontId="2"/>
  </si>
  <si>
    <t>金融業・
保険業</t>
    <phoneticPr fontId="2"/>
  </si>
  <si>
    <t>不動産業、
物品賃貸業</t>
    <phoneticPr fontId="2"/>
  </si>
  <si>
    <t>学術研究、
専門・技術
サービス業</t>
    <phoneticPr fontId="2"/>
  </si>
  <si>
    <t>宿泊業、
飲料サー
ビス業</t>
    <phoneticPr fontId="2"/>
  </si>
  <si>
    <t>教育、
学習支援業</t>
    <phoneticPr fontId="2"/>
  </si>
  <si>
    <t>複合サー
ビス事業</t>
    <phoneticPr fontId="2"/>
  </si>
  <si>
    <t>サービス業
（他に分類
されない
もの）</t>
    <phoneticPr fontId="2"/>
  </si>
  <si>
    <t>公務
(他に分類
されるもの
を除く)</t>
    <phoneticPr fontId="2"/>
  </si>
  <si>
    <t>左記以外
のもの</t>
    <phoneticPr fontId="2"/>
  </si>
  <si>
    <t>左 　記 　以 　外　 の 　も 　の</t>
    <phoneticPr fontId="2"/>
  </si>
  <si>
    <t>総　　数  　の  　う　　ち　（再　掲）</t>
    <phoneticPr fontId="2"/>
  </si>
  <si>
    <t>鰺ケ沢町</t>
    <phoneticPr fontId="2"/>
  </si>
  <si>
    <t>西目屋村</t>
    <phoneticPr fontId="2"/>
  </si>
  <si>
    <t>３．特別支援学校</t>
    <rPh sb="2" eb="4">
      <t>トクベツ</t>
    </rPh>
    <rPh sb="4" eb="6">
      <t>シエン</t>
    </rPh>
    <phoneticPr fontId="2"/>
  </si>
  <si>
    <t>区　　　　　　　　　　　分</t>
    <phoneticPr fontId="2"/>
  </si>
  <si>
    <t xml:space="preserve"> Ａのうち</t>
    <phoneticPr fontId="2"/>
  </si>
  <si>
    <t xml:space="preserve"> Ｂのうち</t>
    <phoneticPr fontId="2"/>
  </si>
  <si>
    <t xml:space="preserve"> Ｃのうち</t>
    <phoneticPr fontId="2"/>
  </si>
  <si>
    <t xml:space="preserve"> Ｄのうち</t>
    <phoneticPr fontId="2"/>
  </si>
  <si>
    <t>　高 等 学 校 等 進 学 率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リツ</t>
    </rPh>
    <phoneticPr fontId="2"/>
  </si>
  <si>
    <t xml:space="preserve"> Ａのうち</t>
    <phoneticPr fontId="2"/>
  </si>
  <si>
    <t xml:space="preserve"> Ｂのうち</t>
    <phoneticPr fontId="2"/>
  </si>
  <si>
    <t xml:space="preserve"> Ｃのうち</t>
    <phoneticPr fontId="2"/>
  </si>
  <si>
    <t xml:space="preserve"> Ｄのうち</t>
    <phoneticPr fontId="2"/>
  </si>
  <si>
    <t>　大  学  等  進  学  率</t>
    <rPh sb="1" eb="2">
      <t>ダイ</t>
    </rPh>
    <rPh sb="4" eb="5">
      <t>ガク</t>
    </rPh>
    <rPh sb="7" eb="8">
      <t>トウ</t>
    </rPh>
    <rPh sb="10" eb="11">
      <t>ススム</t>
    </rPh>
    <rPh sb="13" eb="14">
      <t>ガク</t>
    </rPh>
    <rPh sb="16" eb="17">
      <t>リツ</t>
    </rPh>
    <phoneticPr fontId="2"/>
  </si>
  <si>
    <t>　(一般課程)</t>
    <phoneticPr fontId="2"/>
  </si>
  <si>
    <t xml:space="preserve"> Ａのうち</t>
    <phoneticPr fontId="2"/>
  </si>
  <si>
    <t xml:space="preserve"> Ｂのうち</t>
    <phoneticPr fontId="2"/>
  </si>
  <si>
    <t xml:space="preserve"> Ｃのうち</t>
    <phoneticPr fontId="2"/>
  </si>
  <si>
    <t xml:space="preserve"> Ｄのうち</t>
    <phoneticPr fontId="2"/>
  </si>
  <si>
    <t>単位：人</t>
    <phoneticPr fontId="2"/>
  </si>
  <si>
    <t>区　　　分</t>
    <phoneticPr fontId="2"/>
  </si>
  <si>
    <t>就　　職　　者　　総　　数</t>
    <phoneticPr fontId="2"/>
  </si>
  <si>
    <t>漁　　　　　業</t>
    <phoneticPr fontId="2"/>
  </si>
  <si>
    <t>建　　設　　業</t>
    <phoneticPr fontId="2"/>
  </si>
  <si>
    <t>製　　　造　　　業</t>
    <phoneticPr fontId="2"/>
  </si>
  <si>
    <t>電気・ガス・熱供給・水道業</t>
    <phoneticPr fontId="2"/>
  </si>
  <si>
    <t>卸売業、小売業</t>
    <phoneticPr fontId="2"/>
  </si>
  <si>
    <t>金融業・保険業</t>
    <phoneticPr fontId="2"/>
  </si>
  <si>
    <t>教育、学習支援業</t>
    <phoneticPr fontId="2"/>
  </si>
  <si>
    <t>医療、福祉</t>
    <phoneticPr fontId="2"/>
  </si>
  <si>
    <t>就　　職　　者</t>
    <phoneticPr fontId="2"/>
  </si>
  <si>
    <t>左のうち県外就職者</t>
    <phoneticPr fontId="2"/>
  </si>
  <si>
    <t xml:space="preserve">     就　　職　　者</t>
    <phoneticPr fontId="2"/>
  </si>
  <si>
    <t>自家・自営業に就いた者</t>
    <phoneticPr fontId="2"/>
  </si>
  <si>
    <t>卒　業　者　総　数</t>
    <phoneticPr fontId="2"/>
  </si>
  <si>
    <t>農　　業　、　林　　業</t>
    <phoneticPr fontId="2"/>
  </si>
  <si>
    <t>鉱業、採石業、砂利採取業</t>
    <phoneticPr fontId="2"/>
  </si>
  <si>
    <t>不動産業、物品賃貸業</t>
    <phoneticPr fontId="2"/>
  </si>
  <si>
    <t>学術研究、専門・技術サービス業</t>
    <phoneticPr fontId="2"/>
  </si>
  <si>
    <t>宿泊業、飲料サービス業</t>
    <phoneticPr fontId="2"/>
  </si>
  <si>
    <t>生活関連サービス業、娯楽業</t>
    <phoneticPr fontId="2"/>
  </si>
  <si>
    <t>サービス業（他に分類されないもの）</t>
    <phoneticPr fontId="2"/>
  </si>
  <si>
    <t>公務(他に分類されるものを除く)</t>
    <phoneticPr fontId="2"/>
  </si>
  <si>
    <t>　不　　詳 ・ 死　　亡　　の　　者</t>
    <rPh sb="1" eb="2">
      <t>フ</t>
    </rPh>
    <rPh sb="4" eb="5">
      <t>ショウ</t>
    </rPh>
    <rPh sb="8" eb="9">
      <t>シ</t>
    </rPh>
    <rPh sb="11" eb="12">
      <t>ボウ</t>
    </rPh>
    <rPh sb="17" eb="18">
      <t>モノ</t>
    </rPh>
    <phoneticPr fontId="2"/>
  </si>
  <si>
    <t>（１）状況別卒業者数</t>
    <rPh sb="3" eb="5">
      <t>ジョウキョウ</t>
    </rPh>
    <phoneticPr fontId="2"/>
  </si>
  <si>
    <t>不詳・死亡の者</t>
    <rPh sb="6" eb="7">
      <t>モノ</t>
    </rPh>
    <phoneticPr fontId="2"/>
  </si>
  <si>
    <t>（２）市町村別状況別卒業者数</t>
    <rPh sb="7" eb="9">
      <t>ジョウキョウ</t>
    </rPh>
    <rPh sb="9" eb="10">
      <t>ベツ</t>
    </rPh>
    <phoneticPr fontId="2"/>
  </si>
  <si>
    <t>（２）市町村別状況別卒業者数（つづき）</t>
    <rPh sb="7" eb="9">
      <t>ジョウキョウ</t>
    </rPh>
    <phoneticPr fontId="2"/>
  </si>
  <si>
    <t>（１）学科別状況別卒業者数（全日制＋定時制）</t>
    <rPh sb="6" eb="8">
      <t>ジョウキョウ</t>
    </rPh>
    <phoneticPr fontId="2"/>
  </si>
  <si>
    <t>（２）市町村別状況別卒業者数</t>
    <rPh sb="7" eb="9">
      <t>ジョウキョウ</t>
    </rPh>
    <phoneticPr fontId="2"/>
  </si>
  <si>
    <t>不 詳・死 亡の者</t>
    <rPh sb="8" eb="9">
      <t>モノ</t>
    </rPh>
    <phoneticPr fontId="2"/>
  </si>
  <si>
    <t>（１）状況別卒業者数（中学部）</t>
    <rPh sb="3" eb="5">
      <t>ジョウキョウ</t>
    </rPh>
    <rPh sb="11" eb="13">
      <t>チュウガク</t>
    </rPh>
    <phoneticPr fontId="2"/>
  </si>
  <si>
    <t>（２）状況別卒業者数（高等部）</t>
    <rPh sb="3" eb="5">
      <t>ジョウキョウ</t>
    </rPh>
    <rPh sb="11" eb="13">
      <t>コウトウ</t>
    </rPh>
    <rPh sb="13" eb="14">
      <t>ブ</t>
    </rPh>
    <phoneticPr fontId="2"/>
  </si>
  <si>
    <t>中等教育学校</t>
  </si>
  <si>
    <t>後期課程本科</t>
  </si>
  <si>
    <t>　　単位：人、％</t>
    <rPh sb="5" eb="6">
      <t>ニン</t>
    </rPh>
    <phoneticPr fontId="2"/>
  </si>
  <si>
    <t>注：（　）内は青森市と八戸市から私立分を、弘前市から国立及び私立分を抜き出した数値</t>
    <rPh sb="7" eb="10">
      <t>アオモリシ</t>
    </rPh>
    <rPh sb="11" eb="14">
      <t>ハチノヘシ</t>
    </rPh>
    <rPh sb="16" eb="18">
      <t>シリツ</t>
    </rPh>
    <rPh sb="18" eb="19">
      <t>ブン</t>
    </rPh>
    <rPh sb="28" eb="29">
      <t>オヨ</t>
    </rPh>
    <rPh sb="30" eb="32">
      <t>シリツ</t>
    </rPh>
    <rPh sb="34" eb="35">
      <t>ヌ</t>
    </rPh>
    <rPh sb="36" eb="37">
      <t>ダ</t>
    </rPh>
    <rPh sb="39" eb="41">
      <t>スウチ</t>
    </rPh>
    <phoneticPr fontId="2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</si>
  <si>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</si>
  <si>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卒業者に占める就職者の割合　
（％）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</si>
  <si>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D.公共職業能力開発施設等入学者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phoneticPr fontId="2"/>
  </si>
  <si>
    <t xml:space="preserve">  卒業者に占める就職者の割合</t>
    <rPh sb="2" eb="5">
      <t>ソツギョウシャ</t>
    </rPh>
    <rPh sb="6" eb="7">
      <t>シ</t>
    </rPh>
    <rPh sb="9" eb="12">
      <t>シュウショクシャ</t>
    </rPh>
    <rPh sb="13" eb="15">
      <t>ワリアイ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</si>
  <si>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</si>
  <si>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</si>
  <si>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入学志願者
（本年3月
　　卒業者）</t>
    <phoneticPr fontId="2"/>
  </si>
  <si>
    <t xml:space="preserve"> Ａ．高 等 学 校 等 進 学 者</t>
    <phoneticPr fontId="2"/>
  </si>
  <si>
    <t xml:space="preserve"> Ｂ．専修学校（高等課程）進学者</t>
    <phoneticPr fontId="2"/>
  </si>
  <si>
    <t xml:space="preserve"> Ｃ．専修学校（一般課程）等入学者</t>
    <rPh sb="5" eb="7">
      <t>ガッコウ</t>
    </rPh>
    <phoneticPr fontId="2"/>
  </si>
  <si>
    <t xml:space="preserve"> Ｄ. 公共職業能力開発施設等入学者</t>
    <rPh sb="8" eb="10">
      <t>ノウリョク</t>
    </rPh>
    <rPh sb="10" eb="12">
      <t>カイハツ</t>
    </rPh>
    <rPh sb="15" eb="18">
      <t>ニュウガクシャ</t>
    </rPh>
    <phoneticPr fontId="2"/>
  </si>
  <si>
    <t xml:space="preserve"> 上記Ｆのうち社会福祉施設等入所、通所者</t>
    <rPh sb="1" eb="3">
      <t>ジョウキ</t>
    </rPh>
    <rPh sb="7" eb="9">
      <t>シャカイ</t>
    </rPh>
    <rPh sb="9" eb="11">
      <t>フクシ</t>
    </rPh>
    <rPh sb="11" eb="13">
      <t>シセツ</t>
    </rPh>
    <rPh sb="13" eb="14">
      <t>トウ</t>
    </rPh>
    <rPh sb="14" eb="16">
      <t>ニュウショ</t>
    </rPh>
    <rPh sb="17" eb="20">
      <t>ツウショシャ</t>
    </rPh>
    <phoneticPr fontId="2"/>
  </si>
  <si>
    <t xml:space="preserve"> Ａのうち通信制を除く進学者（再掲）</t>
    <rPh sb="5" eb="8">
      <t>ツウシンセイ</t>
    </rPh>
    <rPh sb="9" eb="10">
      <t>ノゾ</t>
    </rPh>
    <rPh sb="11" eb="14">
      <t>シンガクシャ</t>
    </rPh>
    <rPh sb="15" eb="17">
      <t>サイケイ</t>
    </rPh>
    <phoneticPr fontId="2"/>
  </si>
  <si>
    <t xml:space="preserve"> Ａ．大 学 等 進 学 者</t>
    <rPh sb="3" eb="4">
      <t>ダイ</t>
    </rPh>
    <phoneticPr fontId="2"/>
  </si>
  <si>
    <t xml:space="preserve"> Ｂ．専修学校（専門課程）進学者</t>
    <rPh sb="8" eb="10">
      <t>センモン</t>
    </rPh>
    <phoneticPr fontId="2"/>
  </si>
  <si>
    <t xml:space="preserve"> 上記以外の者</t>
    <rPh sb="1" eb="2">
      <t>ジョウ</t>
    </rPh>
    <rPh sb="2" eb="3">
      <t>キ</t>
    </rPh>
    <rPh sb="3" eb="7">
      <t>イガイノモノ</t>
    </rPh>
    <phoneticPr fontId="2"/>
  </si>
  <si>
    <t xml:space="preserve"> 不詳・死亡の者     </t>
    <rPh sb="7" eb="8">
      <t>モノ</t>
    </rPh>
    <phoneticPr fontId="2"/>
  </si>
  <si>
    <t xml:space="preserve"> 上記以外の者のうち社会福祉施設等入所、通所者</t>
    <rPh sb="1" eb="3">
      <t>ジョウキ</t>
    </rPh>
    <rPh sb="3" eb="5">
      <t>イガイ</t>
    </rPh>
    <rPh sb="6" eb="7">
      <t>モノ</t>
    </rPh>
    <rPh sb="10" eb="12">
      <t>シャカイ</t>
    </rPh>
    <rPh sb="12" eb="14">
      <t>フクシ</t>
    </rPh>
    <rPh sb="14" eb="16">
      <t>シセツ</t>
    </rPh>
    <rPh sb="16" eb="17">
      <t>トウ</t>
    </rPh>
    <rPh sb="17" eb="19">
      <t>ニュウショ</t>
    </rPh>
    <rPh sb="20" eb="23">
      <t>ツウショシャ</t>
    </rPh>
    <phoneticPr fontId="2"/>
  </si>
  <si>
    <t xml:space="preserve"> Ａのうち通信教育部を除く進学者（再掲）</t>
    <rPh sb="5" eb="7">
      <t>ツウシン</t>
    </rPh>
    <rPh sb="7" eb="9">
      <t>キョウイク</t>
    </rPh>
    <rPh sb="9" eb="10">
      <t>ブ</t>
    </rPh>
    <rPh sb="11" eb="12">
      <t>ノゾ</t>
    </rPh>
    <rPh sb="13" eb="16">
      <t>シンガクシャ</t>
    </rPh>
    <rPh sb="17" eb="19">
      <t>サイケイ</t>
    </rPh>
    <phoneticPr fontId="2"/>
  </si>
  <si>
    <t>高等学校本科</t>
    <phoneticPr fontId="2"/>
  </si>
  <si>
    <t xml:space="preserve">  就　職　者　等</t>
    <rPh sb="2" eb="3">
      <t>シュウ</t>
    </rPh>
    <rPh sb="4" eb="5">
      <t>ショク</t>
    </rPh>
    <rPh sb="6" eb="7">
      <t>モノ</t>
    </rPh>
    <rPh sb="8" eb="9">
      <t>ナド</t>
    </rPh>
    <phoneticPr fontId="2"/>
  </si>
  <si>
    <t>全 日 制</t>
    <phoneticPr fontId="2"/>
  </si>
  <si>
    <t>定 時 制</t>
    <phoneticPr fontId="2"/>
  </si>
  <si>
    <t>通 信 制</t>
    <phoneticPr fontId="2"/>
  </si>
  <si>
    <t xml:space="preserve"> 常用労働者</t>
    <rPh sb="1" eb="3">
      <t>ジョウヨウ</t>
    </rPh>
    <rPh sb="3" eb="6">
      <t>ロウドウシャ</t>
    </rPh>
    <phoneticPr fontId="21"/>
  </si>
  <si>
    <t xml:space="preserve"> 臨 時 労 働 者</t>
    <rPh sb="1" eb="2">
      <t>リン</t>
    </rPh>
    <rPh sb="3" eb="4">
      <t>トキ</t>
    </rPh>
    <rPh sb="5" eb="6">
      <t>ロウ</t>
    </rPh>
    <rPh sb="7" eb="8">
      <t>ドウ</t>
    </rPh>
    <rPh sb="9" eb="10">
      <t>モノ</t>
    </rPh>
    <phoneticPr fontId="2"/>
  </si>
  <si>
    <t xml:space="preserve">  Ａ．高等学校等進学者</t>
    <phoneticPr fontId="2"/>
  </si>
  <si>
    <t xml:space="preserve">  Ｄ. 公共職業能力開発施設等入学者</t>
    <rPh sb="9" eb="11">
      <t>ノウリョク</t>
    </rPh>
    <rPh sb="11" eb="13">
      <t>カイハツ</t>
    </rPh>
    <rPh sb="16" eb="19">
      <t>ニュウガクシャ</t>
    </rPh>
    <phoneticPr fontId="2"/>
  </si>
  <si>
    <t>中等教育学校</t>
    <rPh sb="0" eb="1">
      <t>ナカ</t>
    </rPh>
    <rPh sb="1" eb="2">
      <t>ナド</t>
    </rPh>
    <rPh sb="2" eb="3">
      <t>キョウ</t>
    </rPh>
    <rPh sb="3" eb="4">
      <t>イク</t>
    </rPh>
    <rPh sb="4" eb="5">
      <t>ガク</t>
    </rPh>
    <rPh sb="5" eb="6">
      <t>コウ</t>
    </rPh>
    <phoneticPr fontId="2"/>
  </si>
  <si>
    <t>後期課程本科</t>
    <phoneticPr fontId="2"/>
  </si>
  <si>
    <t xml:space="preserve"> 総　　　　　数</t>
    <phoneticPr fontId="2"/>
  </si>
  <si>
    <t>常用労働者
有期雇用</t>
    <rPh sb="0" eb="2">
      <t>ジョウヨウ</t>
    </rPh>
    <rPh sb="2" eb="5">
      <t>ロウドウシャ</t>
    </rPh>
    <rPh sb="6" eb="8">
      <t>ユウキ</t>
    </rPh>
    <rPh sb="8" eb="10">
      <t>コヨウ</t>
    </rPh>
    <phoneticPr fontId="2"/>
  </si>
  <si>
    <t>就　　職　　者   等</t>
    <rPh sb="10" eb="11">
      <t>ナド</t>
    </rPh>
    <phoneticPr fontId="2"/>
  </si>
  <si>
    <t>Ｂ.専 修 学 校
（高等課程）
進　学　者</t>
    <phoneticPr fontId="2"/>
  </si>
  <si>
    <t>Ｄ.公共職業能力
 開発施設等
入　学　者</t>
    <rPh sb="2" eb="4">
      <t>コウキョウ</t>
    </rPh>
    <rPh sb="4" eb="6">
      <t>ショクギョウ</t>
    </rPh>
    <rPh sb="6" eb="8">
      <t>ノウリョク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</si>
  <si>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</si>
  <si>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就  職  者　(再掲）</t>
    <rPh sb="9" eb="11">
      <t>サイケイ</t>
    </rPh>
    <phoneticPr fontId="2"/>
  </si>
  <si>
    <t xml:space="preserve">  Ｂ．専修学校(高等課程)進学者</t>
    <phoneticPr fontId="2"/>
  </si>
  <si>
    <t xml:space="preserve">  Ｃ．専修学校
      (一般課程)等入学者</t>
    <rPh sb="6" eb="8">
      <t>ガッコウ</t>
    </rPh>
    <phoneticPr fontId="2"/>
  </si>
  <si>
    <t>　Ａのうち他県への進学者(再掲)</t>
    <phoneticPr fontId="2"/>
  </si>
  <si>
    <t xml:space="preserve"> 専修学校(一般課程）</t>
    <phoneticPr fontId="2"/>
  </si>
  <si>
    <t>Ｃ.専 修 学 校  （一般課程）等
入　学　者</t>
    <phoneticPr fontId="2"/>
  </si>
  <si>
    <t>臨時労働者</t>
    <rPh sb="0" eb="2">
      <t>リンジ</t>
    </rPh>
    <rPh sb="2" eb="4">
      <t>ロウドウ</t>
    </rPh>
    <rPh sb="4" eb="5">
      <t>シャ</t>
    </rPh>
    <phoneticPr fontId="2"/>
  </si>
  <si>
    <t xml:space="preserve"> 自 営 業 主 等　a</t>
    <rPh sb="1" eb="2">
      <t>ジ</t>
    </rPh>
    <rPh sb="3" eb="4">
      <t>エイ</t>
    </rPh>
    <rPh sb="5" eb="6">
      <t>ギョウ</t>
    </rPh>
    <rPh sb="7" eb="8">
      <t>シュ</t>
    </rPh>
    <rPh sb="9" eb="10">
      <t>ナド</t>
    </rPh>
    <phoneticPr fontId="2"/>
  </si>
  <si>
    <t xml:space="preserve">有期雇用労働者 </t>
    <rPh sb="0" eb="2">
      <t>ユウキ</t>
    </rPh>
    <rPh sb="2" eb="4">
      <t>コヨウ</t>
    </rPh>
    <rPh sb="4" eb="7">
      <t>ロウドウシャ</t>
    </rPh>
    <phoneticPr fontId="2"/>
  </si>
  <si>
    <t>無期雇用労働者 b</t>
    <rPh sb="0" eb="2">
      <t>ムキ</t>
    </rPh>
    <rPh sb="2" eb="4">
      <t>コヨウ</t>
    </rPh>
    <rPh sb="4" eb="7">
      <t>ロウドウシャ</t>
    </rPh>
    <phoneticPr fontId="2"/>
  </si>
  <si>
    <t>　Ａ・Ｂ・Ｃ・Ｄのうち就職している者
               (再掲)   c</t>
    <phoneticPr fontId="2"/>
  </si>
  <si>
    <t xml:space="preserve">  就　職　者（再掲）　（a,b,c,d)</t>
    <rPh sb="2" eb="3">
      <t>シュウ</t>
    </rPh>
    <rPh sb="4" eb="5">
      <t>ショク</t>
    </rPh>
    <rPh sb="6" eb="7">
      <t>シャ</t>
    </rPh>
    <rPh sb="8" eb="10">
      <t>サイケイ</t>
    </rPh>
    <phoneticPr fontId="2"/>
  </si>
  <si>
    <t xml:space="preserve">  高 等 学 校 等 へ の
  入   学   志   願   者</t>
    <rPh sb="10" eb="11">
      <t>トウ</t>
    </rPh>
    <phoneticPr fontId="2"/>
  </si>
  <si>
    <r>
      <t>　上記E有期雇用労働者のうち雇用契約期間が一年以上、かつフルタイム勤務相当の者（再掲）</t>
    </r>
    <r>
      <rPr>
        <sz val="9"/>
        <rFont val="メイリオ"/>
        <family val="3"/>
        <charset val="128"/>
      </rPr>
      <t>ｄ</t>
    </r>
    <rPh sb="1" eb="3">
      <t>ジョウキ</t>
    </rPh>
    <rPh sb="4" eb="6">
      <t>ユウキ</t>
    </rPh>
    <rPh sb="6" eb="8">
      <t>コヨウ</t>
    </rPh>
    <rPh sb="8" eb="11">
      <t>ロウドウシャ</t>
    </rPh>
    <rPh sb="14" eb="16">
      <t>コヨウ</t>
    </rPh>
    <rPh sb="16" eb="18">
      <t>ケイヤク</t>
    </rPh>
    <rPh sb="18" eb="20">
      <t>キカン</t>
    </rPh>
    <rPh sb="21" eb="25">
      <t>イチネンイジョウ</t>
    </rPh>
    <rPh sb="33" eb="35">
      <t>キンム</t>
    </rPh>
    <rPh sb="35" eb="37">
      <t>ソウトウ</t>
    </rPh>
    <rPh sb="38" eb="39">
      <t>モノ</t>
    </rPh>
    <rPh sb="40" eb="42">
      <t>サイケイ</t>
    </rPh>
    <phoneticPr fontId="2"/>
  </si>
  <si>
    <t>生活関連
サービス業、
娯楽業</t>
    <phoneticPr fontId="2"/>
  </si>
  <si>
    <t>前項Ａのうち
他県進学者
（再掲）</t>
    <phoneticPr fontId="2"/>
  </si>
  <si>
    <r>
      <t xml:space="preserve">計のうち
特別支援
学級卒業者
</t>
    </r>
    <r>
      <rPr>
        <sz val="8"/>
        <rFont val="メイリオ"/>
        <family val="3"/>
        <charset val="128"/>
      </rPr>
      <t>（再掲）</t>
    </r>
    <phoneticPr fontId="2"/>
  </si>
  <si>
    <r>
      <t xml:space="preserve">計のうち
高等学校等
入学志願者
</t>
    </r>
    <r>
      <rPr>
        <sz val="8"/>
        <rFont val="メイリオ"/>
        <family val="3"/>
        <charset val="128"/>
      </rPr>
      <t>（再掲）</t>
    </r>
    <phoneticPr fontId="2"/>
  </si>
  <si>
    <t>(a,b,c,d)</t>
    <phoneticPr fontId="2"/>
  </si>
  <si>
    <t>（３）産業別学科別就職者数（就職進学者、就職入学者を含む）</t>
    <phoneticPr fontId="2"/>
  </si>
  <si>
    <t>自営業主等  a</t>
    <rPh sb="0" eb="3">
      <t>ジエイギョウ</t>
    </rPh>
    <rPh sb="3" eb="4">
      <t>シュ</t>
    </rPh>
    <rPh sb="4" eb="5">
      <t>ナド</t>
    </rPh>
    <phoneticPr fontId="2"/>
  </si>
  <si>
    <t xml:space="preserve">      常用労働者
        無期雇用   b</t>
    <rPh sb="6" eb="8">
      <t>ジョウヨウ</t>
    </rPh>
    <rPh sb="8" eb="11">
      <t>ロウドウシャ</t>
    </rPh>
    <rPh sb="20" eb="22">
      <t>ムキ</t>
    </rPh>
    <rPh sb="22" eb="24">
      <t>コヨウ</t>
    </rPh>
    <phoneticPr fontId="2"/>
  </si>
  <si>
    <t>前記Ａ・Ｂ・Ｃ・Ｄのうち就職している者    c</t>
    <rPh sb="0" eb="2">
      <t>ゼンキ</t>
    </rPh>
    <phoneticPr fontId="2"/>
  </si>
  <si>
    <r>
      <t>前項E有期雇用労働者のうち雇用契約期間が一年以上、かつフルタイム勤務相当の者（再掲）</t>
    </r>
    <r>
      <rPr>
        <sz val="9"/>
        <rFont val="メイリオ"/>
        <family val="3"/>
        <charset val="128"/>
      </rPr>
      <t xml:space="preserve"> d</t>
    </r>
    <rPh sb="0" eb="2">
      <t>ゼンコウ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rPh sb="39" eb="41">
      <t>サイケイ</t>
    </rPh>
    <phoneticPr fontId="23"/>
  </si>
  <si>
    <t>就職者のうち県外に就職
した割合</t>
    <rPh sb="0" eb="3">
      <t>シュウショクシャ</t>
    </rPh>
    <rPh sb="6" eb="8">
      <t>ケンガイ</t>
    </rPh>
    <rPh sb="9" eb="11">
      <t>シュウショク</t>
    </rPh>
    <rPh sb="14" eb="16">
      <t>ワリアイ</t>
    </rPh>
    <phoneticPr fontId="2"/>
  </si>
  <si>
    <t xml:space="preserve">Ｅ.就職者等
</t>
    <rPh sb="5" eb="6">
      <t>ナド</t>
    </rPh>
    <phoneticPr fontId="2"/>
  </si>
  <si>
    <t>　自営業主等　a</t>
    <rPh sb="1" eb="4">
      <t>ジエイギョウ</t>
    </rPh>
    <rPh sb="4" eb="5">
      <t>シュ</t>
    </rPh>
    <rPh sb="5" eb="6">
      <t>ナド</t>
    </rPh>
    <phoneticPr fontId="2"/>
  </si>
  <si>
    <t>　無期雇用労働者　ｂ</t>
    <rPh sb="1" eb="3">
      <t>ムキ</t>
    </rPh>
    <rPh sb="3" eb="5">
      <t>コヨウ</t>
    </rPh>
    <rPh sb="5" eb="8">
      <t>ロウドウシャ</t>
    </rPh>
    <phoneticPr fontId="2"/>
  </si>
  <si>
    <t>　有期雇用労働者</t>
    <rPh sb="1" eb="3">
      <t>ユウキ</t>
    </rPh>
    <rPh sb="3" eb="5">
      <t>コヨウ</t>
    </rPh>
    <rPh sb="5" eb="8">
      <t>ロウドウシャ</t>
    </rPh>
    <phoneticPr fontId="2"/>
  </si>
  <si>
    <t>　臨時労働者</t>
    <rPh sb="1" eb="3">
      <t>リンジ</t>
    </rPh>
    <rPh sb="3" eb="6">
      <t>ロウドウシャ</t>
    </rPh>
    <phoneticPr fontId="2"/>
  </si>
  <si>
    <t xml:space="preserve">   不　　詳　・　死　　亡　　の　者</t>
    <rPh sb="18" eb="19">
      <t>モノ</t>
    </rPh>
    <phoneticPr fontId="2"/>
  </si>
  <si>
    <t>上記Ａ,Ｂ,Ｃ,Ｄ
のうち就職
している者
（再掲）</t>
    <rPh sb="0" eb="2">
      <t>ジョウキ</t>
    </rPh>
    <rPh sb="13" eb="15">
      <t>シュウショク</t>
    </rPh>
    <rPh sb="20" eb="21">
      <t>モノ</t>
    </rPh>
    <rPh sb="23" eb="25">
      <t>サイケイ</t>
    </rPh>
    <phoneticPr fontId="2"/>
  </si>
  <si>
    <t>　自営業主等・無期雇用労働者</t>
    <rPh sb="1" eb="4">
      <t>ジエイギョウ</t>
    </rPh>
    <rPh sb="4" eb="5">
      <t>シュ</t>
    </rPh>
    <rPh sb="5" eb="6">
      <t>ナド</t>
    </rPh>
    <rPh sb="7" eb="9">
      <t>ムキ</t>
    </rPh>
    <rPh sb="9" eb="11">
      <t>コヨウ</t>
    </rPh>
    <rPh sb="11" eb="14">
      <t>ロウドウシャ</t>
    </rPh>
    <phoneticPr fontId="2"/>
  </si>
  <si>
    <t>　雇用契約期間が一年以上、
　かつフルタイム勤務相当の者</t>
    <rPh sb="1" eb="3">
      <t>コヨウ</t>
    </rPh>
    <rPh sb="3" eb="5">
      <t>ケイヤク</t>
    </rPh>
    <rPh sb="5" eb="7">
      <t>キカン</t>
    </rPh>
    <rPh sb="8" eb="12">
      <t>イチネンイジョウ</t>
    </rPh>
    <rPh sb="22" eb="24">
      <t>キンム</t>
    </rPh>
    <rPh sb="24" eb="26">
      <t>ソウトウ</t>
    </rPh>
    <rPh sb="27" eb="28">
      <t>モノ</t>
    </rPh>
    <phoneticPr fontId="2"/>
  </si>
  <si>
    <t>　　　　　　　計　　ｃ</t>
    <rPh sb="7" eb="8">
      <t>ケイ</t>
    </rPh>
    <phoneticPr fontId="2"/>
  </si>
  <si>
    <t>　上記Ｅ有期雇用労働者のうち雇用契約期間が
　一年以上、かつフルタイム勤務相当の者 (再掲） ｄ</t>
    <rPh sb="1" eb="3">
      <t>ジョウキ</t>
    </rPh>
    <rPh sb="4" eb="6">
      <t>ユウキ</t>
    </rPh>
    <rPh sb="6" eb="8">
      <t>コヨウ</t>
    </rPh>
    <rPh sb="8" eb="11">
      <t>ロウドウシャ</t>
    </rPh>
    <rPh sb="14" eb="16">
      <t>コヨウ</t>
    </rPh>
    <rPh sb="16" eb="18">
      <t>ケイヤク</t>
    </rPh>
    <rPh sb="18" eb="20">
      <t>キカン</t>
    </rPh>
    <rPh sb="23" eb="27">
      <t>イチネンイジョウ</t>
    </rPh>
    <rPh sb="35" eb="37">
      <t>キンム</t>
    </rPh>
    <rPh sb="37" eb="39">
      <t>ソウトウ</t>
    </rPh>
    <rPh sb="40" eb="41">
      <t>モノ</t>
    </rPh>
    <rPh sb="43" eb="45">
      <t>サイケイ</t>
    </rPh>
    <phoneticPr fontId="2"/>
  </si>
  <si>
    <t xml:space="preserve">   就職者（再掲）　（a,b,c,d)</t>
    <rPh sb="3" eb="6">
      <t>シュウショクシャ</t>
    </rPh>
    <rPh sb="7" eb="9">
      <t>サイケイ</t>
    </rPh>
    <phoneticPr fontId="2"/>
  </si>
  <si>
    <t>　　　　　　　　　　　　　E.就職者等</t>
    <rPh sb="15" eb="18">
      <t>シュウショクシャ</t>
    </rPh>
    <rPh sb="18" eb="19">
      <t>ナド</t>
    </rPh>
    <phoneticPr fontId="2"/>
  </si>
  <si>
    <t>前項Ａ･Ｂ･Ｃ･Ｄのうち就職している者(再掲)　ｃ</t>
    <rPh sb="20" eb="22">
      <t>サイケイ</t>
    </rPh>
    <phoneticPr fontId="2"/>
  </si>
  <si>
    <t>就職者（再掲）　（a,b,c,d)</t>
    <phoneticPr fontId="2"/>
  </si>
  <si>
    <t>自営業主等　
           a</t>
    <rPh sb="0" eb="3">
      <t>ジエイギョウ</t>
    </rPh>
    <rPh sb="3" eb="4">
      <t>シュ</t>
    </rPh>
    <rPh sb="4" eb="5">
      <t>ナド</t>
    </rPh>
    <phoneticPr fontId="2"/>
  </si>
  <si>
    <t>無期雇用
労働者  b</t>
    <rPh sb="0" eb="2">
      <t>ムキ</t>
    </rPh>
    <rPh sb="2" eb="4">
      <t>コヨウ</t>
    </rPh>
    <rPh sb="5" eb="8">
      <t>ロウドウシャ</t>
    </rPh>
    <phoneticPr fontId="2"/>
  </si>
  <si>
    <t>有期雇用
労働者</t>
    <rPh sb="0" eb="2">
      <t>ユウキ</t>
    </rPh>
    <rPh sb="2" eb="4">
      <t>コヨウ</t>
    </rPh>
    <rPh sb="5" eb="8">
      <t>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</si>
  <si>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</si>
  <si>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雇用契約期間が一年
以上、かつフルタイム
勤務相当の者</t>
    <rPh sb="0" eb="2">
      <t>コヨウ</t>
    </rPh>
    <rPh sb="2" eb="4">
      <t>ケイヤク</t>
    </rPh>
    <rPh sb="4" eb="6">
      <t>キカン</t>
    </rPh>
    <rPh sb="7" eb="9">
      <t>イチネン</t>
    </rPh>
    <rPh sb="10" eb="12">
      <t>イジョウ</t>
    </rPh>
    <rPh sb="21" eb="23">
      <t>キンム</t>
    </rPh>
    <rPh sb="23" eb="25">
      <t>ソウトウ</t>
    </rPh>
    <rPh sb="26" eb="27">
      <t>モノ</t>
    </rPh>
    <phoneticPr fontId="2"/>
  </si>
  <si>
    <t>大 学 等 進 学 率
（％）</t>
    <phoneticPr fontId="2"/>
  </si>
  <si>
    <t>自営業主等
無期雇用労働者</t>
    <rPh sb="0" eb="3">
      <t>ジエイギョウ</t>
    </rPh>
    <rPh sb="3" eb="4">
      <t>シュ</t>
    </rPh>
    <rPh sb="4" eb="5">
      <t>ナド</t>
    </rPh>
    <rPh sb="6" eb="8">
      <t>ムキ</t>
    </rPh>
    <rPh sb="8" eb="10">
      <t>コヨウ</t>
    </rPh>
    <rPh sb="10" eb="13">
      <t>ロウドウシャ</t>
    </rPh>
    <phoneticPr fontId="2"/>
  </si>
  <si>
    <t xml:space="preserve"> Ｅ．就職者等</t>
    <rPh sb="3" eb="5">
      <t>シュウショク</t>
    </rPh>
    <rPh sb="5" eb="6">
      <t>シャ</t>
    </rPh>
    <rPh sb="6" eb="7">
      <t>ナド</t>
    </rPh>
    <phoneticPr fontId="2"/>
  </si>
  <si>
    <t>常用労働者　有期雇用労働者</t>
    <rPh sb="0" eb="2">
      <t>ジョウヨウ</t>
    </rPh>
    <rPh sb="2" eb="5">
      <t>ロウドウシャ</t>
    </rPh>
    <rPh sb="6" eb="8">
      <t>ユウキ</t>
    </rPh>
    <rPh sb="8" eb="10">
      <t>コヨウ</t>
    </rPh>
    <rPh sb="10" eb="13">
      <t>ロウドウシャ</t>
    </rPh>
    <phoneticPr fontId="2"/>
  </si>
  <si>
    <t>臨 時 労 働 者</t>
    <rPh sb="0" eb="1">
      <t>リン</t>
    </rPh>
    <rPh sb="2" eb="3">
      <t>トキ</t>
    </rPh>
    <rPh sb="4" eb="5">
      <t>ロウ</t>
    </rPh>
    <rPh sb="6" eb="7">
      <t>ドウ</t>
    </rPh>
    <rPh sb="8" eb="9">
      <t>モノ</t>
    </rPh>
    <phoneticPr fontId="2"/>
  </si>
  <si>
    <t>自 営 業 主 等　 a</t>
    <rPh sb="0" eb="1">
      <t>ジ</t>
    </rPh>
    <rPh sb="2" eb="3">
      <t>エイ</t>
    </rPh>
    <rPh sb="4" eb="5">
      <t>ギョウ</t>
    </rPh>
    <rPh sb="6" eb="7">
      <t>シュ</t>
    </rPh>
    <rPh sb="8" eb="9">
      <t>ナド</t>
    </rPh>
    <phoneticPr fontId="2"/>
  </si>
  <si>
    <t>常用労働者　無期雇用労働者 b</t>
    <rPh sb="0" eb="2">
      <t>ジョウヨウ</t>
    </rPh>
    <rPh sb="2" eb="5">
      <t>ロウドウシャ</t>
    </rPh>
    <rPh sb="6" eb="8">
      <t>ムキ</t>
    </rPh>
    <rPh sb="8" eb="10">
      <t>コヨウ</t>
    </rPh>
    <rPh sb="10" eb="13">
      <t>ロウドウシャ</t>
    </rPh>
    <phoneticPr fontId="2"/>
  </si>
  <si>
    <t>　Ａ・Ｂ・Ｃ・Ｄのうち
　就職している者(再掲)
                          c</t>
    <phoneticPr fontId="2"/>
  </si>
  <si>
    <r>
      <t>　上記E有期雇用労働者のうち雇用契約期間が一年以上、かつフルタイム勤務相当の者（再掲）</t>
    </r>
    <r>
      <rPr>
        <sz val="8"/>
        <rFont val="メイリオ"/>
        <family val="3"/>
        <charset val="128"/>
      </rPr>
      <t>ｄ</t>
    </r>
    <rPh sb="1" eb="3">
      <t>ジョウキ</t>
    </rPh>
    <rPh sb="4" eb="6">
      <t>ユウキ</t>
    </rPh>
    <rPh sb="6" eb="8">
      <t>コヨウ</t>
    </rPh>
    <rPh sb="8" eb="11">
      <t>ロウドウシャ</t>
    </rPh>
    <rPh sb="14" eb="16">
      <t>コヨウ</t>
    </rPh>
    <rPh sb="16" eb="18">
      <t>ケイヤク</t>
    </rPh>
    <rPh sb="18" eb="20">
      <t>キカン</t>
    </rPh>
    <rPh sb="21" eb="25">
      <t>イチネンイジョウ</t>
    </rPh>
    <rPh sb="33" eb="35">
      <t>キンム</t>
    </rPh>
    <rPh sb="35" eb="37">
      <t>ソウトウ</t>
    </rPh>
    <rPh sb="38" eb="39">
      <t>モノ</t>
    </rPh>
    <rPh sb="40" eb="42">
      <t>サイケイ</t>
    </rPh>
    <phoneticPr fontId="2"/>
  </si>
  <si>
    <t>2年3月</t>
    <phoneticPr fontId="2"/>
  </si>
  <si>
    <t>３　年　3　月</t>
    <phoneticPr fontId="2"/>
  </si>
  <si>
    <t>２年3月</t>
    <phoneticPr fontId="2"/>
  </si>
  <si>
    <t>３　　年　　3　　月</t>
    <phoneticPr fontId="2"/>
  </si>
  <si>
    <t xml:space="preserve"> 　進 学 者</t>
    <phoneticPr fontId="23"/>
  </si>
  <si>
    <t>男</t>
    <phoneticPr fontId="23"/>
  </si>
  <si>
    <t>運輸業、郵便業</t>
    <phoneticPr fontId="2"/>
  </si>
  <si>
    <t>情　報</t>
    <phoneticPr fontId="2"/>
  </si>
  <si>
    <t>　通　信　業</t>
    <phoneticPr fontId="2"/>
  </si>
  <si>
    <t>市　　　　計</t>
    <phoneticPr fontId="2"/>
  </si>
  <si>
    <t>青森市</t>
  </si>
  <si>
    <t>青森市</t>
    <phoneticPr fontId="23"/>
  </si>
  <si>
    <t>弘前市</t>
  </si>
  <si>
    <t>弘前市</t>
    <phoneticPr fontId="23"/>
  </si>
  <si>
    <t>八戸市</t>
  </si>
  <si>
    <t>八戸市</t>
    <phoneticPr fontId="23"/>
  </si>
  <si>
    <t>黒石市</t>
  </si>
  <si>
    <t>黒石市</t>
    <phoneticPr fontId="23"/>
  </si>
  <si>
    <t>三沢市</t>
  </si>
  <si>
    <t>三沢市</t>
    <phoneticPr fontId="23"/>
  </si>
  <si>
    <t>むつ市</t>
  </si>
  <si>
    <t>むつ市</t>
    <phoneticPr fontId="23"/>
  </si>
  <si>
    <t>郡　　　　計</t>
    <phoneticPr fontId="2"/>
  </si>
  <si>
    <t>平内町</t>
  </si>
  <si>
    <t>平内町</t>
    <phoneticPr fontId="23"/>
  </si>
  <si>
    <t>今別町</t>
  </si>
  <si>
    <t>今別町</t>
    <phoneticPr fontId="23"/>
  </si>
  <si>
    <t>蓬田村</t>
  </si>
  <si>
    <t>蓬田村</t>
    <phoneticPr fontId="23"/>
  </si>
  <si>
    <t>深浦町</t>
    <phoneticPr fontId="23"/>
  </si>
  <si>
    <t>藤崎町</t>
  </si>
  <si>
    <t>藤崎町</t>
    <phoneticPr fontId="23"/>
  </si>
  <si>
    <t>大鰐町</t>
  </si>
  <si>
    <t>大鰐町</t>
    <phoneticPr fontId="23"/>
  </si>
  <si>
    <t>田舎館村</t>
  </si>
  <si>
    <t>板柳町</t>
  </si>
  <si>
    <t>板柳町</t>
    <phoneticPr fontId="23"/>
  </si>
  <si>
    <t>鶴田町</t>
  </si>
  <si>
    <t>鶴田町</t>
    <phoneticPr fontId="23"/>
  </si>
  <si>
    <t>中泊町</t>
    <rPh sb="0" eb="1">
      <t>ナカ</t>
    </rPh>
    <rPh sb="2" eb="3">
      <t>マチ</t>
    </rPh>
    <phoneticPr fontId="2"/>
  </si>
  <si>
    <t>野辺地町</t>
  </si>
  <si>
    <t>七戸町</t>
  </si>
  <si>
    <t>七戸町</t>
    <phoneticPr fontId="23"/>
  </si>
  <si>
    <t>六戸町</t>
  </si>
  <si>
    <t>六戸町</t>
    <phoneticPr fontId="23"/>
  </si>
  <si>
    <t>横浜町</t>
  </si>
  <si>
    <t>横浜町</t>
    <phoneticPr fontId="23"/>
  </si>
  <si>
    <t>東北町</t>
  </si>
  <si>
    <t>東北町</t>
    <phoneticPr fontId="23"/>
  </si>
  <si>
    <t>六ヶ所村</t>
  </si>
  <si>
    <t>大間町</t>
  </si>
  <si>
    <t>大間町</t>
    <phoneticPr fontId="23"/>
  </si>
  <si>
    <t>東通村</t>
  </si>
  <si>
    <t>東通村</t>
    <phoneticPr fontId="23"/>
  </si>
  <si>
    <t>風間浦村</t>
  </si>
  <si>
    <t>佐井村</t>
  </si>
  <si>
    <t>佐井村</t>
    <phoneticPr fontId="23"/>
  </si>
  <si>
    <t>三戸町</t>
  </si>
  <si>
    <t>三戸町</t>
    <phoneticPr fontId="23"/>
  </si>
  <si>
    <t>五戸町</t>
  </si>
  <si>
    <t>五戸町</t>
    <phoneticPr fontId="23"/>
  </si>
  <si>
    <t>田子町</t>
    <phoneticPr fontId="23"/>
  </si>
  <si>
    <t>南部町</t>
  </si>
  <si>
    <t>南部町</t>
    <phoneticPr fontId="23"/>
  </si>
  <si>
    <t>階上町</t>
  </si>
  <si>
    <t>階上町</t>
    <phoneticPr fontId="23"/>
  </si>
  <si>
    <t>新郷村</t>
  </si>
  <si>
    <t>新郷村</t>
    <phoneticPr fontId="23"/>
  </si>
  <si>
    <t>十和田市</t>
  </si>
  <si>
    <t>普通</t>
    <phoneticPr fontId="2"/>
  </si>
  <si>
    <t>農業</t>
    <rPh sb="0" eb="2">
      <t>ノウギョウ</t>
    </rPh>
    <phoneticPr fontId="2"/>
  </si>
  <si>
    <t>工業</t>
    <phoneticPr fontId="2"/>
  </si>
  <si>
    <t>商業</t>
    <phoneticPr fontId="2"/>
  </si>
  <si>
    <t>水産</t>
    <phoneticPr fontId="2"/>
  </si>
  <si>
    <t>家庭</t>
    <phoneticPr fontId="2"/>
  </si>
  <si>
    <t>看護</t>
    <phoneticPr fontId="2"/>
  </si>
  <si>
    <t>情報</t>
    <rPh sb="0" eb="1">
      <t>ジョウ</t>
    </rPh>
    <rPh sb="1" eb="2">
      <t>ホウ</t>
    </rPh>
    <phoneticPr fontId="2"/>
  </si>
  <si>
    <t>福祉</t>
    <rPh sb="0" eb="1">
      <t>フク</t>
    </rPh>
    <rPh sb="1" eb="2">
      <t>シ</t>
    </rPh>
    <phoneticPr fontId="2"/>
  </si>
  <si>
    <t>その他</t>
    <phoneticPr fontId="2"/>
  </si>
  <si>
    <t>総 合 　　　　学科</t>
    <rPh sb="8" eb="9">
      <t>ガク</t>
    </rPh>
    <rPh sb="9" eb="10">
      <t>カ</t>
    </rPh>
    <phoneticPr fontId="2"/>
  </si>
  <si>
    <t>深浦町</t>
    <phoneticPr fontId="2"/>
  </si>
  <si>
    <t>田子町</t>
    <phoneticPr fontId="2"/>
  </si>
  <si>
    <t>３年3月</t>
    <phoneticPr fontId="2"/>
  </si>
  <si>
    <t>前項Ｅ有期雇用労働者のうち雇用契約期間が一年以上、かつフルタイム勤務相当の者(再掲)　ｄ</t>
    <rPh sb="0" eb="2">
      <t>ゼンコウ</t>
    </rPh>
    <rPh sb="3" eb="10">
      <t>ユウキコヨウロウドウシャ</t>
    </rPh>
    <rPh sb="13" eb="19">
      <t>コヨウケイヤクキカン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</si>
</sst>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_ * #,##0.0_ ;_ * \-#,##0.0_ ;_ * &quot;-&quot;?_ ;_ @_ 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);[Red]\(0\)"/>
    <numFmt numFmtId="183" formatCode="\(#,###\);\(#,###\);&quot;(-)&quot;"/>
    <numFmt numFmtId="184" formatCode="#,##0.0;\-#,##0.0;&quot;(-)&quot;"/>
    <numFmt numFmtId="185" formatCode="\(#,##0.0\);\(\-#,##0.0\);&quot;(-)&quot;"/>
    <numFmt numFmtId="186" formatCode="#,##0.0;\-#,##0.0;&quot;-&quot;"/>
    <numFmt numFmtId="187" formatCode="\(##,##0.0\);\(##,##0.0\);&quot;(-)&quot;"/>
    <numFmt numFmtId="188" formatCode="#,##0.0\ ;&quot;△ &quot;#,##0.0\ ;&quot;- &quot;"/>
  </numFmts>
  <fonts count="4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1.5"/>
      <name val="ＭＳ 明朝"/>
      <family val="1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7"/>
      <name val="メイリオ"/>
      <family val="3"/>
      <charset val="128"/>
    </font>
    <font>
      <sz val="8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name val="メイリオ"/>
      <family val="3"/>
      <charset val="128"/>
    </font>
    <font>
      <b/>
      <sz val="11.5"/>
      <name val="メイリオ"/>
      <family val="3"/>
      <charset val="128"/>
    </font>
    <font>
      <sz val="11.5"/>
      <name val="メイリオ"/>
      <family val="3"/>
      <charset val="128"/>
    </font>
    <font>
      <sz val="10.5"/>
      <name val="メイリオ"/>
      <family val="3"/>
      <charset val="128"/>
    </font>
    <font>
      <b/>
      <sz val="10.5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9.5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.2"/>
      <name val="メイリオ"/>
      <family val="3"/>
      <charset val="128"/>
    </font>
    <font>
      <sz val="6"/>
      <name val="メイリオ"/>
      <family val="3"/>
      <charset val="128"/>
    </font>
    <font>
      <i/>
      <sz val="1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22">
    <xf numFmtId="0" fontId="0" fillId="0" borderId="0"/>
    <xf numFmtId="178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79" fontId="8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0" borderId="0">
      <alignment vertical="center"/>
    </xf>
    <xf numFmtId="0" fontId="5" fillId="0" borderId="0"/>
    <xf numFmtId="0" fontId="5" fillId="0" borderId="0"/>
  </cellStyleXfs>
  <cellXfs count="65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41" fontId="3" fillId="0" borderId="6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21" applyFont="1" applyFill="1" applyBorder="1" applyAlignment="1">
      <alignment vertical="center"/>
    </xf>
    <xf numFmtId="0" fontId="4" fillId="0" borderId="0" xfId="21" applyFont="1" applyFill="1" applyAlignment="1">
      <alignment vertical="center"/>
    </xf>
    <xf numFmtId="0" fontId="4" fillId="0" borderId="0" xfId="21" applyFont="1" applyFill="1" applyBorder="1" applyAlignment="1">
      <alignment vertical="center"/>
    </xf>
    <xf numFmtId="0" fontId="7" fillId="0" borderId="0" xfId="21" applyFont="1" applyFill="1" applyAlignment="1">
      <alignment vertical="center"/>
    </xf>
    <xf numFmtId="0" fontId="3" fillId="0" borderId="0" xfId="21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textRotation="255" wrapText="1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5" fillId="0" borderId="4" xfId="0" applyFont="1" applyFill="1" applyBorder="1" applyAlignment="1" applyProtection="1">
      <alignment horizontal="lef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7" fillId="0" borderId="4" xfId="0" applyFont="1" applyFill="1" applyBorder="1" applyAlignment="1" applyProtection="1">
      <alignment horizontal="left" vertical="center"/>
    </xf>
    <xf numFmtId="0" fontId="26" fillId="0" borderId="4" xfId="0" applyFont="1" applyFill="1" applyBorder="1" applyAlignment="1">
      <alignment vertical="center"/>
    </xf>
    <xf numFmtId="0" fontId="26" fillId="0" borderId="4" xfId="0" applyFont="1" applyFill="1" applyBorder="1" applyAlignment="1" applyProtection="1">
      <alignment horizontal="left"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5" xfId="0" applyFont="1" applyFill="1" applyBorder="1" applyAlignment="1" applyProtection="1">
      <alignment horizontal="center"/>
    </xf>
    <xf numFmtId="0" fontId="26" fillId="0" borderId="8" xfId="0" applyFont="1" applyFill="1" applyBorder="1" applyAlignment="1"/>
    <xf numFmtId="0" fontId="26" fillId="0" borderId="4" xfId="0" applyFont="1" applyFill="1" applyBorder="1" applyAlignment="1"/>
    <xf numFmtId="0" fontId="26" fillId="0" borderId="5" xfId="0" applyFont="1" applyFill="1" applyBorder="1" applyAlignment="1"/>
    <xf numFmtId="0" fontId="26" fillId="0" borderId="7" xfId="0" applyFont="1" applyFill="1" applyBorder="1" applyAlignment="1"/>
    <xf numFmtId="0" fontId="26" fillId="0" borderId="14" xfId="0" applyFont="1" applyFill="1" applyBorder="1" applyAlignment="1"/>
    <xf numFmtId="0" fontId="26" fillId="0" borderId="11" xfId="0" applyFont="1" applyFill="1" applyBorder="1" applyAlignment="1"/>
    <xf numFmtId="0" fontId="26" fillId="0" borderId="10" xfId="0" applyFont="1" applyFill="1" applyBorder="1" applyAlignment="1"/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/>
    <xf numFmtId="0" fontId="26" fillId="0" borderId="8" xfId="0" applyFont="1" applyFill="1" applyBorder="1" applyAlignment="1">
      <alignment horizontal="center"/>
    </xf>
    <xf numFmtId="0" fontId="26" fillId="0" borderId="4" xfId="0" applyFont="1" applyFill="1" applyBorder="1" applyAlignment="1" applyProtection="1">
      <alignment horizontal="left"/>
    </xf>
    <xf numFmtId="0" fontId="26" fillId="0" borderId="9" xfId="0" applyFont="1" applyFill="1" applyBorder="1" applyAlignment="1"/>
    <xf numFmtId="0" fontId="26" fillId="0" borderId="0" xfId="0" applyFont="1" applyFill="1" applyBorder="1" applyAlignment="1"/>
    <xf numFmtId="0" fontId="26" fillId="0" borderId="6" xfId="0" applyFont="1" applyFill="1" applyBorder="1" applyAlignment="1"/>
    <xf numFmtId="0" fontId="28" fillId="0" borderId="5" xfId="0" applyFont="1" applyFill="1" applyBorder="1" applyAlignment="1"/>
    <xf numFmtId="0" fontId="26" fillId="0" borderId="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8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0" fontId="26" fillId="0" borderId="4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/>
    </xf>
    <xf numFmtId="0" fontId="26" fillId="0" borderId="16" xfId="0" applyFont="1" applyFill="1" applyBorder="1" applyAlignment="1">
      <alignment vertical="top"/>
    </xf>
    <xf numFmtId="0" fontId="33" fillId="0" borderId="0" xfId="0" applyFont="1" applyFill="1" applyAlignment="1">
      <alignment vertical="center"/>
    </xf>
    <xf numFmtId="0" fontId="26" fillId="0" borderId="15" xfId="0" applyFont="1" applyFill="1" applyBorder="1" applyAlignment="1"/>
    <xf numFmtId="0" fontId="29" fillId="0" borderId="16" xfId="0" applyFont="1" applyBorder="1" applyAlignment="1"/>
    <xf numFmtId="0" fontId="32" fillId="0" borderId="3" xfId="0" applyFont="1" applyFill="1" applyBorder="1" applyAlignment="1">
      <alignment horizontal="center"/>
    </xf>
    <xf numFmtId="0" fontId="26" fillId="0" borderId="8" xfId="0" applyFont="1" applyFill="1" applyBorder="1" applyAlignment="1" applyProtection="1">
      <alignment horizontal="left"/>
    </xf>
    <xf numFmtId="0" fontId="26" fillId="0" borderId="17" xfId="0" applyFont="1" applyFill="1" applyBorder="1" applyAlignment="1" applyProtection="1">
      <alignment horizontal="left"/>
    </xf>
    <xf numFmtId="0" fontId="26" fillId="0" borderId="18" xfId="0" applyFont="1" applyFill="1" applyBorder="1" applyAlignment="1"/>
    <xf numFmtId="0" fontId="26" fillId="0" borderId="3" xfId="0" applyFont="1" applyFill="1" applyBorder="1" applyAlignment="1"/>
    <xf numFmtId="0" fontId="26" fillId="0" borderId="15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5" xfId="0" applyFont="1" applyFill="1" applyBorder="1" applyAlignment="1">
      <alignment vertical="center"/>
    </xf>
    <xf numFmtId="41" fontId="26" fillId="0" borderId="8" xfId="0" applyNumberFormat="1" applyFont="1" applyFill="1" applyBorder="1" applyAlignment="1"/>
    <xf numFmtId="41" fontId="28" fillId="0" borderId="8" xfId="0" applyNumberFormat="1" applyFont="1" applyFill="1" applyBorder="1" applyAlignment="1"/>
    <xf numFmtId="41" fontId="26" fillId="0" borderId="3" xfId="0" applyNumberFormat="1" applyFont="1" applyFill="1" applyBorder="1" applyAlignment="1"/>
    <xf numFmtId="41" fontId="26" fillId="0" borderId="13" xfId="0" applyNumberFormat="1" applyFont="1" applyFill="1" applyBorder="1" applyAlignment="1"/>
    <xf numFmtId="41" fontId="26" fillId="0" borderId="8" xfId="0" applyNumberFormat="1" applyFont="1" applyFill="1" applyBorder="1" applyAlignment="1" applyProtection="1"/>
    <xf numFmtId="41" fontId="26" fillId="0" borderId="13" xfId="0" applyNumberFormat="1" applyFont="1" applyFill="1" applyBorder="1" applyAlignment="1" applyProtection="1"/>
    <xf numFmtId="41" fontId="26" fillId="0" borderId="13" xfId="0" applyNumberFormat="1" applyFont="1" applyFill="1" applyBorder="1" applyAlignment="1">
      <alignment horizontal="right"/>
    </xf>
    <xf numFmtId="41" fontId="26" fillId="0" borderId="3" xfId="0" applyNumberFormat="1" applyFont="1" applyBorder="1" applyAlignment="1"/>
    <xf numFmtId="41" fontId="26" fillId="0" borderId="17" xfId="0" applyNumberFormat="1" applyFont="1" applyFill="1" applyBorder="1" applyAlignment="1" applyProtection="1"/>
    <xf numFmtId="41" fontId="28" fillId="0" borderId="20" xfId="0" applyNumberFormat="1" applyFont="1" applyFill="1" applyBorder="1" applyAlignment="1"/>
    <xf numFmtId="41" fontId="26" fillId="0" borderId="19" xfId="0" applyNumberFormat="1" applyFont="1" applyFill="1" applyBorder="1" applyAlignment="1" applyProtection="1"/>
    <xf numFmtId="41" fontId="28" fillId="0" borderId="13" xfId="0" applyNumberFormat="1" applyFont="1" applyFill="1" applyBorder="1" applyAlignment="1"/>
    <xf numFmtId="0" fontId="28" fillId="0" borderId="8" xfId="0" applyFont="1" applyFill="1" applyBorder="1" applyAlignment="1" applyProtection="1">
      <alignment horizontal="center"/>
    </xf>
    <xf numFmtId="0" fontId="26" fillId="0" borderId="3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41" fontId="26" fillId="0" borderId="5" xfId="0" applyNumberFormat="1" applyFont="1" applyFill="1" applyBorder="1" applyAlignment="1" applyProtection="1">
      <alignment vertical="center"/>
    </xf>
    <xf numFmtId="41" fontId="26" fillId="0" borderId="14" xfId="0" applyNumberFormat="1" applyFont="1" applyFill="1" applyBorder="1" applyAlignment="1" applyProtection="1">
      <alignment vertical="center"/>
    </xf>
    <xf numFmtId="0" fontId="26" fillId="0" borderId="8" xfId="0" applyFont="1" applyFill="1" applyBorder="1" applyAlignment="1">
      <alignment horizontal="center" vertical="center"/>
    </xf>
    <xf numFmtId="41" fontId="26" fillId="0" borderId="13" xfId="0" applyNumberFormat="1" applyFont="1" applyFill="1" applyBorder="1" applyAlignment="1" applyProtection="1">
      <alignment vertical="center"/>
    </xf>
    <xf numFmtId="41" fontId="26" fillId="0" borderId="8" xfId="0" applyNumberFormat="1" applyFont="1" applyFill="1" applyBorder="1" applyAlignment="1" applyProtection="1">
      <alignment vertical="center"/>
    </xf>
    <xf numFmtId="41" fontId="26" fillId="0" borderId="3" xfId="0" applyNumberFormat="1" applyFont="1" applyFill="1" applyBorder="1" applyAlignment="1" applyProtection="1">
      <alignment vertical="center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1" fontId="35" fillId="0" borderId="13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5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41" fontId="26" fillId="0" borderId="11" xfId="0" applyNumberFormat="1" applyFont="1" applyFill="1" applyBorder="1" applyAlignment="1" applyProtection="1">
      <alignment vertical="center" shrinkToFit="1"/>
    </xf>
    <xf numFmtId="41" fontId="26" fillId="0" borderId="12" xfId="0" applyNumberFormat="1" applyFont="1" applyFill="1" applyBorder="1" applyAlignment="1" applyProtection="1">
      <alignment vertical="center" shrinkToFit="1"/>
    </xf>
    <xf numFmtId="41" fontId="26" fillId="0" borderId="14" xfId="0" applyNumberFormat="1" applyFont="1" applyFill="1" applyBorder="1" applyAlignment="1" applyProtection="1">
      <alignment vertical="center" shrinkToFit="1"/>
    </xf>
    <xf numFmtId="41" fontId="28" fillId="0" borderId="11" xfId="0" applyNumberFormat="1" applyFont="1" applyFill="1" applyBorder="1" applyAlignment="1" applyProtection="1">
      <alignment vertical="center"/>
    </xf>
    <xf numFmtId="41" fontId="28" fillId="0" borderId="12" xfId="0" applyNumberFormat="1" applyFont="1" applyFill="1" applyBorder="1" applyAlignment="1" applyProtection="1">
      <alignment vertical="center"/>
    </xf>
    <xf numFmtId="0" fontId="26" fillId="0" borderId="12" xfId="0" applyFont="1" applyFill="1" applyBorder="1" applyAlignment="1">
      <alignment vertical="center"/>
    </xf>
    <xf numFmtId="41" fontId="26" fillId="0" borderId="27" xfId="0" applyNumberFormat="1" applyFont="1" applyFill="1" applyBorder="1" applyAlignment="1" applyProtection="1">
      <alignment vertical="center"/>
    </xf>
    <xf numFmtId="41" fontId="28" fillId="0" borderId="30" xfId="0" applyNumberFormat="1" applyFont="1" applyFill="1" applyBorder="1" applyAlignment="1" applyProtection="1">
      <alignment vertical="center"/>
    </xf>
    <xf numFmtId="41" fontId="28" fillId="4" borderId="12" xfId="0" applyNumberFormat="1" applyFont="1" applyFill="1" applyBorder="1" applyAlignment="1" applyProtection="1">
      <alignment vertical="center"/>
    </xf>
    <xf numFmtId="41" fontId="26" fillId="0" borderId="22" xfId="0" applyNumberFormat="1" applyFont="1" applyFill="1" applyBorder="1" applyAlignment="1" applyProtection="1">
      <alignment vertical="center"/>
    </xf>
    <xf numFmtId="41" fontId="26" fillId="0" borderId="30" xfId="0" applyNumberFormat="1" applyFont="1" applyFill="1" applyBorder="1" applyAlignment="1" applyProtection="1">
      <alignment vertical="center"/>
    </xf>
    <xf numFmtId="0" fontId="28" fillId="0" borderId="12" xfId="0" applyFont="1" applyFill="1" applyBorder="1" applyAlignment="1">
      <alignment vertical="center"/>
    </xf>
    <xf numFmtId="41" fontId="26" fillId="4" borderId="12" xfId="0" applyNumberFormat="1" applyFont="1" applyFill="1" applyBorder="1" applyAlignment="1" applyProtection="1">
      <alignment vertical="center"/>
    </xf>
    <xf numFmtId="41" fontId="26" fillId="0" borderId="12" xfId="0" applyNumberFormat="1" applyFont="1" applyFill="1" applyBorder="1" applyAlignment="1" applyProtection="1">
      <alignment vertical="center"/>
    </xf>
    <xf numFmtId="41" fontId="35" fillId="0" borderId="8" xfId="0" applyNumberFormat="1" applyFont="1" applyFill="1" applyBorder="1" applyAlignment="1" applyProtection="1">
      <alignment vertical="center"/>
    </xf>
    <xf numFmtId="41" fontId="35" fillId="0" borderId="4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 applyProtection="1">
      <alignment horizontal="distributed"/>
    </xf>
    <xf numFmtId="0" fontId="26" fillId="0" borderId="23" xfId="0" applyFont="1" applyFill="1" applyBorder="1" applyAlignment="1" applyProtection="1">
      <alignment horizontal="center" textRotation="255"/>
    </xf>
    <xf numFmtId="0" fontId="26" fillId="0" borderId="24" xfId="0" applyFont="1" applyFill="1" applyBorder="1" applyAlignment="1" applyProtection="1">
      <alignment horizontal="distributed"/>
    </xf>
    <xf numFmtId="0" fontId="26" fillId="0" borderId="25" xfId="0" applyFont="1" applyFill="1" applyBorder="1" applyAlignment="1" applyProtection="1">
      <alignment horizontal="center" textRotation="255"/>
    </xf>
    <xf numFmtId="0" fontId="26" fillId="0" borderId="28" xfId="0" applyFont="1" applyFill="1" applyBorder="1" applyAlignment="1" applyProtection="1">
      <alignment horizontal="center" textRotation="255"/>
    </xf>
    <xf numFmtId="0" fontId="26" fillId="0" borderId="29" xfId="0" applyFont="1" applyFill="1" applyBorder="1" applyAlignment="1" applyProtection="1">
      <alignment horizontal="distributed"/>
    </xf>
    <xf numFmtId="0" fontId="26" fillId="0" borderId="23" xfId="0" applyFont="1" applyFill="1" applyBorder="1" applyAlignment="1"/>
    <xf numFmtId="0" fontId="26" fillId="0" borderId="28" xfId="0" applyFont="1" applyFill="1" applyBorder="1" applyAlignment="1"/>
    <xf numFmtId="0" fontId="26" fillId="0" borderId="11" xfId="0" applyFont="1" applyFill="1" applyBorder="1" applyAlignment="1">
      <alignment horizontal="center" textRotation="255"/>
    </xf>
    <xf numFmtId="0" fontId="26" fillId="0" borderId="10" xfId="0" applyFont="1" applyFill="1" applyBorder="1" applyAlignment="1" applyProtection="1">
      <alignment horizontal="distributed"/>
    </xf>
    <xf numFmtId="0" fontId="26" fillId="0" borderId="25" xfId="0" applyFont="1" applyFill="1" applyBorder="1" applyAlignment="1" applyProtection="1">
      <alignment horizontal="center"/>
    </xf>
    <xf numFmtId="0" fontId="26" fillId="0" borderId="23" xfId="0" applyFont="1" applyFill="1" applyBorder="1" applyAlignment="1">
      <alignment horizontal="center" textRotation="255"/>
    </xf>
    <xf numFmtId="0" fontId="26" fillId="0" borderId="25" xfId="0" applyFont="1" applyFill="1" applyBorder="1" applyAlignment="1">
      <alignment horizontal="center" textRotation="255"/>
    </xf>
    <xf numFmtId="0" fontId="26" fillId="0" borderId="25" xfId="0" applyFont="1" applyFill="1" applyBorder="1" applyAlignment="1"/>
    <xf numFmtId="0" fontId="26" fillId="0" borderId="28" xfId="0" applyFont="1" applyFill="1" applyBorder="1" applyAlignment="1">
      <alignment horizontal="center" textRotation="255"/>
    </xf>
    <xf numFmtId="0" fontId="26" fillId="0" borderId="8" xfId="0" applyFont="1" applyFill="1" applyBorder="1" applyAlignment="1" applyProtection="1">
      <alignment horizontal="center" textRotation="255"/>
    </xf>
    <xf numFmtId="0" fontId="26" fillId="0" borderId="9" xfId="0" applyFont="1" applyFill="1" applyBorder="1" applyAlignment="1" applyProtection="1">
      <alignment horizontal="distributed"/>
    </xf>
    <xf numFmtId="0" fontId="26" fillId="0" borderId="5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37" fillId="0" borderId="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8" xfId="0" applyFont="1" applyFill="1" applyBorder="1" applyAlignment="1" applyProtection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</xf>
    <xf numFmtId="41" fontId="26" fillId="0" borderId="7" xfId="0" applyNumberFormat="1" applyFont="1" applyFill="1" applyBorder="1" applyAlignment="1">
      <alignment vertical="center"/>
    </xf>
    <xf numFmtId="41" fontId="26" fillId="0" borderId="14" xfId="0" applyNumberFormat="1" applyFont="1" applyFill="1" applyBorder="1" applyAlignment="1">
      <alignment vertical="center"/>
    </xf>
    <xf numFmtId="41" fontId="28" fillId="0" borderId="8" xfId="0" applyNumberFormat="1" applyFont="1" applyFill="1" applyBorder="1" applyAlignment="1" applyProtection="1">
      <alignment vertical="center"/>
    </xf>
    <xf numFmtId="41" fontId="28" fillId="0" borderId="13" xfId="0" applyNumberFormat="1" applyFont="1" applyFill="1" applyBorder="1" applyAlignment="1" applyProtection="1">
      <alignment vertical="center"/>
    </xf>
    <xf numFmtId="41" fontId="28" fillId="0" borderId="14" xfId="0" applyNumberFormat="1" applyFont="1" applyFill="1" applyBorder="1" applyAlignment="1" applyProtection="1">
      <alignment vertical="center"/>
    </xf>
    <xf numFmtId="41" fontId="28" fillId="0" borderId="6" xfId="0" applyNumberFormat="1" applyFont="1" applyFill="1" applyBorder="1" applyAlignment="1" applyProtection="1">
      <alignment vertical="center"/>
    </xf>
    <xf numFmtId="41" fontId="38" fillId="0" borderId="14" xfId="0" applyNumberFormat="1" applyFont="1" applyFill="1" applyBorder="1" applyAlignment="1" applyProtection="1">
      <alignment vertical="center"/>
    </xf>
    <xf numFmtId="0" fontId="26" fillId="0" borderId="29" xfId="0" applyFont="1" applyFill="1" applyBorder="1" applyAlignment="1" applyProtection="1">
      <alignment horizontal="distributed" vertical="center"/>
    </xf>
    <xf numFmtId="41" fontId="26" fillId="0" borderId="30" xfId="0" applyNumberFormat="1" applyFont="1" applyFill="1" applyBorder="1" applyAlignment="1" applyProtection="1">
      <alignment horizontal="right" vertical="center"/>
    </xf>
    <xf numFmtId="0" fontId="26" fillId="0" borderId="24" xfId="0" applyFont="1" applyFill="1" applyBorder="1" applyAlignment="1" applyProtection="1">
      <alignment horizontal="distributed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 applyProtection="1">
      <alignment horizontal="distributed" vertical="center"/>
    </xf>
    <xf numFmtId="41" fontId="26" fillId="0" borderId="27" xfId="0" applyNumberFormat="1" applyFont="1" applyFill="1" applyBorder="1" applyAlignment="1" applyProtection="1">
      <alignment horizontal="right" vertical="center"/>
    </xf>
    <xf numFmtId="41" fontId="38" fillId="0" borderId="30" xfId="0" applyNumberFormat="1" applyFont="1" applyFill="1" applyBorder="1" applyAlignment="1" applyProtection="1">
      <alignment vertical="center"/>
    </xf>
    <xf numFmtId="0" fontId="26" fillId="0" borderId="23" xfId="0" applyFont="1" applyFill="1" applyBorder="1" applyAlignment="1" applyProtection="1">
      <alignment horizontal="center" vertical="center" textRotation="255"/>
    </xf>
    <xf numFmtId="41" fontId="26" fillId="0" borderId="22" xfId="0" applyNumberFormat="1" applyFont="1" applyFill="1" applyBorder="1" applyAlignment="1" applyProtection="1">
      <alignment horizontal="right" vertical="center"/>
    </xf>
    <xf numFmtId="0" fontId="26" fillId="0" borderId="25" xfId="0" applyFont="1" applyFill="1" applyBorder="1" applyAlignment="1" applyProtection="1">
      <alignment horizontal="center" vertical="center" textRotation="255"/>
    </xf>
    <xf numFmtId="0" fontId="26" fillId="0" borderId="28" xfId="0" applyFont="1" applyFill="1" applyBorder="1" applyAlignment="1" applyProtection="1">
      <alignment horizontal="center" vertical="center" textRotation="255"/>
    </xf>
    <xf numFmtId="0" fontId="26" fillId="0" borderId="23" xfId="0" applyFont="1" applyFill="1" applyBorder="1" applyAlignment="1">
      <alignment horizontal="center" vertical="center" textRotation="255"/>
    </xf>
    <xf numFmtId="0" fontId="26" fillId="0" borderId="28" xfId="0" applyFont="1" applyFill="1" applyBorder="1" applyAlignment="1">
      <alignment horizontal="center" vertical="center" textRotation="255"/>
    </xf>
    <xf numFmtId="0" fontId="26" fillId="0" borderId="25" xfId="0" applyFont="1" applyFill="1" applyBorder="1" applyAlignment="1">
      <alignment horizontal="center" vertical="center" textRotation="255"/>
    </xf>
    <xf numFmtId="0" fontId="26" fillId="0" borderId="9" xfId="0" applyFont="1" applyFill="1" applyBorder="1" applyAlignment="1" applyProtection="1">
      <alignment horizontal="distributed" vertical="center"/>
    </xf>
    <xf numFmtId="41" fontId="26" fillId="0" borderId="8" xfId="0" applyNumberFormat="1" applyFont="1" applyFill="1" applyBorder="1" applyAlignment="1" applyProtection="1">
      <alignment horizontal="right" vertical="center"/>
    </xf>
    <xf numFmtId="0" fontId="26" fillId="0" borderId="28" xfId="0" applyFont="1" applyFill="1" applyBorder="1" applyAlignment="1">
      <alignment horizontal="center" vertical="top"/>
    </xf>
    <xf numFmtId="0" fontId="26" fillId="0" borderId="29" xfId="0" applyFont="1" applyFill="1" applyBorder="1" applyAlignment="1" applyProtection="1">
      <alignment horizontal="distributed" vertical="top"/>
    </xf>
    <xf numFmtId="0" fontId="26" fillId="0" borderId="23" xfId="0" applyFont="1" applyFill="1" applyBorder="1" applyAlignment="1">
      <alignment horizontal="center" vertical="top"/>
    </xf>
    <xf numFmtId="0" fontId="26" fillId="0" borderId="24" xfId="0" applyFont="1" applyFill="1" applyBorder="1" applyAlignment="1" applyProtection="1">
      <alignment horizontal="distributed" vertical="top"/>
    </xf>
    <xf numFmtId="0" fontId="39" fillId="0" borderId="23" xfId="0" applyFont="1" applyFill="1" applyBorder="1" applyAlignment="1">
      <alignment horizontal="center" vertical="top"/>
    </xf>
    <xf numFmtId="0" fontId="39" fillId="0" borderId="24" xfId="0" applyFont="1" applyFill="1" applyBorder="1" applyAlignment="1" applyProtection="1">
      <alignment horizontal="distributed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 applyProtection="1">
      <alignment horizontal="distributed" vertical="top"/>
    </xf>
    <xf numFmtId="0" fontId="26" fillId="0" borderId="23" xfId="0" applyFont="1" applyFill="1" applyBorder="1" applyAlignment="1" applyProtection="1">
      <alignment horizontal="center" vertical="top" textRotation="255"/>
    </xf>
    <xf numFmtId="0" fontId="26" fillId="0" borderId="25" xfId="0" applyFont="1" applyFill="1" applyBorder="1" applyAlignment="1" applyProtection="1">
      <alignment horizontal="center" vertical="top" textRotation="255"/>
    </xf>
    <xf numFmtId="0" fontId="26" fillId="0" borderId="28" xfId="0" applyFont="1" applyFill="1" applyBorder="1" applyAlignment="1" applyProtection="1">
      <alignment horizontal="center" vertical="top" textRotation="255"/>
    </xf>
    <xf numFmtId="0" fontId="26" fillId="0" borderId="23" xfId="0" applyFont="1" applyFill="1" applyBorder="1" applyAlignment="1">
      <alignment horizontal="center" vertical="top" textRotation="255"/>
    </xf>
    <xf numFmtId="0" fontId="26" fillId="0" borderId="28" xfId="0" applyFont="1" applyFill="1" applyBorder="1" applyAlignment="1">
      <alignment horizontal="center" vertical="top" textRotation="255"/>
    </xf>
    <xf numFmtId="0" fontId="26" fillId="0" borderId="11" xfId="0" applyFont="1" applyFill="1" applyBorder="1" applyAlignment="1" applyProtection="1">
      <alignment horizontal="center" vertical="top"/>
    </xf>
    <xf numFmtId="0" fontId="26" fillId="0" borderId="10" xfId="0" applyFont="1" applyFill="1" applyBorder="1" applyAlignment="1" applyProtection="1">
      <alignment horizontal="distributed" vertical="top"/>
    </xf>
    <xf numFmtId="0" fontId="26" fillId="0" borderId="25" xfId="0" applyFont="1" applyFill="1" applyBorder="1" applyAlignment="1">
      <alignment horizontal="center" vertical="top" textRotation="255"/>
    </xf>
    <xf numFmtId="0" fontId="26" fillId="0" borderId="23" xfId="0" applyFont="1" applyFill="1" applyBorder="1" applyAlignment="1" applyProtection="1">
      <alignment vertical="top" textRotation="255"/>
    </xf>
    <xf numFmtId="0" fontId="26" fillId="0" borderId="25" xfId="0" applyFont="1" applyFill="1" applyBorder="1" applyAlignment="1" applyProtection="1">
      <alignment vertical="top" textRotation="255"/>
    </xf>
    <xf numFmtId="0" fontId="26" fillId="0" borderId="8" xfId="0" applyFont="1" applyFill="1" applyBorder="1" applyAlignment="1" applyProtection="1">
      <alignment vertical="top" textRotation="255"/>
    </xf>
    <xf numFmtId="0" fontId="26" fillId="0" borderId="9" xfId="0" applyFont="1" applyFill="1" applyBorder="1" applyAlignment="1" applyProtection="1">
      <alignment horizontal="distributed" vertical="top"/>
    </xf>
    <xf numFmtId="0" fontId="26" fillId="0" borderId="7" xfId="0" applyFont="1" applyFill="1" applyBorder="1" applyAlignment="1">
      <alignment vertical="center"/>
    </xf>
    <xf numFmtId="0" fontId="37" fillId="0" borderId="9" xfId="0" applyFont="1" applyFill="1" applyBorder="1" applyAlignment="1">
      <alignment vertical="center"/>
    </xf>
    <xf numFmtId="37" fontId="37" fillId="0" borderId="8" xfId="0" applyNumberFormat="1" applyFont="1" applyFill="1" applyBorder="1" applyAlignment="1" applyProtection="1">
      <alignment horizontal="center" vertical="center"/>
    </xf>
    <xf numFmtId="37" fontId="37" fillId="0" borderId="3" xfId="0" applyNumberFormat="1" applyFont="1" applyFill="1" applyBorder="1" applyAlignment="1" applyProtection="1">
      <alignment horizontal="center" vertical="center"/>
    </xf>
    <xf numFmtId="37" fontId="37" fillId="0" borderId="13" xfId="0" applyNumberFormat="1" applyFont="1" applyFill="1" applyBorder="1" applyAlignment="1" applyProtection="1">
      <alignment horizontal="center" vertical="center"/>
    </xf>
    <xf numFmtId="177" fontId="26" fillId="0" borderId="14" xfId="0" applyNumberFormat="1" applyFont="1" applyFill="1" applyBorder="1" applyAlignment="1" applyProtection="1">
      <alignment vertical="center"/>
    </xf>
    <xf numFmtId="177" fontId="28" fillId="0" borderId="13" xfId="0" applyNumberFormat="1" applyFont="1" applyFill="1" applyBorder="1" applyAlignment="1" applyProtection="1">
      <alignment vertical="center"/>
    </xf>
    <xf numFmtId="177" fontId="28" fillId="0" borderId="12" xfId="0" applyNumberFormat="1" applyFont="1" applyFill="1" applyBorder="1" applyAlignment="1" applyProtection="1">
      <alignment vertical="center"/>
    </xf>
    <xf numFmtId="177" fontId="26" fillId="0" borderId="30" xfId="0" applyNumberFormat="1" applyFont="1" applyFill="1" applyBorder="1" applyAlignment="1" applyProtection="1">
      <alignment vertical="center"/>
    </xf>
    <xf numFmtId="177" fontId="26" fillId="0" borderId="30" xfId="0" applyNumberFormat="1" applyFont="1" applyFill="1" applyBorder="1" applyAlignment="1" applyProtection="1">
      <alignment horizontal="right" vertical="center"/>
    </xf>
    <xf numFmtId="177" fontId="26" fillId="0" borderId="27" xfId="0" applyNumberFormat="1" applyFont="1" applyFill="1" applyBorder="1" applyAlignment="1" applyProtection="1">
      <alignment vertical="center"/>
    </xf>
    <xf numFmtId="177" fontId="26" fillId="0" borderId="27" xfId="0" applyNumberFormat="1" applyFont="1" applyFill="1" applyBorder="1" applyAlignment="1" applyProtection="1">
      <alignment horizontal="right" vertical="center"/>
    </xf>
    <xf numFmtId="177" fontId="28" fillId="0" borderId="30" xfId="0" applyNumberFormat="1" applyFont="1" applyFill="1" applyBorder="1" applyAlignment="1" applyProtection="1">
      <alignment vertical="center"/>
    </xf>
    <xf numFmtId="177" fontId="28" fillId="4" borderId="12" xfId="0" applyNumberFormat="1" applyFont="1" applyFill="1" applyBorder="1" applyAlignment="1" applyProtection="1">
      <alignment vertical="center"/>
    </xf>
    <xf numFmtId="177" fontId="28" fillId="4" borderId="12" xfId="0" applyNumberFormat="1" applyFont="1" applyFill="1" applyBorder="1" applyAlignment="1" applyProtection="1">
      <alignment horizontal="right" vertical="center"/>
    </xf>
    <xf numFmtId="177" fontId="26" fillId="0" borderId="22" xfId="0" applyNumberFormat="1" applyFont="1" applyFill="1" applyBorder="1" applyAlignment="1" applyProtection="1">
      <alignment horizontal="right" vertical="center"/>
    </xf>
    <xf numFmtId="41" fontId="26" fillId="0" borderId="12" xfId="0" applyNumberFormat="1" applyFont="1" applyFill="1" applyBorder="1" applyAlignment="1" applyProtection="1">
      <alignment horizontal="right" vertical="center"/>
    </xf>
    <xf numFmtId="177" fontId="26" fillId="0" borderId="12" xfId="0" applyNumberFormat="1" applyFont="1" applyFill="1" applyBorder="1" applyAlignment="1" applyProtection="1">
      <alignment horizontal="right" vertical="center"/>
    </xf>
    <xf numFmtId="41" fontId="28" fillId="4" borderId="12" xfId="0" applyNumberFormat="1" applyFont="1" applyFill="1" applyBorder="1" applyAlignment="1" applyProtection="1">
      <alignment horizontal="right" vertical="center"/>
    </xf>
    <xf numFmtId="41" fontId="26" fillId="0" borderId="30" xfId="0" applyNumberFormat="1" applyFont="1" applyFill="1" applyBorder="1" applyAlignment="1">
      <alignment vertical="center"/>
    </xf>
    <xf numFmtId="41" fontId="26" fillId="0" borderId="13" xfId="0" applyNumberFormat="1" applyFont="1" applyFill="1" applyBorder="1" applyAlignment="1" applyProtection="1">
      <alignment horizontal="right" vertical="center"/>
    </xf>
    <xf numFmtId="177" fontId="26" fillId="0" borderId="13" xfId="0" applyNumberFormat="1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Alignment="1">
      <alignment vertical="center"/>
    </xf>
    <xf numFmtId="0" fontId="30" fillId="0" borderId="3" xfId="0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1" fontId="26" fillId="0" borderId="33" xfId="0" applyNumberFormat="1" applyFont="1" applyFill="1" applyBorder="1" applyAlignment="1" applyProtection="1">
      <alignment vertical="center"/>
    </xf>
    <xf numFmtId="0" fontId="34" fillId="0" borderId="13" xfId="0" applyFont="1" applyFill="1" applyBorder="1" applyAlignment="1" applyProtection="1">
      <alignment horizontal="center" vertical="center"/>
    </xf>
    <xf numFmtId="41" fontId="36" fillId="0" borderId="8" xfId="0" applyNumberFormat="1" applyFont="1" applyFill="1" applyBorder="1" applyAlignment="1" applyProtection="1">
      <alignment vertical="center"/>
    </xf>
    <xf numFmtId="41" fontId="36" fillId="0" borderId="15" xfId="0" applyNumberFormat="1" applyFont="1" applyFill="1" applyBorder="1" applyAlignment="1" applyProtection="1">
      <alignment vertical="center"/>
    </xf>
    <xf numFmtId="41" fontId="36" fillId="0" borderId="3" xfId="0" applyNumberFormat="1" applyFont="1" applyFill="1" applyBorder="1" applyAlignment="1" applyProtection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34" xfId="0" applyFont="1" applyFill="1" applyBorder="1" applyAlignment="1" applyProtection="1">
      <alignment vertical="center" shrinkToFit="1"/>
    </xf>
    <xf numFmtId="41" fontId="36" fillId="0" borderId="34" xfId="0" applyNumberFormat="1" applyFont="1" applyFill="1" applyBorder="1" applyAlignment="1" applyProtection="1">
      <alignment vertical="center"/>
    </xf>
    <xf numFmtId="41" fontId="35" fillId="0" borderId="34" xfId="0" applyNumberFormat="1" applyFont="1" applyFill="1" applyBorder="1" applyAlignment="1" applyProtection="1">
      <alignment vertical="center"/>
    </xf>
    <xf numFmtId="41" fontId="36" fillId="0" borderId="21" xfId="0" applyNumberFormat="1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25" xfId="0" applyFont="1" applyFill="1" applyBorder="1" applyAlignment="1" applyProtection="1">
      <alignment vertical="center" shrinkToFit="1"/>
    </xf>
    <xf numFmtId="41" fontId="36" fillId="0" borderId="25" xfId="0" applyNumberFormat="1" applyFont="1" applyFill="1" applyBorder="1" applyAlignment="1" applyProtection="1">
      <alignment vertical="center"/>
    </xf>
    <xf numFmtId="41" fontId="35" fillId="0" borderId="25" xfId="0" applyNumberFormat="1" applyFont="1" applyFill="1" applyBorder="1" applyAlignment="1" applyProtection="1">
      <alignment vertical="center"/>
    </xf>
    <xf numFmtId="41" fontId="36" fillId="0" borderId="27" xfId="0" applyNumberFormat="1" applyFont="1" applyFill="1" applyBorder="1" applyAlignment="1" applyProtection="1">
      <alignment vertical="center"/>
    </xf>
    <xf numFmtId="0" fontId="26" fillId="0" borderId="31" xfId="0" applyFont="1" applyFill="1" applyBorder="1" applyAlignment="1" applyProtection="1">
      <alignment vertical="center" shrinkToFit="1"/>
    </xf>
    <xf numFmtId="41" fontId="36" fillId="0" borderId="31" xfId="0" applyNumberFormat="1" applyFont="1" applyFill="1" applyBorder="1" applyAlignment="1" applyProtection="1">
      <alignment vertical="center"/>
    </xf>
    <xf numFmtId="41" fontId="35" fillId="0" borderId="31" xfId="0" applyNumberFormat="1" applyFont="1" applyFill="1" applyBorder="1" applyAlignment="1" applyProtection="1">
      <alignment vertical="center"/>
    </xf>
    <xf numFmtId="41" fontId="36" fillId="0" borderId="33" xfId="0" applyNumberFormat="1" applyFont="1" applyFill="1" applyBorder="1" applyAlignment="1" applyProtection="1">
      <alignment vertical="center"/>
    </xf>
    <xf numFmtId="0" fontId="26" fillId="0" borderId="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33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21" xfId="0" applyFont="1" applyFill="1" applyBorder="1" applyAlignment="1">
      <alignment vertical="center"/>
    </xf>
    <xf numFmtId="41" fontId="35" fillId="0" borderId="5" xfId="0" applyNumberFormat="1" applyFont="1" applyFill="1" applyBorder="1" applyAlignment="1" applyProtection="1">
      <alignment vertical="center"/>
    </xf>
    <xf numFmtId="41" fontId="36" fillId="0" borderId="5" xfId="0" applyNumberFormat="1" applyFont="1" applyFill="1" applyBorder="1" applyAlignment="1" applyProtection="1">
      <alignment vertical="center"/>
    </xf>
    <xf numFmtId="41" fontId="36" fillId="0" borderId="14" xfId="0" applyNumberFormat="1" applyFont="1" applyFill="1" applyBorder="1" applyAlignment="1" applyProtection="1">
      <alignment vertical="center"/>
    </xf>
    <xf numFmtId="0" fontId="26" fillId="0" borderId="27" xfId="0" applyFont="1" applyFill="1" applyBorder="1" applyAlignment="1">
      <alignment vertical="center"/>
    </xf>
    <xf numFmtId="41" fontId="35" fillId="0" borderId="27" xfId="0" applyNumberFormat="1" applyFont="1" applyFill="1" applyBorder="1" applyAlignment="1" applyProtection="1">
      <alignment vertical="center"/>
    </xf>
    <xf numFmtId="0" fontId="26" fillId="0" borderId="33" xfId="0" applyFont="1" applyFill="1" applyBorder="1" applyAlignment="1">
      <alignment vertical="center"/>
    </xf>
    <xf numFmtId="41" fontId="35" fillId="0" borderId="33" xfId="0" applyNumberFormat="1" applyFont="1" applyFill="1" applyBorder="1" applyAlignment="1" applyProtection="1">
      <alignment vertical="center"/>
    </xf>
    <xf numFmtId="0" fontId="26" fillId="0" borderId="25" xfId="0" applyFont="1" applyFill="1" applyBorder="1" applyAlignment="1" applyProtection="1">
      <alignment horizontal="left" vertical="center"/>
    </xf>
    <xf numFmtId="0" fontId="26" fillId="0" borderId="26" xfId="0" applyFont="1" applyFill="1" applyBorder="1" applyAlignment="1">
      <alignment vertical="center"/>
    </xf>
    <xf numFmtId="0" fontId="26" fillId="0" borderId="36" xfId="0" applyFont="1" applyFill="1" applyBorder="1" applyAlignment="1" applyProtection="1">
      <alignment horizontal="left" vertical="center"/>
    </xf>
    <xf numFmtId="0" fontId="26" fillId="0" borderId="37" xfId="0" applyFont="1" applyFill="1" applyBorder="1" applyAlignment="1">
      <alignment vertical="center"/>
    </xf>
    <xf numFmtId="41" fontId="36" fillId="0" borderId="38" xfId="0" applyNumberFormat="1" applyFont="1" applyFill="1" applyBorder="1" applyAlignment="1" applyProtection="1">
      <alignment vertical="center"/>
    </xf>
    <xf numFmtId="41" fontId="35" fillId="0" borderId="36" xfId="0" applyNumberFormat="1" applyFont="1" applyFill="1" applyBorder="1" applyAlignment="1" applyProtection="1">
      <alignment vertical="center"/>
    </xf>
    <xf numFmtId="41" fontId="36" fillId="0" borderId="36" xfId="0" applyNumberFormat="1" applyFont="1" applyFill="1" applyBorder="1" applyAlignment="1" applyProtection="1">
      <alignment vertical="center"/>
    </xf>
    <xf numFmtId="0" fontId="34" fillId="0" borderId="39" xfId="0" applyFont="1" applyFill="1" applyBorder="1" applyAlignment="1">
      <alignment vertical="center"/>
    </xf>
    <xf numFmtId="41" fontId="35" fillId="0" borderId="41" xfId="0" applyNumberFormat="1" applyFont="1" applyFill="1" applyBorder="1" applyAlignment="1" applyProtection="1">
      <alignment vertical="center"/>
    </xf>
    <xf numFmtId="41" fontId="36" fillId="0" borderId="41" xfId="0" applyNumberFormat="1" applyFont="1" applyFill="1" applyBorder="1" applyAlignment="1" applyProtection="1">
      <alignment vertical="center"/>
    </xf>
    <xf numFmtId="41" fontId="36" fillId="0" borderId="40" xfId="0" applyNumberFormat="1" applyFont="1" applyFill="1" applyBorder="1" applyAlignment="1" applyProtection="1">
      <alignment vertical="center"/>
    </xf>
    <xf numFmtId="41" fontId="36" fillId="0" borderId="39" xfId="0" applyNumberFormat="1" applyFont="1" applyFill="1" applyBorder="1" applyAlignment="1" applyProtection="1">
      <alignment vertical="center"/>
    </xf>
    <xf numFmtId="0" fontId="34" fillId="0" borderId="12" xfId="0" applyFont="1" applyFill="1" applyBorder="1" applyAlignment="1">
      <alignment vertical="center" wrapText="1"/>
    </xf>
    <xf numFmtId="41" fontId="36" fillId="0" borderId="11" xfId="0" applyNumberFormat="1" applyFont="1" applyFill="1" applyBorder="1" applyAlignment="1" applyProtection="1">
      <alignment vertical="center"/>
    </xf>
    <xf numFmtId="41" fontId="36" fillId="0" borderId="12" xfId="0" applyNumberFormat="1" applyFont="1" applyFill="1" applyBorder="1" applyAlignment="1" applyProtection="1">
      <alignment vertical="center"/>
    </xf>
    <xf numFmtId="41" fontId="35" fillId="0" borderId="15" xfId="0" applyNumberFormat="1" applyFont="1" applyFill="1" applyBorder="1" applyAlignment="1" applyProtection="1">
      <alignment vertical="center"/>
    </xf>
    <xf numFmtId="0" fontId="26" fillId="0" borderId="21" xfId="0" applyFont="1" applyFill="1" applyBorder="1" applyAlignment="1" applyProtection="1">
      <alignment vertical="center"/>
    </xf>
    <xf numFmtId="41" fontId="36" fillId="0" borderId="31" xfId="0" applyNumberFormat="1" applyFont="1" applyFill="1" applyBorder="1" applyAlignment="1">
      <alignment vertical="center"/>
    </xf>
    <xf numFmtId="41" fontId="36" fillId="0" borderId="33" xfId="0" applyNumberFormat="1" applyFont="1" applyFill="1" applyBorder="1" applyAlignment="1">
      <alignment vertical="center"/>
    </xf>
    <xf numFmtId="41" fontId="36" fillId="0" borderId="34" xfId="0" applyNumberFormat="1" applyFont="1" applyFill="1" applyBorder="1" applyAlignment="1">
      <alignment vertical="center"/>
    </xf>
    <xf numFmtId="41" fontId="36" fillId="0" borderId="21" xfId="0" applyNumberFormat="1" applyFont="1" applyFill="1" applyBorder="1" applyAlignment="1">
      <alignment vertical="center"/>
    </xf>
    <xf numFmtId="177" fontId="43" fillId="0" borderId="34" xfId="0" applyNumberFormat="1" applyFont="1" applyFill="1" applyBorder="1" applyAlignment="1" applyProtection="1">
      <alignment vertical="center"/>
    </xf>
    <xf numFmtId="177" fontId="43" fillId="0" borderId="21" xfId="0" applyNumberFormat="1" applyFont="1" applyFill="1" applyBorder="1" applyAlignment="1" applyProtection="1">
      <alignment vertical="center"/>
    </xf>
    <xf numFmtId="177" fontId="43" fillId="0" borderId="31" xfId="0" applyNumberFormat="1" applyFont="1" applyFill="1" applyBorder="1" applyAlignment="1" applyProtection="1">
      <alignment vertical="center"/>
    </xf>
    <xf numFmtId="0" fontId="26" fillId="0" borderId="5" xfId="0" applyFont="1" applyFill="1" applyBorder="1" applyAlignment="1" applyProtection="1">
      <alignment vertical="center"/>
    </xf>
    <xf numFmtId="0" fontId="26" fillId="0" borderId="5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 applyProtection="1">
      <alignment vertical="center"/>
    </xf>
    <xf numFmtId="0" fontId="32" fillId="0" borderId="8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/>
    </xf>
    <xf numFmtId="0" fontId="31" fillId="0" borderId="8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41" fontId="26" fillId="0" borderId="11" xfId="0" applyNumberFormat="1" applyFont="1" applyFill="1" applyBorder="1" applyAlignment="1" applyProtection="1">
      <alignment vertical="center"/>
    </xf>
    <xf numFmtId="41" fontId="26" fillId="0" borderId="11" xfId="0" applyNumberFormat="1" applyFont="1" applyFill="1" applyBorder="1" applyAlignment="1" applyProtection="1">
      <alignment horizontal="right" vertical="center"/>
    </xf>
    <xf numFmtId="41" fontId="28" fillId="0" borderId="8" xfId="0" applyNumberFormat="1" applyFont="1" applyFill="1" applyBorder="1" applyAlignment="1" applyProtection="1">
      <alignment vertical="center" shrinkToFit="1"/>
    </xf>
    <xf numFmtId="41" fontId="28" fillId="0" borderId="13" xfId="0" applyNumberFormat="1" applyFont="1" applyFill="1" applyBorder="1" applyAlignment="1" applyProtection="1">
      <alignment vertical="center" shrinkToFit="1"/>
    </xf>
    <xf numFmtId="41" fontId="28" fillId="0" borderId="30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41" fontId="28" fillId="4" borderId="27" xfId="0" applyNumberFormat="1" applyFont="1" applyFill="1" applyBorder="1" applyAlignment="1" applyProtection="1">
      <alignment vertical="center"/>
    </xf>
    <xf numFmtId="0" fontId="26" fillId="0" borderId="25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>
      <alignment vertical="center"/>
    </xf>
    <xf numFmtId="41" fontId="45" fillId="0" borderId="22" xfId="0" applyNumberFormat="1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horizontal="center" vertical="center" textRotation="255"/>
    </xf>
    <xf numFmtId="41" fontId="36" fillId="0" borderId="11" xfId="0" applyNumberFormat="1" applyFont="1" applyFill="1" applyBorder="1" applyAlignment="1" applyProtection="1">
      <alignment horizontal="right" vertical="center"/>
    </xf>
    <xf numFmtId="41" fontId="36" fillId="0" borderId="15" xfId="0" applyNumberFormat="1" applyFont="1" applyFill="1" applyBorder="1" applyAlignment="1" applyProtection="1">
      <alignment horizontal="right" vertical="center"/>
    </xf>
    <xf numFmtId="0" fontId="28" fillId="0" borderId="0" xfId="21" applyFont="1" applyFill="1" applyAlignment="1" applyProtection="1">
      <alignment horizontal="left" vertical="center"/>
    </xf>
    <xf numFmtId="0" fontId="26" fillId="0" borderId="0" xfId="21" applyFont="1" applyFill="1" applyAlignment="1">
      <alignment vertical="center"/>
    </xf>
    <xf numFmtId="0" fontId="42" fillId="0" borderId="0" xfId="21" applyFont="1" applyFill="1" applyAlignment="1">
      <alignment vertical="center"/>
    </xf>
    <xf numFmtId="0" fontId="26" fillId="0" borderId="4" xfId="21" applyFont="1" applyFill="1" applyBorder="1" applyAlignment="1" applyProtection="1">
      <alignment horizontal="left" vertical="center"/>
    </xf>
    <xf numFmtId="0" fontId="26" fillId="0" borderId="4" xfId="21" applyFont="1" applyFill="1" applyBorder="1" applyAlignment="1">
      <alignment vertical="center"/>
    </xf>
    <xf numFmtId="41" fontId="37" fillId="0" borderId="4" xfId="21" applyNumberFormat="1" applyFont="1" applyFill="1" applyBorder="1" applyAlignment="1">
      <alignment vertical="center"/>
    </xf>
    <xf numFmtId="41" fontId="38" fillId="0" borderId="3" xfId="21" applyNumberFormat="1" applyFont="1" applyFill="1" applyBorder="1" applyAlignment="1">
      <alignment vertical="center"/>
    </xf>
    <xf numFmtId="41" fontId="37" fillId="0" borderId="3" xfId="21" applyNumberFormat="1" applyFont="1" applyFill="1" applyBorder="1" applyAlignment="1">
      <alignment vertical="center"/>
    </xf>
    <xf numFmtId="0" fontId="37" fillId="0" borderId="15" xfId="21" applyFont="1" applyFill="1" applyBorder="1" applyAlignment="1">
      <alignment vertical="center"/>
    </xf>
    <xf numFmtId="0" fontId="37" fillId="0" borderId="16" xfId="21" applyFont="1" applyFill="1" applyBorder="1" applyAlignment="1">
      <alignment vertical="center"/>
    </xf>
    <xf numFmtId="41" fontId="38" fillId="0" borderId="8" xfId="21" applyNumberFormat="1" applyFont="1" applyFill="1" applyBorder="1" applyAlignment="1">
      <alignment vertical="center"/>
    </xf>
    <xf numFmtId="41" fontId="37" fillId="0" borderId="8" xfId="21" applyNumberFormat="1" applyFont="1" applyFill="1" applyBorder="1" applyAlignment="1">
      <alignment vertical="center"/>
    </xf>
    <xf numFmtId="41" fontId="37" fillId="0" borderId="13" xfId="21" applyNumberFormat="1" applyFont="1" applyFill="1" applyBorder="1" applyAlignment="1">
      <alignment vertical="center"/>
    </xf>
    <xf numFmtId="0" fontId="37" fillId="0" borderId="11" xfId="21" applyFont="1" applyFill="1" applyBorder="1" applyAlignment="1" applyProtection="1">
      <alignment horizontal="left" vertical="center"/>
    </xf>
    <xf numFmtId="0" fontId="37" fillId="0" borderId="10" xfId="21" applyFont="1" applyFill="1" applyBorder="1" applyAlignment="1">
      <alignment vertical="center"/>
    </xf>
    <xf numFmtId="41" fontId="37" fillId="0" borderId="4" xfId="21" applyNumberFormat="1" applyFont="1" applyFill="1" applyBorder="1" applyAlignment="1" applyProtection="1">
      <alignment vertical="center"/>
    </xf>
    <xf numFmtId="41" fontId="37" fillId="0" borderId="8" xfId="21" applyNumberFormat="1" applyFont="1" applyFill="1" applyBorder="1" applyAlignment="1" applyProtection="1">
      <alignment vertical="center"/>
    </xf>
    <xf numFmtId="41" fontId="37" fillId="0" borderId="13" xfId="21" applyNumberFormat="1" applyFont="1" applyFill="1" applyBorder="1" applyAlignment="1" applyProtection="1">
      <alignment vertical="center"/>
    </xf>
    <xf numFmtId="0" fontId="37" fillId="0" borderId="11" xfId="21" applyFont="1" applyFill="1" applyBorder="1" applyAlignment="1">
      <alignment vertical="center"/>
    </xf>
    <xf numFmtId="41" fontId="37" fillId="0" borderId="13" xfId="21" applyNumberFormat="1" applyFont="1" applyFill="1" applyBorder="1" applyAlignment="1">
      <alignment horizontal="right" vertical="center"/>
    </xf>
    <xf numFmtId="0" fontId="37" fillId="0" borderId="8" xfId="21" applyFont="1" applyFill="1" applyBorder="1" applyAlignment="1" applyProtection="1">
      <alignment horizontal="left" vertical="center"/>
    </xf>
    <xf numFmtId="0" fontId="37" fillId="0" borderId="9" xfId="21" applyFont="1" applyFill="1" applyBorder="1" applyAlignment="1">
      <alignment vertical="center"/>
    </xf>
    <xf numFmtId="41" fontId="37" fillId="0" borderId="2" xfId="21" applyNumberFormat="1" applyFont="1" applyFill="1" applyBorder="1" applyAlignment="1" applyProtection="1">
      <alignment vertical="center"/>
    </xf>
    <xf numFmtId="41" fontId="37" fillId="0" borderId="15" xfId="21" applyNumberFormat="1" applyFont="1" applyFill="1" applyBorder="1" applyAlignment="1" applyProtection="1">
      <alignment vertical="center"/>
    </xf>
    <xf numFmtId="41" fontId="37" fillId="0" borderId="3" xfId="21" applyNumberFormat="1" applyFont="1" applyFill="1" applyBorder="1" applyAlignment="1" applyProtection="1">
      <alignment vertical="center"/>
    </xf>
    <xf numFmtId="0" fontId="37" fillId="0" borderId="3" xfId="21" applyFont="1" applyFill="1" applyBorder="1" applyAlignment="1">
      <alignment vertical="center"/>
    </xf>
    <xf numFmtId="41" fontId="37" fillId="0" borderId="9" xfId="21" applyNumberFormat="1" applyFont="1" applyFill="1" applyBorder="1" applyAlignment="1">
      <alignment vertical="center"/>
    </xf>
    <xf numFmtId="0" fontId="37" fillId="0" borderId="8" xfId="21" applyFont="1" applyFill="1" applyBorder="1" applyAlignment="1">
      <alignment vertical="center"/>
    </xf>
    <xf numFmtId="177" fontId="37" fillId="0" borderId="4" xfId="21" applyNumberFormat="1" applyFont="1" applyFill="1" applyBorder="1" applyAlignment="1">
      <alignment vertical="center"/>
    </xf>
    <xf numFmtId="177" fontId="38" fillId="0" borderId="8" xfId="21" applyNumberFormat="1" applyFont="1" applyFill="1" applyBorder="1" applyAlignment="1">
      <alignment vertical="center"/>
    </xf>
    <xf numFmtId="177" fontId="37" fillId="0" borderId="8" xfId="21" applyNumberFormat="1" applyFont="1" applyFill="1" applyBorder="1" applyAlignment="1">
      <alignment vertical="center"/>
    </xf>
    <xf numFmtId="177" fontId="37" fillId="0" borderId="13" xfId="21" applyNumberFormat="1" applyFont="1" applyFill="1" applyBorder="1" applyAlignment="1">
      <alignment vertical="center"/>
    </xf>
    <xf numFmtId="0" fontId="37" fillId="0" borderId="8" xfId="21" applyFont="1" applyFill="1" applyBorder="1" applyAlignment="1">
      <alignment horizontal="left" vertical="center"/>
    </xf>
    <xf numFmtId="0" fontId="37" fillId="0" borderId="13" xfId="21" applyFont="1" applyFill="1" applyBorder="1" applyAlignment="1">
      <alignment vertical="center"/>
    </xf>
    <xf numFmtId="0" fontId="34" fillId="0" borderId="13" xfId="21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37" fillId="0" borderId="15" xfId="0" applyFont="1" applyFill="1" applyBorder="1" applyAlignment="1"/>
    <xf numFmtId="41" fontId="36" fillId="0" borderId="14" xfId="0" applyNumberFormat="1" applyFont="1" applyFill="1" applyBorder="1" applyAlignment="1" applyProtection="1">
      <alignment horizontal="center" vertical="center"/>
    </xf>
    <xf numFmtId="41" fontId="36" fillId="0" borderId="13" xfId="0" applyNumberFormat="1" applyFont="1" applyFill="1" applyBorder="1" applyAlignment="1" applyProtection="1">
      <alignment horizontal="center" vertical="center"/>
    </xf>
    <xf numFmtId="182" fontId="36" fillId="0" borderId="13" xfId="0" applyNumberFormat="1" applyFont="1" applyFill="1" applyBorder="1" applyAlignment="1" applyProtection="1">
      <alignment horizontal="right" vertical="center"/>
    </xf>
    <xf numFmtId="41" fontId="36" fillId="0" borderId="27" xfId="0" applyNumberFormat="1" applyFont="1" applyFill="1" applyBorder="1" applyAlignment="1" applyProtection="1">
      <alignment horizontal="center" vertical="center"/>
    </xf>
    <xf numFmtId="182" fontId="36" fillId="0" borderId="39" xfId="0" applyNumberFormat="1" applyFont="1" applyFill="1" applyBorder="1" applyAlignment="1" applyProtection="1">
      <alignment horizontal="right" vertical="center"/>
    </xf>
    <xf numFmtId="41" fontId="28" fillId="0" borderId="11" xfId="0" applyNumberFormat="1" applyFont="1" applyFill="1" applyBorder="1" applyAlignment="1" applyProtection="1">
      <alignment vertical="center" shrinkToFit="1"/>
    </xf>
    <xf numFmtId="41" fontId="28" fillId="0" borderId="12" xfId="0" applyNumberFormat="1" applyFont="1" applyFill="1" applyBorder="1" applyAlignment="1" applyProtection="1">
      <alignment vertical="center" shrinkToFit="1"/>
    </xf>
    <xf numFmtId="41" fontId="28" fillId="0" borderId="11" xfId="0" applyNumberFormat="1" applyFont="1" applyFill="1" applyBorder="1" applyAlignment="1" applyProtection="1">
      <alignment vertical="center" wrapText="1"/>
    </xf>
    <xf numFmtId="41" fontId="28" fillId="0" borderId="34" xfId="0" applyNumberFormat="1" applyFont="1" applyFill="1" applyBorder="1" applyAlignment="1" applyProtection="1">
      <alignment vertical="center"/>
    </xf>
    <xf numFmtId="41" fontId="28" fillId="0" borderId="21" xfId="0" applyNumberFormat="1" applyFont="1" applyFill="1" applyBorder="1" applyAlignment="1" applyProtection="1">
      <alignment vertical="center"/>
    </xf>
    <xf numFmtId="0" fontId="26" fillId="0" borderId="8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183" fontId="26" fillId="0" borderId="22" xfId="0" quotePrefix="1" applyNumberFormat="1" applyFont="1" applyFill="1" applyBorder="1" applyAlignment="1" applyProtection="1">
      <alignment horizontal="right" vertical="center"/>
    </xf>
    <xf numFmtId="183" fontId="26" fillId="0" borderId="22" xfId="0" applyNumberFormat="1" applyFont="1" applyFill="1" applyBorder="1" applyAlignment="1" applyProtection="1">
      <alignment vertical="center"/>
    </xf>
    <xf numFmtId="0" fontId="37" fillId="0" borderId="8" xfId="0" applyFont="1" applyFill="1" applyBorder="1" applyAlignment="1">
      <alignment vertical="top"/>
    </xf>
    <xf numFmtId="0" fontId="37" fillId="0" borderId="4" xfId="0" applyFont="1" applyFill="1" applyBorder="1" applyAlignment="1">
      <alignment vertical="top"/>
    </xf>
    <xf numFmtId="0" fontId="37" fillId="0" borderId="8" xfId="0" applyFont="1" applyFill="1" applyBorder="1" applyAlignment="1" applyProtection="1">
      <alignment horizontal="center" vertical="top"/>
    </xf>
    <xf numFmtId="0" fontId="37" fillId="0" borderId="13" xfId="0" applyFont="1" applyFill="1" applyBorder="1" applyAlignment="1" applyProtection="1">
      <alignment horizontal="center" vertical="top"/>
    </xf>
    <xf numFmtId="0" fontId="37" fillId="0" borderId="3" xfId="0" applyFont="1" applyFill="1" applyBorder="1" applyAlignment="1" applyProtection="1">
      <alignment horizontal="center" vertical="top"/>
    </xf>
    <xf numFmtId="0" fontId="22" fillId="0" borderId="0" xfId="0" applyFont="1" applyFill="1" applyAlignment="1">
      <alignment vertical="top"/>
    </xf>
    <xf numFmtId="183" fontId="26" fillId="0" borderId="22" xfId="0" quotePrefix="1" applyNumberFormat="1" applyFont="1" applyFill="1" applyBorder="1" applyAlignment="1" applyProtection="1">
      <alignment horizontal="right" vertical="top"/>
    </xf>
    <xf numFmtId="184" fontId="26" fillId="0" borderId="5" xfId="0" applyNumberFormat="1" applyFont="1" applyFill="1" applyBorder="1" applyAlignment="1" applyProtection="1">
      <alignment vertical="center"/>
    </xf>
    <xf numFmtId="184" fontId="28" fillId="0" borderId="8" xfId="0" applyNumberFormat="1" applyFont="1" applyFill="1" applyBorder="1" applyAlignment="1" applyProtection="1">
      <alignment vertical="center"/>
    </xf>
    <xf numFmtId="184" fontId="28" fillId="0" borderId="11" xfId="0" applyNumberFormat="1" applyFont="1" applyFill="1" applyBorder="1" applyAlignment="1" applyProtection="1">
      <alignment vertical="center"/>
    </xf>
    <xf numFmtId="184" fontId="26" fillId="0" borderId="30" xfId="0" applyNumberFormat="1" applyFont="1" applyFill="1" applyBorder="1" applyAlignment="1" applyProtection="1">
      <alignment vertical="center"/>
    </xf>
    <xf numFmtId="184" fontId="26" fillId="0" borderId="27" xfId="0" applyNumberFormat="1" applyFont="1" applyFill="1" applyBorder="1" applyAlignment="1" applyProtection="1">
      <alignment vertical="center"/>
    </xf>
    <xf numFmtId="184" fontId="28" fillId="0" borderId="30" xfId="0" applyNumberFormat="1" applyFont="1" applyFill="1" applyBorder="1" applyAlignment="1" applyProtection="1">
      <alignment vertical="center"/>
    </xf>
    <xf numFmtId="184" fontId="28" fillId="4" borderId="12" xfId="0" applyNumberFormat="1" applyFont="1" applyFill="1" applyBorder="1" applyAlignment="1" applyProtection="1">
      <alignment vertical="center"/>
    </xf>
    <xf numFmtId="184" fontId="26" fillId="0" borderId="22" xfId="0" applyNumberFormat="1" applyFont="1" applyFill="1" applyBorder="1" applyAlignment="1" applyProtection="1">
      <alignment vertical="center"/>
    </xf>
    <xf numFmtId="184" fontId="26" fillId="0" borderId="13" xfId="0" applyNumberFormat="1" applyFont="1" applyFill="1" applyBorder="1" applyAlignment="1" applyProtection="1">
      <alignment vertical="center"/>
    </xf>
    <xf numFmtId="184" fontId="26" fillId="0" borderId="33" xfId="0" applyNumberFormat="1" applyFont="1" applyFill="1" applyBorder="1" applyAlignment="1" applyProtection="1">
      <alignment vertical="center"/>
    </xf>
    <xf numFmtId="185" fontId="26" fillId="0" borderId="22" xfId="0" quotePrefix="1" applyNumberFormat="1" applyFont="1" applyFill="1" applyBorder="1" applyAlignment="1" applyProtection="1">
      <alignment vertical="center"/>
    </xf>
    <xf numFmtId="185" fontId="26" fillId="0" borderId="22" xfId="0" quotePrefix="1" applyNumberFormat="1" applyFont="1" applyFill="1" applyBorder="1" applyAlignment="1" applyProtection="1">
      <alignment horizontal="right" vertical="center"/>
    </xf>
    <xf numFmtId="186" fontId="28" fillId="0" borderId="8" xfId="0" applyNumberFormat="1" applyFont="1" applyFill="1" applyBorder="1" applyAlignment="1" applyProtection="1">
      <alignment vertical="center"/>
    </xf>
    <xf numFmtId="186" fontId="26" fillId="0" borderId="5" xfId="0" applyNumberFormat="1" applyFont="1" applyFill="1" applyBorder="1" applyAlignment="1" applyProtection="1">
      <alignment vertical="center"/>
    </xf>
    <xf numFmtId="186" fontId="26" fillId="0" borderId="14" xfId="0" applyNumberFormat="1" applyFont="1" applyFill="1" applyBorder="1" applyAlignment="1" applyProtection="1">
      <alignment vertical="center"/>
    </xf>
    <xf numFmtId="186" fontId="28" fillId="0" borderId="12" xfId="20" applyNumberFormat="1" applyFont="1" applyFill="1" applyBorder="1" applyAlignment="1" applyProtection="1">
      <alignment vertical="center"/>
    </xf>
    <xf numFmtId="186" fontId="28" fillId="0" borderId="14" xfId="0" applyNumberFormat="1" applyFont="1" applyFill="1" applyBorder="1" applyAlignment="1" applyProtection="1">
      <alignment horizontal="right" vertical="center"/>
    </xf>
    <xf numFmtId="186" fontId="26" fillId="0" borderId="30" xfId="0" applyNumberFormat="1" applyFont="1" applyFill="1" applyBorder="1" applyAlignment="1" applyProtection="1">
      <alignment vertical="center"/>
    </xf>
    <xf numFmtId="186" fontId="26" fillId="0" borderId="30" xfId="0" applyNumberFormat="1" applyFont="1" applyFill="1" applyBorder="1" applyAlignment="1" applyProtection="1">
      <alignment horizontal="right" vertical="center"/>
    </xf>
    <xf numFmtId="186" fontId="26" fillId="0" borderId="27" xfId="0" applyNumberFormat="1" applyFont="1" applyFill="1" applyBorder="1" applyAlignment="1" applyProtection="1">
      <alignment vertical="center"/>
    </xf>
    <xf numFmtId="186" fontId="26" fillId="0" borderId="27" xfId="0" applyNumberFormat="1" applyFont="1" applyFill="1" applyBorder="1" applyAlignment="1" applyProtection="1">
      <alignment horizontal="right" vertical="center"/>
    </xf>
    <xf numFmtId="186" fontId="28" fillId="0" borderId="30" xfId="0" applyNumberFormat="1" applyFont="1" applyFill="1" applyBorder="1" applyAlignment="1" applyProtection="1">
      <alignment vertical="center"/>
    </xf>
    <xf numFmtId="186" fontId="28" fillId="0" borderId="30" xfId="0" applyNumberFormat="1" applyFont="1" applyFill="1" applyBorder="1" applyAlignment="1" applyProtection="1">
      <alignment horizontal="right" vertical="center"/>
    </xf>
    <xf numFmtId="186" fontId="28" fillId="4" borderId="12" xfId="0" applyNumberFormat="1" applyFont="1" applyFill="1" applyBorder="1" applyAlignment="1" applyProtection="1">
      <alignment vertical="center"/>
    </xf>
    <xf numFmtId="186" fontId="28" fillId="4" borderId="12" xfId="0" applyNumberFormat="1" applyFont="1" applyFill="1" applyBorder="1" applyAlignment="1" applyProtection="1">
      <alignment horizontal="right" vertical="center"/>
    </xf>
    <xf numFmtId="186" fontId="26" fillId="0" borderId="22" xfId="0" applyNumberFormat="1" applyFont="1" applyFill="1" applyBorder="1" applyAlignment="1" applyProtection="1">
      <alignment vertical="center"/>
    </xf>
    <xf numFmtId="186" fontId="26" fillId="0" borderId="22" xfId="0" applyNumberFormat="1" applyFont="1" applyFill="1" applyBorder="1" applyAlignment="1" applyProtection="1">
      <alignment horizontal="right" vertical="center"/>
    </xf>
    <xf numFmtId="186" fontId="26" fillId="0" borderId="12" xfId="0" applyNumberFormat="1" applyFont="1" applyFill="1" applyBorder="1" applyAlignment="1" applyProtection="1">
      <alignment vertical="center"/>
    </xf>
    <xf numFmtId="186" fontId="26" fillId="0" borderId="13" xfId="0" applyNumberFormat="1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horizontal="center" vertical="center"/>
    </xf>
    <xf numFmtId="187" fontId="26" fillId="0" borderId="22" xfId="0" quotePrefix="1" applyNumberFormat="1" applyFont="1" applyFill="1" applyBorder="1" applyAlignment="1" applyProtection="1">
      <alignment horizontal="right" vertical="center"/>
    </xf>
    <xf numFmtId="0" fontId="26" fillId="0" borderId="8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 applyProtection="1">
      <alignment horizontal="distributed" vertical="center"/>
    </xf>
    <xf numFmtId="188" fontId="26" fillId="0" borderId="12" xfId="0" applyNumberFormat="1" applyFont="1" applyFill="1" applyBorder="1" applyAlignment="1" applyProtection="1">
      <alignment vertical="center"/>
    </xf>
    <xf numFmtId="188" fontId="26" fillId="0" borderId="11" xfId="0" applyNumberFormat="1" applyFont="1" applyFill="1" applyBorder="1" applyAlignment="1" applyProtection="1">
      <alignment vertical="center"/>
    </xf>
    <xf numFmtId="188" fontId="28" fillId="0" borderId="11" xfId="0" applyNumberFormat="1" applyFont="1" applyFill="1" applyBorder="1" applyAlignment="1" applyProtection="1">
      <alignment vertical="center"/>
    </xf>
    <xf numFmtId="188" fontId="28" fillId="0" borderId="12" xfId="0" applyNumberFormat="1" applyFont="1" applyFill="1" applyBorder="1" applyAlignment="1" applyProtection="1">
      <alignment vertical="center"/>
    </xf>
    <xf numFmtId="188" fontId="28" fillId="0" borderId="21" xfId="0" applyNumberFormat="1" applyFont="1" applyFill="1" applyBorder="1" applyAlignment="1" applyProtection="1">
      <alignment vertical="center"/>
    </xf>
    <xf numFmtId="188" fontId="26" fillId="0" borderId="27" xfId="0" applyNumberFormat="1" applyFont="1" applyFill="1" applyBorder="1" applyAlignment="1" applyProtection="1">
      <alignment vertical="center"/>
    </xf>
    <xf numFmtId="188" fontId="28" fillId="0" borderId="30" xfId="0" applyNumberFormat="1" applyFont="1" applyFill="1" applyBorder="1" applyAlignment="1" applyProtection="1">
      <alignment vertical="center"/>
    </xf>
    <xf numFmtId="188" fontId="26" fillId="0" borderId="30" xfId="0" applyNumberFormat="1" applyFont="1" applyFill="1" applyBorder="1" applyAlignment="1" applyProtection="1">
      <alignment vertical="center"/>
    </xf>
    <xf numFmtId="188" fontId="28" fillId="4" borderId="12" xfId="0" applyNumberFormat="1" applyFont="1" applyFill="1" applyBorder="1" applyAlignment="1" applyProtection="1">
      <alignment vertical="center"/>
    </xf>
    <xf numFmtId="188" fontId="26" fillId="0" borderId="22" xfId="0" applyNumberFormat="1" applyFont="1" applyFill="1" applyBorder="1" applyAlignment="1" applyProtection="1">
      <alignment vertical="center"/>
    </xf>
    <xf numFmtId="188" fontId="26" fillId="0" borderId="13" xfId="0" applyNumberFormat="1" applyFont="1" applyFill="1" applyBorder="1" applyAlignment="1" applyProtection="1">
      <alignment vertical="center"/>
    </xf>
    <xf numFmtId="188" fontId="26" fillId="0" borderId="8" xfId="0" applyNumberFormat="1" applyFont="1" applyFill="1" applyBorder="1" applyAlignment="1" applyProtection="1">
      <alignment vertical="center"/>
    </xf>
    <xf numFmtId="41" fontId="37" fillId="0" borderId="3" xfId="21" applyNumberFormat="1" applyFont="1" applyFill="1" applyBorder="1" applyAlignment="1" applyProtection="1">
      <alignment vertical="center" wrapText="1"/>
    </xf>
    <xf numFmtId="177" fontId="37" fillId="0" borderId="3" xfId="21" applyNumberFormat="1" applyFont="1" applyFill="1" applyBorder="1" applyAlignment="1">
      <alignment vertical="center"/>
    </xf>
    <xf numFmtId="0" fontId="37" fillId="0" borderId="8" xfId="21" applyFont="1" applyFill="1" applyBorder="1" applyAlignment="1" applyProtection="1">
      <alignment horizontal="center" vertical="top"/>
    </xf>
    <xf numFmtId="0" fontId="37" fillId="0" borderId="3" xfId="21" applyFont="1" applyFill="1" applyBorder="1" applyAlignment="1" applyProtection="1">
      <alignment horizontal="center" vertical="top"/>
    </xf>
    <xf numFmtId="0" fontId="47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77" fontId="35" fillId="0" borderId="34" xfId="0" applyNumberFormat="1" applyFont="1" applyFill="1" applyBorder="1" applyAlignment="1" applyProtection="1">
      <alignment vertical="center"/>
    </xf>
    <xf numFmtId="177" fontId="43" fillId="0" borderId="33" xfId="0" applyNumberFormat="1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alignment horizontal="center" vertical="top"/>
    </xf>
    <xf numFmtId="0" fontId="26" fillId="0" borderId="11" xfId="0" applyFont="1" applyFill="1" applyBorder="1" applyAlignment="1" applyProtection="1">
      <alignment horizontal="distributed" vertical="center" justifyLastLine="1"/>
    </xf>
    <xf numFmtId="0" fontId="26" fillId="0" borderId="12" xfId="0" applyFont="1" applyFill="1" applyBorder="1" applyAlignment="1">
      <alignment horizontal="distributed" vertical="center" justifyLastLine="1"/>
    </xf>
    <xf numFmtId="0" fontId="26" fillId="0" borderId="13" xfId="0" applyFont="1" applyFill="1" applyBorder="1" applyAlignment="1">
      <alignment horizontal="distributed" vertical="center" justifyLastLine="1"/>
    </xf>
    <xf numFmtId="0" fontId="26" fillId="0" borderId="14" xfId="0" applyFont="1" applyFill="1" applyBorder="1" applyAlignment="1">
      <alignment horizontal="distributed" vertical="center" justifyLastLine="1"/>
    </xf>
    <xf numFmtId="0" fontId="26" fillId="0" borderId="12" xfId="0" applyFont="1" applyFill="1" applyBorder="1" applyAlignment="1" applyProtection="1">
      <alignment horizontal="distributed" vertical="center" justifyLastLine="1"/>
    </xf>
    <xf numFmtId="0" fontId="26" fillId="0" borderId="13" xfId="0" applyFont="1" applyFill="1" applyBorder="1" applyAlignment="1" applyProtection="1">
      <alignment horizontal="distributed" vertical="center" justifyLastLine="1"/>
    </xf>
    <xf numFmtId="0" fontId="26" fillId="0" borderId="14" xfId="0" applyFont="1" applyFill="1" applyBorder="1" applyAlignment="1" applyProtection="1">
      <alignment vertical="center" wrapText="1" justifyLastLine="1"/>
    </xf>
    <xf numFmtId="0" fontId="26" fillId="0" borderId="13" xfId="0" applyFont="1" applyFill="1" applyBorder="1" applyAlignment="1" applyProtection="1">
      <alignment vertical="center" wrapText="1" justifyLastLine="1"/>
    </xf>
    <xf numFmtId="0" fontId="29" fillId="0" borderId="0" xfId="0" applyFont="1" applyFill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6" fillId="0" borderId="15" xfId="0" applyFont="1" applyFill="1" applyBorder="1" applyAlignment="1"/>
    <xf numFmtId="0" fontId="26" fillId="0" borderId="16" xfId="0" applyFont="1" applyFill="1" applyBorder="1" applyAlignment="1"/>
    <xf numFmtId="0" fontId="28" fillId="0" borderId="15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28" fillId="0" borderId="16" xfId="0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 vertical="center"/>
    </xf>
    <xf numFmtId="49" fontId="26" fillId="0" borderId="13" xfId="0" applyNumberFormat="1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26" fillId="0" borderId="7" xfId="0" applyFont="1" applyFill="1" applyBorder="1" applyAlignment="1">
      <alignment horizontal="left" wrapText="1"/>
    </xf>
    <xf numFmtId="0" fontId="26" fillId="0" borderId="8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/>
    </xf>
    <xf numFmtId="0" fontId="37" fillId="0" borderId="6" xfId="0" applyFont="1" applyFill="1" applyBorder="1" applyAlignment="1" applyProtection="1">
      <alignment horizontal="center" vertical="center"/>
    </xf>
    <xf numFmtId="0" fontId="37" fillId="0" borderId="7" xfId="0" applyFont="1" applyFill="1" applyBorder="1" applyAlignment="1" applyProtection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28" fillId="4" borderId="12" xfId="0" applyFont="1" applyFill="1" applyBorder="1" applyAlignment="1" applyProtection="1">
      <alignment horizontal="center" vertical="top"/>
    </xf>
    <xf numFmtId="0" fontId="28" fillId="4" borderId="12" xfId="0" applyFont="1" applyFill="1" applyBorder="1" applyAlignment="1">
      <alignment horizontal="center" vertical="top"/>
    </xf>
    <xf numFmtId="0" fontId="26" fillId="0" borderId="11" xfId="0" quotePrefix="1" applyFont="1" applyFill="1" applyBorder="1" applyAlignment="1" applyProtection="1">
      <alignment horizontal="distributed" vertical="top" indent="1"/>
    </xf>
    <xf numFmtId="0" fontId="26" fillId="0" borderId="10" xfId="0" applyFont="1" applyFill="1" applyBorder="1" applyAlignment="1" applyProtection="1">
      <alignment horizontal="distributed" vertical="top" indent="1"/>
    </xf>
    <xf numFmtId="0" fontId="35" fillId="0" borderId="8" xfId="0" quotePrefix="1" applyFont="1" applyFill="1" applyBorder="1" applyAlignment="1" applyProtection="1">
      <alignment horizontal="distributed" vertical="top" indent="1"/>
    </xf>
    <xf numFmtId="0" fontId="35" fillId="0" borderId="9" xfId="0" applyFont="1" applyFill="1" applyBorder="1" applyAlignment="1" applyProtection="1">
      <alignment horizontal="distributed" vertical="top" indent="1"/>
    </xf>
    <xf numFmtId="0" fontId="28" fillId="0" borderId="11" xfId="0" applyFont="1" applyFill="1" applyBorder="1" applyAlignment="1" applyProtection="1">
      <alignment horizontal="center" vertical="top"/>
    </xf>
    <xf numFmtId="0" fontId="28" fillId="0" borderId="10" xfId="0" applyFont="1" applyFill="1" applyBorder="1" applyAlignment="1" applyProtection="1">
      <alignment horizontal="center" vertical="top"/>
    </xf>
    <xf numFmtId="0" fontId="28" fillId="0" borderId="30" xfId="0" applyFont="1" applyFill="1" applyBorder="1" applyAlignment="1" applyProtection="1">
      <alignment horizontal="center" vertical="top"/>
    </xf>
    <xf numFmtId="0" fontId="28" fillId="0" borderId="28" xfId="0" applyFont="1" applyFill="1" applyBorder="1" applyAlignment="1" applyProtection="1">
      <alignment horizontal="center" vertical="top"/>
    </xf>
    <xf numFmtId="0" fontId="26" fillId="0" borderId="15" xfId="0" applyFont="1" applyFill="1" applyBorder="1" applyAlignment="1" applyProtection="1">
      <alignment horizontal="center" vertical="top"/>
    </xf>
    <xf numFmtId="0" fontId="26" fillId="0" borderId="2" xfId="0" applyFont="1" applyFill="1" applyBorder="1" applyAlignment="1" applyProtection="1">
      <alignment horizontal="center" vertical="top"/>
    </xf>
    <xf numFmtId="0" fontId="26" fillId="0" borderId="16" xfId="0" applyFont="1" applyFill="1" applyBorder="1" applyAlignment="1" applyProtection="1">
      <alignment horizontal="center" vertical="top"/>
    </xf>
    <xf numFmtId="37" fontId="26" fillId="0" borderId="14" xfId="0" applyNumberFormat="1" applyFont="1" applyFill="1" applyBorder="1" applyAlignment="1" applyProtection="1">
      <alignment horizontal="center" vertical="center"/>
    </xf>
    <xf numFmtId="37" fontId="26" fillId="0" borderId="13" xfId="0" applyNumberFormat="1" applyFont="1" applyFill="1" applyBorder="1" applyAlignment="1" applyProtection="1">
      <alignment horizontal="center" vertical="center"/>
    </xf>
    <xf numFmtId="37" fontId="26" fillId="0" borderId="15" xfId="0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vertical="center" shrinkToFit="1"/>
    </xf>
    <xf numFmtId="0" fontId="30" fillId="0" borderId="14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/>
    </xf>
    <xf numFmtId="0" fontId="30" fillId="0" borderId="6" xfId="0" applyFont="1" applyFill="1" applyBorder="1" applyAlignment="1" applyProtection="1">
      <alignment horizontal="center"/>
    </xf>
    <xf numFmtId="0" fontId="30" fillId="0" borderId="7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center" vertical="top" wrapText="1"/>
    </xf>
    <xf numFmtId="0" fontId="31" fillId="0" borderId="12" xfId="0" applyFont="1" applyFill="1" applyBorder="1" applyAlignment="1" applyProtection="1">
      <alignment horizontal="center" vertical="top" wrapText="1"/>
    </xf>
    <xf numFmtId="0" fontId="31" fillId="0" borderId="13" xfId="0" applyFont="1" applyFill="1" applyBorder="1" applyAlignment="1" applyProtection="1">
      <alignment horizontal="center" vertical="top" wrapText="1"/>
    </xf>
    <xf numFmtId="0" fontId="30" fillId="0" borderId="14" xfId="0" applyFont="1" applyFill="1" applyBorder="1" applyAlignment="1" applyProtection="1">
      <alignment horizontal="center" vertical="top" wrapText="1"/>
    </xf>
    <xf numFmtId="0" fontId="30" fillId="0" borderId="12" xfId="0" applyFont="1" applyFill="1" applyBorder="1" applyAlignment="1" applyProtection="1">
      <alignment horizontal="center" vertical="top" wrapText="1"/>
    </xf>
    <xf numFmtId="0" fontId="30" fillId="0" borderId="13" xfId="0" applyFont="1" applyFill="1" applyBorder="1" applyAlignment="1" applyProtection="1">
      <alignment horizontal="center" vertical="top" wrapText="1"/>
    </xf>
    <xf numFmtId="0" fontId="37" fillId="0" borderId="5" xfId="0" applyFont="1" applyFill="1" applyBorder="1" applyAlignment="1" applyProtection="1">
      <alignment horizontal="center"/>
    </xf>
    <xf numFmtId="0" fontId="37" fillId="0" borderId="6" xfId="0" applyFont="1" applyFill="1" applyBorder="1" applyAlignment="1"/>
    <xf numFmtId="0" fontId="37" fillId="0" borderId="7" xfId="0" applyFont="1" applyFill="1" applyBorder="1" applyAlignment="1"/>
    <xf numFmtId="0" fontId="30" fillId="0" borderId="4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7" fillId="0" borderId="6" xfId="0" applyFont="1" applyFill="1" applyBorder="1" applyAlignment="1" applyProtection="1">
      <alignment horizontal="center"/>
    </xf>
    <xf numFmtId="0" fontId="37" fillId="0" borderId="7" xfId="0" applyFont="1" applyFill="1" applyBorder="1" applyAlignment="1" applyProtection="1">
      <alignment horizontal="center"/>
    </xf>
    <xf numFmtId="0" fontId="37" fillId="0" borderId="5" xfId="0" applyFont="1" applyFill="1" applyBorder="1" applyAlignment="1" applyProtection="1">
      <alignment horizontal="center" shrinkToFit="1"/>
    </xf>
    <xf numFmtId="0" fontId="37" fillId="0" borderId="6" xfId="0" applyFont="1" applyFill="1" applyBorder="1" applyAlignment="1" applyProtection="1">
      <alignment horizontal="center" shrinkToFit="1"/>
    </xf>
    <xf numFmtId="0" fontId="37" fillId="0" borderId="7" xfId="0" applyFont="1" applyFill="1" applyBorder="1" applyAlignment="1" applyProtection="1">
      <alignment horizontal="center" shrinkToFit="1"/>
    </xf>
    <xf numFmtId="0" fontId="37" fillId="0" borderId="40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4" xfId="0" quotePrefix="1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left" vertical="center" wrapText="1"/>
    </xf>
    <xf numFmtId="0" fontId="26" fillId="0" borderId="31" xfId="0" applyFont="1" applyFill="1" applyBorder="1" applyAlignment="1" applyProtection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</xf>
    <xf numFmtId="0" fontId="30" fillId="0" borderId="15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 vertical="center" wrapText="1" shrinkToFit="1"/>
    </xf>
    <xf numFmtId="0" fontId="34" fillId="0" borderId="6" xfId="0" applyFont="1" applyFill="1" applyBorder="1" applyAlignment="1" applyProtection="1">
      <alignment horizontal="center" vertical="center" wrapText="1" shrinkToFit="1"/>
    </xf>
    <xf numFmtId="0" fontId="34" fillId="0" borderId="7" xfId="0" applyFont="1" applyFill="1" applyBorder="1" applyAlignment="1" applyProtection="1">
      <alignment horizontal="center" vertical="center" wrapText="1" shrinkToFit="1"/>
    </xf>
    <xf numFmtId="0" fontId="34" fillId="0" borderId="8" xfId="0" applyFont="1" applyFill="1" applyBorder="1" applyAlignment="1" applyProtection="1">
      <alignment horizontal="center" vertical="center" wrapText="1" shrinkToFit="1"/>
    </xf>
    <xf numFmtId="0" fontId="34" fillId="0" borderId="4" xfId="0" applyFont="1" applyFill="1" applyBorder="1" applyAlignment="1" applyProtection="1">
      <alignment horizontal="center" vertical="center" wrapText="1" shrinkToFit="1"/>
    </xf>
    <xf numFmtId="0" fontId="34" fillId="0" borderId="9" xfId="0" applyFont="1" applyFill="1" applyBorder="1" applyAlignment="1" applyProtection="1">
      <alignment horizontal="center" vertical="center" wrapText="1" shrinkToFit="1"/>
    </xf>
    <xf numFmtId="0" fontId="26" fillId="0" borderId="5" xfId="0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</xf>
    <xf numFmtId="0" fontId="26" fillId="0" borderId="7" xfId="0" applyFont="1" applyFill="1" applyBorder="1" applyAlignment="1" applyProtection="1">
      <alignment horizontal="center" vertical="center" shrinkToFit="1"/>
    </xf>
    <xf numFmtId="0" fontId="26" fillId="0" borderId="8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6" fillId="0" borderId="9" xfId="0" applyFont="1" applyFill="1" applyBorder="1" applyAlignment="1" applyProtection="1">
      <alignment horizontal="center" vertical="center" shrinkToFit="1"/>
    </xf>
    <xf numFmtId="0" fontId="28" fillId="0" borderId="8" xfId="0" quotePrefix="1" applyFont="1" applyFill="1" applyBorder="1" applyAlignment="1" applyProtection="1">
      <alignment horizontal="distributed" vertical="center" indent="1"/>
    </xf>
    <xf numFmtId="0" fontId="28" fillId="0" borderId="9" xfId="0" applyFont="1" applyFill="1" applyBorder="1" applyAlignment="1" applyProtection="1">
      <alignment horizontal="distributed" vertical="center" indent="1"/>
    </xf>
    <xf numFmtId="0" fontId="28" fillId="0" borderId="11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6" fillId="0" borderId="5" xfId="0" quotePrefix="1" applyFont="1" applyFill="1" applyBorder="1" applyAlignment="1" applyProtection="1">
      <alignment horizontal="distributed" vertical="center" indent="1"/>
    </xf>
    <xf numFmtId="0" fontId="26" fillId="0" borderId="7" xfId="0" applyFont="1" applyFill="1" applyBorder="1" applyAlignment="1" applyProtection="1">
      <alignment horizontal="distributed" vertical="center" indent="1"/>
    </xf>
    <xf numFmtId="0" fontId="26" fillId="0" borderId="4" xfId="0" applyFont="1" applyFill="1" applyBorder="1" applyAlignment="1" applyProtection="1">
      <alignment horizontal="right" vertical="center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 horizontal="distributed" vertical="center" wrapText="1" justifyLastLine="1"/>
    </xf>
    <xf numFmtId="0" fontId="26" fillId="0" borderId="12" xfId="0" applyFont="1" applyFill="1" applyBorder="1" applyAlignment="1">
      <alignment horizontal="distributed" vertical="center" wrapText="1" justifyLastLine="1"/>
    </xf>
    <xf numFmtId="0" fontId="26" fillId="0" borderId="13" xfId="0" applyFont="1" applyFill="1" applyBorder="1" applyAlignment="1">
      <alignment horizontal="distributed" vertical="center" wrapText="1" justifyLastLine="1"/>
    </xf>
    <xf numFmtId="0" fontId="28" fillId="4" borderId="12" xfId="0" applyFont="1" applyFill="1" applyBorder="1" applyAlignment="1" applyProtection="1">
      <alignment horizontal="center"/>
    </xf>
    <xf numFmtId="0" fontId="28" fillId="4" borderId="12" xfId="0" applyFont="1" applyFill="1" applyBorder="1" applyAlignment="1">
      <alignment horizontal="center"/>
    </xf>
    <xf numFmtId="0" fontId="26" fillId="0" borderId="15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6" fillId="0" borderId="16" xfId="0" applyFont="1" applyFill="1" applyBorder="1" applyAlignment="1" applyProtection="1">
      <alignment horizontal="center" vertical="center" shrinkToFit="1"/>
    </xf>
    <xf numFmtId="0" fontId="26" fillId="0" borderId="11" xfId="0" quotePrefix="1" applyFont="1" applyFill="1" applyBorder="1" applyAlignment="1" applyProtection="1">
      <alignment horizontal="distributed" indent="1"/>
    </xf>
    <xf numFmtId="0" fontId="26" fillId="0" borderId="10" xfId="0" applyFont="1" applyFill="1" applyBorder="1" applyAlignment="1" applyProtection="1">
      <alignment horizontal="distributed" indent="1"/>
    </xf>
    <xf numFmtId="0" fontId="35" fillId="0" borderId="8" xfId="0" quotePrefix="1" applyFont="1" applyFill="1" applyBorder="1" applyAlignment="1" applyProtection="1">
      <alignment horizontal="distributed" indent="1"/>
    </xf>
    <xf numFmtId="0" fontId="35" fillId="0" borderId="9" xfId="0" applyFont="1" applyFill="1" applyBorder="1" applyAlignment="1" applyProtection="1">
      <alignment horizontal="distributed" indent="1"/>
    </xf>
    <xf numFmtId="0" fontId="28" fillId="0" borderId="11" xfId="0" applyFont="1" applyFill="1" applyBorder="1" applyAlignment="1" applyProtection="1">
      <alignment horizontal="center"/>
    </xf>
    <xf numFmtId="0" fontId="28" fillId="0" borderId="10" xfId="0" applyFont="1" applyFill="1" applyBorder="1" applyAlignment="1" applyProtection="1">
      <alignment horizontal="center"/>
    </xf>
    <xf numFmtId="0" fontId="28" fillId="0" borderId="30" xfId="0" applyFont="1" applyFill="1" applyBorder="1" applyAlignment="1" applyProtection="1">
      <alignment horizontal="center"/>
    </xf>
    <xf numFmtId="0" fontId="28" fillId="0" borderId="30" xfId="0" applyFont="1" applyFill="1" applyBorder="1" applyAlignment="1">
      <alignment horizont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 applyProtection="1">
      <alignment horizontal="right" vertical="center"/>
    </xf>
    <xf numFmtId="0" fontId="26" fillId="0" borderId="2" xfId="0" applyFont="1" applyFill="1" applyBorder="1" applyAlignment="1" applyProtection="1">
      <alignment horizontal="right" vertical="center"/>
    </xf>
    <xf numFmtId="0" fontId="37" fillId="0" borderId="14" xfId="21" applyFont="1" applyFill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6" fillId="0" borderId="4" xfId="21" applyFont="1" applyFill="1" applyBorder="1" applyAlignment="1" applyProtection="1">
      <alignment horizontal="right" vertical="center"/>
    </xf>
    <xf numFmtId="0" fontId="37" fillId="0" borderId="15" xfId="21" applyFont="1" applyFill="1" applyBorder="1" applyAlignment="1" applyProtection="1">
      <alignment horizontal="center" vertical="top"/>
    </xf>
    <xf numFmtId="0" fontId="37" fillId="0" borderId="2" xfId="21" applyFont="1" applyFill="1" applyBorder="1" applyAlignment="1">
      <alignment horizontal="center" vertical="top"/>
    </xf>
    <xf numFmtId="0" fontId="37" fillId="0" borderId="16" xfId="21" applyFont="1" applyFill="1" applyBorder="1" applyAlignment="1">
      <alignment horizontal="center" vertical="top"/>
    </xf>
    <xf numFmtId="0" fontId="37" fillId="0" borderId="15" xfId="21" applyFont="1" applyFill="1" applyBorder="1" applyAlignment="1">
      <alignment horizontal="center" vertical="top"/>
    </xf>
    <xf numFmtId="0" fontId="37" fillId="0" borderId="5" xfId="21" applyFont="1" applyFill="1" applyBorder="1" applyAlignment="1" applyProtection="1">
      <alignment horizontal="center" vertical="center"/>
    </xf>
    <xf numFmtId="0" fontId="37" fillId="0" borderId="7" xfId="21" applyFont="1" applyFill="1" applyBorder="1" applyAlignment="1" applyProtection="1">
      <alignment horizontal="center" vertical="center"/>
    </xf>
    <xf numFmtId="0" fontId="37" fillId="0" borderId="8" xfId="21" applyFont="1" applyFill="1" applyBorder="1" applyAlignment="1" applyProtection="1">
      <alignment horizontal="center" vertical="center"/>
    </xf>
    <xf numFmtId="0" fontId="37" fillId="0" borderId="9" xfId="21" applyFont="1" applyFill="1" applyBorder="1" applyAlignment="1" applyProtection="1">
      <alignment horizontal="center" vertical="center"/>
    </xf>
    <xf numFmtId="49" fontId="37" fillId="0" borderId="14" xfId="21" applyNumberFormat="1" applyFont="1" applyFill="1" applyBorder="1" applyAlignment="1" applyProtection="1">
      <alignment horizontal="center" vertical="center"/>
    </xf>
    <xf numFmtId="49" fontId="37" fillId="0" borderId="13" xfId="21" applyNumberFormat="1" applyFont="1" applyFill="1" applyBorder="1" applyAlignment="1" applyProtection="1">
      <alignment horizontal="center" vertical="center"/>
    </xf>
    <xf numFmtId="0" fontId="37" fillId="0" borderId="14" xfId="21" applyFont="1" applyFill="1" applyBorder="1" applyAlignment="1">
      <alignment horizontal="left" vertical="center"/>
    </xf>
    <xf numFmtId="0" fontId="37" fillId="0" borderId="12" xfId="21" applyFont="1" applyFill="1" applyBorder="1" applyAlignment="1">
      <alignment horizontal="left" vertical="center"/>
    </xf>
    <xf numFmtId="0" fontId="37" fillId="0" borderId="13" xfId="21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_統計表Ⅱ卒業後の状況調査（ワード貼付用20）" xfId="2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31" transitionEvaluation="1">
    <tabColor rgb="FF92D050"/>
  </sheetPr>
  <dimension ref="A1:I68"/>
  <sheetViews>
    <sheetView showGridLines="0" zoomScaleNormal="100" zoomScaleSheetLayoutView="50" workbookViewId="0">
      <pane xSplit="4" ySplit="6" topLeftCell="E31" activePane="bottomRight" state="frozen"/>
      <selection pane="topRight" activeCell="F1" sqref="F1"/>
      <selection pane="bottomLeft" activeCell="A7" sqref="A7"/>
      <selection pane="bottomRight" activeCell="A43" sqref="A43:XFD46"/>
    </sheetView>
  </sheetViews>
  <sheetFormatPr defaultColWidth="10.69921875" defaultRowHeight="30" customHeight="1"/>
  <cols>
    <col min="1" max="1" width="17.796875" style="3" customWidth="1"/>
    <col min="2" max="2" width="2.69921875" style="3" customWidth="1"/>
    <col min="3" max="3" width="11.09765625" style="3" customWidth="1"/>
    <col min="4" max="4" width="9.3984375" style="3" customWidth="1"/>
    <col min="5" max="5" width="8.5" style="2" customWidth="1"/>
    <col min="6" max="6" width="8.5" style="3" customWidth="1"/>
    <col min="7" max="8" width="6.8984375" style="3" customWidth="1"/>
    <col min="9" max="16384" width="10.69921875" style="3"/>
  </cols>
  <sheetData>
    <row r="1" spans="1:9" ht="18.75" customHeight="1">
      <c r="A1" s="35" t="s">
        <v>0</v>
      </c>
      <c r="B1" s="36"/>
      <c r="C1" s="36"/>
      <c r="D1" s="36"/>
      <c r="E1" s="36"/>
      <c r="F1" s="36"/>
      <c r="G1" s="36"/>
      <c r="H1" s="36"/>
    </row>
    <row r="2" spans="1:9" ht="10.5" customHeight="1">
      <c r="A2" s="37"/>
      <c r="B2" s="36"/>
      <c r="C2" s="36"/>
      <c r="D2" s="36"/>
      <c r="E2" s="36"/>
      <c r="F2" s="73"/>
      <c r="G2" s="36"/>
      <c r="H2" s="36"/>
    </row>
    <row r="3" spans="1:9" ht="18.75" customHeight="1">
      <c r="A3" s="38" t="s">
        <v>3</v>
      </c>
      <c r="B3" s="36"/>
      <c r="C3" s="36"/>
      <c r="D3" s="36"/>
      <c r="E3" s="36"/>
      <c r="F3" s="36"/>
      <c r="G3" s="36"/>
      <c r="H3" s="36"/>
    </row>
    <row r="4" spans="1:9" ht="18.75" customHeight="1">
      <c r="A4" s="39" t="s">
        <v>173</v>
      </c>
      <c r="B4" s="40"/>
      <c r="C4" s="40"/>
      <c r="D4" s="40"/>
      <c r="E4" s="40"/>
      <c r="F4" s="40"/>
      <c r="G4" s="40"/>
      <c r="H4" s="41" t="s">
        <v>1</v>
      </c>
      <c r="I4" s="9"/>
    </row>
    <row r="5" spans="1:9" ht="20.100000000000001" customHeight="1">
      <c r="A5" s="463" t="s">
        <v>35</v>
      </c>
      <c r="B5" s="464"/>
      <c r="C5" s="464"/>
      <c r="D5" s="465"/>
      <c r="E5" s="461" t="s">
        <v>276</v>
      </c>
      <c r="F5" s="458" t="s">
        <v>277</v>
      </c>
      <c r="G5" s="459"/>
      <c r="H5" s="460"/>
      <c r="I5" s="9"/>
    </row>
    <row r="6" spans="1:9" ht="20.100000000000001" customHeight="1">
      <c r="A6" s="466"/>
      <c r="B6" s="467"/>
      <c r="C6" s="467"/>
      <c r="D6" s="468"/>
      <c r="E6" s="462"/>
      <c r="F6" s="99" t="s">
        <v>5</v>
      </c>
      <c r="G6" s="66" t="s">
        <v>6</v>
      </c>
      <c r="H6" s="100" t="s">
        <v>7</v>
      </c>
      <c r="I6" s="11"/>
    </row>
    <row r="7" spans="1:9" s="2" customFormat="1" ht="20.100000000000001" customHeight="1">
      <c r="A7" s="47" t="s">
        <v>15</v>
      </c>
      <c r="B7" s="69"/>
      <c r="C7" s="69"/>
      <c r="D7" s="69"/>
      <c r="E7" s="87">
        <v>10757</v>
      </c>
      <c r="F7" s="88">
        <f>G7+H7</f>
        <v>10067</v>
      </c>
      <c r="G7" s="87">
        <f>G16+G17+G20+G21+G22+G23+G24+G25+G26+G27</f>
        <v>5110</v>
      </c>
      <c r="H7" s="89">
        <f>H16+H17+H20+H21+H22+H23+H24+H25+H26+H27</f>
        <v>4957</v>
      </c>
      <c r="I7" s="13"/>
    </row>
    <row r="8" spans="1:9" ht="20.100000000000001" customHeight="1">
      <c r="A8" s="49"/>
      <c r="B8" s="50"/>
      <c r="C8" s="51"/>
      <c r="D8" s="84" t="s">
        <v>207</v>
      </c>
      <c r="E8" s="87">
        <v>9990</v>
      </c>
      <c r="F8" s="88">
        <f t="shared" ref="F8:F13" si="0">G8+H8</f>
        <v>9319</v>
      </c>
      <c r="G8" s="87">
        <v>4681</v>
      </c>
      <c r="H8" s="90">
        <v>4638</v>
      </c>
      <c r="I8" s="11"/>
    </row>
    <row r="9" spans="1:9" ht="20.100000000000001" customHeight="1">
      <c r="A9" s="52"/>
      <c r="B9" s="53"/>
      <c r="C9" s="54" t="s">
        <v>205</v>
      </c>
      <c r="D9" s="84" t="s">
        <v>208</v>
      </c>
      <c r="E9" s="87">
        <v>258</v>
      </c>
      <c r="F9" s="88">
        <f t="shared" si="0"/>
        <v>243</v>
      </c>
      <c r="G9" s="87">
        <v>117</v>
      </c>
      <c r="H9" s="90">
        <v>126</v>
      </c>
      <c r="I9" s="11"/>
    </row>
    <row r="10" spans="1:9" ht="20.100000000000001" customHeight="1">
      <c r="A10" s="52"/>
      <c r="B10" s="53"/>
      <c r="C10" s="55"/>
      <c r="D10" s="84" t="s">
        <v>209</v>
      </c>
      <c r="E10" s="87">
        <v>142</v>
      </c>
      <c r="F10" s="88">
        <f t="shared" si="0"/>
        <v>174</v>
      </c>
      <c r="G10" s="87">
        <v>82</v>
      </c>
      <c r="H10" s="90">
        <v>92</v>
      </c>
      <c r="I10" s="11"/>
    </row>
    <row r="11" spans="1:9" ht="20.100000000000001" customHeight="1">
      <c r="A11" s="52"/>
      <c r="B11" s="53"/>
      <c r="C11" s="44" t="s">
        <v>182</v>
      </c>
      <c r="D11" s="82" t="s">
        <v>207</v>
      </c>
      <c r="E11" s="87">
        <v>0</v>
      </c>
      <c r="F11" s="88">
        <f t="shared" si="0"/>
        <v>0</v>
      </c>
      <c r="G11" s="87">
        <v>0</v>
      </c>
      <c r="H11" s="90">
        <v>0</v>
      </c>
      <c r="I11" s="11"/>
    </row>
    <row r="12" spans="1:9" ht="20.100000000000001" customHeight="1">
      <c r="A12" s="52" t="s">
        <v>212</v>
      </c>
      <c r="B12" s="53"/>
      <c r="C12" s="56" t="s">
        <v>183</v>
      </c>
      <c r="D12" s="85" t="s">
        <v>208</v>
      </c>
      <c r="E12" s="87">
        <v>0</v>
      </c>
      <c r="F12" s="88">
        <f t="shared" si="0"/>
        <v>0</v>
      </c>
      <c r="G12" s="87">
        <v>0</v>
      </c>
      <c r="H12" s="90">
        <v>0</v>
      </c>
      <c r="I12" s="11"/>
    </row>
    <row r="13" spans="1:9" ht="20.100000000000001" customHeight="1">
      <c r="A13" s="52"/>
      <c r="B13" s="53"/>
      <c r="C13" s="48" t="s">
        <v>58</v>
      </c>
      <c r="D13" s="69"/>
      <c r="E13" s="87">
        <v>0</v>
      </c>
      <c r="F13" s="88">
        <f t="shared" si="0"/>
        <v>0</v>
      </c>
      <c r="G13" s="87">
        <v>0</v>
      </c>
      <c r="H13" s="90">
        <v>0</v>
      </c>
      <c r="I13" s="11"/>
    </row>
    <row r="14" spans="1:9" ht="20.100000000000001" customHeight="1">
      <c r="A14" s="52" t="s">
        <v>57</v>
      </c>
      <c r="B14" s="53"/>
      <c r="C14" s="48" t="s">
        <v>59</v>
      </c>
      <c r="D14" s="69"/>
      <c r="E14" s="87">
        <v>169</v>
      </c>
      <c r="F14" s="88">
        <f t="shared" ref="F14:F40" si="1">G14+H14</f>
        <v>169</v>
      </c>
      <c r="G14" s="87">
        <v>131</v>
      </c>
      <c r="H14" s="90">
        <v>38</v>
      </c>
      <c r="I14" s="11"/>
    </row>
    <row r="15" spans="1:9" ht="20.100000000000001" customHeight="1">
      <c r="A15" s="52"/>
      <c r="B15" s="53"/>
      <c r="C15" s="57" t="s">
        <v>60</v>
      </c>
      <c r="D15" s="69"/>
      <c r="E15" s="91">
        <v>124</v>
      </c>
      <c r="F15" s="88">
        <f t="shared" si="1"/>
        <v>97</v>
      </c>
      <c r="G15" s="91">
        <v>58</v>
      </c>
      <c r="H15" s="92">
        <v>39</v>
      </c>
      <c r="I15" s="11"/>
    </row>
    <row r="16" spans="1:9" s="2" customFormat="1" ht="20.100000000000001" customHeight="1">
      <c r="A16" s="47"/>
      <c r="B16" s="58"/>
      <c r="C16" s="57" t="s">
        <v>16</v>
      </c>
      <c r="D16" s="48"/>
      <c r="E16" s="91">
        <v>10683</v>
      </c>
      <c r="F16" s="88">
        <f>G16+H16</f>
        <v>10002</v>
      </c>
      <c r="G16" s="91">
        <f>SUM(G8:G15)</f>
        <v>5069</v>
      </c>
      <c r="H16" s="92">
        <f>SUM(H8:H15)</f>
        <v>4933</v>
      </c>
      <c r="I16" s="13"/>
    </row>
    <row r="17" spans="1:9" s="2" customFormat="1" ht="20.100000000000001" customHeight="1">
      <c r="A17" s="77" t="s">
        <v>223</v>
      </c>
      <c r="B17" s="69"/>
      <c r="C17" s="69"/>
      <c r="D17" s="69"/>
      <c r="E17" s="91">
        <v>2</v>
      </c>
      <c r="F17" s="88">
        <f t="shared" si="1"/>
        <v>3</v>
      </c>
      <c r="G17" s="91">
        <v>1</v>
      </c>
      <c r="H17" s="92">
        <v>2</v>
      </c>
      <c r="I17" s="13"/>
    </row>
    <row r="18" spans="1:9" ht="20.100000000000001" customHeight="1">
      <c r="A18" s="470" t="s">
        <v>224</v>
      </c>
      <c r="B18" s="471"/>
      <c r="C18" s="48" t="s">
        <v>226</v>
      </c>
      <c r="D18" s="69"/>
      <c r="E18" s="87">
        <v>0</v>
      </c>
      <c r="F18" s="88">
        <f>G18+H18</f>
        <v>0</v>
      </c>
      <c r="G18" s="87">
        <v>0</v>
      </c>
      <c r="H18" s="90">
        <v>0</v>
      </c>
      <c r="I18" s="11"/>
    </row>
    <row r="19" spans="1:9" ht="20.100000000000001" customHeight="1">
      <c r="A19" s="454"/>
      <c r="B19" s="455"/>
      <c r="C19" s="48" t="s">
        <v>61</v>
      </c>
      <c r="D19" s="69"/>
      <c r="E19" s="87">
        <v>0</v>
      </c>
      <c r="F19" s="88">
        <f>G19+H19</f>
        <v>0</v>
      </c>
      <c r="G19" s="87">
        <v>0</v>
      </c>
      <c r="H19" s="90">
        <v>0</v>
      </c>
      <c r="I19" s="11"/>
    </row>
    <row r="20" spans="1:9" s="2" customFormat="1" ht="20.100000000000001" customHeight="1">
      <c r="A20" s="472"/>
      <c r="B20" s="473"/>
      <c r="C20" s="59" t="s">
        <v>16</v>
      </c>
      <c r="D20" s="70"/>
      <c r="E20" s="87">
        <v>0</v>
      </c>
      <c r="F20" s="88">
        <f>G20+H20</f>
        <v>0</v>
      </c>
      <c r="G20" s="87">
        <f>SUM(G18:G19)</f>
        <v>0</v>
      </c>
      <c r="H20" s="90">
        <f>SUM(H18:H19)</f>
        <v>0</v>
      </c>
      <c r="I20" s="13"/>
    </row>
    <row r="21" spans="1:9" s="12" customFormat="1" ht="20.100000000000001" customHeight="1">
      <c r="A21" s="74" t="s">
        <v>213</v>
      </c>
      <c r="B21" s="71"/>
      <c r="C21" s="71"/>
      <c r="D21" s="72"/>
      <c r="E21" s="87">
        <v>6</v>
      </c>
      <c r="F21" s="88">
        <f t="shared" si="1"/>
        <v>3</v>
      </c>
      <c r="G21" s="87">
        <v>3</v>
      </c>
      <c r="H21" s="93">
        <v>0</v>
      </c>
      <c r="I21" s="29"/>
    </row>
    <row r="22" spans="1:9" s="12" customFormat="1" ht="20.100000000000001" customHeight="1">
      <c r="A22" s="474" t="s">
        <v>206</v>
      </c>
      <c r="B22" s="475"/>
      <c r="C22" s="74" t="s">
        <v>229</v>
      </c>
      <c r="D22" s="75"/>
      <c r="E22" s="89">
        <v>2</v>
      </c>
      <c r="F22" s="88">
        <f t="shared" si="1"/>
        <v>5</v>
      </c>
      <c r="G22" s="87">
        <v>4</v>
      </c>
      <c r="H22" s="93">
        <v>1</v>
      </c>
      <c r="I22" s="29"/>
    </row>
    <row r="23" spans="1:9" s="12" customFormat="1" ht="20.100000000000001" customHeight="1">
      <c r="A23" s="476"/>
      <c r="B23" s="477"/>
      <c r="C23" s="480" t="s">
        <v>210</v>
      </c>
      <c r="D23" s="76" t="s">
        <v>231</v>
      </c>
      <c r="E23" s="94">
        <v>4</v>
      </c>
      <c r="F23" s="88">
        <f t="shared" si="1"/>
        <v>3</v>
      </c>
      <c r="G23" s="87">
        <v>3</v>
      </c>
      <c r="H23" s="93">
        <v>0</v>
      </c>
      <c r="I23" s="29"/>
    </row>
    <row r="24" spans="1:9" s="12" customFormat="1" ht="20.100000000000001" customHeight="1">
      <c r="A24" s="476"/>
      <c r="B24" s="477"/>
      <c r="C24" s="481"/>
      <c r="D24" s="76" t="s">
        <v>230</v>
      </c>
      <c r="E24" s="94">
        <v>0</v>
      </c>
      <c r="F24" s="88">
        <f>G24+H24</f>
        <v>1</v>
      </c>
      <c r="G24" s="87">
        <v>1</v>
      </c>
      <c r="H24" s="93">
        <v>0</v>
      </c>
      <c r="I24" s="29"/>
    </row>
    <row r="25" spans="1:9" s="12" customFormat="1" ht="20.100000000000001" customHeight="1">
      <c r="A25" s="478"/>
      <c r="B25" s="479"/>
      <c r="C25" s="456" t="s">
        <v>211</v>
      </c>
      <c r="D25" s="457"/>
      <c r="E25" s="94">
        <v>1</v>
      </c>
      <c r="F25" s="88">
        <f>G25+H25</f>
        <v>1</v>
      </c>
      <c r="G25" s="87">
        <v>1</v>
      </c>
      <c r="H25" s="93">
        <v>0</v>
      </c>
      <c r="I25" s="29"/>
    </row>
    <row r="26" spans="1:9" s="12" customFormat="1" ht="20.100000000000001" customHeight="1">
      <c r="A26" s="77" t="s">
        <v>34</v>
      </c>
      <c r="B26" s="48"/>
      <c r="C26" s="48"/>
      <c r="D26" s="48"/>
      <c r="E26" s="91">
        <v>59</v>
      </c>
      <c r="F26" s="88">
        <f t="shared" si="1"/>
        <v>49</v>
      </c>
      <c r="G26" s="91">
        <v>28</v>
      </c>
      <c r="H26" s="92">
        <v>21</v>
      </c>
      <c r="I26" s="29"/>
    </row>
    <row r="27" spans="1:9" s="2" customFormat="1" ht="20.100000000000001" customHeight="1" thickBot="1">
      <c r="A27" s="78" t="s">
        <v>172</v>
      </c>
      <c r="B27" s="79"/>
      <c r="C27" s="79"/>
      <c r="D27" s="79"/>
      <c r="E27" s="95">
        <v>0</v>
      </c>
      <c r="F27" s="96">
        <f t="shared" si="1"/>
        <v>0</v>
      </c>
      <c r="G27" s="95">
        <v>0</v>
      </c>
      <c r="H27" s="97">
        <v>0</v>
      </c>
      <c r="I27" s="13"/>
    </row>
    <row r="28" spans="1:9" s="2" customFormat="1" ht="20.100000000000001" customHeight="1" thickTop="1">
      <c r="A28" s="47" t="s">
        <v>225</v>
      </c>
      <c r="B28" s="48"/>
      <c r="C28" s="48"/>
      <c r="D28" s="48"/>
      <c r="E28" s="87">
        <v>252</v>
      </c>
      <c r="F28" s="88">
        <f t="shared" si="1"/>
        <v>249</v>
      </c>
      <c r="G28" s="87">
        <v>137</v>
      </c>
      <c r="H28" s="90">
        <v>112</v>
      </c>
      <c r="I28" s="13"/>
    </row>
    <row r="29" spans="1:9" s="2" customFormat="1" ht="20.100000000000001" customHeight="1">
      <c r="A29" s="49"/>
      <c r="B29" s="60"/>
      <c r="C29" s="50"/>
      <c r="D29" s="48" t="s">
        <v>144</v>
      </c>
      <c r="E29" s="87">
        <v>8</v>
      </c>
      <c r="F29" s="88">
        <f>G29+H29</f>
        <v>15</v>
      </c>
      <c r="G29" s="87">
        <v>14</v>
      </c>
      <c r="H29" s="90">
        <v>1</v>
      </c>
      <c r="I29" s="13"/>
    </row>
    <row r="30" spans="1:9" s="2" customFormat="1" ht="20.100000000000001" customHeight="1">
      <c r="A30" s="454" t="s">
        <v>232</v>
      </c>
      <c r="B30" s="469"/>
      <c r="C30" s="455"/>
      <c r="D30" s="48" t="s">
        <v>145</v>
      </c>
      <c r="E30" s="87">
        <v>0</v>
      </c>
      <c r="F30" s="88">
        <f>G30+H30</f>
        <v>0</v>
      </c>
      <c r="G30" s="87">
        <v>0</v>
      </c>
      <c r="H30" s="93">
        <v>0</v>
      </c>
      <c r="I30" s="13"/>
    </row>
    <row r="31" spans="1:9" s="12" customFormat="1" ht="20.100000000000001" customHeight="1">
      <c r="A31" s="454"/>
      <c r="B31" s="469"/>
      <c r="C31" s="455"/>
      <c r="D31" s="48" t="s">
        <v>146</v>
      </c>
      <c r="E31" s="87">
        <v>0</v>
      </c>
      <c r="F31" s="88">
        <f>G31+H31</f>
        <v>0</v>
      </c>
      <c r="G31" s="87">
        <v>0</v>
      </c>
      <c r="H31" s="93">
        <v>0</v>
      </c>
      <c r="I31" s="29"/>
    </row>
    <row r="32" spans="1:9" s="2" customFormat="1" ht="20.100000000000001" customHeight="1">
      <c r="A32" s="47"/>
      <c r="B32" s="48"/>
      <c r="C32" s="58"/>
      <c r="D32" s="80" t="s">
        <v>147</v>
      </c>
      <c r="E32" s="87">
        <v>0</v>
      </c>
      <c r="F32" s="88">
        <f t="shared" si="1"/>
        <v>0</v>
      </c>
      <c r="G32" s="87">
        <v>0</v>
      </c>
      <c r="H32" s="93">
        <v>0</v>
      </c>
      <c r="I32" s="13"/>
    </row>
    <row r="33" spans="1:9" s="2" customFormat="1" ht="20.100000000000001" customHeight="1">
      <c r="A33" s="482" t="s">
        <v>235</v>
      </c>
      <c r="B33" s="483"/>
      <c r="C33" s="483"/>
      <c r="D33" s="484"/>
      <c r="E33" s="87">
        <v>0</v>
      </c>
      <c r="F33" s="88">
        <f t="shared" si="1"/>
        <v>0</v>
      </c>
      <c r="G33" s="87">
        <v>0</v>
      </c>
      <c r="H33" s="93">
        <v>0</v>
      </c>
      <c r="I33" s="13"/>
    </row>
    <row r="34" spans="1:9" s="2" customFormat="1" ht="20.100000000000001" customHeight="1">
      <c r="A34" s="74" t="s">
        <v>233</v>
      </c>
      <c r="B34" s="71"/>
      <c r="C34" s="71"/>
      <c r="D34" s="72"/>
      <c r="E34" s="87">
        <v>14</v>
      </c>
      <c r="F34" s="88">
        <f>G34+H34</f>
        <v>23</v>
      </c>
      <c r="G34" s="88">
        <f>G22+G23+G29+G30+G31+G32+G33</f>
        <v>21</v>
      </c>
      <c r="H34" s="98">
        <f>H22+H23+H29+H30+H31+H32+H33</f>
        <v>2</v>
      </c>
      <c r="I34" s="13"/>
    </row>
    <row r="35" spans="1:9" ht="20.100000000000001" customHeight="1">
      <c r="A35" s="61"/>
      <c r="B35" s="62"/>
      <c r="C35" s="81" t="s">
        <v>216</v>
      </c>
      <c r="D35" s="63"/>
      <c r="E35" s="87">
        <v>10555</v>
      </c>
      <c r="F35" s="88">
        <f>G35+H35</f>
        <v>9849</v>
      </c>
      <c r="G35" s="87">
        <f>SUM(G36:G41)</f>
        <v>4997</v>
      </c>
      <c r="H35" s="90">
        <f>SUM(H36:H41)</f>
        <v>4852</v>
      </c>
      <c r="I35" s="11"/>
    </row>
    <row r="36" spans="1:9" s="7" customFormat="1" ht="20.100000000000001" customHeight="1">
      <c r="A36" s="64"/>
      <c r="B36" s="65"/>
      <c r="C36" s="452" t="s">
        <v>205</v>
      </c>
      <c r="D36" s="82" t="s">
        <v>207</v>
      </c>
      <c r="E36" s="87">
        <v>9999</v>
      </c>
      <c r="F36" s="88">
        <f>G36+H36</f>
        <v>9339</v>
      </c>
      <c r="G36" s="87">
        <v>4691</v>
      </c>
      <c r="H36" s="90">
        <v>4648</v>
      </c>
      <c r="I36" s="10"/>
    </row>
    <row r="37" spans="1:9" ht="20.100000000000001" customHeight="1">
      <c r="A37" s="454" t="s">
        <v>234</v>
      </c>
      <c r="B37" s="455"/>
      <c r="C37" s="453"/>
      <c r="D37" s="83" t="s">
        <v>208</v>
      </c>
      <c r="E37" s="91">
        <v>260</v>
      </c>
      <c r="F37" s="88">
        <f>G37+H37</f>
        <v>243</v>
      </c>
      <c r="G37" s="91">
        <v>117</v>
      </c>
      <c r="H37" s="92">
        <v>126</v>
      </c>
      <c r="I37" s="11"/>
    </row>
    <row r="38" spans="1:9" ht="20.100000000000001" customHeight="1">
      <c r="A38" s="454"/>
      <c r="B38" s="455"/>
      <c r="C38" s="46" t="s">
        <v>214</v>
      </c>
      <c r="D38" s="82" t="s">
        <v>207</v>
      </c>
      <c r="E38" s="91">
        <v>2</v>
      </c>
      <c r="F38" s="88">
        <f t="shared" si="1"/>
        <v>0</v>
      </c>
      <c r="G38" s="91">
        <v>0</v>
      </c>
      <c r="H38" s="92">
        <v>0</v>
      </c>
      <c r="I38" s="11"/>
    </row>
    <row r="39" spans="1:9" ht="20.100000000000001" customHeight="1">
      <c r="A39" s="454"/>
      <c r="B39" s="455"/>
      <c r="C39" s="66" t="s">
        <v>215</v>
      </c>
      <c r="D39" s="83" t="s">
        <v>208</v>
      </c>
      <c r="E39" s="87">
        <v>0</v>
      </c>
      <c r="F39" s="88">
        <f t="shared" si="1"/>
        <v>0</v>
      </c>
      <c r="G39" s="87">
        <v>0</v>
      </c>
      <c r="H39" s="90">
        <v>0</v>
      </c>
      <c r="I39" s="11"/>
    </row>
    <row r="40" spans="1:9" s="7" customFormat="1" ht="20.100000000000001" customHeight="1">
      <c r="A40" s="67"/>
      <c r="B40" s="68"/>
      <c r="C40" s="77" t="s">
        <v>59</v>
      </c>
      <c r="D40" s="48"/>
      <c r="E40" s="91">
        <v>170</v>
      </c>
      <c r="F40" s="88">
        <f t="shared" si="1"/>
        <v>170</v>
      </c>
      <c r="G40" s="91">
        <v>131</v>
      </c>
      <c r="H40" s="92">
        <v>39</v>
      </c>
      <c r="I40" s="10"/>
    </row>
    <row r="41" spans="1:9" ht="20.100000000000001" customHeight="1">
      <c r="A41" s="47"/>
      <c r="B41" s="57"/>
      <c r="C41" s="77" t="s">
        <v>60</v>
      </c>
      <c r="D41" s="48"/>
      <c r="E41" s="91">
        <v>124</v>
      </c>
      <c r="F41" s="88">
        <f>G41+H41</f>
        <v>97</v>
      </c>
      <c r="G41" s="91">
        <v>58</v>
      </c>
      <c r="H41" s="92">
        <v>39</v>
      </c>
    </row>
    <row r="43" spans="1:9" ht="24" customHeight="1">
      <c r="A43" s="2"/>
      <c r="B43" s="2"/>
      <c r="C43" s="2"/>
      <c r="D43" s="2"/>
      <c r="F43" s="2"/>
      <c r="G43" s="2"/>
      <c r="H43" s="2"/>
    </row>
    <row r="44" spans="1:9" s="7" customFormat="1" ht="24" customHeight="1">
      <c r="A44" s="12"/>
      <c r="B44" s="12"/>
      <c r="C44" s="2"/>
      <c r="D44" s="12"/>
      <c r="E44" s="12"/>
      <c r="F44" s="12"/>
      <c r="G44" s="12"/>
      <c r="H44" s="12"/>
    </row>
    <row r="45" spans="1:9" ht="24" customHeight="1">
      <c r="A45" s="2"/>
      <c r="B45" s="2"/>
      <c r="D45" s="2"/>
      <c r="F45" s="2"/>
      <c r="G45" s="2"/>
      <c r="H45" s="2"/>
    </row>
    <row r="46" spans="1:9" ht="30" customHeight="1">
      <c r="A46" s="1"/>
      <c r="B46" s="1"/>
      <c r="D46" s="2"/>
      <c r="F46" s="2"/>
      <c r="G46" s="2"/>
      <c r="H46" s="2"/>
    </row>
    <row r="47" spans="1:9" ht="30" customHeight="1">
      <c r="A47" s="1"/>
      <c r="B47" s="1"/>
      <c r="C47" s="2"/>
      <c r="D47" s="2"/>
      <c r="F47" s="2"/>
      <c r="G47" s="2"/>
      <c r="H47" s="2"/>
    </row>
    <row r="48" spans="1:9" s="7" customFormat="1" ht="30" customHeight="1">
      <c r="A48" s="6"/>
      <c r="B48" s="6"/>
      <c r="C48" s="12"/>
      <c r="D48" s="12"/>
      <c r="E48" s="12"/>
      <c r="F48" s="12"/>
      <c r="G48" s="12"/>
      <c r="H48" s="12"/>
    </row>
    <row r="49" spans="1:8" ht="30" customHeight="1">
      <c r="A49" s="1"/>
      <c r="B49" s="1"/>
      <c r="C49" s="2"/>
      <c r="D49" s="2"/>
      <c r="F49" s="2"/>
      <c r="G49" s="2"/>
      <c r="H49" s="2"/>
    </row>
    <row r="50" spans="1:8" ht="30" customHeight="1">
      <c r="A50" s="1"/>
      <c r="B50" s="1"/>
      <c r="C50" s="2"/>
      <c r="D50" s="2"/>
      <c r="F50" s="2"/>
      <c r="G50" s="2"/>
      <c r="H50" s="2"/>
    </row>
    <row r="51" spans="1:8" ht="30" customHeight="1">
      <c r="A51" s="1"/>
      <c r="B51" s="1"/>
      <c r="C51" s="2"/>
      <c r="D51" s="2"/>
      <c r="F51" s="2"/>
      <c r="G51" s="2"/>
      <c r="H51" s="2"/>
    </row>
    <row r="52" spans="1:8" ht="30" customHeight="1">
      <c r="A52" s="2"/>
      <c r="B52" s="2"/>
      <c r="C52" s="2"/>
      <c r="D52" s="2"/>
      <c r="F52" s="2"/>
      <c r="G52" s="2"/>
      <c r="H52" s="2"/>
    </row>
    <row r="53" spans="1:8" ht="30" customHeight="1">
      <c r="A53" s="2"/>
      <c r="B53" s="2"/>
      <c r="C53" s="2"/>
      <c r="D53" s="2"/>
      <c r="F53" s="2"/>
      <c r="G53" s="2"/>
      <c r="H53" s="2"/>
    </row>
    <row r="54" spans="1:8" ht="30" customHeight="1">
      <c r="A54" s="2"/>
      <c r="B54" s="2"/>
      <c r="C54" s="2"/>
      <c r="D54" s="2"/>
      <c r="F54" s="2"/>
      <c r="G54" s="2"/>
      <c r="H54" s="2"/>
    </row>
    <row r="55" spans="1:8" ht="30" customHeight="1">
      <c r="A55" s="1"/>
      <c r="B55" s="1"/>
      <c r="C55" s="2"/>
      <c r="D55" s="2"/>
      <c r="F55" s="2"/>
      <c r="G55" s="2"/>
      <c r="H55" s="2"/>
    </row>
    <row r="56" spans="1:8" s="7" customFormat="1" ht="30" customHeight="1">
      <c r="A56" s="6"/>
      <c r="B56" s="6"/>
      <c r="C56" s="12"/>
      <c r="D56" s="12"/>
      <c r="E56" s="12"/>
      <c r="F56" s="12"/>
      <c r="G56" s="12"/>
      <c r="H56" s="12"/>
    </row>
    <row r="57" spans="1:8" ht="30" customHeight="1">
      <c r="A57" s="1"/>
      <c r="B57" s="1"/>
      <c r="C57" s="2"/>
      <c r="D57" s="2"/>
      <c r="F57" s="2"/>
      <c r="G57" s="2"/>
      <c r="H57" s="2"/>
    </row>
    <row r="58" spans="1:8" ht="30" customHeight="1">
      <c r="A58" s="1"/>
      <c r="B58" s="1"/>
      <c r="C58" s="2"/>
      <c r="D58" s="2"/>
      <c r="F58" s="2"/>
      <c r="G58" s="2"/>
      <c r="H58" s="2"/>
    </row>
    <row r="59" spans="1:8" ht="30" customHeight="1">
      <c r="A59" s="2"/>
      <c r="B59" s="2"/>
      <c r="C59" s="2"/>
      <c r="D59" s="2"/>
      <c r="F59" s="2"/>
      <c r="G59" s="2"/>
      <c r="H59" s="2"/>
    </row>
    <row r="60" spans="1:8" ht="30" customHeight="1">
      <c r="A60" s="2"/>
      <c r="B60" s="2"/>
      <c r="C60" s="2"/>
      <c r="D60" s="2"/>
      <c r="F60" s="2"/>
      <c r="G60" s="2"/>
      <c r="H60" s="2"/>
    </row>
    <row r="61" spans="1:8" s="7" customFormat="1" ht="30" customHeight="1">
      <c r="A61" s="12"/>
      <c r="B61" s="12"/>
      <c r="C61" s="12"/>
      <c r="D61" s="12"/>
      <c r="E61" s="12"/>
      <c r="F61" s="12"/>
      <c r="G61" s="12"/>
      <c r="H61" s="12"/>
    </row>
    <row r="62" spans="1:8" ht="30" customHeight="1">
      <c r="A62" s="1"/>
      <c r="B62" s="1"/>
      <c r="C62" s="2"/>
      <c r="D62" s="2"/>
      <c r="F62" s="2"/>
      <c r="G62" s="2"/>
      <c r="H62" s="2"/>
    </row>
    <row r="63" spans="1:8" ht="30" customHeight="1">
      <c r="A63" s="1"/>
      <c r="B63" s="1"/>
      <c r="C63" s="2"/>
      <c r="D63" s="2"/>
      <c r="F63" s="2"/>
      <c r="G63" s="2"/>
      <c r="H63" s="2"/>
    </row>
    <row r="64" spans="1:8" ht="30" customHeight="1">
      <c r="A64" s="1"/>
      <c r="B64" s="1"/>
      <c r="C64" s="2"/>
      <c r="D64" s="2"/>
      <c r="F64" s="2"/>
      <c r="G64" s="2"/>
      <c r="H64" s="2"/>
    </row>
    <row r="65" spans="1:8" ht="30" customHeight="1">
      <c r="A65" s="1"/>
      <c r="B65" s="1"/>
      <c r="C65" s="2"/>
      <c r="D65" s="2"/>
      <c r="F65" s="2"/>
      <c r="G65" s="2"/>
      <c r="H65" s="2"/>
    </row>
    <row r="66" spans="1:8" ht="30" customHeight="1">
      <c r="A66" s="1"/>
      <c r="B66" s="1"/>
      <c r="C66" s="2"/>
      <c r="D66" s="2"/>
      <c r="F66" s="2"/>
      <c r="G66" s="2"/>
      <c r="H66" s="2"/>
    </row>
    <row r="67" spans="1:8" ht="30" customHeight="1">
      <c r="A67" s="1"/>
      <c r="B67" s="1"/>
      <c r="C67" s="2"/>
      <c r="D67" s="2"/>
      <c r="F67" s="2"/>
      <c r="G67" s="2"/>
      <c r="H67" s="2"/>
    </row>
    <row r="68" spans="1:8" ht="30" customHeight="1">
      <c r="A68" s="2"/>
      <c r="B68" s="2"/>
      <c r="C68" s="2"/>
      <c r="D68" s="2"/>
      <c r="F68" s="2"/>
      <c r="G68" s="2"/>
      <c r="H68" s="2"/>
    </row>
  </sheetData>
  <mergeCells count="11">
    <mergeCell ref="C36:C37"/>
    <mergeCell ref="A37:B39"/>
    <mergeCell ref="C25:D25"/>
    <mergeCell ref="F5:H5"/>
    <mergeCell ref="E5:E6"/>
    <mergeCell ref="A5:D6"/>
    <mergeCell ref="A30:C31"/>
    <mergeCell ref="A18:B20"/>
    <mergeCell ref="A22:B25"/>
    <mergeCell ref="C23:C24"/>
    <mergeCell ref="A33:D33"/>
  </mergeCells>
  <phoneticPr fontId="2"/>
  <printOptions horizontalCentered="1"/>
  <pageMargins left="0.51181102362204722" right="0.31496062992125984" top="0.78740157480314965" bottom="0.59055118110236227" header="0.51181102362204722" footer="0.31496062992125984"/>
  <pageSetup paperSize="9" scale="95" firstPageNumber="59" fitToWidth="7" orientation="portrait" useFirstPageNumber="1" r:id="rId1"/>
  <headerFooter alignWithMargins="0">
    <oddHeader>&amp;L&amp;10中　 学　 校
卒業後の状況&amp;R&amp;10中 　学　 校
卒業後の状況</oddHeader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8" transitionEvaluation="1">
    <tabColor rgb="FF92D050"/>
    <pageSetUpPr fitToPage="1"/>
  </sheetPr>
  <dimension ref="A1:AI101"/>
  <sheetViews>
    <sheetView showGridLines="0" zoomScale="130" zoomScaleNormal="130" zoomScaleSheetLayoutView="50" workbookViewId="0">
      <pane xSplit="2" ySplit="6" topLeftCell="C58" activePane="bottomRight" state="frozen"/>
      <selection pane="topRight" activeCell="C1" sqref="C1"/>
      <selection pane="bottomLeft" activeCell="A8" sqref="A8"/>
      <selection pane="bottomRight" activeCell="D62" sqref="D62"/>
    </sheetView>
  </sheetViews>
  <sheetFormatPr defaultColWidth="10.69921875" defaultRowHeight="24" customHeight="1"/>
  <cols>
    <col min="1" max="1" width="3.19921875" style="3" customWidth="1"/>
    <col min="2" max="2" width="10" style="3" customWidth="1"/>
    <col min="3" max="8" width="8.19921875" style="3" customWidth="1"/>
    <col min="9" max="35" width="4.09765625" style="3" customWidth="1"/>
    <col min="36" max="16384" width="10.69921875" style="3"/>
  </cols>
  <sheetData>
    <row r="1" spans="1:35" ht="24" customHeight="1">
      <c r="A1" s="101" t="s">
        <v>175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19"/>
      <c r="Y1" s="102"/>
      <c r="Z1" s="102"/>
      <c r="AA1" s="119"/>
      <c r="AB1" s="119"/>
      <c r="AC1" s="102"/>
      <c r="AD1" s="102"/>
      <c r="AE1" s="120"/>
      <c r="AF1" s="102"/>
      <c r="AG1" s="102"/>
      <c r="AH1" s="120"/>
      <c r="AI1" s="122" t="s">
        <v>1</v>
      </c>
    </row>
    <row r="2" spans="1:35" ht="18.75" customHeight="1">
      <c r="A2" s="165"/>
      <c r="B2" s="166"/>
      <c r="C2" s="513" t="s">
        <v>63</v>
      </c>
      <c r="D2" s="514"/>
      <c r="E2" s="515"/>
      <c r="F2" s="513" t="s">
        <v>56</v>
      </c>
      <c r="G2" s="514"/>
      <c r="H2" s="515"/>
      <c r="I2" s="485" t="s">
        <v>219</v>
      </c>
      <c r="J2" s="486"/>
      <c r="K2" s="487"/>
      <c r="L2" s="485" t="s">
        <v>227</v>
      </c>
      <c r="M2" s="486"/>
      <c r="N2" s="487"/>
      <c r="O2" s="485" t="s">
        <v>220</v>
      </c>
      <c r="P2" s="486"/>
      <c r="Q2" s="487"/>
      <c r="R2" s="491" t="s">
        <v>218</v>
      </c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491" t="s">
        <v>221</v>
      </c>
      <c r="AE2" s="492"/>
      <c r="AF2" s="493"/>
      <c r="AG2" s="491" t="s">
        <v>174</v>
      </c>
      <c r="AH2" s="492"/>
      <c r="AI2" s="493"/>
    </row>
    <row r="3" spans="1:35" ht="33" customHeight="1">
      <c r="A3" s="511" t="s">
        <v>32</v>
      </c>
      <c r="B3" s="512"/>
      <c r="C3" s="516"/>
      <c r="D3" s="517"/>
      <c r="E3" s="518"/>
      <c r="F3" s="516"/>
      <c r="G3" s="517"/>
      <c r="H3" s="518"/>
      <c r="I3" s="488"/>
      <c r="J3" s="489"/>
      <c r="K3" s="490"/>
      <c r="L3" s="488"/>
      <c r="M3" s="489"/>
      <c r="N3" s="490"/>
      <c r="O3" s="488"/>
      <c r="P3" s="489"/>
      <c r="Q3" s="490"/>
      <c r="R3" s="501" t="s">
        <v>242</v>
      </c>
      <c r="S3" s="502"/>
      <c r="T3" s="503"/>
      <c r="U3" s="504" t="s">
        <v>243</v>
      </c>
      <c r="V3" s="505"/>
      <c r="W3" s="506"/>
      <c r="X3" s="507" t="s">
        <v>217</v>
      </c>
      <c r="Y3" s="508"/>
      <c r="Z3" s="509"/>
      <c r="AA3" s="510" t="s">
        <v>228</v>
      </c>
      <c r="AB3" s="502"/>
      <c r="AC3" s="503"/>
      <c r="AD3" s="494"/>
      <c r="AE3" s="495"/>
      <c r="AF3" s="496"/>
      <c r="AG3" s="497"/>
      <c r="AH3" s="498"/>
      <c r="AI3" s="499"/>
    </row>
    <row r="4" spans="1:35" s="380" customFormat="1" ht="18.75" customHeight="1">
      <c r="A4" s="375"/>
      <c r="B4" s="376"/>
      <c r="C4" s="377" t="s">
        <v>5</v>
      </c>
      <c r="D4" s="377" t="s">
        <v>6</v>
      </c>
      <c r="E4" s="377" t="s">
        <v>7</v>
      </c>
      <c r="F4" s="377" t="s">
        <v>5</v>
      </c>
      <c r="G4" s="377" t="s">
        <v>6</v>
      </c>
      <c r="H4" s="377" t="s">
        <v>7</v>
      </c>
      <c r="I4" s="377" t="s">
        <v>5</v>
      </c>
      <c r="J4" s="377" t="s">
        <v>6</v>
      </c>
      <c r="K4" s="378" t="s">
        <v>7</v>
      </c>
      <c r="L4" s="379" t="s">
        <v>5</v>
      </c>
      <c r="M4" s="379" t="s">
        <v>6</v>
      </c>
      <c r="N4" s="379" t="s">
        <v>7</v>
      </c>
      <c r="O4" s="377" t="s">
        <v>5</v>
      </c>
      <c r="P4" s="377" t="s">
        <v>6</v>
      </c>
      <c r="Q4" s="378" t="s">
        <v>7</v>
      </c>
      <c r="R4" s="377" t="s">
        <v>5</v>
      </c>
      <c r="S4" s="377" t="s">
        <v>6</v>
      </c>
      <c r="T4" s="377" t="s">
        <v>7</v>
      </c>
      <c r="U4" s="377" t="s">
        <v>5</v>
      </c>
      <c r="V4" s="377" t="s">
        <v>6</v>
      </c>
      <c r="W4" s="377" t="s">
        <v>7</v>
      </c>
      <c r="X4" s="377" t="s">
        <v>5</v>
      </c>
      <c r="Y4" s="377" t="s">
        <v>6</v>
      </c>
      <c r="Z4" s="377" t="s">
        <v>7</v>
      </c>
      <c r="AA4" s="377" t="s">
        <v>5</v>
      </c>
      <c r="AB4" s="377" t="s">
        <v>6</v>
      </c>
      <c r="AC4" s="377" t="s">
        <v>7</v>
      </c>
      <c r="AD4" s="377" t="s">
        <v>5</v>
      </c>
      <c r="AE4" s="377" t="s">
        <v>6</v>
      </c>
      <c r="AF4" s="377" t="s">
        <v>7</v>
      </c>
      <c r="AG4" s="377" t="s">
        <v>5</v>
      </c>
      <c r="AH4" s="377" t="s">
        <v>6</v>
      </c>
      <c r="AI4" s="379" t="s">
        <v>7</v>
      </c>
    </row>
    <row r="5" spans="1:35" ht="18.75" customHeight="1">
      <c r="A5" s="521" t="s">
        <v>278</v>
      </c>
      <c r="B5" s="522"/>
      <c r="C5" s="108">
        <v>10757</v>
      </c>
      <c r="D5" s="108">
        <v>5458</v>
      </c>
      <c r="E5" s="109">
        <v>5299</v>
      </c>
      <c r="F5" s="108">
        <v>10683</v>
      </c>
      <c r="G5" s="108">
        <v>5419</v>
      </c>
      <c r="H5" s="109">
        <v>5264</v>
      </c>
      <c r="I5" s="108">
        <v>2</v>
      </c>
      <c r="J5" s="108">
        <v>0</v>
      </c>
      <c r="K5" s="109">
        <v>2</v>
      </c>
      <c r="L5" s="109">
        <v>0</v>
      </c>
      <c r="M5" s="109">
        <v>0</v>
      </c>
      <c r="N5" s="109">
        <v>0</v>
      </c>
      <c r="O5" s="108">
        <v>6</v>
      </c>
      <c r="P5" s="108">
        <v>6</v>
      </c>
      <c r="Q5" s="109">
        <v>0</v>
      </c>
      <c r="R5" s="108">
        <v>2</v>
      </c>
      <c r="S5" s="172">
        <v>1</v>
      </c>
      <c r="T5" s="171">
        <v>1</v>
      </c>
      <c r="U5" s="172">
        <v>4</v>
      </c>
      <c r="V5" s="172">
        <v>4</v>
      </c>
      <c r="W5" s="172">
        <v>0</v>
      </c>
      <c r="X5" s="171">
        <v>0</v>
      </c>
      <c r="Y5" s="171">
        <v>0</v>
      </c>
      <c r="Z5" s="171">
        <v>0</v>
      </c>
      <c r="AA5" s="172">
        <v>1</v>
      </c>
      <c r="AB5" s="172">
        <v>0</v>
      </c>
      <c r="AC5" s="171">
        <v>1</v>
      </c>
      <c r="AD5" s="108">
        <v>59</v>
      </c>
      <c r="AE5" s="108">
        <v>28</v>
      </c>
      <c r="AF5" s="108">
        <v>31</v>
      </c>
      <c r="AG5" s="108">
        <v>0</v>
      </c>
      <c r="AH5" s="108">
        <v>0</v>
      </c>
      <c r="AI5" s="109">
        <v>0</v>
      </c>
    </row>
    <row r="6" spans="1:35" ht="18.75" customHeight="1">
      <c r="A6" s="523" t="s">
        <v>358</v>
      </c>
      <c r="B6" s="524"/>
      <c r="C6" s="143">
        <f>C7+C21</f>
        <v>10067</v>
      </c>
      <c r="D6" s="143">
        <f>D7+D21</f>
        <v>5110</v>
      </c>
      <c r="E6" s="118">
        <f t="shared" ref="E6:AF6" si="0">E7+E21</f>
        <v>4957</v>
      </c>
      <c r="F6" s="143">
        <f>F7+F21</f>
        <v>10002</v>
      </c>
      <c r="G6" s="143">
        <f>G7+G21</f>
        <v>5069</v>
      </c>
      <c r="H6" s="143">
        <f>H7+H21</f>
        <v>4933</v>
      </c>
      <c r="I6" s="143">
        <f>I7+I21</f>
        <v>3</v>
      </c>
      <c r="J6" s="143">
        <f>J7+J21</f>
        <v>1</v>
      </c>
      <c r="K6" s="118">
        <f t="shared" si="0"/>
        <v>2</v>
      </c>
      <c r="L6" s="143">
        <f t="shared" si="0"/>
        <v>0</v>
      </c>
      <c r="M6" s="143">
        <f t="shared" si="0"/>
        <v>0</v>
      </c>
      <c r="N6" s="118">
        <f t="shared" si="0"/>
        <v>0</v>
      </c>
      <c r="O6" s="143">
        <f t="shared" si="0"/>
        <v>3</v>
      </c>
      <c r="P6" s="143">
        <f t="shared" si="0"/>
        <v>3</v>
      </c>
      <c r="Q6" s="118">
        <f t="shared" si="0"/>
        <v>0</v>
      </c>
      <c r="R6" s="143">
        <f t="shared" si="0"/>
        <v>5</v>
      </c>
      <c r="S6" s="143">
        <f t="shared" si="0"/>
        <v>4</v>
      </c>
      <c r="T6" s="143">
        <f t="shared" si="0"/>
        <v>1</v>
      </c>
      <c r="U6" s="143">
        <f t="shared" si="0"/>
        <v>3</v>
      </c>
      <c r="V6" s="143">
        <f t="shared" si="0"/>
        <v>3</v>
      </c>
      <c r="W6" s="143">
        <f t="shared" si="0"/>
        <v>0</v>
      </c>
      <c r="X6" s="143">
        <f t="shared" si="0"/>
        <v>1</v>
      </c>
      <c r="Y6" s="143">
        <f t="shared" si="0"/>
        <v>1</v>
      </c>
      <c r="Z6" s="143">
        <f t="shared" si="0"/>
        <v>0</v>
      </c>
      <c r="AA6" s="143">
        <f t="shared" si="0"/>
        <v>1</v>
      </c>
      <c r="AB6" s="143">
        <f t="shared" si="0"/>
        <v>1</v>
      </c>
      <c r="AC6" s="143">
        <f t="shared" si="0"/>
        <v>0</v>
      </c>
      <c r="AD6" s="143">
        <f>AD7+AD21</f>
        <v>49</v>
      </c>
      <c r="AE6" s="143">
        <f t="shared" si="0"/>
        <v>28</v>
      </c>
      <c r="AF6" s="143">
        <f t="shared" si="0"/>
        <v>21</v>
      </c>
      <c r="AG6" s="143">
        <f>AG7+AG21</f>
        <v>0</v>
      </c>
      <c r="AH6" s="143">
        <f>AH7+AH21</f>
        <v>0</v>
      </c>
      <c r="AI6" s="118">
        <f>AI7+AI21</f>
        <v>0</v>
      </c>
    </row>
    <row r="7" spans="1:35" s="33" customFormat="1" ht="18.75" customHeight="1">
      <c r="A7" s="525" t="s">
        <v>285</v>
      </c>
      <c r="B7" s="526"/>
      <c r="C7" s="175">
        <f>C8+C10+C12+C14+C15+C16+C17+C18+C19+C20</f>
        <v>8007</v>
      </c>
      <c r="D7" s="175">
        <f>D8+D10+D12+D14+D15+D16+D17+D18+D19+D20</f>
        <v>4080</v>
      </c>
      <c r="E7" s="175">
        <f t="shared" ref="E7:AF7" si="1">E8+E10+E12+E14+E15+E16+E17+E18+E19+E20</f>
        <v>3927</v>
      </c>
      <c r="F7" s="175">
        <f>F8+F10+F12+F14+F15+F16+F17+F18+F19+F20</f>
        <v>7958</v>
      </c>
      <c r="G7" s="176">
        <f>G8+G10+G12+G14+G15+G16+G17+G18+G19+G20</f>
        <v>4052</v>
      </c>
      <c r="H7" s="175">
        <f>H8+H10+H12+H14+H15+H16+H17+H18+H19+H20</f>
        <v>3906</v>
      </c>
      <c r="I7" s="175">
        <f>I8+I10+I12+I14+I15+I16+I17+I18+I19+I20</f>
        <v>2</v>
      </c>
      <c r="J7" s="175">
        <f>J8+J10+J12+J14+J15+J16+J17+J18+J19+J20</f>
        <v>1</v>
      </c>
      <c r="K7" s="175">
        <f t="shared" si="1"/>
        <v>1</v>
      </c>
      <c r="L7" s="175">
        <f t="shared" si="1"/>
        <v>0</v>
      </c>
      <c r="M7" s="175">
        <f t="shared" si="1"/>
        <v>0</v>
      </c>
      <c r="N7" s="175">
        <f t="shared" si="1"/>
        <v>0</v>
      </c>
      <c r="O7" s="175">
        <f t="shared" si="1"/>
        <v>1</v>
      </c>
      <c r="P7" s="175">
        <f t="shared" si="1"/>
        <v>1</v>
      </c>
      <c r="Q7" s="175">
        <f t="shared" si="1"/>
        <v>0</v>
      </c>
      <c r="R7" s="175">
        <f t="shared" si="1"/>
        <v>4</v>
      </c>
      <c r="S7" s="175">
        <f>S8+S10+S12+S14+S15+S16+S17+S18+S19+S20</f>
        <v>3</v>
      </c>
      <c r="T7" s="175">
        <f t="shared" si="1"/>
        <v>1</v>
      </c>
      <c r="U7" s="175">
        <f t="shared" si="1"/>
        <v>2</v>
      </c>
      <c r="V7" s="175">
        <f t="shared" si="1"/>
        <v>2</v>
      </c>
      <c r="W7" s="175">
        <f t="shared" si="1"/>
        <v>0</v>
      </c>
      <c r="X7" s="175">
        <f t="shared" si="1"/>
        <v>0</v>
      </c>
      <c r="Y7" s="175">
        <f>Y8+Y10+Y12+Y14+Y15+Y16+Y17+Y18+Y19+Y20</f>
        <v>0</v>
      </c>
      <c r="Z7" s="175">
        <f t="shared" si="1"/>
        <v>0</v>
      </c>
      <c r="AA7" s="175">
        <f t="shared" si="1"/>
        <v>1</v>
      </c>
      <c r="AB7" s="175">
        <f t="shared" si="1"/>
        <v>1</v>
      </c>
      <c r="AC7" s="175">
        <f t="shared" si="1"/>
        <v>0</v>
      </c>
      <c r="AD7" s="177">
        <f>AD8+AD10+AD12+AD14+AD15+AD16+AD17+AD18+AD19+AD20</f>
        <v>39</v>
      </c>
      <c r="AE7" s="177">
        <f t="shared" si="1"/>
        <v>20</v>
      </c>
      <c r="AF7" s="177">
        <f t="shared" si="1"/>
        <v>19</v>
      </c>
      <c r="AG7" s="175">
        <f>AG8+AG10+AG12+AG14+AG15+AG16+AG17+AG18+AG19+AG20</f>
        <v>0</v>
      </c>
      <c r="AH7" s="175">
        <f>AH8+AH10+AH12+AH14+AH15+AH16+AH17+AH18+AH19+AH20</f>
        <v>0</v>
      </c>
      <c r="AI7" s="175">
        <f>AI8+AI10+AI12+AI14+AI15+AI16+AI17+AI18+AI19+AI20</f>
        <v>0</v>
      </c>
    </row>
    <row r="8" spans="1:35" s="9" customFormat="1" ht="15.95" customHeight="1">
      <c r="A8" s="194"/>
      <c r="B8" s="195" t="s">
        <v>287</v>
      </c>
      <c r="C8" s="139">
        <v>2315</v>
      </c>
      <c r="D8" s="139">
        <v>1175</v>
      </c>
      <c r="E8" s="139">
        <v>1140</v>
      </c>
      <c r="F8" s="139">
        <v>2303</v>
      </c>
      <c r="G8" s="139">
        <v>1168</v>
      </c>
      <c r="H8" s="139">
        <v>1135</v>
      </c>
      <c r="I8" s="139">
        <v>1</v>
      </c>
      <c r="J8" s="139">
        <v>1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2</v>
      </c>
      <c r="S8" s="139">
        <v>1</v>
      </c>
      <c r="T8" s="139">
        <v>1</v>
      </c>
      <c r="U8" s="139">
        <v>1</v>
      </c>
      <c r="V8" s="139">
        <v>1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0</v>
      </c>
      <c r="AC8" s="139">
        <v>0</v>
      </c>
      <c r="AD8" s="139">
        <v>8</v>
      </c>
      <c r="AE8" s="139">
        <v>4</v>
      </c>
      <c r="AF8" s="139">
        <v>4</v>
      </c>
      <c r="AG8" s="139">
        <v>0</v>
      </c>
      <c r="AH8" s="179">
        <v>0</v>
      </c>
      <c r="AI8" s="139">
        <v>0</v>
      </c>
    </row>
    <row r="9" spans="1:35" s="1" customFormat="1" ht="15.95" customHeight="1">
      <c r="A9" s="196"/>
      <c r="B9" s="197"/>
      <c r="C9" s="373">
        <v>87</v>
      </c>
      <c r="D9" s="374">
        <v>67</v>
      </c>
      <c r="E9" s="374">
        <v>20</v>
      </c>
      <c r="F9" s="373">
        <v>87</v>
      </c>
      <c r="G9" s="373">
        <v>67</v>
      </c>
      <c r="H9" s="373">
        <v>20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  <c r="N9" s="373">
        <v>0</v>
      </c>
      <c r="O9" s="373">
        <v>0</v>
      </c>
      <c r="P9" s="373">
        <v>0</v>
      </c>
      <c r="Q9" s="373">
        <v>0</v>
      </c>
      <c r="R9" s="373">
        <v>0</v>
      </c>
      <c r="S9" s="373">
        <v>0</v>
      </c>
      <c r="T9" s="373">
        <v>0</v>
      </c>
      <c r="U9" s="373">
        <v>0</v>
      </c>
      <c r="V9" s="373">
        <v>0</v>
      </c>
      <c r="W9" s="373">
        <v>0</v>
      </c>
      <c r="X9" s="373">
        <v>0</v>
      </c>
      <c r="Y9" s="373">
        <v>0</v>
      </c>
      <c r="Z9" s="373">
        <v>0</v>
      </c>
      <c r="AA9" s="373">
        <v>0</v>
      </c>
      <c r="AB9" s="373">
        <v>0</v>
      </c>
      <c r="AC9" s="373">
        <v>0</v>
      </c>
      <c r="AD9" s="373">
        <v>0</v>
      </c>
      <c r="AE9" s="373">
        <v>0</v>
      </c>
      <c r="AF9" s="373">
        <v>0</v>
      </c>
      <c r="AG9" s="373">
        <v>0</v>
      </c>
      <c r="AH9" s="373">
        <v>0</v>
      </c>
      <c r="AI9" s="373">
        <v>0</v>
      </c>
    </row>
    <row r="10" spans="1:35" s="9" customFormat="1" ht="15.95" customHeight="1">
      <c r="A10" s="194"/>
      <c r="B10" s="195" t="s">
        <v>289</v>
      </c>
      <c r="C10" s="139">
        <v>1394</v>
      </c>
      <c r="D10" s="139">
        <v>704</v>
      </c>
      <c r="E10" s="139">
        <v>690</v>
      </c>
      <c r="F10" s="139">
        <v>1388</v>
      </c>
      <c r="G10" s="139">
        <v>703</v>
      </c>
      <c r="H10" s="139">
        <v>685</v>
      </c>
      <c r="I10" s="139">
        <v>0</v>
      </c>
      <c r="J10" s="139">
        <v>0</v>
      </c>
      <c r="K10" s="139">
        <v>0</v>
      </c>
      <c r="L10" s="139">
        <v>0</v>
      </c>
      <c r="M10" s="179">
        <v>0</v>
      </c>
      <c r="N10" s="139">
        <v>0</v>
      </c>
      <c r="O10" s="139">
        <v>0</v>
      </c>
      <c r="P10" s="17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1</v>
      </c>
      <c r="AB10" s="139">
        <v>1</v>
      </c>
      <c r="AC10" s="139">
        <v>0</v>
      </c>
      <c r="AD10" s="139">
        <v>5</v>
      </c>
      <c r="AE10" s="139">
        <v>0</v>
      </c>
      <c r="AF10" s="139">
        <v>5</v>
      </c>
      <c r="AG10" s="139">
        <v>0</v>
      </c>
      <c r="AH10" s="139">
        <v>0</v>
      </c>
      <c r="AI10" s="139">
        <v>0</v>
      </c>
    </row>
    <row r="11" spans="1:35" s="1" customFormat="1" ht="15.95" customHeight="1">
      <c r="A11" s="196"/>
      <c r="B11" s="197"/>
      <c r="C11" s="373">
        <v>184</v>
      </c>
      <c r="D11" s="374">
        <v>85</v>
      </c>
      <c r="E11" s="374">
        <v>99</v>
      </c>
      <c r="F11" s="373">
        <v>182</v>
      </c>
      <c r="G11" s="373">
        <v>85</v>
      </c>
      <c r="H11" s="373">
        <v>97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  <c r="N11" s="373">
        <v>0</v>
      </c>
      <c r="O11" s="373">
        <v>0</v>
      </c>
      <c r="P11" s="373">
        <v>0</v>
      </c>
      <c r="Q11" s="373">
        <v>0</v>
      </c>
      <c r="R11" s="373">
        <v>0</v>
      </c>
      <c r="S11" s="373">
        <v>0</v>
      </c>
      <c r="T11" s="373">
        <v>0</v>
      </c>
      <c r="U11" s="373">
        <v>0</v>
      </c>
      <c r="V11" s="373">
        <v>0</v>
      </c>
      <c r="W11" s="373">
        <v>0</v>
      </c>
      <c r="X11" s="373">
        <v>0</v>
      </c>
      <c r="Y11" s="373">
        <v>0</v>
      </c>
      <c r="Z11" s="373">
        <v>0</v>
      </c>
      <c r="AA11" s="373">
        <v>0</v>
      </c>
      <c r="AB11" s="373">
        <v>0</v>
      </c>
      <c r="AC11" s="373">
        <v>0</v>
      </c>
      <c r="AD11" s="373">
        <v>2</v>
      </c>
      <c r="AE11" s="373">
        <v>0</v>
      </c>
      <c r="AF11" s="373">
        <v>2</v>
      </c>
      <c r="AG11" s="373">
        <v>0</v>
      </c>
      <c r="AH11" s="373">
        <v>0</v>
      </c>
      <c r="AI11" s="373">
        <v>0</v>
      </c>
    </row>
    <row r="12" spans="1:35" s="9" customFormat="1" ht="15.95" customHeight="1">
      <c r="A12" s="194"/>
      <c r="B12" s="195" t="s">
        <v>291</v>
      </c>
      <c r="C12" s="139">
        <v>1883</v>
      </c>
      <c r="D12" s="139">
        <v>988</v>
      </c>
      <c r="E12" s="139">
        <v>895</v>
      </c>
      <c r="F12" s="139">
        <v>1870</v>
      </c>
      <c r="G12" s="139">
        <v>980</v>
      </c>
      <c r="H12" s="139">
        <v>890</v>
      </c>
      <c r="I12" s="139">
        <v>0</v>
      </c>
      <c r="J12" s="179">
        <v>0</v>
      </c>
      <c r="K12" s="139">
        <v>0</v>
      </c>
      <c r="L12" s="139">
        <v>0</v>
      </c>
      <c r="M12" s="139">
        <v>0</v>
      </c>
      <c r="N12" s="17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1</v>
      </c>
      <c r="V12" s="139">
        <v>1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12</v>
      </c>
      <c r="AE12" s="139">
        <v>7</v>
      </c>
      <c r="AF12" s="139">
        <v>5</v>
      </c>
      <c r="AG12" s="139">
        <v>0</v>
      </c>
      <c r="AH12" s="139">
        <v>0</v>
      </c>
      <c r="AI12" s="139">
        <v>0</v>
      </c>
    </row>
    <row r="13" spans="1:35" s="34" customFormat="1" ht="15.95" customHeight="1">
      <c r="A13" s="198"/>
      <c r="B13" s="199"/>
      <c r="C13" s="373">
        <v>43</v>
      </c>
      <c r="D13" s="374">
        <v>14</v>
      </c>
      <c r="E13" s="374">
        <v>29</v>
      </c>
      <c r="F13" s="373">
        <v>43</v>
      </c>
      <c r="G13" s="373">
        <v>14</v>
      </c>
      <c r="H13" s="373">
        <v>29</v>
      </c>
      <c r="I13" s="373">
        <v>0</v>
      </c>
      <c r="J13" s="373">
        <v>0</v>
      </c>
      <c r="K13" s="373">
        <v>0</v>
      </c>
      <c r="L13" s="373">
        <v>0</v>
      </c>
      <c r="M13" s="373">
        <v>0</v>
      </c>
      <c r="N13" s="373">
        <v>0</v>
      </c>
      <c r="O13" s="373">
        <v>0</v>
      </c>
      <c r="P13" s="373">
        <v>0</v>
      </c>
      <c r="Q13" s="373">
        <v>0</v>
      </c>
      <c r="R13" s="373">
        <v>0</v>
      </c>
      <c r="S13" s="373">
        <v>0</v>
      </c>
      <c r="T13" s="373">
        <v>0</v>
      </c>
      <c r="U13" s="373">
        <v>0</v>
      </c>
      <c r="V13" s="373">
        <v>0</v>
      </c>
      <c r="W13" s="373">
        <v>0</v>
      </c>
      <c r="X13" s="373">
        <v>0</v>
      </c>
      <c r="Y13" s="373">
        <v>0</v>
      </c>
      <c r="Z13" s="373">
        <v>0</v>
      </c>
      <c r="AA13" s="373">
        <v>0</v>
      </c>
      <c r="AB13" s="373">
        <v>0</v>
      </c>
      <c r="AC13" s="373">
        <v>0</v>
      </c>
      <c r="AD13" s="373">
        <v>0</v>
      </c>
      <c r="AE13" s="373">
        <v>0</v>
      </c>
      <c r="AF13" s="373">
        <v>0</v>
      </c>
      <c r="AG13" s="373">
        <v>0</v>
      </c>
      <c r="AH13" s="373">
        <v>0</v>
      </c>
      <c r="AI13" s="373">
        <v>0</v>
      </c>
    </row>
    <row r="14" spans="1:35" s="9" customFormat="1" ht="15.95" customHeight="1">
      <c r="A14" s="200"/>
      <c r="B14" s="201" t="s">
        <v>293</v>
      </c>
      <c r="C14" s="135">
        <v>246</v>
      </c>
      <c r="D14" s="139">
        <v>118</v>
      </c>
      <c r="E14" s="139">
        <v>128</v>
      </c>
      <c r="F14" s="135">
        <v>245</v>
      </c>
      <c r="G14" s="135">
        <v>117</v>
      </c>
      <c r="H14" s="135">
        <v>128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83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1</v>
      </c>
      <c r="AE14" s="135">
        <v>1</v>
      </c>
      <c r="AF14" s="135">
        <v>0</v>
      </c>
      <c r="AG14" s="135">
        <v>0</v>
      </c>
      <c r="AH14" s="135">
        <v>0</v>
      </c>
      <c r="AI14" s="135">
        <v>0</v>
      </c>
    </row>
    <row r="15" spans="1:35" s="9" customFormat="1" ht="15.95" customHeight="1">
      <c r="A15" s="200"/>
      <c r="B15" s="201" t="s">
        <v>39</v>
      </c>
      <c r="C15" s="135">
        <v>402</v>
      </c>
      <c r="D15" s="139">
        <v>207</v>
      </c>
      <c r="E15" s="139">
        <v>195</v>
      </c>
      <c r="F15" s="135">
        <v>402</v>
      </c>
      <c r="G15" s="135">
        <v>207</v>
      </c>
      <c r="H15" s="135">
        <v>195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</row>
    <row r="16" spans="1:35" s="9" customFormat="1" ht="15.95" customHeight="1">
      <c r="A16" s="200"/>
      <c r="B16" s="201" t="s">
        <v>55</v>
      </c>
      <c r="C16" s="135">
        <v>521</v>
      </c>
      <c r="D16" s="139">
        <v>261</v>
      </c>
      <c r="E16" s="139">
        <v>260</v>
      </c>
      <c r="F16" s="135">
        <v>514</v>
      </c>
      <c r="G16" s="135">
        <v>255</v>
      </c>
      <c r="H16" s="135">
        <v>259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83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7</v>
      </c>
      <c r="AE16" s="135">
        <v>6</v>
      </c>
      <c r="AF16" s="135">
        <v>1</v>
      </c>
      <c r="AG16" s="135">
        <v>0</v>
      </c>
      <c r="AH16" s="135">
        <v>0</v>
      </c>
      <c r="AI16" s="135">
        <v>0</v>
      </c>
    </row>
    <row r="17" spans="1:35" s="9" customFormat="1" ht="15.95" customHeight="1">
      <c r="A17" s="200"/>
      <c r="B17" s="201" t="s">
        <v>295</v>
      </c>
      <c r="C17" s="135">
        <v>363</v>
      </c>
      <c r="D17" s="139">
        <v>174</v>
      </c>
      <c r="E17" s="139">
        <v>189</v>
      </c>
      <c r="F17" s="135">
        <v>360</v>
      </c>
      <c r="G17" s="135">
        <v>174</v>
      </c>
      <c r="H17" s="135">
        <v>186</v>
      </c>
      <c r="I17" s="135">
        <v>1</v>
      </c>
      <c r="J17" s="135">
        <v>0</v>
      </c>
      <c r="K17" s="135">
        <v>1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2</v>
      </c>
      <c r="AE17" s="135">
        <v>0</v>
      </c>
      <c r="AF17" s="135">
        <v>2</v>
      </c>
      <c r="AG17" s="135">
        <v>0</v>
      </c>
      <c r="AH17" s="135">
        <v>0</v>
      </c>
      <c r="AI17" s="135">
        <v>0</v>
      </c>
    </row>
    <row r="18" spans="1:35" s="9" customFormat="1" ht="15.95" customHeight="1">
      <c r="A18" s="200"/>
      <c r="B18" s="201" t="s">
        <v>297</v>
      </c>
      <c r="C18" s="135">
        <v>453</v>
      </c>
      <c r="D18" s="139">
        <v>232</v>
      </c>
      <c r="E18" s="139">
        <v>221</v>
      </c>
      <c r="F18" s="135">
        <v>447</v>
      </c>
      <c r="G18" s="135">
        <v>228</v>
      </c>
      <c r="H18" s="135">
        <v>219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1</v>
      </c>
      <c r="P18" s="135">
        <v>1</v>
      </c>
      <c r="Q18" s="135">
        <v>0</v>
      </c>
      <c r="R18" s="135">
        <v>2</v>
      </c>
      <c r="S18" s="135">
        <v>2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3</v>
      </c>
      <c r="AE18" s="135">
        <v>1</v>
      </c>
      <c r="AF18" s="135">
        <v>2</v>
      </c>
      <c r="AG18" s="135">
        <v>0</v>
      </c>
      <c r="AH18" s="135">
        <v>0</v>
      </c>
      <c r="AI18" s="135">
        <v>0</v>
      </c>
    </row>
    <row r="19" spans="1:35" s="9" customFormat="1" ht="15.95" customHeight="1">
      <c r="A19" s="200"/>
      <c r="B19" s="201" t="s">
        <v>37</v>
      </c>
      <c r="C19" s="135">
        <v>224</v>
      </c>
      <c r="D19" s="139">
        <v>114</v>
      </c>
      <c r="E19" s="139">
        <v>110</v>
      </c>
      <c r="F19" s="135">
        <v>224</v>
      </c>
      <c r="G19" s="135">
        <v>114</v>
      </c>
      <c r="H19" s="135">
        <v>110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</row>
    <row r="20" spans="1:35" s="9" customFormat="1" ht="15.95" customHeight="1">
      <c r="A20" s="200"/>
      <c r="B20" s="201" t="s">
        <v>40</v>
      </c>
      <c r="C20" s="135">
        <v>206</v>
      </c>
      <c r="D20" s="139">
        <v>107</v>
      </c>
      <c r="E20" s="139">
        <v>99</v>
      </c>
      <c r="F20" s="135">
        <v>205</v>
      </c>
      <c r="G20" s="135">
        <v>106</v>
      </c>
      <c r="H20" s="135">
        <v>99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1</v>
      </c>
      <c r="AE20" s="135">
        <v>1</v>
      </c>
      <c r="AF20" s="135">
        <v>0</v>
      </c>
      <c r="AG20" s="135">
        <v>0</v>
      </c>
      <c r="AH20" s="135">
        <v>0</v>
      </c>
      <c r="AI20" s="135">
        <v>0</v>
      </c>
    </row>
    <row r="21" spans="1:35" s="33" customFormat="1" ht="15.95" customHeight="1">
      <c r="A21" s="527" t="s">
        <v>298</v>
      </c>
      <c r="B21" s="528"/>
      <c r="C21" s="136">
        <f>C22+C27+C30+C32+C36+C40+C48+C53</f>
        <v>2060</v>
      </c>
      <c r="D21" s="136">
        <f>D22+D27+D30+D32+D36+D40+D48+D53</f>
        <v>1030</v>
      </c>
      <c r="E21" s="136">
        <f t="shared" ref="E21:AF21" si="2">E22+E27+E30+E32+E36+E40+E48+E53</f>
        <v>1030</v>
      </c>
      <c r="F21" s="136">
        <f>F22+F27+F30+F32+F36+F40+F48+F53</f>
        <v>2044</v>
      </c>
      <c r="G21" s="136">
        <f t="shared" si="2"/>
        <v>1017</v>
      </c>
      <c r="H21" s="136">
        <f>H22+H27+H30+H32+H36+H40+H48+H53</f>
        <v>1027</v>
      </c>
      <c r="I21" s="136">
        <f>I22+I27+I30+I32+I36+I40+I48+I53</f>
        <v>1</v>
      </c>
      <c r="J21" s="136">
        <f t="shared" si="2"/>
        <v>0</v>
      </c>
      <c r="K21" s="136">
        <f t="shared" si="2"/>
        <v>1</v>
      </c>
      <c r="L21" s="136">
        <f t="shared" si="2"/>
        <v>0</v>
      </c>
      <c r="M21" s="136">
        <f t="shared" si="2"/>
        <v>0</v>
      </c>
      <c r="N21" s="136">
        <f t="shared" si="2"/>
        <v>0</v>
      </c>
      <c r="O21" s="136">
        <f t="shared" si="2"/>
        <v>2</v>
      </c>
      <c r="P21" s="136">
        <f t="shared" si="2"/>
        <v>2</v>
      </c>
      <c r="Q21" s="136">
        <f t="shared" si="2"/>
        <v>0</v>
      </c>
      <c r="R21" s="136">
        <f t="shared" si="2"/>
        <v>1</v>
      </c>
      <c r="S21" s="136">
        <f t="shared" si="2"/>
        <v>1</v>
      </c>
      <c r="T21" s="136">
        <f t="shared" si="2"/>
        <v>0</v>
      </c>
      <c r="U21" s="136">
        <f t="shared" si="2"/>
        <v>1</v>
      </c>
      <c r="V21" s="136">
        <f>V22+V27+V30+V32+V36+V40+V48+V53</f>
        <v>1</v>
      </c>
      <c r="W21" s="136">
        <f t="shared" si="2"/>
        <v>0</v>
      </c>
      <c r="X21" s="136">
        <f t="shared" si="2"/>
        <v>1</v>
      </c>
      <c r="Y21" s="136">
        <f t="shared" si="2"/>
        <v>1</v>
      </c>
      <c r="Z21" s="136">
        <f t="shared" si="2"/>
        <v>0</v>
      </c>
      <c r="AA21" s="136">
        <f t="shared" si="2"/>
        <v>0</v>
      </c>
      <c r="AB21" s="136">
        <f t="shared" si="2"/>
        <v>0</v>
      </c>
      <c r="AC21" s="136">
        <f t="shared" si="2"/>
        <v>0</v>
      </c>
      <c r="AD21" s="184">
        <f t="shared" si="2"/>
        <v>10</v>
      </c>
      <c r="AE21" s="184">
        <f t="shared" si="2"/>
        <v>8</v>
      </c>
      <c r="AF21" s="184">
        <f t="shared" si="2"/>
        <v>2</v>
      </c>
      <c r="AG21" s="136">
        <f>AG22+AG27+AG30+AG32+AG36+AG40+AG48+AG53</f>
        <v>0</v>
      </c>
      <c r="AH21" s="136">
        <f>AH22+AH27+AH30+AH32+AH36+AH40+AH48+AH53</f>
        <v>0</v>
      </c>
      <c r="AI21" s="136">
        <f>AI22+AI27+AI30+AI32+AI36+AI40+AI48+AI53</f>
        <v>0</v>
      </c>
    </row>
    <row r="22" spans="1:35" s="33" customFormat="1" ht="15.95" customHeight="1">
      <c r="A22" s="519" t="s">
        <v>41</v>
      </c>
      <c r="B22" s="520"/>
      <c r="C22" s="137">
        <f>C23+C24+C25+C26</f>
        <v>122</v>
      </c>
      <c r="D22" s="137">
        <f t="shared" ref="D22:AE22" si="3">D23+D24+D25+D26</f>
        <v>61</v>
      </c>
      <c r="E22" s="137">
        <f t="shared" si="3"/>
        <v>61</v>
      </c>
      <c r="F22" s="137">
        <f>F23+F24+F25+F26</f>
        <v>122</v>
      </c>
      <c r="G22" s="137">
        <f t="shared" si="3"/>
        <v>61</v>
      </c>
      <c r="H22" s="137">
        <f t="shared" si="3"/>
        <v>61</v>
      </c>
      <c r="I22" s="137">
        <f t="shared" si="3"/>
        <v>0</v>
      </c>
      <c r="J22" s="137">
        <f t="shared" si="3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O22" s="137">
        <f t="shared" si="3"/>
        <v>0</v>
      </c>
      <c r="P22" s="137">
        <f t="shared" si="3"/>
        <v>0</v>
      </c>
      <c r="Q22" s="137">
        <f t="shared" si="3"/>
        <v>0</v>
      </c>
      <c r="R22" s="137">
        <f t="shared" si="3"/>
        <v>0</v>
      </c>
      <c r="S22" s="137">
        <f t="shared" si="3"/>
        <v>0</v>
      </c>
      <c r="T22" s="137">
        <f t="shared" si="3"/>
        <v>0</v>
      </c>
      <c r="U22" s="137">
        <f t="shared" si="3"/>
        <v>0</v>
      </c>
      <c r="V22" s="137">
        <f t="shared" si="3"/>
        <v>0</v>
      </c>
      <c r="W22" s="137">
        <f t="shared" si="3"/>
        <v>0</v>
      </c>
      <c r="X22" s="137">
        <f t="shared" si="3"/>
        <v>0</v>
      </c>
      <c r="Y22" s="137">
        <f t="shared" si="3"/>
        <v>0</v>
      </c>
      <c r="Z22" s="137">
        <f t="shared" si="3"/>
        <v>0</v>
      </c>
      <c r="AA22" s="137">
        <f t="shared" si="3"/>
        <v>0</v>
      </c>
      <c r="AB22" s="137">
        <f t="shared" si="3"/>
        <v>0</v>
      </c>
      <c r="AC22" s="137">
        <f t="shared" si="3"/>
        <v>0</v>
      </c>
      <c r="AD22" s="137">
        <f t="shared" si="3"/>
        <v>0</v>
      </c>
      <c r="AE22" s="137">
        <f t="shared" si="3"/>
        <v>0</v>
      </c>
      <c r="AF22" s="137">
        <f>AF23+AF24+AF25+AF26</f>
        <v>0</v>
      </c>
      <c r="AG22" s="137">
        <f>AG23+AG24+AG25+AG26</f>
        <v>0</v>
      </c>
      <c r="AH22" s="137">
        <f>AH23+AH24+AH25+AH26</f>
        <v>0</v>
      </c>
      <c r="AI22" s="137">
        <f>AI23+AI24+AI25+AI26</f>
        <v>0</v>
      </c>
    </row>
    <row r="23" spans="1:35" s="9" customFormat="1" ht="15.95" customHeight="1">
      <c r="A23" s="202"/>
      <c r="B23" s="197" t="s">
        <v>300</v>
      </c>
      <c r="C23" s="138">
        <v>75</v>
      </c>
      <c r="D23" s="139">
        <v>38</v>
      </c>
      <c r="E23" s="139">
        <v>37</v>
      </c>
      <c r="F23" s="138">
        <v>75</v>
      </c>
      <c r="G23" s="138">
        <v>38</v>
      </c>
      <c r="H23" s="138">
        <v>37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86">
        <v>0</v>
      </c>
      <c r="AG23" s="138">
        <v>0</v>
      </c>
      <c r="AH23" s="138">
        <v>0</v>
      </c>
      <c r="AI23" s="138">
        <v>0</v>
      </c>
    </row>
    <row r="24" spans="1:35" s="9" customFormat="1" ht="15.95" customHeight="1">
      <c r="A24" s="203"/>
      <c r="B24" s="201" t="s">
        <v>302</v>
      </c>
      <c r="C24" s="135">
        <v>11</v>
      </c>
      <c r="D24" s="139">
        <v>5</v>
      </c>
      <c r="E24" s="139">
        <v>6</v>
      </c>
      <c r="F24" s="135">
        <v>11</v>
      </c>
      <c r="G24" s="135">
        <v>5</v>
      </c>
      <c r="H24" s="135">
        <v>6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</row>
    <row r="25" spans="1:35" s="9" customFormat="1" ht="15.95" customHeight="1">
      <c r="A25" s="203"/>
      <c r="B25" s="201" t="s">
        <v>304</v>
      </c>
      <c r="C25" s="135">
        <v>19</v>
      </c>
      <c r="D25" s="139">
        <v>8</v>
      </c>
      <c r="E25" s="139">
        <v>11</v>
      </c>
      <c r="F25" s="135">
        <v>19</v>
      </c>
      <c r="G25" s="135">
        <v>8</v>
      </c>
      <c r="H25" s="135">
        <v>11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83">
        <v>0</v>
      </c>
      <c r="AF25" s="135">
        <v>0</v>
      </c>
      <c r="AG25" s="135">
        <v>0</v>
      </c>
      <c r="AH25" s="135">
        <v>0</v>
      </c>
      <c r="AI25" s="135">
        <v>0</v>
      </c>
    </row>
    <row r="26" spans="1:35" s="9" customFormat="1" ht="15.95" customHeight="1">
      <c r="A26" s="204"/>
      <c r="B26" s="195" t="s">
        <v>38</v>
      </c>
      <c r="C26" s="139">
        <v>17</v>
      </c>
      <c r="D26" s="139">
        <v>10</v>
      </c>
      <c r="E26" s="139">
        <v>7</v>
      </c>
      <c r="F26" s="139">
        <v>17</v>
      </c>
      <c r="G26" s="139">
        <v>10</v>
      </c>
      <c r="H26" s="139">
        <v>7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</row>
    <row r="27" spans="1:35" s="33" customFormat="1" ht="15.95" customHeight="1">
      <c r="A27" s="519" t="s">
        <v>42</v>
      </c>
      <c r="B27" s="520"/>
      <c r="C27" s="137">
        <f t="shared" ref="C27:AF27" si="4">C28+C29</f>
        <v>112</v>
      </c>
      <c r="D27" s="137">
        <f t="shared" si="4"/>
        <v>52</v>
      </c>
      <c r="E27" s="137">
        <f t="shared" si="4"/>
        <v>60</v>
      </c>
      <c r="F27" s="137">
        <f>F28+F29</f>
        <v>110</v>
      </c>
      <c r="G27" s="137">
        <f>G28+G29</f>
        <v>51</v>
      </c>
      <c r="H27" s="137">
        <f>H28+H29</f>
        <v>59</v>
      </c>
      <c r="I27" s="137">
        <f t="shared" si="4"/>
        <v>0</v>
      </c>
      <c r="J27" s="137">
        <f t="shared" si="4"/>
        <v>0</v>
      </c>
      <c r="K27" s="137">
        <f t="shared" si="4"/>
        <v>0</v>
      </c>
      <c r="L27" s="137">
        <f t="shared" si="4"/>
        <v>0</v>
      </c>
      <c r="M27" s="137">
        <f t="shared" si="4"/>
        <v>0</v>
      </c>
      <c r="N27" s="137">
        <f t="shared" si="4"/>
        <v>0</v>
      </c>
      <c r="O27" s="137">
        <f t="shared" si="4"/>
        <v>0</v>
      </c>
      <c r="P27" s="137">
        <f t="shared" si="4"/>
        <v>0</v>
      </c>
      <c r="Q27" s="137">
        <f t="shared" si="4"/>
        <v>0</v>
      </c>
      <c r="R27" s="137">
        <f t="shared" si="4"/>
        <v>0</v>
      </c>
      <c r="S27" s="137">
        <f t="shared" si="4"/>
        <v>0</v>
      </c>
      <c r="T27" s="137">
        <f t="shared" si="4"/>
        <v>0</v>
      </c>
      <c r="U27" s="137">
        <f t="shared" si="4"/>
        <v>0</v>
      </c>
      <c r="V27" s="137">
        <f t="shared" si="4"/>
        <v>0</v>
      </c>
      <c r="W27" s="137">
        <f t="shared" si="4"/>
        <v>0</v>
      </c>
      <c r="X27" s="137">
        <f t="shared" si="4"/>
        <v>0</v>
      </c>
      <c r="Y27" s="137">
        <f t="shared" si="4"/>
        <v>0</v>
      </c>
      <c r="Z27" s="137">
        <f t="shared" si="4"/>
        <v>0</v>
      </c>
      <c r="AA27" s="137">
        <f t="shared" si="4"/>
        <v>0</v>
      </c>
      <c r="AB27" s="137">
        <f t="shared" si="4"/>
        <v>0</v>
      </c>
      <c r="AC27" s="137">
        <f t="shared" si="4"/>
        <v>0</v>
      </c>
      <c r="AD27" s="137">
        <f t="shared" si="4"/>
        <v>2</v>
      </c>
      <c r="AE27" s="137">
        <f t="shared" si="4"/>
        <v>1</v>
      </c>
      <c r="AF27" s="137">
        <f t="shared" si="4"/>
        <v>1</v>
      </c>
      <c r="AG27" s="137">
        <f>AG28+AG29</f>
        <v>0</v>
      </c>
      <c r="AH27" s="137">
        <f>AH28+AH29</f>
        <v>0</v>
      </c>
      <c r="AI27" s="137">
        <f>AI28+AI29</f>
        <v>0</v>
      </c>
    </row>
    <row r="28" spans="1:35" s="9" customFormat="1" ht="15.95" customHeight="1">
      <c r="A28" s="205"/>
      <c r="B28" s="197" t="s">
        <v>69</v>
      </c>
      <c r="C28" s="138">
        <v>62</v>
      </c>
      <c r="D28" s="139">
        <v>29</v>
      </c>
      <c r="E28" s="139">
        <v>33</v>
      </c>
      <c r="F28" s="138">
        <v>62</v>
      </c>
      <c r="G28" s="138">
        <v>29</v>
      </c>
      <c r="H28" s="138">
        <v>33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</row>
    <row r="29" spans="1:35" s="9" customFormat="1" ht="15.95" customHeight="1">
      <c r="A29" s="206"/>
      <c r="B29" s="195" t="s">
        <v>305</v>
      </c>
      <c r="C29" s="139">
        <v>50</v>
      </c>
      <c r="D29" s="139">
        <v>23</v>
      </c>
      <c r="E29" s="139">
        <v>27</v>
      </c>
      <c r="F29" s="139">
        <v>48</v>
      </c>
      <c r="G29" s="139">
        <v>22</v>
      </c>
      <c r="H29" s="139">
        <v>26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2</v>
      </c>
      <c r="AE29" s="139">
        <v>1</v>
      </c>
      <c r="AF29" s="139">
        <v>1</v>
      </c>
      <c r="AG29" s="139">
        <v>0</v>
      </c>
      <c r="AH29" s="139">
        <v>0</v>
      </c>
      <c r="AI29" s="139">
        <v>0</v>
      </c>
    </row>
    <row r="30" spans="1:35" s="33" customFormat="1" ht="15.95" customHeight="1">
      <c r="A30" s="519" t="s">
        <v>43</v>
      </c>
      <c r="B30" s="520"/>
      <c r="C30" s="137">
        <f t="shared" ref="C30:AF30" si="5">C31</f>
        <v>0</v>
      </c>
      <c r="D30" s="137">
        <f t="shared" si="5"/>
        <v>0</v>
      </c>
      <c r="E30" s="137">
        <f t="shared" si="5"/>
        <v>0</v>
      </c>
      <c r="F30" s="137">
        <f t="shared" si="5"/>
        <v>0</v>
      </c>
      <c r="G30" s="137">
        <f t="shared" si="5"/>
        <v>0</v>
      </c>
      <c r="H30" s="137">
        <f t="shared" si="5"/>
        <v>0</v>
      </c>
      <c r="I30" s="137">
        <f t="shared" si="5"/>
        <v>0</v>
      </c>
      <c r="J30" s="137">
        <f t="shared" si="5"/>
        <v>0</v>
      </c>
      <c r="K30" s="137">
        <f t="shared" si="5"/>
        <v>0</v>
      </c>
      <c r="L30" s="137">
        <f t="shared" si="5"/>
        <v>0</v>
      </c>
      <c r="M30" s="137">
        <f t="shared" si="5"/>
        <v>0</v>
      </c>
      <c r="N30" s="137">
        <f t="shared" si="5"/>
        <v>0</v>
      </c>
      <c r="O30" s="137">
        <f t="shared" si="5"/>
        <v>0</v>
      </c>
      <c r="P30" s="137">
        <f t="shared" si="5"/>
        <v>0</v>
      </c>
      <c r="Q30" s="137">
        <f t="shared" si="5"/>
        <v>0</v>
      </c>
      <c r="R30" s="137">
        <f t="shared" si="5"/>
        <v>0</v>
      </c>
      <c r="S30" s="137">
        <f t="shared" si="5"/>
        <v>0</v>
      </c>
      <c r="T30" s="137">
        <f t="shared" si="5"/>
        <v>0</v>
      </c>
      <c r="U30" s="137">
        <f t="shared" si="5"/>
        <v>0</v>
      </c>
      <c r="V30" s="137">
        <f t="shared" si="5"/>
        <v>0</v>
      </c>
      <c r="W30" s="137">
        <f t="shared" si="5"/>
        <v>0</v>
      </c>
      <c r="X30" s="137">
        <f t="shared" si="5"/>
        <v>0</v>
      </c>
      <c r="Y30" s="137">
        <f t="shared" si="5"/>
        <v>0</v>
      </c>
      <c r="Z30" s="137">
        <f t="shared" si="5"/>
        <v>0</v>
      </c>
      <c r="AA30" s="137">
        <f t="shared" si="5"/>
        <v>0</v>
      </c>
      <c r="AB30" s="137">
        <f t="shared" si="5"/>
        <v>0</v>
      </c>
      <c r="AC30" s="137">
        <f t="shared" si="5"/>
        <v>0</v>
      </c>
      <c r="AD30" s="137">
        <f t="shared" si="5"/>
        <v>0</v>
      </c>
      <c r="AE30" s="137">
        <f t="shared" si="5"/>
        <v>0</v>
      </c>
      <c r="AF30" s="137">
        <f t="shared" si="5"/>
        <v>0</v>
      </c>
      <c r="AG30" s="137">
        <f>AG31</f>
        <v>0</v>
      </c>
      <c r="AH30" s="137">
        <f>AH31</f>
        <v>0</v>
      </c>
      <c r="AI30" s="137">
        <f>AI31</f>
        <v>0</v>
      </c>
    </row>
    <row r="31" spans="1:35" s="9" customFormat="1" ht="15.95" customHeight="1">
      <c r="A31" s="207"/>
      <c r="B31" s="208" t="s">
        <v>70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</row>
    <row r="32" spans="1:35" s="33" customFormat="1" ht="15.95" customHeight="1">
      <c r="A32" s="519" t="s">
        <v>44</v>
      </c>
      <c r="B32" s="520"/>
      <c r="C32" s="137">
        <f>SUM(C33:C35)</f>
        <v>207</v>
      </c>
      <c r="D32" s="137">
        <f>D33+D34+D35</f>
        <v>98</v>
      </c>
      <c r="E32" s="137">
        <f>E33+E34+E35</f>
        <v>109</v>
      </c>
      <c r="F32" s="137">
        <f>F33+F34+F35</f>
        <v>207</v>
      </c>
      <c r="G32" s="137">
        <f>G33+G34+G35</f>
        <v>98</v>
      </c>
      <c r="H32" s="137">
        <f>H33+H34+H35</f>
        <v>109</v>
      </c>
      <c r="I32" s="137">
        <f t="shared" ref="I32" si="6">I33+I34+I35</f>
        <v>0</v>
      </c>
      <c r="J32" s="137">
        <f t="shared" ref="J32:AF32" si="7">J33+J34+J35</f>
        <v>0</v>
      </c>
      <c r="K32" s="137">
        <f t="shared" si="7"/>
        <v>0</v>
      </c>
      <c r="L32" s="137">
        <f t="shared" si="7"/>
        <v>0</v>
      </c>
      <c r="M32" s="137">
        <f t="shared" si="7"/>
        <v>0</v>
      </c>
      <c r="N32" s="137">
        <f t="shared" si="7"/>
        <v>0</v>
      </c>
      <c r="O32" s="137">
        <f t="shared" si="7"/>
        <v>0</v>
      </c>
      <c r="P32" s="137">
        <f t="shared" si="7"/>
        <v>0</v>
      </c>
      <c r="Q32" s="137">
        <f t="shared" si="7"/>
        <v>0</v>
      </c>
      <c r="R32" s="137">
        <f t="shared" si="7"/>
        <v>0</v>
      </c>
      <c r="S32" s="137">
        <f t="shared" si="7"/>
        <v>0</v>
      </c>
      <c r="T32" s="137">
        <f t="shared" si="7"/>
        <v>0</v>
      </c>
      <c r="U32" s="137">
        <f t="shared" si="7"/>
        <v>0</v>
      </c>
      <c r="V32" s="137">
        <f t="shared" si="7"/>
        <v>0</v>
      </c>
      <c r="W32" s="137">
        <f t="shared" si="7"/>
        <v>0</v>
      </c>
      <c r="X32" s="137">
        <f t="shared" si="7"/>
        <v>0</v>
      </c>
      <c r="Y32" s="137">
        <f t="shared" si="7"/>
        <v>0</v>
      </c>
      <c r="Z32" s="137">
        <f t="shared" si="7"/>
        <v>0</v>
      </c>
      <c r="AA32" s="137">
        <f t="shared" si="7"/>
        <v>0</v>
      </c>
      <c r="AB32" s="137">
        <f t="shared" si="7"/>
        <v>0</v>
      </c>
      <c r="AC32" s="137">
        <f t="shared" si="7"/>
        <v>0</v>
      </c>
      <c r="AD32" s="137">
        <f t="shared" si="7"/>
        <v>0</v>
      </c>
      <c r="AE32" s="137">
        <f t="shared" si="7"/>
        <v>0</v>
      </c>
      <c r="AF32" s="137">
        <f t="shared" si="7"/>
        <v>0</v>
      </c>
      <c r="AG32" s="137">
        <f>AG33+AG34+AG35</f>
        <v>0</v>
      </c>
      <c r="AH32" s="137">
        <f>AH33+AH34+AH35</f>
        <v>0</v>
      </c>
      <c r="AI32" s="137">
        <f>AI33+AI34+AI35</f>
        <v>0</v>
      </c>
    </row>
    <row r="33" spans="1:35" s="9" customFormat="1" ht="15.95" customHeight="1">
      <c r="A33" s="205"/>
      <c r="B33" s="197" t="s">
        <v>307</v>
      </c>
      <c r="C33" s="138">
        <v>104</v>
      </c>
      <c r="D33" s="139">
        <v>48</v>
      </c>
      <c r="E33" s="139">
        <v>56</v>
      </c>
      <c r="F33" s="138">
        <v>104</v>
      </c>
      <c r="G33" s="138">
        <v>48</v>
      </c>
      <c r="H33" s="138">
        <v>56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</row>
    <row r="34" spans="1:35" s="9" customFormat="1" ht="15.95" customHeight="1">
      <c r="A34" s="209"/>
      <c r="B34" s="201" t="s">
        <v>309</v>
      </c>
      <c r="C34" s="135">
        <v>46</v>
      </c>
      <c r="D34" s="139">
        <v>22</v>
      </c>
      <c r="E34" s="139">
        <v>24</v>
      </c>
      <c r="F34" s="135">
        <v>46</v>
      </c>
      <c r="G34" s="135">
        <v>22</v>
      </c>
      <c r="H34" s="135">
        <v>24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83">
        <v>0</v>
      </c>
      <c r="AG34" s="135">
        <v>0</v>
      </c>
      <c r="AH34" s="135">
        <v>0</v>
      </c>
      <c r="AI34" s="135">
        <v>0</v>
      </c>
    </row>
    <row r="35" spans="1:35" s="9" customFormat="1" ht="15.95" customHeight="1">
      <c r="A35" s="206"/>
      <c r="B35" s="195" t="s">
        <v>71</v>
      </c>
      <c r="C35" s="139">
        <v>57</v>
      </c>
      <c r="D35" s="139">
        <v>28</v>
      </c>
      <c r="E35" s="139">
        <v>29</v>
      </c>
      <c r="F35" s="139">
        <v>57</v>
      </c>
      <c r="G35" s="139">
        <v>28</v>
      </c>
      <c r="H35" s="139">
        <v>29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</row>
    <row r="36" spans="1:35" s="33" customFormat="1" ht="15.95" customHeight="1">
      <c r="A36" s="519" t="s">
        <v>45</v>
      </c>
      <c r="B36" s="520"/>
      <c r="C36" s="137">
        <f t="shared" ref="C36:H36" si="8">C37+C38+C39</f>
        <v>292</v>
      </c>
      <c r="D36" s="137">
        <f t="shared" si="8"/>
        <v>145</v>
      </c>
      <c r="E36" s="137">
        <f t="shared" si="8"/>
        <v>147</v>
      </c>
      <c r="F36" s="137">
        <f t="shared" si="8"/>
        <v>287</v>
      </c>
      <c r="G36" s="137">
        <f t="shared" si="8"/>
        <v>141</v>
      </c>
      <c r="H36" s="137">
        <f t="shared" si="8"/>
        <v>146</v>
      </c>
      <c r="I36" s="137">
        <f t="shared" ref="I36:AF36" si="9">I37+I38+I39</f>
        <v>0</v>
      </c>
      <c r="J36" s="137">
        <f t="shared" si="9"/>
        <v>0</v>
      </c>
      <c r="K36" s="137">
        <f t="shared" si="9"/>
        <v>0</v>
      </c>
      <c r="L36" s="137">
        <f t="shared" si="9"/>
        <v>0</v>
      </c>
      <c r="M36" s="137">
        <f t="shared" si="9"/>
        <v>0</v>
      </c>
      <c r="N36" s="137">
        <f t="shared" si="9"/>
        <v>0</v>
      </c>
      <c r="O36" s="137">
        <f t="shared" si="9"/>
        <v>0</v>
      </c>
      <c r="P36" s="137">
        <f t="shared" si="9"/>
        <v>0</v>
      </c>
      <c r="Q36" s="137">
        <f t="shared" si="9"/>
        <v>0</v>
      </c>
      <c r="R36" s="137">
        <f t="shared" si="9"/>
        <v>1</v>
      </c>
      <c r="S36" s="137">
        <f t="shared" si="9"/>
        <v>1</v>
      </c>
      <c r="T36" s="137">
        <f t="shared" si="9"/>
        <v>0</v>
      </c>
      <c r="U36" s="137">
        <f t="shared" si="9"/>
        <v>1</v>
      </c>
      <c r="V36" s="137">
        <f t="shared" si="9"/>
        <v>1</v>
      </c>
      <c r="W36" s="137">
        <f t="shared" si="9"/>
        <v>0</v>
      </c>
      <c r="X36" s="137">
        <f t="shared" si="9"/>
        <v>0</v>
      </c>
      <c r="Y36" s="137">
        <f t="shared" si="9"/>
        <v>0</v>
      </c>
      <c r="Z36" s="137">
        <f t="shared" si="9"/>
        <v>0</v>
      </c>
      <c r="AA36" s="137">
        <f t="shared" si="9"/>
        <v>0</v>
      </c>
      <c r="AB36" s="137">
        <f t="shared" si="9"/>
        <v>0</v>
      </c>
      <c r="AC36" s="137">
        <f t="shared" si="9"/>
        <v>0</v>
      </c>
      <c r="AD36" s="137">
        <f t="shared" si="9"/>
        <v>3</v>
      </c>
      <c r="AE36" s="137">
        <f t="shared" si="9"/>
        <v>2</v>
      </c>
      <c r="AF36" s="137">
        <f t="shared" si="9"/>
        <v>1</v>
      </c>
      <c r="AG36" s="137">
        <f>AG37+AG38+AG39</f>
        <v>0</v>
      </c>
      <c r="AH36" s="137">
        <f>AH37+AH38+AH39</f>
        <v>0</v>
      </c>
      <c r="AI36" s="137">
        <f>AI37+AI38+AI39</f>
        <v>0</v>
      </c>
    </row>
    <row r="37" spans="1:35" s="9" customFormat="1" ht="15.95" customHeight="1">
      <c r="A37" s="202"/>
      <c r="B37" s="197" t="s">
        <v>312</v>
      </c>
      <c r="C37" s="138">
        <v>111</v>
      </c>
      <c r="D37" s="139">
        <v>60</v>
      </c>
      <c r="E37" s="139">
        <v>51</v>
      </c>
      <c r="F37" s="138">
        <v>106</v>
      </c>
      <c r="G37" s="138">
        <v>56</v>
      </c>
      <c r="H37" s="138">
        <v>50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1</v>
      </c>
      <c r="S37" s="138">
        <v>1</v>
      </c>
      <c r="T37" s="138">
        <v>0</v>
      </c>
      <c r="U37" s="138">
        <v>1</v>
      </c>
      <c r="V37" s="138">
        <v>1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3</v>
      </c>
      <c r="AE37" s="138">
        <v>2</v>
      </c>
      <c r="AF37" s="186">
        <v>1</v>
      </c>
      <c r="AG37" s="138">
        <v>0</v>
      </c>
      <c r="AH37" s="138">
        <v>0</v>
      </c>
      <c r="AI37" s="138">
        <v>0</v>
      </c>
    </row>
    <row r="38" spans="1:35" s="9" customFormat="1" ht="15.95" customHeight="1">
      <c r="A38" s="203"/>
      <c r="B38" s="201" t="s">
        <v>314</v>
      </c>
      <c r="C38" s="135">
        <v>108</v>
      </c>
      <c r="D38" s="139">
        <v>55</v>
      </c>
      <c r="E38" s="139">
        <v>53</v>
      </c>
      <c r="F38" s="135">
        <v>108</v>
      </c>
      <c r="G38" s="135">
        <v>55</v>
      </c>
      <c r="H38" s="135">
        <v>53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</row>
    <row r="39" spans="1:35" s="9" customFormat="1" ht="15.95" customHeight="1">
      <c r="A39" s="204"/>
      <c r="B39" s="195" t="s">
        <v>315</v>
      </c>
      <c r="C39" s="139">
        <v>73</v>
      </c>
      <c r="D39" s="139">
        <v>30</v>
      </c>
      <c r="E39" s="139">
        <v>43</v>
      </c>
      <c r="F39" s="139">
        <v>73</v>
      </c>
      <c r="G39" s="139">
        <v>30</v>
      </c>
      <c r="H39" s="139">
        <v>43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</row>
    <row r="40" spans="1:35" s="33" customFormat="1" ht="15.95" customHeight="1">
      <c r="A40" s="519" t="s">
        <v>46</v>
      </c>
      <c r="B40" s="520"/>
      <c r="C40" s="137">
        <f t="shared" ref="C40:H40" si="10">C41+C42+C43+C44+C45+C46+C47</f>
        <v>742</v>
      </c>
      <c r="D40" s="137">
        <f t="shared" si="10"/>
        <v>359</v>
      </c>
      <c r="E40" s="137">
        <f t="shared" si="10"/>
        <v>383</v>
      </c>
      <c r="F40" s="137">
        <f t="shared" si="10"/>
        <v>739</v>
      </c>
      <c r="G40" s="137">
        <f t="shared" si="10"/>
        <v>356</v>
      </c>
      <c r="H40" s="137">
        <f t="shared" si="10"/>
        <v>383</v>
      </c>
      <c r="I40" s="137">
        <f t="shared" ref="I40:AF40" si="11">I41+I42+I43+I44+I45+I46+I47</f>
        <v>0</v>
      </c>
      <c r="J40" s="137">
        <f t="shared" si="11"/>
        <v>0</v>
      </c>
      <c r="K40" s="137">
        <f t="shared" si="11"/>
        <v>0</v>
      </c>
      <c r="L40" s="137">
        <f t="shared" si="11"/>
        <v>0</v>
      </c>
      <c r="M40" s="137">
        <f t="shared" si="11"/>
        <v>0</v>
      </c>
      <c r="N40" s="137">
        <f t="shared" si="11"/>
        <v>0</v>
      </c>
      <c r="O40" s="137">
        <f t="shared" si="11"/>
        <v>0</v>
      </c>
      <c r="P40" s="137">
        <f t="shared" si="11"/>
        <v>0</v>
      </c>
      <c r="Q40" s="137">
        <f t="shared" si="11"/>
        <v>0</v>
      </c>
      <c r="R40" s="137">
        <f t="shared" si="11"/>
        <v>0</v>
      </c>
      <c r="S40" s="137">
        <f t="shared" si="11"/>
        <v>0</v>
      </c>
      <c r="T40" s="137">
        <f t="shared" si="11"/>
        <v>0</v>
      </c>
      <c r="U40" s="137">
        <f t="shared" si="11"/>
        <v>0</v>
      </c>
      <c r="V40" s="137">
        <f t="shared" si="11"/>
        <v>0</v>
      </c>
      <c r="W40" s="137">
        <f t="shared" si="11"/>
        <v>0</v>
      </c>
      <c r="X40" s="137">
        <f t="shared" si="11"/>
        <v>1</v>
      </c>
      <c r="Y40" s="137">
        <f t="shared" si="11"/>
        <v>1</v>
      </c>
      <c r="Z40" s="137">
        <f t="shared" si="11"/>
        <v>0</v>
      </c>
      <c r="AA40" s="137">
        <f t="shared" si="11"/>
        <v>0</v>
      </c>
      <c r="AB40" s="137">
        <f t="shared" si="11"/>
        <v>0</v>
      </c>
      <c r="AC40" s="137">
        <f t="shared" si="11"/>
        <v>0</v>
      </c>
      <c r="AD40" s="137">
        <f t="shared" si="11"/>
        <v>2</v>
      </c>
      <c r="AE40" s="137">
        <f t="shared" si="11"/>
        <v>2</v>
      </c>
      <c r="AF40" s="137">
        <f t="shared" si="11"/>
        <v>0</v>
      </c>
      <c r="AG40" s="137">
        <f>AG41+AG42+AG43+AG44+AG45+AG46+AG47</f>
        <v>0</v>
      </c>
      <c r="AH40" s="137">
        <f>AH41+AH42+AH43+AH44+AH45+AH46+AH47</f>
        <v>0</v>
      </c>
      <c r="AI40" s="137">
        <f>AI41+AI42+AI43+AI44+AI45+AI46+AI47</f>
        <v>0</v>
      </c>
    </row>
    <row r="41" spans="1:35" s="9" customFormat="1" ht="15.95" customHeight="1">
      <c r="A41" s="202"/>
      <c r="B41" s="197" t="s">
        <v>72</v>
      </c>
      <c r="C41" s="138">
        <v>98</v>
      </c>
      <c r="D41" s="139">
        <v>43</v>
      </c>
      <c r="E41" s="139">
        <v>55</v>
      </c>
      <c r="F41" s="138">
        <v>97</v>
      </c>
      <c r="G41" s="138">
        <v>42</v>
      </c>
      <c r="H41" s="138">
        <v>55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1</v>
      </c>
      <c r="AE41" s="138">
        <v>1</v>
      </c>
      <c r="AF41" s="138">
        <v>0</v>
      </c>
      <c r="AG41" s="138">
        <v>0</v>
      </c>
      <c r="AH41" s="138">
        <v>0</v>
      </c>
      <c r="AI41" s="138">
        <v>0</v>
      </c>
    </row>
    <row r="42" spans="1:35" s="9" customFormat="1" ht="15.95" customHeight="1">
      <c r="A42" s="203"/>
      <c r="B42" s="201" t="s">
        <v>318</v>
      </c>
      <c r="C42" s="135">
        <v>101</v>
      </c>
      <c r="D42" s="139">
        <v>57</v>
      </c>
      <c r="E42" s="139">
        <v>44</v>
      </c>
      <c r="F42" s="135">
        <v>100</v>
      </c>
      <c r="G42" s="135">
        <v>56</v>
      </c>
      <c r="H42" s="135">
        <v>44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1</v>
      </c>
      <c r="AE42" s="135">
        <v>1</v>
      </c>
      <c r="AF42" s="135">
        <v>0</v>
      </c>
      <c r="AG42" s="135">
        <v>0</v>
      </c>
      <c r="AH42" s="135">
        <v>0</v>
      </c>
      <c r="AI42" s="135">
        <v>0</v>
      </c>
    </row>
    <row r="43" spans="1:35" s="9" customFormat="1" ht="15.95" customHeight="1">
      <c r="A43" s="203"/>
      <c r="B43" s="201" t="s">
        <v>320</v>
      </c>
      <c r="C43" s="135">
        <v>84</v>
      </c>
      <c r="D43" s="139">
        <v>35</v>
      </c>
      <c r="E43" s="139">
        <v>49</v>
      </c>
      <c r="F43" s="135">
        <v>84</v>
      </c>
      <c r="G43" s="135">
        <v>35</v>
      </c>
      <c r="H43" s="135">
        <v>49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83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</row>
    <row r="44" spans="1:35" s="9" customFormat="1" ht="15.95" customHeight="1">
      <c r="A44" s="203"/>
      <c r="B44" s="201" t="s">
        <v>322</v>
      </c>
      <c r="C44" s="135">
        <v>31</v>
      </c>
      <c r="D44" s="139">
        <v>17</v>
      </c>
      <c r="E44" s="139">
        <v>14</v>
      </c>
      <c r="F44" s="135">
        <v>31</v>
      </c>
      <c r="G44" s="135">
        <v>17</v>
      </c>
      <c r="H44" s="135">
        <v>14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</row>
    <row r="45" spans="1:35" s="9" customFormat="1" ht="15.95" customHeight="1">
      <c r="A45" s="203"/>
      <c r="B45" s="201" t="s">
        <v>324</v>
      </c>
      <c r="C45" s="135">
        <v>125</v>
      </c>
      <c r="D45" s="139">
        <v>54</v>
      </c>
      <c r="E45" s="139">
        <v>71</v>
      </c>
      <c r="F45" s="135">
        <v>125</v>
      </c>
      <c r="G45" s="135">
        <v>54</v>
      </c>
      <c r="H45" s="135">
        <v>71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83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83">
        <v>0</v>
      </c>
      <c r="AF45" s="135">
        <v>0</v>
      </c>
      <c r="AG45" s="135">
        <v>0</v>
      </c>
      <c r="AH45" s="135">
        <v>0</v>
      </c>
      <c r="AI45" s="135">
        <v>0</v>
      </c>
    </row>
    <row r="46" spans="1:35" s="9" customFormat="1" ht="15.95" customHeight="1">
      <c r="A46" s="203"/>
      <c r="B46" s="201" t="s">
        <v>73</v>
      </c>
      <c r="C46" s="135">
        <v>75</v>
      </c>
      <c r="D46" s="139">
        <v>32</v>
      </c>
      <c r="E46" s="139">
        <v>43</v>
      </c>
      <c r="F46" s="135">
        <v>75</v>
      </c>
      <c r="G46" s="135">
        <v>32</v>
      </c>
      <c r="H46" s="135">
        <v>43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83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83">
        <v>0</v>
      </c>
      <c r="AF46" s="135">
        <v>0</v>
      </c>
      <c r="AG46" s="135">
        <v>0</v>
      </c>
      <c r="AH46" s="135">
        <v>0</v>
      </c>
      <c r="AI46" s="135">
        <v>0</v>
      </c>
    </row>
    <row r="47" spans="1:35" s="9" customFormat="1" ht="15.95" customHeight="1">
      <c r="A47" s="204"/>
      <c r="B47" s="195" t="s">
        <v>47</v>
      </c>
      <c r="C47" s="139">
        <v>228</v>
      </c>
      <c r="D47" s="139">
        <v>121</v>
      </c>
      <c r="E47" s="139">
        <v>107</v>
      </c>
      <c r="F47" s="139">
        <v>227</v>
      </c>
      <c r="G47" s="139">
        <v>120</v>
      </c>
      <c r="H47" s="139">
        <v>107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v>0</v>
      </c>
      <c r="X47" s="139">
        <v>1</v>
      </c>
      <c r="Y47" s="139">
        <v>1</v>
      </c>
      <c r="Z47" s="139">
        <v>0</v>
      </c>
      <c r="AA47" s="139">
        <v>0</v>
      </c>
      <c r="AB47" s="139">
        <v>0</v>
      </c>
      <c r="AC47" s="139">
        <v>0</v>
      </c>
      <c r="AD47" s="139">
        <v>0</v>
      </c>
      <c r="AE47" s="139">
        <v>0</v>
      </c>
      <c r="AF47" s="139">
        <v>0</v>
      </c>
      <c r="AG47" s="139">
        <v>0</v>
      </c>
      <c r="AH47" s="139">
        <v>0</v>
      </c>
      <c r="AI47" s="139">
        <v>0</v>
      </c>
    </row>
    <row r="48" spans="1:35" s="33" customFormat="1" ht="15.95" customHeight="1">
      <c r="A48" s="519" t="s">
        <v>48</v>
      </c>
      <c r="B48" s="520"/>
      <c r="C48" s="137">
        <f t="shared" ref="C48:I48" si="12">C49+C50+C51+C52</f>
        <v>118</v>
      </c>
      <c r="D48" s="137">
        <f t="shared" si="12"/>
        <v>57</v>
      </c>
      <c r="E48" s="137">
        <f t="shared" si="12"/>
        <v>61</v>
      </c>
      <c r="F48" s="137">
        <f t="shared" si="12"/>
        <v>116</v>
      </c>
      <c r="G48" s="137">
        <f t="shared" si="12"/>
        <v>55</v>
      </c>
      <c r="H48" s="137">
        <f t="shared" si="12"/>
        <v>61</v>
      </c>
      <c r="I48" s="137">
        <f t="shared" si="12"/>
        <v>0</v>
      </c>
      <c r="J48" s="137">
        <f t="shared" ref="J48:AF48" si="13">J49+J50+J51+J52</f>
        <v>0</v>
      </c>
      <c r="K48" s="137">
        <f t="shared" si="13"/>
        <v>0</v>
      </c>
      <c r="L48" s="137">
        <f t="shared" si="13"/>
        <v>0</v>
      </c>
      <c r="M48" s="137">
        <f t="shared" si="13"/>
        <v>0</v>
      </c>
      <c r="N48" s="137">
        <f t="shared" si="13"/>
        <v>0</v>
      </c>
      <c r="O48" s="137">
        <f t="shared" si="13"/>
        <v>2</v>
      </c>
      <c r="P48" s="137">
        <f t="shared" si="13"/>
        <v>2</v>
      </c>
      <c r="Q48" s="137">
        <f t="shared" si="13"/>
        <v>0</v>
      </c>
      <c r="R48" s="137">
        <f t="shared" si="13"/>
        <v>0</v>
      </c>
      <c r="S48" s="137">
        <f t="shared" si="13"/>
        <v>0</v>
      </c>
      <c r="T48" s="137">
        <f t="shared" si="13"/>
        <v>0</v>
      </c>
      <c r="U48" s="137">
        <f t="shared" si="13"/>
        <v>0</v>
      </c>
      <c r="V48" s="137">
        <f t="shared" si="13"/>
        <v>0</v>
      </c>
      <c r="W48" s="137">
        <f t="shared" si="13"/>
        <v>0</v>
      </c>
      <c r="X48" s="137">
        <f t="shared" si="13"/>
        <v>0</v>
      </c>
      <c r="Y48" s="137">
        <f t="shared" si="13"/>
        <v>0</v>
      </c>
      <c r="Z48" s="137">
        <f t="shared" si="13"/>
        <v>0</v>
      </c>
      <c r="AA48" s="137">
        <f t="shared" si="13"/>
        <v>0</v>
      </c>
      <c r="AB48" s="137">
        <f t="shared" si="13"/>
        <v>0</v>
      </c>
      <c r="AC48" s="137">
        <f t="shared" si="13"/>
        <v>0</v>
      </c>
      <c r="AD48" s="137">
        <f t="shared" si="13"/>
        <v>0</v>
      </c>
      <c r="AE48" s="137">
        <f t="shared" si="13"/>
        <v>0</v>
      </c>
      <c r="AF48" s="137">
        <f t="shared" si="13"/>
        <v>0</v>
      </c>
      <c r="AG48" s="137">
        <f>AG49+AG50+AG51+AG52</f>
        <v>0</v>
      </c>
      <c r="AH48" s="137">
        <f>AH49+AH50+AH51+AH52</f>
        <v>0</v>
      </c>
      <c r="AI48" s="137">
        <f>AI49+AI50+AI51+AI52</f>
        <v>0</v>
      </c>
    </row>
    <row r="49" spans="1:35" s="9" customFormat="1" ht="15.95" customHeight="1">
      <c r="A49" s="205"/>
      <c r="B49" s="197" t="s">
        <v>327</v>
      </c>
      <c r="C49" s="138">
        <v>42</v>
      </c>
      <c r="D49" s="139">
        <v>21</v>
      </c>
      <c r="E49" s="139">
        <v>21</v>
      </c>
      <c r="F49" s="138">
        <v>42</v>
      </c>
      <c r="G49" s="138">
        <v>21</v>
      </c>
      <c r="H49" s="138">
        <v>21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86">
        <v>0</v>
      </c>
      <c r="AG49" s="138">
        <v>0</v>
      </c>
      <c r="AH49" s="138">
        <v>0</v>
      </c>
      <c r="AI49" s="138">
        <v>0</v>
      </c>
    </row>
    <row r="50" spans="1:35" s="9" customFormat="1" ht="15.95" customHeight="1">
      <c r="A50" s="209"/>
      <c r="B50" s="201" t="s">
        <v>329</v>
      </c>
      <c r="C50" s="135">
        <v>47</v>
      </c>
      <c r="D50" s="139">
        <v>23</v>
      </c>
      <c r="E50" s="139">
        <v>24</v>
      </c>
      <c r="F50" s="135">
        <v>45</v>
      </c>
      <c r="G50" s="135">
        <v>21</v>
      </c>
      <c r="H50" s="135">
        <v>24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2</v>
      </c>
      <c r="P50" s="135">
        <v>2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</row>
    <row r="51" spans="1:35" s="9" customFormat="1" ht="15.95" customHeight="1">
      <c r="A51" s="209"/>
      <c r="B51" s="201" t="s">
        <v>74</v>
      </c>
      <c r="C51" s="135">
        <v>16</v>
      </c>
      <c r="D51" s="139">
        <v>7</v>
      </c>
      <c r="E51" s="139">
        <v>9</v>
      </c>
      <c r="F51" s="135">
        <v>16</v>
      </c>
      <c r="G51" s="135">
        <v>7</v>
      </c>
      <c r="H51" s="135">
        <v>9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</row>
    <row r="52" spans="1:35" s="9" customFormat="1" ht="15.95" customHeight="1">
      <c r="A52" s="206"/>
      <c r="B52" s="195" t="s">
        <v>332</v>
      </c>
      <c r="C52" s="139">
        <v>13</v>
      </c>
      <c r="D52" s="139">
        <v>6</v>
      </c>
      <c r="E52" s="139">
        <v>7</v>
      </c>
      <c r="F52" s="139">
        <v>13</v>
      </c>
      <c r="G52" s="139">
        <v>6</v>
      </c>
      <c r="H52" s="139">
        <v>7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39">
        <v>0</v>
      </c>
      <c r="AH52" s="139">
        <v>0</v>
      </c>
      <c r="AI52" s="139">
        <v>0</v>
      </c>
    </row>
    <row r="53" spans="1:35" s="33" customFormat="1" ht="15.95" customHeight="1">
      <c r="A53" s="519" t="s">
        <v>49</v>
      </c>
      <c r="B53" s="520"/>
      <c r="C53" s="137">
        <f>SUM(C54:C59)</f>
        <v>467</v>
      </c>
      <c r="D53" s="137">
        <f>D54+D55+D56+D57+D58+D59</f>
        <v>258</v>
      </c>
      <c r="E53" s="137">
        <f>E54+E55+E56+E57+E58+E59</f>
        <v>209</v>
      </c>
      <c r="F53" s="137">
        <f>F54+F55+F56+F57+F58+F59</f>
        <v>463</v>
      </c>
      <c r="G53" s="137">
        <f>G54+G55+G56+G57+G58+G59</f>
        <v>255</v>
      </c>
      <c r="H53" s="137">
        <f>H54+H55+H56+H57+H58+H59</f>
        <v>208</v>
      </c>
      <c r="I53" s="137">
        <f t="shared" ref="I53" si="14">I54+I55+I56+I57+I58+I59</f>
        <v>1</v>
      </c>
      <c r="J53" s="137">
        <f t="shared" ref="J53:AI53" si="15">J54+J55+J56+J57+J58+J59</f>
        <v>0</v>
      </c>
      <c r="K53" s="137">
        <f t="shared" si="15"/>
        <v>1</v>
      </c>
      <c r="L53" s="137">
        <f t="shared" si="15"/>
        <v>0</v>
      </c>
      <c r="M53" s="137">
        <f t="shared" si="15"/>
        <v>0</v>
      </c>
      <c r="N53" s="137">
        <f t="shared" si="15"/>
        <v>0</v>
      </c>
      <c r="O53" s="137">
        <f t="shared" si="15"/>
        <v>0</v>
      </c>
      <c r="P53" s="137">
        <f t="shared" si="15"/>
        <v>0</v>
      </c>
      <c r="Q53" s="137">
        <f t="shared" si="15"/>
        <v>0</v>
      </c>
      <c r="R53" s="137">
        <f t="shared" si="15"/>
        <v>0</v>
      </c>
      <c r="S53" s="137">
        <f t="shared" si="15"/>
        <v>0</v>
      </c>
      <c r="T53" s="137">
        <f t="shared" si="15"/>
        <v>0</v>
      </c>
      <c r="U53" s="137">
        <f t="shared" si="15"/>
        <v>0</v>
      </c>
      <c r="V53" s="137">
        <f t="shared" si="15"/>
        <v>0</v>
      </c>
      <c r="W53" s="137">
        <f t="shared" si="15"/>
        <v>0</v>
      </c>
      <c r="X53" s="137">
        <f t="shared" si="15"/>
        <v>0</v>
      </c>
      <c r="Y53" s="137">
        <f t="shared" si="15"/>
        <v>0</v>
      </c>
      <c r="Z53" s="137">
        <f t="shared" si="15"/>
        <v>0</v>
      </c>
      <c r="AA53" s="137">
        <f t="shared" si="15"/>
        <v>0</v>
      </c>
      <c r="AB53" s="137">
        <f t="shared" si="15"/>
        <v>0</v>
      </c>
      <c r="AC53" s="137">
        <f t="shared" si="15"/>
        <v>0</v>
      </c>
      <c r="AD53" s="137">
        <f t="shared" si="15"/>
        <v>3</v>
      </c>
      <c r="AE53" s="137">
        <f t="shared" si="15"/>
        <v>3</v>
      </c>
      <c r="AF53" s="137">
        <f t="shared" si="15"/>
        <v>0</v>
      </c>
      <c r="AG53" s="137">
        <f t="shared" si="15"/>
        <v>0</v>
      </c>
      <c r="AH53" s="137">
        <f t="shared" si="15"/>
        <v>0</v>
      </c>
      <c r="AI53" s="137">
        <f t="shared" si="15"/>
        <v>0</v>
      </c>
    </row>
    <row r="54" spans="1:35" s="9" customFormat="1" ht="15.95" customHeight="1">
      <c r="A54" s="210"/>
      <c r="B54" s="197" t="s">
        <v>334</v>
      </c>
      <c r="C54" s="138">
        <v>74</v>
      </c>
      <c r="D54" s="139">
        <v>42</v>
      </c>
      <c r="E54" s="139">
        <v>32</v>
      </c>
      <c r="F54" s="138">
        <v>73</v>
      </c>
      <c r="G54" s="138">
        <v>41</v>
      </c>
      <c r="H54" s="138">
        <v>32</v>
      </c>
      <c r="I54" s="138">
        <v>0</v>
      </c>
      <c r="J54" s="138">
        <v>0</v>
      </c>
      <c r="K54" s="138">
        <v>0</v>
      </c>
      <c r="L54" s="138">
        <v>0</v>
      </c>
      <c r="M54" s="186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1</v>
      </c>
      <c r="AE54" s="186">
        <v>1</v>
      </c>
      <c r="AF54" s="186">
        <v>0</v>
      </c>
      <c r="AG54" s="138">
        <v>0</v>
      </c>
      <c r="AH54" s="138">
        <v>0</v>
      </c>
      <c r="AI54" s="138">
        <v>0</v>
      </c>
    </row>
    <row r="55" spans="1:35" s="9" customFormat="1" ht="15.95" customHeight="1">
      <c r="A55" s="211"/>
      <c r="B55" s="201" t="s">
        <v>336</v>
      </c>
      <c r="C55" s="135">
        <v>122</v>
      </c>
      <c r="D55" s="139">
        <v>74</v>
      </c>
      <c r="E55" s="139">
        <v>48</v>
      </c>
      <c r="F55" s="135">
        <v>121</v>
      </c>
      <c r="G55" s="135">
        <v>73</v>
      </c>
      <c r="H55" s="135">
        <v>48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83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1</v>
      </c>
      <c r="AE55" s="183">
        <v>1</v>
      </c>
      <c r="AF55" s="135">
        <v>0</v>
      </c>
      <c r="AG55" s="135">
        <v>0</v>
      </c>
      <c r="AH55" s="135">
        <v>0</v>
      </c>
      <c r="AI55" s="135">
        <v>0</v>
      </c>
    </row>
    <row r="56" spans="1:35" s="9" customFormat="1" ht="15.95" customHeight="1">
      <c r="A56" s="211"/>
      <c r="B56" s="201" t="s">
        <v>337</v>
      </c>
      <c r="C56" s="135">
        <v>37</v>
      </c>
      <c r="D56" s="139">
        <v>18</v>
      </c>
      <c r="E56" s="139">
        <v>19</v>
      </c>
      <c r="F56" s="135">
        <v>36</v>
      </c>
      <c r="G56" s="135">
        <v>18</v>
      </c>
      <c r="H56" s="135">
        <v>18</v>
      </c>
      <c r="I56" s="135">
        <v>1</v>
      </c>
      <c r="J56" s="135">
        <v>0</v>
      </c>
      <c r="K56" s="135">
        <v>1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83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83">
        <v>0</v>
      </c>
      <c r="AF56" s="135">
        <v>0</v>
      </c>
      <c r="AG56" s="135">
        <v>0</v>
      </c>
      <c r="AH56" s="135">
        <v>0</v>
      </c>
      <c r="AI56" s="135">
        <v>0</v>
      </c>
    </row>
    <row r="57" spans="1:35" s="9" customFormat="1" ht="15.95" customHeight="1">
      <c r="A57" s="211"/>
      <c r="B57" s="201" t="s">
        <v>339</v>
      </c>
      <c r="C57" s="135">
        <v>126</v>
      </c>
      <c r="D57" s="139">
        <v>72</v>
      </c>
      <c r="E57" s="139">
        <v>54</v>
      </c>
      <c r="F57" s="135">
        <v>125</v>
      </c>
      <c r="G57" s="135">
        <v>71</v>
      </c>
      <c r="H57" s="135">
        <v>54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1</v>
      </c>
      <c r="AE57" s="135">
        <v>1</v>
      </c>
      <c r="AF57" s="135">
        <v>0</v>
      </c>
      <c r="AG57" s="135">
        <v>0</v>
      </c>
      <c r="AH57" s="135">
        <v>0</v>
      </c>
      <c r="AI57" s="135">
        <v>0</v>
      </c>
    </row>
    <row r="58" spans="1:35" s="9" customFormat="1" ht="15.95" customHeight="1">
      <c r="A58" s="211"/>
      <c r="B58" s="201" t="s">
        <v>341</v>
      </c>
      <c r="C58" s="135">
        <v>97</v>
      </c>
      <c r="D58" s="139">
        <v>47</v>
      </c>
      <c r="E58" s="139">
        <v>50</v>
      </c>
      <c r="F58" s="135">
        <v>97</v>
      </c>
      <c r="G58" s="135">
        <v>47</v>
      </c>
      <c r="H58" s="135">
        <v>50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</row>
    <row r="59" spans="1:35" s="9" customFormat="1" ht="15.95" customHeight="1">
      <c r="A59" s="212"/>
      <c r="B59" s="213" t="s">
        <v>343</v>
      </c>
      <c r="C59" s="111">
        <v>11</v>
      </c>
      <c r="D59" s="247">
        <v>5</v>
      </c>
      <c r="E59" s="247">
        <v>6</v>
      </c>
      <c r="F59" s="111">
        <v>11</v>
      </c>
      <c r="G59" s="111">
        <v>5</v>
      </c>
      <c r="H59" s="111">
        <v>6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2">
        <v>0</v>
      </c>
      <c r="Q59" s="111">
        <v>0</v>
      </c>
      <c r="R59" s="111">
        <v>0</v>
      </c>
      <c r="S59" s="193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93">
        <v>0</v>
      </c>
      <c r="AF59" s="112">
        <v>0</v>
      </c>
      <c r="AG59" s="111">
        <v>0</v>
      </c>
      <c r="AH59" s="112">
        <v>0</v>
      </c>
      <c r="AI59" s="111">
        <v>0</v>
      </c>
    </row>
    <row r="60" spans="1:35" ht="15.95" customHeight="1">
      <c r="A60" s="31" t="s">
        <v>185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2" spans="1:35" ht="24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35" ht="24" customHeight="1">
      <c r="A63" s="2"/>
      <c r="C63" s="2"/>
      <c r="D63" s="2"/>
      <c r="E63" s="2"/>
      <c r="F63" s="2"/>
      <c r="G63" s="2"/>
      <c r="H63" s="2"/>
      <c r="I63" s="2"/>
    </row>
    <row r="101" spans="1:9" ht="24" customHeight="1">
      <c r="A101" s="1"/>
      <c r="B101" s="2"/>
      <c r="C101" s="2"/>
      <c r="D101" s="2"/>
      <c r="E101" s="2"/>
      <c r="F101" s="2"/>
      <c r="G101" s="2"/>
      <c r="H101" s="2"/>
      <c r="I101" s="2"/>
    </row>
  </sheetData>
  <mergeCells count="25">
    <mergeCell ref="A3:B3"/>
    <mergeCell ref="C2:E3"/>
    <mergeCell ref="F2:H3"/>
    <mergeCell ref="A53:B53"/>
    <mergeCell ref="A5:B5"/>
    <mergeCell ref="A6:B6"/>
    <mergeCell ref="A7:B7"/>
    <mergeCell ref="A21:B21"/>
    <mergeCell ref="A22:B22"/>
    <mergeCell ref="A27:B27"/>
    <mergeCell ref="A30:B30"/>
    <mergeCell ref="A32:B32"/>
    <mergeCell ref="A36:B36"/>
    <mergeCell ref="A40:B40"/>
    <mergeCell ref="A48:B48"/>
    <mergeCell ref="I2:K3"/>
    <mergeCell ref="L2:N3"/>
    <mergeCell ref="AD2:AF3"/>
    <mergeCell ref="AG2:AI3"/>
    <mergeCell ref="R2:AC2"/>
    <mergeCell ref="R3:T3"/>
    <mergeCell ref="U3:W3"/>
    <mergeCell ref="X3:Z3"/>
    <mergeCell ref="AA3:AC3"/>
    <mergeCell ref="O2:Q3"/>
  </mergeCells>
  <phoneticPr fontId="23"/>
  <printOptions horizontalCentered="1"/>
  <pageMargins left="0.51181102362204722" right="0.31496062992125984" top="0.78740157480314965" bottom="0.59055118110236227" header="0.51181102362204722" footer="0.31496062992125984"/>
  <pageSetup paperSize="8" scale="85" firstPageNumber="59" orientation="landscape" useFirstPageNumber="1" r:id="rId1"/>
  <headerFooter alignWithMargins="0">
    <oddHeader>&amp;L&amp;10中　 学　 校
卒業後の状況&amp;R&amp;10中 　学　 校
卒業後の状況</oddHeader>
    <oddFooter>&amp;C-&amp;P--</oddFooter>
  </headerFooter>
  <ignoredErrors>
    <ignoredError sqref="C27:E27 J27:K27 M27:N27 P27:Q27 S27:T27 V27:W27 Y27:Z27 AB27:AC27 AE27:AF27 AH27 C30:H30 J30:K30 M30:N30 P30:Q30 S30:T30 V30:W30 Y30:Z30 AB30:AC30 AE30:AF30 AH30 J32:K32 M32:N32 P32:Q32 S32:T32 V32:W32 Y32:Z32 AB32:AC32 AE32:AF32 AH32 J36:K36 M36:N36 P36:Q36 S36:T36 V36:W36 Y36:Z36 AB36:AC36 AE36:AF36 AH36 J40:K40 M40:N40 P40:Q40 S40:T40 V40:W40 Y40:Z40 AB40:AC40 AE40:AF40 AH40 J48:K48 M48:N48 P48:Q48 S48:T48 V48:W48 Y48:Z48 AB48:AC48 AE48:AF48 AH48 J53:K53 M53:N53 P53:Q53 S53:T53 V53:W53 Y53:Z53 AB53:AC53 AE53:AF53 AH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01"/>
  <sheetViews>
    <sheetView showGridLines="0" zoomScaleNormal="100" workbookViewId="0">
      <pane xSplit="2" ySplit="4" topLeftCell="C47" activePane="bottomRight" state="frozen"/>
      <selection pane="topRight" activeCell="C1" sqref="C1"/>
      <selection pane="bottomLeft" activeCell="A6" sqref="A6"/>
      <selection pane="bottomRight" activeCell="C62" sqref="C62"/>
    </sheetView>
  </sheetViews>
  <sheetFormatPr defaultColWidth="10.69921875" defaultRowHeight="13.5"/>
  <cols>
    <col min="1" max="1" width="3.19921875" style="3" customWidth="1"/>
    <col min="2" max="2" width="10" style="3" customWidth="1"/>
    <col min="3" max="3" width="10.69921875" style="3" customWidth="1"/>
    <col min="4" max="7" width="8.69921875" style="3" customWidth="1"/>
    <col min="8" max="10" width="10.69921875" style="3" customWidth="1"/>
    <col min="11" max="19" width="8.69921875" style="3" customWidth="1"/>
    <col min="20" max="20" width="3.19921875" style="3" customWidth="1"/>
    <col min="21" max="21" width="10" style="3" customWidth="1"/>
    <col min="22" max="35" width="4.69921875" style="3" customWidth="1"/>
    <col min="36" max="50" width="4.8984375" style="3" customWidth="1"/>
    <col min="51" max="51" width="8.5" style="3" customWidth="1"/>
    <col min="52" max="16384" width="10.69921875" style="3"/>
  </cols>
  <sheetData>
    <row r="1" spans="1:51" ht="18.75" customHeight="1">
      <c r="A1" s="101" t="s">
        <v>176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20"/>
      <c r="S1" s="122" t="s">
        <v>62</v>
      </c>
      <c r="T1" s="101" t="s">
        <v>75</v>
      </c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20"/>
      <c r="AY1" s="122" t="s">
        <v>2</v>
      </c>
    </row>
    <row r="2" spans="1:51" ht="18.75" customHeight="1">
      <c r="A2" s="165"/>
      <c r="B2" s="166"/>
      <c r="C2" s="542" t="s">
        <v>237</v>
      </c>
      <c r="D2" s="545" t="s">
        <v>244</v>
      </c>
      <c r="E2" s="546"/>
      <c r="F2" s="546"/>
      <c r="G2" s="547"/>
      <c r="H2" s="548" t="s">
        <v>245</v>
      </c>
      <c r="I2" s="551" t="s">
        <v>238</v>
      </c>
      <c r="J2" s="551" t="s">
        <v>239</v>
      </c>
      <c r="K2" s="554" t="s">
        <v>222</v>
      </c>
      <c r="L2" s="555"/>
      <c r="M2" s="556"/>
      <c r="N2" s="554" t="s">
        <v>64</v>
      </c>
      <c r="O2" s="559"/>
      <c r="P2" s="560"/>
      <c r="Q2" s="561" t="s">
        <v>186</v>
      </c>
      <c r="R2" s="562"/>
      <c r="S2" s="563"/>
      <c r="T2" s="165"/>
      <c r="U2" s="214"/>
      <c r="V2" s="538" t="s">
        <v>79</v>
      </c>
      <c r="W2" s="539"/>
      <c r="X2" s="539"/>
      <c r="Y2" s="539"/>
      <c r="Z2" s="540"/>
      <c r="AA2" s="529" t="s">
        <v>65</v>
      </c>
      <c r="AB2" s="530"/>
      <c r="AC2" s="530"/>
      <c r="AD2" s="530"/>
      <c r="AE2" s="531"/>
      <c r="AF2" s="529" t="s">
        <v>66</v>
      </c>
      <c r="AG2" s="530"/>
      <c r="AH2" s="530"/>
      <c r="AI2" s="530"/>
      <c r="AJ2" s="531"/>
      <c r="AK2" s="529" t="s">
        <v>67</v>
      </c>
      <c r="AL2" s="530"/>
      <c r="AM2" s="530"/>
      <c r="AN2" s="530"/>
      <c r="AO2" s="531"/>
      <c r="AP2" s="529" t="s">
        <v>78</v>
      </c>
      <c r="AQ2" s="530"/>
      <c r="AR2" s="530"/>
      <c r="AS2" s="530"/>
      <c r="AT2" s="531"/>
      <c r="AU2" s="529" t="s">
        <v>52</v>
      </c>
      <c r="AV2" s="530"/>
      <c r="AW2" s="530"/>
      <c r="AX2" s="531"/>
      <c r="AY2" s="536" t="s">
        <v>246</v>
      </c>
    </row>
    <row r="3" spans="1:51" ht="24" customHeight="1">
      <c r="A3" s="511" t="s">
        <v>32</v>
      </c>
      <c r="B3" s="512"/>
      <c r="C3" s="543"/>
      <c r="D3" s="497" t="s">
        <v>68</v>
      </c>
      <c r="E3" s="498"/>
      <c r="F3" s="498"/>
      <c r="G3" s="499"/>
      <c r="H3" s="549"/>
      <c r="I3" s="552"/>
      <c r="J3" s="552"/>
      <c r="K3" s="488" t="s">
        <v>240</v>
      </c>
      <c r="L3" s="557"/>
      <c r="M3" s="558"/>
      <c r="N3" s="371"/>
      <c r="O3" s="240" t="s">
        <v>4</v>
      </c>
      <c r="P3" s="168"/>
      <c r="Q3" s="167"/>
      <c r="R3" s="240" t="s">
        <v>4</v>
      </c>
      <c r="S3" s="372"/>
      <c r="T3" s="511" t="s">
        <v>32</v>
      </c>
      <c r="U3" s="512"/>
      <c r="V3" s="532" t="s">
        <v>5</v>
      </c>
      <c r="W3" s="534" t="s">
        <v>76</v>
      </c>
      <c r="X3" s="535"/>
      <c r="Y3" s="534" t="s">
        <v>77</v>
      </c>
      <c r="Z3" s="535"/>
      <c r="AA3" s="532" t="s">
        <v>5</v>
      </c>
      <c r="AB3" s="534" t="s">
        <v>76</v>
      </c>
      <c r="AC3" s="535"/>
      <c r="AD3" s="534" t="s">
        <v>77</v>
      </c>
      <c r="AE3" s="535"/>
      <c r="AF3" s="532" t="s">
        <v>5</v>
      </c>
      <c r="AG3" s="534" t="s">
        <v>76</v>
      </c>
      <c r="AH3" s="535"/>
      <c r="AI3" s="534" t="s">
        <v>77</v>
      </c>
      <c r="AJ3" s="535"/>
      <c r="AK3" s="532" t="s">
        <v>5</v>
      </c>
      <c r="AL3" s="534" t="s">
        <v>76</v>
      </c>
      <c r="AM3" s="535"/>
      <c r="AN3" s="534" t="s">
        <v>77</v>
      </c>
      <c r="AO3" s="535"/>
      <c r="AP3" s="532" t="s">
        <v>5</v>
      </c>
      <c r="AQ3" s="534" t="s">
        <v>76</v>
      </c>
      <c r="AR3" s="535"/>
      <c r="AS3" s="534" t="s">
        <v>77</v>
      </c>
      <c r="AT3" s="535"/>
      <c r="AU3" s="534" t="s">
        <v>53</v>
      </c>
      <c r="AV3" s="535"/>
      <c r="AW3" s="534" t="s">
        <v>54</v>
      </c>
      <c r="AX3" s="535"/>
      <c r="AY3" s="537"/>
    </row>
    <row r="4" spans="1:51" s="32" customFormat="1" ht="18.75" customHeight="1">
      <c r="A4" s="167"/>
      <c r="B4" s="168"/>
      <c r="C4" s="544"/>
      <c r="D4" s="243" t="s">
        <v>8</v>
      </c>
      <c r="E4" s="243" t="s">
        <v>9</v>
      </c>
      <c r="F4" s="243" t="s">
        <v>10</v>
      </c>
      <c r="G4" s="239" t="s">
        <v>33</v>
      </c>
      <c r="H4" s="550"/>
      <c r="I4" s="553"/>
      <c r="J4" s="553"/>
      <c r="K4" s="169" t="s">
        <v>5</v>
      </c>
      <c r="L4" s="169" t="s">
        <v>6</v>
      </c>
      <c r="M4" s="169" t="s">
        <v>7</v>
      </c>
      <c r="N4" s="169" t="s">
        <v>5</v>
      </c>
      <c r="O4" s="169" t="s">
        <v>6</v>
      </c>
      <c r="P4" s="169" t="s">
        <v>7</v>
      </c>
      <c r="Q4" s="169" t="s">
        <v>5</v>
      </c>
      <c r="R4" s="169" t="s">
        <v>6</v>
      </c>
      <c r="S4" s="170" t="s">
        <v>7</v>
      </c>
      <c r="T4" s="167"/>
      <c r="U4" s="215"/>
      <c r="V4" s="533"/>
      <c r="W4" s="216" t="s">
        <v>13</v>
      </c>
      <c r="X4" s="216" t="s">
        <v>14</v>
      </c>
      <c r="Y4" s="216" t="s">
        <v>6</v>
      </c>
      <c r="Z4" s="216" t="s">
        <v>7</v>
      </c>
      <c r="AA4" s="533"/>
      <c r="AB4" s="216" t="s">
        <v>13</v>
      </c>
      <c r="AC4" s="216" t="s">
        <v>14</v>
      </c>
      <c r="AD4" s="216" t="s">
        <v>6</v>
      </c>
      <c r="AE4" s="216" t="s">
        <v>7</v>
      </c>
      <c r="AF4" s="533"/>
      <c r="AG4" s="216" t="s">
        <v>13</v>
      </c>
      <c r="AH4" s="216" t="s">
        <v>14</v>
      </c>
      <c r="AI4" s="216" t="s">
        <v>6</v>
      </c>
      <c r="AJ4" s="217" t="s">
        <v>7</v>
      </c>
      <c r="AK4" s="533"/>
      <c r="AL4" s="216" t="s">
        <v>13</v>
      </c>
      <c r="AM4" s="216" t="s">
        <v>14</v>
      </c>
      <c r="AN4" s="216" t="s">
        <v>6</v>
      </c>
      <c r="AO4" s="218" t="s">
        <v>7</v>
      </c>
      <c r="AP4" s="533"/>
      <c r="AQ4" s="216" t="s">
        <v>13</v>
      </c>
      <c r="AR4" s="216" t="s">
        <v>14</v>
      </c>
      <c r="AS4" s="216" t="s">
        <v>6</v>
      </c>
      <c r="AT4" s="216" t="s">
        <v>7</v>
      </c>
      <c r="AU4" s="216" t="s">
        <v>13</v>
      </c>
      <c r="AV4" s="216" t="s">
        <v>14</v>
      </c>
      <c r="AW4" s="216" t="s">
        <v>13</v>
      </c>
      <c r="AX4" s="216" t="s">
        <v>14</v>
      </c>
      <c r="AY4" s="248" t="s">
        <v>4</v>
      </c>
    </row>
    <row r="5" spans="1:51" ht="18.75" customHeight="1">
      <c r="A5" s="521" t="s">
        <v>278</v>
      </c>
      <c r="B5" s="522"/>
      <c r="C5" s="108">
        <v>252</v>
      </c>
      <c r="D5" s="108">
        <v>8</v>
      </c>
      <c r="E5" s="108">
        <v>0</v>
      </c>
      <c r="F5" s="108">
        <v>0</v>
      </c>
      <c r="G5" s="108">
        <v>0</v>
      </c>
      <c r="H5" s="108">
        <v>0</v>
      </c>
      <c r="I5" s="109">
        <v>201</v>
      </c>
      <c r="J5" s="109">
        <v>10555</v>
      </c>
      <c r="K5" s="108">
        <v>14</v>
      </c>
      <c r="L5" s="108">
        <v>13</v>
      </c>
      <c r="M5" s="108">
        <v>1</v>
      </c>
      <c r="N5" s="382">
        <v>99.3</v>
      </c>
      <c r="O5" s="382">
        <v>99.3</v>
      </c>
      <c r="P5" s="382">
        <v>99.3</v>
      </c>
      <c r="Q5" s="395">
        <v>0.1</v>
      </c>
      <c r="R5" s="395">
        <v>0.2</v>
      </c>
      <c r="S5" s="396">
        <f>IFERROR(M5/'卒後中学（２）-1'!E5*100,0)</f>
        <v>1.8871485185884128E-2</v>
      </c>
      <c r="T5" s="521" t="s">
        <v>278</v>
      </c>
      <c r="U5" s="522"/>
      <c r="V5" s="108">
        <v>14</v>
      </c>
      <c r="W5" s="108">
        <v>5</v>
      </c>
      <c r="X5" s="108">
        <v>9</v>
      </c>
      <c r="Y5" s="108">
        <v>13</v>
      </c>
      <c r="Z5" s="108">
        <v>1</v>
      </c>
      <c r="AA5" s="108">
        <v>1</v>
      </c>
      <c r="AB5" s="108">
        <v>1</v>
      </c>
      <c r="AC5" s="108">
        <v>0</v>
      </c>
      <c r="AD5" s="108">
        <v>1</v>
      </c>
      <c r="AE5" s="108">
        <v>0</v>
      </c>
      <c r="AF5" s="108">
        <v>5</v>
      </c>
      <c r="AG5" s="108">
        <v>2</v>
      </c>
      <c r="AH5" s="108">
        <v>3</v>
      </c>
      <c r="AI5" s="108">
        <v>5</v>
      </c>
      <c r="AJ5" s="109">
        <v>0</v>
      </c>
      <c r="AK5" s="109">
        <v>6</v>
      </c>
      <c r="AL5" s="108">
        <v>2</v>
      </c>
      <c r="AM5" s="108">
        <v>4</v>
      </c>
      <c r="AN5" s="108">
        <v>5</v>
      </c>
      <c r="AO5" s="109">
        <v>1</v>
      </c>
      <c r="AP5" s="108">
        <v>2</v>
      </c>
      <c r="AQ5" s="108">
        <v>0</v>
      </c>
      <c r="AR5" s="108">
        <v>2</v>
      </c>
      <c r="AS5" s="108">
        <v>2</v>
      </c>
      <c r="AT5" s="108">
        <v>0</v>
      </c>
      <c r="AU5" s="108">
        <v>4</v>
      </c>
      <c r="AV5" s="108">
        <v>9</v>
      </c>
      <c r="AW5" s="108">
        <v>1</v>
      </c>
      <c r="AX5" s="108">
        <v>0</v>
      </c>
      <c r="AY5" s="219">
        <v>64.3</v>
      </c>
    </row>
    <row r="6" spans="1:51" ht="18.75" customHeight="1">
      <c r="A6" s="523" t="s">
        <v>358</v>
      </c>
      <c r="B6" s="524"/>
      <c r="C6" s="173">
        <f>C7+C21</f>
        <v>249</v>
      </c>
      <c r="D6" s="173">
        <f>D7+D21</f>
        <v>15</v>
      </c>
      <c r="E6" s="173">
        <f t="shared" ref="E6:M6" si="0">E7+E21</f>
        <v>0</v>
      </c>
      <c r="F6" s="173">
        <f t="shared" si="0"/>
        <v>0</v>
      </c>
      <c r="G6" s="173">
        <f t="shared" si="0"/>
        <v>0</v>
      </c>
      <c r="H6" s="173">
        <v>0</v>
      </c>
      <c r="I6" s="174">
        <f t="shared" si="0"/>
        <v>227</v>
      </c>
      <c r="J6" s="174">
        <f>J7+J21</f>
        <v>9849</v>
      </c>
      <c r="K6" s="173">
        <f>K7+K21</f>
        <v>23</v>
      </c>
      <c r="L6" s="173">
        <f t="shared" si="0"/>
        <v>21</v>
      </c>
      <c r="M6" s="173">
        <f t="shared" si="0"/>
        <v>2</v>
      </c>
      <c r="N6" s="383">
        <f>IFERROR('卒後中学（２）-1'!F6/'卒後中学（２）-1'!C6*100,0)</f>
        <v>99.354326015694852</v>
      </c>
      <c r="O6" s="383">
        <f>IFERROR('卒後中学（２）-1'!G6/'卒後中学（２）-1'!D6*100,0)</f>
        <v>99.197651663405082</v>
      </c>
      <c r="P6" s="383">
        <f>IFERROR('卒後中学（２）-1'!H6/'卒後中学（２）-1'!E6*100,0)</f>
        <v>99.515836191244702</v>
      </c>
      <c r="Q6" s="394">
        <f>IFERROR(K6/'卒後中学（２）-1'!C6*100,0)</f>
        <v>0.22846925598490117</v>
      </c>
      <c r="R6" s="394">
        <f>IFERROR(L6/'卒後中学（２）-1'!D6*100,0)</f>
        <v>0.41095890410958902</v>
      </c>
      <c r="S6" s="394">
        <f>IFERROR(M6/'卒後中学（２）-1'!E6*100,0)</f>
        <v>4.03469840629413E-2</v>
      </c>
      <c r="T6" s="523" t="s">
        <v>358</v>
      </c>
      <c r="U6" s="524"/>
      <c r="V6" s="173">
        <f t="shared" ref="V6:AX6" si="1">V7+V21</f>
        <v>23</v>
      </c>
      <c r="W6" s="173">
        <f>W7+W21</f>
        <v>11</v>
      </c>
      <c r="X6" s="173">
        <f>X7+X21</f>
        <v>12</v>
      </c>
      <c r="Y6" s="173">
        <f t="shared" si="1"/>
        <v>21</v>
      </c>
      <c r="Z6" s="173">
        <f t="shared" si="1"/>
        <v>2</v>
      </c>
      <c r="AA6" s="173">
        <f>AA7+AA21</f>
        <v>3</v>
      </c>
      <c r="AB6" s="173">
        <f t="shared" si="1"/>
        <v>3</v>
      </c>
      <c r="AC6" s="173">
        <f t="shared" si="1"/>
        <v>0</v>
      </c>
      <c r="AD6" s="173">
        <f t="shared" si="1"/>
        <v>3</v>
      </c>
      <c r="AE6" s="173">
        <f t="shared" si="1"/>
        <v>0</v>
      </c>
      <c r="AF6" s="173">
        <f>AF7+AF21</f>
        <v>8</v>
      </c>
      <c r="AG6" s="173">
        <f t="shared" si="1"/>
        <v>5</v>
      </c>
      <c r="AH6" s="173">
        <f t="shared" si="1"/>
        <v>3</v>
      </c>
      <c r="AI6" s="173">
        <f t="shared" si="1"/>
        <v>8</v>
      </c>
      <c r="AJ6" s="174">
        <f t="shared" si="1"/>
        <v>0</v>
      </c>
      <c r="AK6" s="173">
        <f>AK7+AK21</f>
        <v>9</v>
      </c>
      <c r="AL6" s="173">
        <f t="shared" si="1"/>
        <v>3</v>
      </c>
      <c r="AM6" s="173">
        <f t="shared" si="1"/>
        <v>6</v>
      </c>
      <c r="AN6" s="173">
        <f t="shared" si="1"/>
        <v>7</v>
      </c>
      <c r="AO6" s="173">
        <f t="shared" si="1"/>
        <v>2</v>
      </c>
      <c r="AP6" s="173">
        <f t="shared" si="1"/>
        <v>3</v>
      </c>
      <c r="AQ6" s="173">
        <f t="shared" si="1"/>
        <v>0</v>
      </c>
      <c r="AR6" s="173">
        <f t="shared" si="1"/>
        <v>3</v>
      </c>
      <c r="AS6" s="173">
        <f t="shared" si="1"/>
        <v>3</v>
      </c>
      <c r="AT6" s="173">
        <f t="shared" si="1"/>
        <v>0</v>
      </c>
      <c r="AU6" s="173">
        <f>AU7+AU21</f>
        <v>9</v>
      </c>
      <c r="AV6" s="173">
        <f>AV7+AV21</f>
        <v>12</v>
      </c>
      <c r="AW6" s="173">
        <f t="shared" si="1"/>
        <v>2</v>
      </c>
      <c r="AX6" s="173">
        <f t="shared" si="1"/>
        <v>0</v>
      </c>
      <c r="AY6" s="220">
        <f t="shared" ref="AY6:AY33" si="2">IFERROR(X6/V6*100,0)</f>
        <v>52.173913043478258</v>
      </c>
    </row>
    <row r="7" spans="1:51" s="33" customFormat="1" ht="18.75" customHeight="1">
      <c r="A7" s="525" t="s">
        <v>285</v>
      </c>
      <c r="B7" s="526"/>
      <c r="C7" s="133">
        <f>C8+C10+C12+C14+C15+C16+C17+C18+C19+C20</f>
        <v>187</v>
      </c>
      <c r="D7" s="133">
        <f>D8+D10+D12+D14+D15+D16+D17+D18+D19+D20</f>
        <v>12</v>
      </c>
      <c r="E7" s="133">
        <f t="shared" ref="E7:M7" si="3">E8+E10+E12+E14+E15+E16+E17+E18+E19+E20</f>
        <v>0</v>
      </c>
      <c r="F7" s="133">
        <f t="shared" si="3"/>
        <v>0</v>
      </c>
      <c r="G7" s="133">
        <f t="shared" si="3"/>
        <v>0</v>
      </c>
      <c r="H7" s="133">
        <v>0</v>
      </c>
      <c r="I7" s="133">
        <f>I8+I10+I12+I14+I15+I16+I17+I18+I19+I20</f>
        <v>186</v>
      </c>
      <c r="J7" s="133">
        <f>J8+J10+J12+J14+J15+J16+J17+J18+J19+J20</f>
        <v>7842</v>
      </c>
      <c r="K7" s="133">
        <f>K8+K10+K12+K14+K15+K16+K17+K18+K19+K20</f>
        <v>18</v>
      </c>
      <c r="L7" s="133">
        <f>L8+L10+L12+L14+L15+L16+L17+L18+L19+L20</f>
        <v>16</v>
      </c>
      <c r="M7" s="133">
        <f t="shared" si="3"/>
        <v>2</v>
      </c>
      <c r="N7" s="384">
        <f>IFERROR('卒後中学（２）-1'!F7/'卒後中学（２）-1'!C7*100,0)</f>
        <v>99.388035468964659</v>
      </c>
      <c r="O7" s="384">
        <f>IFERROR('卒後中学（２）-1'!G7/'卒後中学（２）-1'!D7*100,0)</f>
        <v>99.313725490196077</v>
      </c>
      <c r="P7" s="384">
        <f>IFERROR('卒後中学（２）-1'!H7/'卒後中学（２）-1'!E7*100,0)</f>
        <v>99.465240641711233</v>
      </c>
      <c r="Q7" s="397">
        <f>IFERROR(K7/'卒後中学（２）-1'!C7*100,0)</f>
        <v>0.22480329711502436</v>
      </c>
      <c r="R7" s="397">
        <f>IFERROR(L7/'卒後中学（２）-1'!D7*100,0)</f>
        <v>0.39215686274509803</v>
      </c>
      <c r="S7" s="398">
        <f>IFERROR(M7/'卒後中学（２）-1'!E7*100,0)</f>
        <v>5.0929462694168572E-2</v>
      </c>
      <c r="T7" s="525" t="s">
        <v>285</v>
      </c>
      <c r="U7" s="526"/>
      <c r="V7" s="132">
        <f t="shared" ref="V7:AA7" si="4">V8+V10+V12+V14+V15+V16+V17+V18+V19+V20</f>
        <v>18</v>
      </c>
      <c r="W7" s="132">
        <f t="shared" si="4"/>
        <v>8</v>
      </c>
      <c r="X7" s="132">
        <f t="shared" si="4"/>
        <v>10</v>
      </c>
      <c r="Y7" s="132">
        <f t="shared" si="4"/>
        <v>16</v>
      </c>
      <c r="Z7" s="132">
        <f t="shared" si="4"/>
        <v>2</v>
      </c>
      <c r="AA7" s="132">
        <f t="shared" si="4"/>
        <v>2</v>
      </c>
      <c r="AB7" s="132">
        <f t="shared" ref="AB7:AX7" si="5">AB8+AB10+AB12+AB14+AB15+AB16+AB17+AB18+AB19+AB20</f>
        <v>2</v>
      </c>
      <c r="AC7" s="132">
        <f t="shared" si="5"/>
        <v>0</v>
      </c>
      <c r="AD7" s="132">
        <f t="shared" si="5"/>
        <v>2</v>
      </c>
      <c r="AE7" s="132">
        <f t="shared" si="5"/>
        <v>0</v>
      </c>
      <c r="AF7" s="132">
        <f t="shared" si="5"/>
        <v>5</v>
      </c>
      <c r="AG7" s="132">
        <f t="shared" si="5"/>
        <v>3</v>
      </c>
      <c r="AH7" s="132">
        <f t="shared" si="5"/>
        <v>2</v>
      </c>
      <c r="AI7" s="132">
        <f t="shared" si="5"/>
        <v>5</v>
      </c>
      <c r="AJ7" s="133">
        <f t="shared" si="5"/>
        <v>0</v>
      </c>
      <c r="AK7" s="132">
        <f>AK8+AK10+AK12+AK14+AK15+AK16+AK17+AK18+AK19+AK20</f>
        <v>9</v>
      </c>
      <c r="AL7" s="132">
        <f t="shared" si="5"/>
        <v>3</v>
      </c>
      <c r="AM7" s="132">
        <f t="shared" si="5"/>
        <v>6</v>
      </c>
      <c r="AN7" s="132">
        <f t="shared" si="5"/>
        <v>7</v>
      </c>
      <c r="AO7" s="132">
        <f t="shared" si="5"/>
        <v>2</v>
      </c>
      <c r="AP7" s="132">
        <f t="shared" si="5"/>
        <v>2</v>
      </c>
      <c r="AQ7" s="132">
        <f t="shared" si="5"/>
        <v>0</v>
      </c>
      <c r="AR7" s="132">
        <f t="shared" si="5"/>
        <v>2</v>
      </c>
      <c r="AS7" s="132">
        <f t="shared" si="5"/>
        <v>2</v>
      </c>
      <c r="AT7" s="132">
        <f t="shared" si="5"/>
        <v>0</v>
      </c>
      <c r="AU7" s="132">
        <f>AU8+AU10+AU12+AU14+AU15+AU16+AU17+AU18+AU19+AU20</f>
        <v>6</v>
      </c>
      <c r="AV7" s="132">
        <f>AV8+AV10+AV12+AV14+AV15+AV16+AV17+AV18+AV19+AV20</f>
        <v>10</v>
      </c>
      <c r="AW7" s="132">
        <f t="shared" si="5"/>
        <v>2</v>
      </c>
      <c r="AX7" s="132">
        <f t="shared" si="5"/>
        <v>0</v>
      </c>
      <c r="AY7" s="221">
        <f t="shared" si="2"/>
        <v>55.555555555555557</v>
      </c>
    </row>
    <row r="8" spans="1:51" s="9" customFormat="1" ht="15.95" customHeight="1">
      <c r="A8" s="194"/>
      <c r="B8" s="195" t="s">
        <v>287</v>
      </c>
      <c r="C8" s="179">
        <v>46</v>
      </c>
      <c r="D8" s="179">
        <v>7</v>
      </c>
      <c r="E8" s="179">
        <v>0</v>
      </c>
      <c r="F8" s="179">
        <v>0</v>
      </c>
      <c r="G8" s="179">
        <v>0</v>
      </c>
      <c r="H8" s="179">
        <v>0</v>
      </c>
      <c r="I8" s="179">
        <v>42</v>
      </c>
      <c r="J8" s="179">
        <v>2271</v>
      </c>
      <c r="K8" s="179">
        <v>10</v>
      </c>
      <c r="L8" s="179">
        <v>8</v>
      </c>
      <c r="M8" s="179">
        <v>2</v>
      </c>
      <c r="N8" s="385">
        <f>IFERROR('卒後中学（２）-1'!F8/'卒後中学（２）-1'!C8*100,0)</f>
        <v>99.481641468682497</v>
      </c>
      <c r="O8" s="385">
        <f>IFERROR('卒後中学（２）-1'!G8/'卒後中学（２）-1'!D8*100,0)</f>
        <v>99.404255319148945</v>
      </c>
      <c r="P8" s="385">
        <f>IFERROR('卒後中学（２）-1'!H8/'卒後中学（２）-1'!E8*100,0)</f>
        <v>99.561403508771932</v>
      </c>
      <c r="Q8" s="399">
        <f>IFERROR(K8/'卒後中学（２）-1'!C8*100,0)</f>
        <v>0.43196544276457888</v>
      </c>
      <c r="R8" s="399">
        <f>IFERROR(L8/'卒後中学（２）-1'!D8*100,0)</f>
        <v>0.68085106382978722</v>
      </c>
      <c r="S8" s="400">
        <f>IFERROR(M8/'卒後中学（２）-1'!E8*100,0)</f>
        <v>0.17543859649122806</v>
      </c>
      <c r="T8" s="194"/>
      <c r="U8" s="195" t="s">
        <v>287</v>
      </c>
      <c r="V8" s="139">
        <v>10</v>
      </c>
      <c r="W8" s="179">
        <v>5</v>
      </c>
      <c r="X8" s="179">
        <v>5</v>
      </c>
      <c r="Y8" s="139">
        <v>8</v>
      </c>
      <c r="Z8" s="139">
        <v>2</v>
      </c>
      <c r="AA8" s="139">
        <v>0</v>
      </c>
      <c r="AB8" s="139">
        <v>0</v>
      </c>
      <c r="AC8" s="139">
        <v>0</v>
      </c>
      <c r="AD8" s="139">
        <v>0</v>
      </c>
      <c r="AE8" s="139">
        <v>0</v>
      </c>
      <c r="AF8" s="139">
        <v>4</v>
      </c>
      <c r="AG8" s="139">
        <v>2</v>
      </c>
      <c r="AH8" s="139">
        <v>2</v>
      </c>
      <c r="AI8" s="139">
        <v>4</v>
      </c>
      <c r="AJ8" s="139">
        <v>0</v>
      </c>
      <c r="AK8" s="139">
        <v>6</v>
      </c>
      <c r="AL8" s="139">
        <v>3</v>
      </c>
      <c r="AM8" s="139">
        <v>3</v>
      </c>
      <c r="AN8" s="139">
        <v>4</v>
      </c>
      <c r="AO8" s="139">
        <v>2</v>
      </c>
      <c r="AP8" s="139">
        <v>0</v>
      </c>
      <c r="AQ8" s="139">
        <v>0</v>
      </c>
      <c r="AR8" s="139">
        <v>0</v>
      </c>
      <c r="AS8" s="139">
        <v>0</v>
      </c>
      <c r="AT8" s="139">
        <v>0</v>
      </c>
      <c r="AU8" s="139">
        <v>3</v>
      </c>
      <c r="AV8" s="139">
        <v>5</v>
      </c>
      <c r="AW8" s="139">
        <v>2</v>
      </c>
      <c r="AX8" s="139">
        <v>0</v>
      </c>
      <c r="AY8" s="222">
        <f t="shared" si="2"/>
        <v>50</v>
      </c>
    </row>
    <row r="9" spans="1:51" s="1" customFormat="1" ht="15.95" customHeight="1">
      <c r="A9" s="196"/>
      <c r="B9" s="197"/>
      <c r="C9" s="373">
        <v>1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87</v>
      </c>
      <c r="K9" s="373">
        <v>0</v>
      </c>
      <c r="L9" s="373">
        <v>0</v>
      </c>
      <c r="M9" s="373">
        <v>0</v>
      </c>
      <c r="N9" s="392">
        <f>IFERROR('卒後中学（２）-1'!F9/'卒後中学（２）-1'!C9*100,0)</f>
        <v>100</v>
      </c>
      <c r="O9" s="392">
        <f>IFERROR('卒後中学（２）-1'!G9/'卒後中学（２）-1'!D9*100,0)</f>
        <v>100</v>
      </c>
      <c r="P9" s="392">
        <f>IFERROR('卒後中学（２）-1'!H9/'卒後中学（２）-1'!E9*100,0)</f>
        <v>100</v>
      </c>
      <c r="Q9" s="393">
        <f>IFERROR(K9/'卒後中学（２）-1'!C9*100,0)</f>
        <v>0</v>
      </c>
      <c r="R9" s="393">
        <f>IFERROR(L9/'卒後中学（２）-1'!D9*100,0)</f>
        <v>0</v>
      </c>
      <c r="S9" s="393">
        <f>IFERROR(M9/'卒後中学（２）-1'!E9*100,0)</f>
        <v>0</v>
      </c>
      <c r="T9" s="196"/>
      <c r="U9" s="197"/>
      <c r="V9" s="373">
        <v>0</v>
      </c>
      <c r="W9" s="373">
        <v>0</v>
      </c>
      <c r="X9" s="373">
        <v>0</v>
      </c>
      <c r="Y9" s="373">
        <v>0</v>
      </c>
      <c r="Z9" s="373">
        <v>0</v>
      </c>
      <c r="AA9" s="373">
        <v>0</v>
      </c>
      <c r="AB9" s="373">
        <v>0</v>
      </c>
      <c r="AC9" s="373">
        <v>0</v>
      </c>
      <c r="AD9" s="373">
        <v>0</v>
      </c>
      <c r="AE9" s="373">
        <v>0</v>
      </c>
      <c r="AF9" s="373">
        <v>0</v>
      </c>
      <c r="AG9" s="373">
        <v>0</v>
      </c>
      <c r="AH9" s="373">
        <v>0</v>
      </c>
      <c r="AI9" s="373">
        <v>0</v>
      </c>
      <c r="AJ9" s="373">
        <v>0</v>
      </c>
      <c r="AK9" s="373">
        <v>0</v>
      </c>
      <c r="AL9" s="373">
        <v>0</v>
      </c>
      <c r="AM9" s="373">
        <v>0</v>
      </c>
      <c r="AN9" s="373">
        <v>0</v>
      </c>
      <c r="AO9" s="373">
        <v>0</v>
      </c>
      <c r="AP9" s="373">
        <v>0</v>
      </c>
      <c r="AQ9" s="373">
        <v>0</v>
      </c>
      <c r="AR9" s="373">
        <v>0</v>
      </c>
      <c r="AS9" s="373">
        <v>0</v>
      </c>
      <c r="AT9" s="373">
        <v>0</v>
      </c>
      <c r="AU9" s="373">
        <v>0</v>
      </c>
      <c r="AV9" s="373">
        <v>0</v>
      </c>
      <c r="AW9" s="373">
        <v>0</v>
      </c>
      <c r="AX9" s="373">
        <v>0</v>
      </c>
      <c r="AY9" s="373">
        <f t="shared" si="2"/>
        <v>0</v>
      </c>
    </row>
    <row r="10" spans="1:51" s="9" customFormat="1" ht="15.95" customHeight="1">
      <c r="A10" s="194"/>
      <c r="B10" s="195" t="s">
        <v>289</v>
      </c>
      <c r="C10" s="179">
        <v>28</v>
      </c>
      <c r="D10" s="179">
        <v>3</v>
      </c>
      <c r="E10" s="179">
        <v>0</v>
      </c>
      <c r="F10" s="179">
        <v>0</v>
      </c>
      <c r="G10" s="179">
        <v>0</v>
      </c>
      <c r="H10" s="179">
        <v>0</v>
      </c>
      <c r="I10" s="179">
        <v>33</v>
      </c>
      <c r="J10" s="139">
        <v>1369</v>
      </c>
      <c r="K10" s="179">
        <v>3</v>
      </c>
      <c r="L10" s="179">
        <v>3</v>
      </c>
      <c r="M10" s="179">
        <v>0</v>
      </c>
      <c r="N10" s="385">
        <f>IFERROR('卒後中学（２）-1'!F10/'卒後中学（２）-1'!C10*100,0)</f>
        <v>99.569583931133437</v>
      </c>
      <c r="O10" s="385">
        <f>IFERROR('卒後中学（２）-1'!G10/'卒後中学（２）-1'!D10*100,0)</f>
        <v>99.857954545454547</v>
      </c>
      <c r="P10" s="385">
        <f>IFERROR('卒後中学（２）-1'!H10/'卒後中学（２）-1'!E10*100,0)</f>
        <v>99.275362318840578</v>
      </c>
      <c r="Q10" s="399">
        <f>IFERROR(K10/'卒後中学（２）-1'!C10*100,0)</f>
        <v>0.21520803443328551</v>
      </c>
      <c r="R10" s="399">
        <f>IFERROR(L10/'卒後中学（２）-1'!D10*100,0)</f>
        <v>0.42613636363636359</v>
      </c>
      <c r="S10" s="400">
        <f>IFERROR(M10/'卒後中学（２）-1'!E10*100,0)</f>
        <v>0</v>
      </c>
      <c r="T10" s="194"/>
      <c r="U10" s="195" t="s">
        <v>289</v>
      </c>
      <c r="V10" s="139">
        <v>3</v>
      </c>
      <c r="W10" s="179">
        <v>0</v>
      </c>
      <c r="X10" s="179">
        <v>3</v>
      </c>
      <c r="Y10" s="139">
        <v>3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1</v>
      </c>
      <c r="AL10" s="139">
        <v>0</v>
      </c>
      <c r="AM10" s="139">
        <v>1</v>
      </c>
      <c r="AN10" s="139">
        <v>1</v>
      </c>
      <c r="AO10" s="139">
        <v>0</v>
      </c>
      <c r="AP10" s="139">
        <v>2</v>
      </c>
      <c r="AQ10" s="139">
        <v>0</v>
      </c>
      <c r="AR10" s="139">
        <v>2</v>
      </c>
      <c r="AS10" s="139">
        <v>2</v>
      </c>
      <c r="AT10" s="139">
        <v>0</v>
      </c>
      <c r="AU10" s="139">
        <v>0</v>
      </c>
      <c r="AV10" s="139">
        <v>3</v>
      </c>
      <c r="AW10" s="139">
        <v>0</v>
      </c>
      <c r="AX10" s="139">
        <v>0</v>
      </c>
      <c r="AY10" s="222">
        <f t="shared" si="2"/>
        <v>100</v>
      </c>
    </row>
    <row r="11" spans="1:51" s="1" customFormat="1" ht="15.95" customHeight="1">
      <c r="A11" s="196"/>
      <c r="B11" s="197"/>
      <c r="C11" s="373">
        <v>8</v>
      </c>
      <c r="D11" s="373">
        <v>1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179</v>
      </c>
      <c r="K11" s="381">
        <v>1</v>
      </c>
      <c r="L11" s="373">
        <v>1</v>
      </c>
      <c r="M11" s="373">
        <v>0</v>
      </c>
      <c r="N11" s="392">
        <f>IFERROR('卒後中学（２）-1'!F11/'卒後中学（２）-1'!C11*100,0)</f>
        <v>98.91304347826086</v>
      </c>
      <c r="O11" s="392">
        <f>IFERROR('卒後中学（２）-1'!G11/'卒後中学（２）-1'!D11*100,0)</f>
        <v>100</v>
      </c>
      <c r="P11" s="392">
        <f>IFERROR('卒後中学（２）-1'!H11/'卒後中学（２）-1'!E11*100,0)</f>
        <v>97.979797979797979</v>
      </c>
      <c r="Q11" s="393">
        <f>IFERROR(K11/'卒後中学（２）-1'!C11*100,0)</f>
        <v>0.54347826086956519</v>
      </c>
      <c r="R11" s="393">
        <f>IFERROR(L11/'卒後中学（２）-1'!D11*100,0)</f>
        <v>1.1764705882352942</v>
      </c>
      <c r="S11" s="393">
        <f>IFERROR(M11/'卒後中学（２）-1'!E11*100,0)</f>
        <v>0</v>
      </c>
      <c r="T11" s="196"/>
      <c r="U11" s="197"/>
      <c r="V11" s="373">
        <v>1</v>
      </c>
      <c r="W11" s="373">
        <v>0</v>
      </c>
      <c r="X11" s="373">
        <v>1</v>
      </c>
      <c r="Y11" s="373">
        <v>1</v>
      </c>
      <c r="Z11" s="373">
        <v>0</v>
      </c>
      <c r="AA11" s="373">
        <v>0</v>
      </c>
      <c r="AB11" s="373">
        <v>0</v>
      </c>
      <c r="AC11" s="373">
        <v>0</v>
      </c>
      <c r="AD11" s="373">
        <v>0</v>
      </c>
      <c r="AE11" s="373">
        <v>0</v>
      </c>
      <c r="AF11" s="373">
        <v>0</v>
      </c>
      <c r="AG11" s="373">
        <v>0</v>
      </c>
      <c r="AH11" s="373">
        <v>0</v>
      </c>
      <c r="AI11" s="373">
        <v>0</v>
      </c>
      <c r="AJ11" s="373">
        <v>0</v>
      </c>
      <c r="AK11" s="373">
        <v>1</v>
      </c>
      <c r="AL11" s="373">
        <v>0</v>
      </c>
      <c r="AM11" s="373">
        <v>1</v>
      </c>
      <c r="AN11" s="373">
        <v>1</v>
      </c>
      <c r="AO11" s="373">
        <v>0</v>
      </c>
      <c r="AP11" s="373">
        <v>0</v>
      </c>
      <c r="AQ11" s="373">
        <v>0</v>
      </c>
      <c r="AR11" s="373">
        <v>0</v>
      </c>
      <c r="AS11" s="373">
        <v>0</v>
      </c>
      <c r="AT11" s="373">
        <v>0</v>
      </c>
      <c r="AU11" s="373">
        <v>0</v>
      </c>
      <c r="AV11" s="373">
        <v>1</v>
      </c>
      <c r="AW11" s="373">
        <v>0</v>
      </c>
      <c r="AX11" s="373">
        <v>0</v>
      </c>
      <c r="AY11" s="412">
        <f t="shared" si="2"/>
        <v>100</v>
      </c>
    </row>
    <row r="12" spans="1:51" s="9" customFormat="1" ht="15.95" customHeight="1">
      <c r="A12" s="194"/>
      <c r="B12" s="195" t="s">
        <v>291</v>
      </c>
      <c r="C12" s="179">
        <v>60</v>
      </c>
      <c r="D12" s="179">
        <v>1</v>
      </c>
      <c r="E12" s="179">
        <v>0</v>
      </c>
      <c r="F12" s="179">
        <v>0</v>
      </c>
      <c r="G12" s="179">
        <v>0</v>
      </c>
      <c r="H12" s="179">
        <v>0</v>
      </c>
      <c r="I12" s="179">
        <v>64</v>
      </c>
      <c r="J12" s="139">
        <v>1847</v>
      </c>
      <c r="K12" s="179">
        <v>2</v>
      </c>
      <c r="L12" s="179">
        <v>2</v>
      </c>
      <c r="M12" s="179">
        <v>0</v>
      </c>
      <c r="N12" s="385">
        <f>IFERROR('卒後中学（２）-1'!F12/'卒後中学（２）-1'!C12*100,0)</f>
        <v>99.309612320764742</v>
      </c>
      <c r="O12" s="385">
        <f>IFERROR('卒後中学（２）-1'!G12/'卒後中学（２）-1'!D12*100,0)</f>
        <v>99.190283400809719</v>
      </c>
      <c r="P12" s="385">
        <f>IFERROR('卒後中学（２）-1'!H12/'卒後中学（２）-1'!E12*100,0)</f>
        <v>99.441340782122893</v>
      </c>
      <c r="Q12" s="399">
        <f>IFERROR(K12/'卒後中学（２）-1'!C12*100,0)</f>
        <v>0.10621348911311736</v>
      </c>
      <c r="R12" s="399">
        <f>IFERROR(L12/'卒後中学（２）-1'!D12*100,0)</f>
        <v>0.20242914979757085</v>
      </c>
      <c r="S12" s="400">
        <f>IFERROR(M12/'卒後中学（２）-1'!E12*100,0)</f>
        <v>0</v>
      </c>
      <c r="T12" s="194"/>
      <c r="U12" s="195" t="s">
        <v>291</v>
      </c>
      <c r="V12" s="139">
        <v>2</v>
      </c>
      <c r="W12" s="179">
        <v>1</v>
      </c>
      <c r="X12" s="179">
        <v>1</v>
      </c>
      <c r="Y12" s="139">
        <v>2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1</v>
      </c>
      <c r="AG12" s="139">
        <v>1</v>
      </c>
      <c r="AH12" s="139">
        <v>0</v>
      </c>
      <c r="AI12" s="139">
        <v>1</v>
      </c>
      <c r="AJ12" s="139">
        <v>0</v>
      </c>
      <c r="AK12" s="139">
        <v>1</v>
      </c>
      <c r="AL12" s="139">
        <v>0</v>
      </c>
      <c r="AM12" s="139">
        <v>1</v>
      </c>
      <c r="AN12" s="139">
        <v>1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1</v>
      </c>
      <c r="AV12" s="139">
        <v>1</v>
      </c>
      <c r="AW12" s="139">
        <v>0</v>
      </c>
      <c r="AX12" s="139">
        <v>0</v>
      </c>
      <c r="AY12" s="222">
        <f t="shared" si="2"/>
        <v>50</v>
      </c>
    </row>
    <row r="13" spans="1:51" s="34" customFormat="1" ht="15.95" customHeight="1">
      <c r="A13" s="198"/>
      <c r="B13" s="199"/>
      <c r="C13" s="373">
        <v>2</v>
      </c>
      <c r="D13" s="373">
        <v>0</v>
      </c>
      <c r="E13" s="373">
        <v>0</v>
      </c>
      <c r="F13" s="373">
        <v>0</v>
      </c>
      <c r="G13" s="373">
        <v>0</v>
      </c>
      <c r="H13" s="373">
        <v>0</v>
      </c>
      <c r="I13" s="373">
        <v>0</v>
      </c>
      <c r="J13" s="373">
        <v>42</v>
      </c>
      <c r="K13" s="373">
        <v>0</v>
      </c>
      <c r="L13" s="373">
        <v>0</v>
      </c>
      <c r="M13" s="373">
        <v>0</v>
      </c>
      <c r="N13" s="392">
        <f>IFERROR('卒後中学（２）-1'!F13/'卒後中学（２）-1'!C13*100,0)</f>
        <v>100</v>
      </c>
      <c r="O13" s="392">
        <f>IFERROR('卒後中学（２）-1'!G13/'卒後中学（２）-1'!D13*100,0)</f>
        <v>100</v>
      </c>
      <c r="P13" s="392">
        <f>IFERROR('卒後中学（２）-1'!H13/'卒後中学（２）-1'!E13*100,0)</f>
        <v>100</v>
      </c>
      <c r="Q13" s="393">
        <f>IFERROR(K13/'卒後中学（２）-1'!C13*100,0)</f>
        <v>0</v>
      </c>
      <c r="R13" s="393">
        <f>IFERROR(L13/'卒後中学（２）-1'!D13*100,0)</f>
        <v>0</v>
      </c>
      <c r="S13" s="393">
        <f>IFERROR(M13/'卒後中学（２）-1'!E13*100,0)</f>
        <v>0</v>
      </c>
      <c r="T13" s="198"/>
      <c r="U13" s="199"/>
      <c r="V13" s="373">
        <v>0</v>
      </c>
      <c r="W13" s="373">
        <v>0</v>
      </c>
      <c r="X13" s="373">
        <v>0</v>
      </c>
      <c r="Y13" s="373">
        <v>0</v>
      </c>
      <c r="Z13" s="373">
        <v>0</v>
      </c>
      <c r="AA13" s="373">
        <v>0</v>
      </c>
      <c r="AB13" s="373">
        <v>0</v>
      </c>
      <c r="AC13" s="373">
        <v>0</v>
      </c>
      <c r="AD13" s="373">
        <v>0</v>
      </c>
      <c r="AE13" s="373">
        <v>0</v>
      </c>
      <c r="AF13" s="373">
        <v>0</v>
      </c>
      <c r="AG13" s="373">
        <v>0</v>
      </c>
      <c r="AH13" s="373">
        <v>0</v>
      </c>
      <c r="AI13" s="373">
        <v>0</v>
      </c>
      <c r="AJ13" s="373">
        <v>0</v>
      </c>
      <c r="AK13" s="373">
        <v>0</v>
      </c>
      <c r="AL13" s="373">
        <v>0</v>
      </c>
      <c r="AM13" s="373">
        <v>0</v>
      </c>
      <c r="AN13" s="373">
        <v>0</v>
      </c>
      <c r="AO13" s="373">
        <v>0</v>
      </c>
      <c r="AP13" s="373">
        <v>0</v>
      </c>
      <c r="AQ13" s="373">
        <v>0</v>
      </c>
      <c r="AR13" s="373">
        <v>0</v>
      </c>
      <c r="AS13" s="373">
        <v>0</v>
      </c>
      <c r="AT13" s="373">
        <v>0</v>
      </c>
      <c r="AU13" s="373">
        <v>0</v>
      </c>
      <c r="AV13" s="373">
        <v>0</v>
      </c>
      <c r="AW13" s="373">
        <v>0</v>
      </c>
      <c r="AX13" s="373">
        <v>0</v>
      </c>
      <c r="AY13" s="373">
        <f t="shared" si="2"/>
        <v>0</v>
      </c>
    </row>
    <row r="14" spans="1:51" s="9" customFormat="1" ht="15.95" customHeight="1">
      <c r="A14" s="200"/>
      <c r="B14" s="201" t="s">
        <v>293</v>
      </c>
      <c r="C14" s="135">
        <v>5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3</v>
      </c>
      <c r="J14" s="135">
        <v>240</v>
      </c>
      <c r="K14" s="135">
        <v>0</v>
      </c>
      <c r="L14" s="183">
        <v>0</v>
      </c>
      <c r="M14" s="135">
        <v>0</v>
      </c>
      <c r="N14" s="386">
        <f>IFERROR('卒後中学（２）-1'!F14/'卒後中学（２）-1'!C14*100,0)</f>
        <v>99.59349593495935</v>
      </c>
      <c r="O14" s="386">
        <f>IFERROR('卒後中学（２）-1'!G14/'卒後中学（２）-1'!D14*100,0)</f>
        <v>99.152542372881356</v>
      </c>
      <c r="P14" s="386">
        <f>IFERROR('卒後中学（２）-1'!H14/'卒後中学（２）-1'!E14*100,0)</f>
        <v>100</v>
      </c>
      <c r="Q14" s="401">
        <f>IFERROR(K14/'卒後中学（２）-1'!C14*100,0)</f>
        <v>0</v>
      </c>
      <c r="R14" s="401">
        <f>IFERROR(L14/'卒後中学（２）-1'!D14*100,0)</f>
        <v>0</v>
      </c>
      <c r="S14" s="402">
        <f>IFERROR(M14/'卒後中学（２）-1'!E14*100,0)</f>
        <v>0</v>
      </c>
      <c r="T14" s="200"/>
      <c r="U14" s="201" t="s">
        <v>293</v>
      </c>
      <c r="V14" s="135">
        <v>0</v>
      </c>
      <c r="W14" s="183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225">
        <f t="shared" si="2"/>
        <v>0</v>
      </c>
    </row>
    <row r="15" spans="1:51" s="9" customFormat="1" ht="15.95" customHeight="1">
      <c r="A15" s="200"/>
      <c r="B15" s="201" t="s">
        <v>39</v>
      </c>
      <c r="C15" s="135">
        <v>3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4</v>
      </c>
      <c r="J15" s="135">
        <v>393</v>
      </c>
      <c r="K15" s="135">
        <v>0</v>
      </c>
      <c r="L15" s="135">
        <v>0</v>
      </c>
      <c r="M15" s="135">
        <v>0</v>
      </c>
      <c r="N15" s="386">
        <f>IFERROR('卒後中学（２）-1'!F15/'卒後中学（２）-1'!C15*100,0)</f>
        <v>100</v>
      </c>
      <c r="O15" s="386">
        <f>IFERROR('卒後中学（２）-1'!G15/'卒後中学（２）-1'!D15*100,0)</f>
        <v>100</v>
      </c>
      <c r="P15" s="386">
        <f>IFERROR('卒後中学（２）-1'!H15/'卒後中学（２）-1'!E15*100,0)</f>
        <v>100</v>
      </c>
      <c r="Q15" s="401">
        <f>IFERROR(K15/'卒後中学（２）-1'!C15*100,0)</f>
        <v>0</v>
      </c>
      <c r="R15" s="401">
        <f>IFERROR(L15/'卒後中学（２）-1'!D15*100,0)</f>
        <v>0</v>
      </c>
      <c r="S15" s="402">
        <f>IFERROR(M15/'卒後中学（２）-1'!E15*100,0)</f>
        <v>0</v>
      </c>
      <c r="T15" s="200"/>
      <c r="U15" s="201" t="s">
        <v>39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224">
        <f t="shared" si="2"/>
        <v>0</v>
      </c>
    </row>
    <row r="16" spans="1:51" s="9" customFormat="1" ht="15.95" customHeight="1">
      <c r="A16" s="200"/>
      <c r="B16" s="201" t="s">
        <v>55</v>
      </c>
      <c r="C16" s="135">
        <v>16</v>
      </c>
      <c r="D16" s="135">
        <v>1</v>
      </c>
      <c r="E16" s="135">
        <v>0</v>
      </c>
      <c r="F16" s="135">
        <v>0</v>
      </c>
      <c r="G16" s="135">
        <v>0</v>
      </c>
      <c r="H16" s="135">
        <v>0</v>
      </c>
      <c r="I16" s="135">
        <v>13</v>
      </c>
      <c r="J16" s="135">
        <v>502</v>
      </c>
      <c r="K16" s="135">
        <v>1</v>
      </c>
      <c r="L16" s="135">
        <v>1</v>
      </c>
      <c r="M16" s="135">
        <v>0</v>
      </c>
      <c r="N16" s="386">
        <f>IFERROR('卒後中学（２）-1'!F16/'卒後中学（２）-1'!C16*100,0)</f>
        <v>98.656429942418427</v>
      </c>
      <c r="O16" s="386">
        <f>IFERROR('卒後中学（２）-1'!G16/'卒後中学（２）-1'!D16*100,0)</f>
        <v>97.701149425287355</v>
      </c>
      <c r="P16" s="386">
        <f>IFERROR('卒後中学（２）-1'!H16/'卒後中学（２）-1'!E16*100,0)</f>
        <v>99.615384615384613</v>
      </c>
      <c r="Q16" s="401">
        <f>IFERROR(K16/'卒後中学（２）-1'!C16*100,0)</f>
        <v>0.19193857965451055</v>
      </c>
      <c r="R16" s="401">
        <f>IFERROR(L16/'卒後中学（２）-1'!D16*100,0)</f>
        <v>0.38314176245210724</v>
      </c>
      <c r="S16" s="402">
        <f>IFERROR(M16/'卒後中学（２）-1'!E16*100,0)</f>
        <v>0</v>
      </c>
      <c r="T16" s="200"/>
      <c r="U16" s="201" t="s">
        <v>55</v>
      </c>
      <c r="V16" s="135">
        <v>1</v>
      </c>
      <c r="W16" s="135">
        <v>0</v>
      </c>
      <c r="X16" s="135">
        <v>1</v>
      </c>
      <c r="Y16" s="135">
        <v>1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1</v>
      </c>
      <c r="AL16" s="135">
        <v>0</v>
      </c>
      <c r="AM16" s="135">
        <v>1</v>
      </c>
      <c r="AN16" s="135">
        <v>1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1</v>
      </c>
      <c r="AW16" s="135">
        <v>0</v>
      </c>
      <c r="AX16" s="135">
        <v>0</v>
      </c>
      <c r="AY16" s="225">
        <f t="shared" si="2"/>
        <v>100</v>
      </c>
    </row>
    <row r="17" spans="1:51" s="9" customFormat="1" ht="15.95" customHeight="1">
      <c r="A17" s="200"/>
      <c r="B17" s="201" t="s">
        <v>295</v>
      </c>
      <c r="C17" s="135">
        <v>16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9</v>
      </c>
      <c r="J17" s="135">
        <v>354</v>
      </c>
      <c r="K17" s="135">
        <v>0</v>
      </c>
      <c r="L17" s="183">
        <v>0</v>
      </c>
      <c r="M17" s="135">
        <v>0</v>
      </c>
      <c r="N17" s="386">
        <f>IFERROR('卒後中学（２）-1'!F17/'卒後中学（２）-1'!C17*100,0)</f>
        <v>99.173553719008268</v>
      </c>
      <c r="O17" s="386">
        <f>IFERROR('卒後中学（２）-1'!G17/'卒後中学（２）-1'!D17*100,0)</f>
        <v>100</v>
      </c>
      <c r="P17" s="386">
        <f>IFERROR('卒後中学（２）-1'!H17/'卒後中学（２）-1'!E17*100,0)</f>
        <v>98.412698412698404</v>
      </c>
      <c r="Q17" s="401">
        <f>IFERROR(K17/'卒後中学（２）-1'!C17*100,0)</f>
        <v>0</v>
      </c>
      <c r="R17" s="401">
        <f>IFERROR(L17/'卒後中学（２）-1'!D17*100,0)</f>
        <v>0</v>
      </c>
      <c r="S17" s="401">
        <f>IFERROR(M17/'卒後中学（２）-1'!E17*100,0)</f>
        <v>0</v>
      </c>
      <c r="T17" s="200"/>
      <c r="U17" s="201" t="s">
        <v>295</v>
      </c>
      <c r="V17" s="135">
        <v>0</v>
      </c>
      <c r="W17" s="183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225">
        <f t="shared" si="2"/>
        <v>0</v>
      </c>
    </row>
    <row r="18" spans="1:51" s="9" customFormat="1" ht="15.95" customHeight="1">
      <c r="A18" s="200"/>
      <c r="B18" s="201" t="s">
        <v>297</v>
      </c>
      <c r="C18" s="135">
        <v>7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13</v>
      </c>
      <c r="J18" s="135">
        <v>443</v>
      </c>
      <c r="K18" s="135">
        <v>2</v>
      </c>
      <c r="L18" s="183">
        <v>2</v>
      </c>
      <c r="M18" s="135">
        <v>0</v>
      </c>
      <c r="N18" s="386">
        <f>IFERROR('卒後中学（２）-1'!F18/'卒後中学（２）-1'!C18*100,0)</f>
        <v>98.675496688741731</v>
      </c>
      <c r="O18" s="386">
        <f>IFERROR('卒後中学（２）-1'!G18/'卒後中学（２）-1'!D18*100,0)</f>
        <v>98.275862068965509</v>
      </c>
      <c r="P18" s="386">
        <f>IFERROR('卒後中学（２）-1'!H18/'卒後中学（２）-1'!E18*100,0)</f>
        <v>99.095022624434392</v>
      </c>
      <c r="Q18" s="401">
        <f>IFERROR(K18/'卒後中学（２）-1'!C18*100,0)</f>
        <v>0.44150110375275936</v>
      </c>
      <c r="R18" s="401">
        <f>IFERROR(L18/'卒後中学（２）-1'!D18*100,0)</f>
        <v>0.86206896551724133</v>
      </c>
      <c r="S18" s="401">
        <f>IFERROR(M18/'卒後中学（２）-1'!E18*100,0)</f>
        <v>0</v>
      </c>
      <c r="T18" s="200"/>
      <c r="U18" s="201" t="s">
        <v>297</v>
      </c>
      <c r="V18" s="135">
        <v>2</v>
      </c>
      <c r="W18" s="183">
        <v>2</v>
      </c>
      <c r="X18" s="135">
        <v>0</v>
      </c>
      <c r="Y18" s="135">
        <v>2</v>
      </c>
      <c r="Z18" s="135">
        <v>0</v>
      </c>
      <c r="AA18" s="135">
        <v>2</v>
      </c>
      <c r="AB18" s="135">
        <v>2</v>
      </c>
      <c r="AC18" s="135">
        <v>0</v>
      </c>
      <c r="AD18" s="135">
        <v>2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2</v>
      </c>
      <c r="AV18" s="135">
        <v>0</v>
      </c>
      <c r="AW18" s="135">
        <v>0</v>
      </c>
      <c r="AX18" s="135">
        <v>0</v>
      </c>
      <c r="AY18" s="224">
        <f t="shared" si="2"/>
        <v>0</v>
      </c>
    </row>
    <row r="19" spans="1:51" s="9" customFormat="1" ht="15.95" customHeight="1">
      <c r="A19" s="200"/>
      <c r="B19" s="201" t="s">
        <v>37</v>
      </c>
      <c r="C19" s="135">
        <v>4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2</v>
      </c>
      <c r="J19" s="135">
        <v>221</v>
      </c>
      <c r="K19" s="135">
        <v>0</v>
      </c>
      <c r="L19" s="135">
        <v>0</v>
      </c>
      <c r="M19" s="135">
        <v>0</v>
      </c>
      <c r="N19" s="386">
        <f>IFERROR('卒後中学（２）-1'!F19/'卒後中学（２）-1'!C19*100,0)</f>
        <v>100</v>
      </c>
      <c r="O19" s="386">
        <f>IFERROR('卒後中学（２）-1'!G19/'卒後中学（２）-1'!D19*100,0)</f>
        <v>100</v>
      </c>
      <c r="P19" s="386">
        <f>IFERROR('卒後中学（２）-1'!H19/'卒後中学（２）-1'!E19*100,0)</f>
        <v>100</v>
      </c>
      <c r="Q19" s="401">
        <f>IFERROR(K19/'卒後中学（２）-1'!C19*100,0)</f>
        <v>0</v>
      </c>
      <c r="R19" s="401">
        <f>IFERROR(L19/'卒後中学（２）-1'!D19*100,0)</f>
        <v>0</v>
      </c>
      <c r="S19" s="402">
        <f>IFERROR(M19/'卒後中学（２）-1'!E19*100,0)</f>
        <v>0</v>
      </c>
      <c r="T19" s="200"/>
      <c r="U19" s="201" t="s">
        <v>37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225">
        <f t="shared" si="2"/>
        <v>0</v>
      </c>
    </row>
    <row r="20" spans="1:51" s="9" customFormat="1" ht="15.95" customHeight="1">
      <c r="A20" s="200"/>
      <c r="B20" s="201" t="s">
        <v>40</v>
      </c>
      <c r="C20" s="135">
        <v>2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83">
        <v>3</v>
      </c>
      <c r="J20" s="135">
        <v>202</v>
      </c>
      <c r="K20" s="135">
        <v>0</v>
      </c>
      <c r="L20" s="183">
        <v>0</v>
      </c>
      <c r="M20" s="135">
        <v>0</v>
      </c>
      <c r="N20" s="386">
        <f>IFERROR('卒後中学（２）-1'!F20/'卒後中学（２）-1'!C20*100,0)</f>
        <v>99.514563106796118</v>
      </c>
      <c r="O20" s="386">
        <f>IFERROR('卒後中学（２）-1'!G20/'卒後中学（２）-1'!D20*100,0)</f>
        <v>99.065420560747668</v>
      </c>
      <c r="P20" s="386">
        <f>IFERROR('卒後中学（２）-1'!H20/'卒後中学（２）-1'!E20*100,0)</f>
        <v>100</v>
      </c>
      <c r="Q20" s="401">
        <f>IFERROR(K20/'卒後中学（２）-1'!C20*100,0)</f>
        <v>0</v>
      </c>
      <c r="R20" s="401">
        <f>IFERROR(L20/'卒後中学（２）-1'!D20*100,0)</f>
        <v>0</v>
      </c>
      <c r="S20" s="402">
        <f>IFERROR(M20/'卒後中学（２）-1'!E20*100,0)</f>
        <v>0</v>
      </c>
      <c r="T20" s="200"/>
      <c r="U20" s="201" t="s">
        <v>40</v>
      </c>
      <c r="V20" s="135">
        <v>0</v>
      </c>
      <c r="W20" s="183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225">
        <f t="shared" si="2"/>
        <v>0</v>
      </c>
    </row>
    <row r="21" spans="1:51" s="33" customFormat="1" ht="15.95" customHeight="1">
      <c r="A21" s="527" t="s">
        <v>298</v>
      </c>
      <c r="B21" s="528"/>
      <c r="C21" s="136">
        <f>C22+C27+C30+C32+C36+C40+C48+C53</f>
        <v>62</v>
      </c>
      <c r="D21" s="136">
        <f t="shared" ref="D21:G21" si="6">D22+D27+D30+D32+D36+D40+D48+D53</f>
        <v>3</v>
      </c>
      <c r="E21" s="136">
        <f t="shared" si="6"/>
        <v>0</v>
      </c>
      <c r="F21" s="136">
        <f t="shared" si="6"/>
        <v>0</v>
      </c>
      <c r="G21" s="136">
        <f t="shared" si="6"/>
        <v>0</v>
      </c>
      <c r="H21" s="136">
        <v>0</v>
      </c>
      <c r="I21" s="136">
        <f>I22+I27+I30+I32+I36+I40+I48+I53</f>
        <v>41</v>
      </c>
      <c r="J21" s="136">
        <f>J22+J27+J30+J32+J36+J40+J48+J53</f>
        <v>2007</v>
      </c>
      <c r="K21" s="136">
        <f>K22+K27+K30+K32+K36+K40+K48+K53</f>
        <v>5</v>
      </c>
      <c r="L21" s="136">
        <f>L22+L27+L30+L32+L36+L40+L48+L53</f>
        <v>5</v>
      </c>
      <c r="M21" s="136">
        <f>M22+M27+M30+M32+M36+M40+M48+M53</f>
        <v>0</v>
      </c>
      <c r="N21" s="387">
        <f>IFERROR('卒後中学（２）-1'!F21/'卒後中学（２）-1'!C21*100,0)</f>
        <v>99.22330097087378</v>
      </c>
      <c r="O21" s="387">
        <f>IFERROR('卒後中学（２）-1'!G21/'卒後中学（２）-1'!D21*100,0)</f>
        <v>98.737864077669897</v>
      </c>
      <c r="P21" s="387">
        <f>IFERROR('卒後中学（２）-1'!H21/'卒後中学（２）-1'!E21*100,0)</f>
        <v>99.708737864077662</v>
      </c>
      <c r="Q21" s="403">
        <f>IFERROR(K21/'卒後中学（２）-1'!C21*100,0)</f>
        <v>0.24271844660194172</v>
      </c>
      <c r="R21" s="403">
        <f>IFERROR(L21/'卒後中学（２）-1'!D21*100,0)</f>
        <v>0.48543689320388345</v>
      </c>
      <c r="S21" s="404">
        <f>IFERROR(M21/'卒後中学（２）-1'!E21*100,0)</f>
        <v>0</v>
      </c>
      <c r="T21" s="527" t="s">
        <v>298</v>
      </c>
      <c r="U21" s="528"/>
      <c r="V21" s="136">
        <f>V22+V27+V30+V32+V36+V40+V48+V53</f>
        <v>5</v>
      </c>
      <c r="W21" s="136">
        <f>W22+W27+W30+W32+W36+W40+W48+W53</f>
        <v>3</v>
      </c>
      <c r="X21" s="136">
        <f>X22+X27+X30+X32+X36+X40+X48+X53</f>
        <v>2</v>
      </c>
      <c r="Y21" s="136">
        <f t="shared" ref="Y21:AX21" si="7">Y22+Y27+Y30+Y32+Y36+Y40+Y48+Y53</f>
        <v>5</v>
      </c>
      <c r="Z21" s="136">
        <f t="shared" si="7"/>
        <v>0</v>
      </c>
      <c r="AA21" s="136">
        <f>AA22+AA27+AA30+AA32+AA36+AA40+AA48+AA53</f>
        <v>1</v>
      </c>
      <c r="AB21" s="136">
        <f t="shared" si="7"/>
        <v>1</v>
      </c>
      <c r="AC21" s="136">
        <f t="shared" si="7"/>
        <v>0</v>
      </c>
      <c r="AD21" s="136">
        <f t="shared" si="7"/>
        <v>1</v>
      </c>
      <c r="AE21" s="136">
        <f t="shared" si="7"/>
        <v>0</v>
      </c>
      <c r="AF21" s="136">
        <f>AF22+AF27+AF30+AF32+AF36+AF40+AF48+AF53</f>
        <v>3</v>
      </c>
      <c r="AG21" s="136">
        <f t="shared" si="7"/>
        <v>2</v>
      </c>
      <c r="AH21" s="136">
        <f t="shared" si="7"/>
        <v>1</v>
      </c>
      <c r="AI21" s="136">
        <f t="shared" si="7"/>
        <v>3</v>
      </c>
      <c r="AJ21" s="136">
        <f t="shared" si="7"/>
        <v>0</v>
      </c>
      <c r="AK21" s="136">
        <f>AK22+AK27+AK30+AK32+AK36+AK40+AK48+AK53</f>
        <v>0</v>
      </c>
      <c r="AL21" s="136">
        <f t="shared" si="7"/>
        <v>0</v>
      </c>
      <c r="AM21" s="136">
        <f t="shared" si="7"/>
        <v>0</v>
      </c>
      <c r="AN21" s="136">
        <f t="shared" si="7"/>
        <v>0</v>
      </c>
      <c r="AO21" s="136">
        <f t="shared" si="7"/>
        <v>0</v>
      </c>
      <c r="AP21" s="136">
        <f>AP22+AP27+AP30+AP32+AP36+AP40+AP48+AP53</f>
        <v>1</v>
      </c>
      <c r="AQ21" s="136">
        <f t="shared" si="7"/>
        <v>0</v>
      </c>
      <c r="AR21" s="136">
        <f t="shared" si="7"/>
        <v>1</v>
      </c>
      <c r="AS21" s="136">
        <f t="shared" si="7"/>
        <v>1</v>
      </c>
      <c r="AT21" s="136">
        <f t="shared" si="7"/>
        <v>0</v>
      </c>
      <c r="AU21" s="136">
        <f>AU22+AU27+AU30+AU32+AU36+AU40+AU48+AU53</f>
        <v>3</v>
      </c>
      <c r="AV21" s="136">
        <f t="shared" si="7"/>
        <v>2</v>
      </c>
      <c r="AW21" s="136">
        <f t="shared" si="7"/>
        <v>0</v>
      </c>
      <c r="AX21" s="136">
        <f t="shared" si="7"/>
        <v>0</v>
      </c>
      <c r="AY21" s="226">
        <f t="shared" si="2"/>
        <v>40</v>
      </c>
    </row>
    <row r="22" spans="1:51" s="33" customFormat="1" ht="15.95" customHeight="1">
      <c r="A22" s="519" t="s">
        <v>41</v>
      </c>
      <c r="B22" s="520"/>
      <c r="C22" s="137">
        <f>SUM(C23:C26)</f>
        <v>2</v>
      </c>
      <c r="D22" s="137">
        <f t="shared" ref="D22:M22" si="8">SUM(D23:D26)</f>
        <v>0</v>
      </c>
      <c r="E22" s="137">
        <f t="shared" si="8"/>
        <v>0</v>
      </c>
      <c r="F22" s="137">
        <f t="shared" si="8"/>
        <v>0</v>
      </c>
      <c r="G22" s="137">
        <f t="shared" si="8"/>
        <v>0</v>
      </c>
      <c r="H22" s="137">
        <f>SUM(H23:H26)</f>
        <v>0</v>
      </c>
      <c r="I22" s="137">
        <f t="shared" si="8"/>
        <v>1</v>
      </c>
      <c r="J22" s="137">
        <f>SUM(J23:J26)</f>
        <v>119</v>
      </c>
      <c r="K22" s="137">
        <f>SUM(K23:K26)</f>
        <v>0</v>
      </c>
      <c r="L22" s="137">
        <f>SUM(L23:L26)</f>
        <v>0</v>
      </c>
      <c r="M22" s="137">
        <f t="shared" si="8"/>
        <v>0</v>
      </c>
      <c r="N22" s="388">
        <f>IFERROR('卒後中学（２）-1'!F22/'卒後中学（２）-1'!C22*100,0)</f>
        <v>100</v>
      </c>
      <c r="O22" s="388">
        <f>IFERROR('卒後中学（２）-1'!G22/'卒後中学（２）-1'!D22*100,0)</f>
        <v>100</v>
      </c>
      <c r="P22" s="388">
        <f>IFERROR('卒後中学（２）-1'!H22/'卒後中学（２）-1'!E22*100,0)</f>
        <v>100</v>
      </c>
      <c r="Q22" s="405">
        <f>IFERROR(K22/'卒後中学（２）-1'!C22*100,0)</f>
        <v>0</v>
      </c>
      <c r="R22" s="405">
        <f>IFERROR(L22/'卒後中学（２）-1'!D22*100,0)</f>
        <v>0</v>
      </c>
      <c r="S22" s="406">
        <f>IFERROR(M22/'卒後中学（２）-1'!E22*100,0)</f>
        <v>0</v>
      </c>
      <c r="T22" s="519" t="s">
        <v>41</v>
      </c>
      <c r="U22" s="520"/>
      <c r="V22" s="137">
        <f>SUM(V23:V26)</f>
        <v>0</v>
      </c>
      <c r="W22" s="137">
        <f t="shared" ref="W22:AX22" si="9">SUM(W23:W26)</f>
        <v>0</v>
      </c>
      <c r="X22" s="137">
        <f t="shared" si="9"/>
        <v>0</v>
      </c>
      <c r="Y22" s="137">
        <f t="shared" si="9"/>
        <v>0</v>
      </c>
      <c r="Z22" s="137">
        <f t="shared" si="9"/>
        <v>0</v>
      </c>
      <c r="AA22" s="137">
        <f>SUM(AA23:AA26)</f>
        <v>0</v>
      </c>
      <c r="AB22" s="137">
        <f t="shared" si="9"/>
        <v>0</v>
      </c>
      <c r="AC22" s="137">
        <f t="shared" si="9"/>
        <v>0</v>
      </c>
      <c r="AD22" s="137">
        <f t="shared" si="9"/>
        <v>0</v>
      </c>
      <c r="AE22" s="137">
        <f t="shared" si="9"/>
        <v>0</v>
      </c>
      <c r="AF22" s="137">
        <f>SUM(AF23:AF26)</f>
        <v>0</v>
      </c>
      <c r="AG22" s="137">
        <f t="shared" si="9"/>
        <v>0</v>
      </c>
      <c r="AH22" s="137">
        <f t="shared" si="9"/>
        <v>0</v>
      </c>
      <c r="AI22" s="137">
        <f t="shared" si="9"/>
        <v>0</v>
      </c>
      <c r="AJ22" s="137">
        <f t="shared" si="9"/>
        <v>0</v>
      </c>
      <c r="AK22" s="137">
        <f>SUM(AK23:AK26)</f>
        <v>0</v>
      </c>
      <c r="AL22" s="137">
        <f t="shared" si="9"/>
        <v>0</v>
      </c>
      <c r="AM22" s="137">
        <f t="shared" si="9"/>
        <v>0</v>
      </c>
      <c r="AN22" s="137">
        <f t="shared" si="9"/>
        <v>0</v>
      </c>
      <c r="AO22" s="137">
        <f t="shared" si="9"/>
        <v>0</v>
      </c>
      <c r="AP22" s="137">
        <f>SUM(AP23:AP26)</f>
        <v>0</v>
      </c>
      <c r="AQ22" s="137">
        <f t="shared" si="9"/>
        <v>0</v>
      </c>
      <c r="AR22" s="137">
        <f t="shared" si="9"/>
        <v>0</v>
      </c>
      <c r="AS22" s="137">
        <f t="shared" si="9"/>
        <v>0</v>
      </c>
      <c r="AT22" s="137">
        <f t="shared" si="9"/>
        <v>0</v>
      </c>
      <c r="AU22" s="137">
        <f>SUM(AU23:AU26)</f>
        <v>0</v>
      </c>
      <c r="AV22" s="137">
        <f t="shared" si="9"/>
        <v>0</v>
      </c>
      <c r="AW22" s="137">
        <f t="shared" si="9"/>
        <v>0</v>
      </c>
      <c r="AX22" s="137">
        <f t="shared" si="9"/>
        <v>0</v>
      </c>
      <c r="AY22" s="227">
        <f t="shared" si="2"/>
        <v>0</v>
      </c>
    </row>
    <row r="23" spans="1:51" s="9" customFormat="1" ht="15.95" customHeight="1">
      <c r="A23" s="202"/>
      <c r="B23" s="197" t="s">
        <v>300</v>
      </c>
      <c r="C23" s="138">
        <v>2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86">
        <v>0</v>
      </c>
      <c r="J23" s="138">
        <v>72</v>
      </c>
      <c r="K23" s="138">
        <v>0</v>
      </c>
      <c r="L23" s="138">
        <v>0</v>
      </c>
      <c r="M23" s="138">
        <v>0</v>
      </c>
      <c r="N23" s="389">
        <f>IFERROR('卒後中学（２）-1'!F23/'卒後中学（２）-1'!C23*100,0)</f>
        <v>100</v>
      </c>
      <c r="O23" s="389">
        <f>IFERROR('卒後中学（２）-1'!G23/'卒後中学（２）-1'!D23*100,0)</f>
        <v>100</v>
      </c>
      <c r="P23" s="389">
        <f>IFERROR('卒後中学（２）-1'!H23/'卒後中学（２）-1'!E23*100,0)</f>
        <v>100</v>
      </c>
      <c r="Q23" s="407">
        <f>IFERROR(K23/'卒後中学（２）-1'!C23*100,0)</f>
        <v>0</v>
      </c>
      <c r="R23" s="407">
        <f>IFERROR(L23/'卒後中学（２）-1'!D23*100,0)</f>
        <v>0</v>
      </c>
      <c r="S23" s="408">
        <f>IFERROR(M23/'卒後中学（２）-1'!E23*100,0)</f>
        <v>0</v>
      </c>
      <c r="T23" s="202"/>
      <c r="U23" s="197" t="s">
        <v>300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229">
        <f t="shared" si="2"/>
        <v>0</v>
      </c>
    </row>
    <row r="24" spans="1:51" s="9" customFormat="1" ht="15.95" customHeight="1">
      <c r="A24" s="203"/>
      <c r="B24" s="201" t="s">
        <v>302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1</v>
      </c>
      <c r="J24" s="135">
        <v>11</v>
      </c>
      <c r="K24" s="135">
        <v>0</v>
      </c>
      <c r="L24" s="135">
        <v>0</v>
      </c>
      <c r="M24" s="135">
        <v>0</v>
      </c>
      <c r="N24" s="386">
        <f>IFERROR('卒後中学（２）-1'!F24/'卒後中学（２）-1'!C24*100,0)</f>
        <v>100</v>
      </c>
      <c r="O24" s="386">
        <f>IFERROR('卒後中学（２）-1'!G24/'卒後中学（２）-1'!D24*100,0)</f>
        <v>100</v>
      </c>
      <c r="P24" s="386">
        <f>IFERROR('卒後中学（２）-1'!H24/'卒後中学（２）-1'!E24*100,0)</f>
        <v>100</v>
      </c>
      <c r="Q24" s="401">
        <f>IFERROR(K24/'卒後中学（２）-1'!C24*100,0)</f>
        <v>0</v>
      </c>
      <c r="R24" s="401">
        <f>IFERROR(L24/'卒後中学（２）-1'!D24*100,0)</f>
        <v>0</v>
      </c>
      <c r="S24" s="402">
        <f>IFERROR(M24/'卒後中学（２）-1'!E24*100,0)</f>
        <v>0</v>
      </c>
      <c r="T24" s="203"/>
      <c r="U24" s="201" t="s">
        <v>302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225">
        <f t="shared" si="2"/>
        <v>0</v>
      </c>
    </row>
    <row r="25" spans="1:51" s="9" customFormat="1" ht="15.95" customHeight="1">
      <c r="A25" s="203"/>
      <c r="B25" s="201" t="s">
        <v>304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83">
        <v>0</v>
      </c>
      <c r="J25" s="135">
        <v>19</v>
      </c>
      <c r="K25" s="135">
        <v>0</v>
      </c>
      <c r="L25" s="135">
        <v>0</v>
      </c>
      <c r="M25" s="135">
        <v>0</v>
      </c>
      <c r="N25" s="386">
        <f>IFERROR('卒後中学（２）-1'!F25/'卒後中学（２）-1'!C25*100,0)</f>
        <v>100</v>
      </c>
      <c r="O25" s="386">
        <f>IFERROR('卒後中学（２）-1'!G25/'卒後中学（２）-1'!D25*100,0)</f>
        <v>100</v>
      </c>
      <c r="P25" s="386">
        <f>IFERROR('卒後中学（２）-1'!H25/'卒後中学（２）-1'!E25*100,0)</f>
        <v>100</v>
      </c>
      <c r="Q25" s="401">
        <f>IFERROR(K25/'卒後中学（２）-1'!C25*100,0)</f>
        <v>0</v>
      </c>
      <c r="R25" s="401">
        <f>IFERROR(L25/'卒後中学（２）-1'!D25*100,0)</f>
        <v>0</v>
      </c>
      <c r="S25" s="402">
        <f>IFERROR(M25/'卒後中学（２）-1'!E25*100,0)</f>
        <v>0</v>
      </c>
      <c r="T25" s="203"/>
      <c r="U25" s="201" t="s">
        <v>304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225">
        <f t="shared" si="2"/>
        <v>0</v>
      </c>
    </row>
    <row r="26" spans="1:51" s="9" customFormat="1" ht="15.95" customHeight="1">
      <c r="A26" s="204"/>
      <c r="B26" s="195" t="s">
        <v>38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79">
        <v>0</v>
      </c>
      <c r="J26" s="139">
        <v>17</v>
      </c>
      <c r="K26" s="139">
        <v>0</v>
      </c>
      <c r="L26" s="139">
        <v>0</v>
      </c>
      <c r="M26" s="139">
        <v>0</v>
      </c>
      <c r="N26" s="385">
        <f>IFERROR('卒後中学（２）-1'!F26/'卒後中学（２）-1'!C26*100,0)</f>
        <v>100</v>
      </c>
      <c r="O26" s="385">
        <f>IFERROR('卒後中学（２）-1'!G26/'卒後中学（２）-1'!D26*100,0)</f>
        <v>100</v>
      </c>
      <c r="P26" s="385">
        <f>IFERROR('卒後中学（２）-1'!H26/'卒後中学（２）-1'!E26*100,0)</f>
        <v>100</v>
      </c>
      <c r="Q26" s="399">
        <f>IFERROR(K26/'卒後中学（２）-1'!C26*100,0)</f>
        <v>0</v>
      </c>
      <c r="R26" s="399">
        <f>IFERROR(L26/'卒後中学（２）-1'!D26*100,0)</f>
        <v>0</v>
      </c>
      <c r="S26" s="400">
        <f>IFERROR(M26/'卒後中学（２）-1'!E26*100,0)</f>
        <v>0</v>
      </c>
      <c r="T26" s="204"/>
      <c r="U26" s="195" t="s">
        <v>38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v>0</v>
      </c>
      <c r="AY26" s="223">
        <f t="shared" si="2"/>
        <v>0</v>
      </c>
    </row>
    <row r="27" spans="1:51" s="33" customFormat="1" ht="15.95" customHeight="1">
      <c r="A27" s="519" t="s">
        <v>42</v>
      </c>
      <c r="B27" s="520"/>
      <c r="C27" s="137">
        <f>C28+C29</f>
        <v>9</v>
      </c>
      <c r="D27" s="137">
        <f t="shared" ref="D27:M27" si="10">D28+D29</f>
        <v>1</v>
      </c>
      <c r="E27" s="137">
        <f t="shared" si="10"/>
        <v>0</v>
      </c>
      <c r="F27" s="137">
        <f t="shared" si="10"/>
        <v>0</v>
      </c>
      <c r="G27" s="137">
        <f t="shared" si="10"/>
        <v>0</v>
      </c>
      <c r="H27" s="137">
        <f t="shared" si="10"/>
        <v>0</v>
      </c>
      <c r="I27" s="137">
        <f t="shared" si="10"/>
        <v>1</v>
      </c>
      <c r="J27" s="137">
        <f t="shared" si="10"/>
        <v>110</v>
      </c>
      <c r="K27" s="137">
        <f>K28+K29</f>
        <v>1</v>
      </c>
      <c r="L27" s="137">
        <f>L28+L29</f>
        <v>1</v>
      </c>
      <c r="M27" s="137">
        <f t="shared" si="10"/>
        <v>0</v>
      </c>
      <c r="N27" s="388">
        <f>IFERROR('卒後中学（２）-1'!F27/'卒後中学（２）-1'!C27*100,0)</f>
        <v>98.214285714285708</v>
      </c>
      <c r="O27" s="388">
        <f>IFERROR('卒後中学（２）-1'!G27/'卒後中学（２）-1'!D27*100,0)</f>
        <v>98.076923076923066</v>
      </c>
      <c r="P27" s="388">
        <f>IFERROR('卒後中学（２）-1'!H27/'卒後中学（２）-1'!E27*100,0)</f>
        <v>98.333333333333329</v>
      </c>
      <c r="Q27" s="405">
        <f>IFERROR(K27/'卒後中学（２）-1'!C27*100,0)</f>
        <v>0.89285714285714279</v>
      </c>
      <c r="R27" s="405">
        <f>IFERROR(L27/'卒後中学（２）-1'!D27*100,0)</f>
        <v>1.9230769230769231</v>
      </c>
      <c r="S27" s="406">
        <f>IFERROR(M27/'卒後中学（２）-1'!E27*100,0)</f>
        <v>0</v>
      </c>
      <c r="T27" s="519" t="s">
        <v>42</v>
      </c>
      <c r="U27" s="520"/>
      <c r="V27" s="137">
        <f>V29+V28</f>
        <v>1</v>
      </c>
      <c r="W27" s="137">
        <f t="shared" ref="W27:X27" si="11">W28+W29</f>
        <v>0</v>
      </c>
      <c r="X27" s="137">
        <f t="shared" si="11"/>
        <v>1</v>
      </c>
      <c r="Y27" s="137">
        <f t="shared" ref="Y27:AX27" si="12">Y29+Y28</f>
        <v>1</v>
      </c>
      <c r="Z27" s="137">
        <f t="shared" si="12"/>
        <v>0</v>
      </c>
      <c r="AA27" s="137">
        <f>AA29+AA28</f>
        <v>0</v>
      </c>
      <c r="AB27" s="137">
        <f t="shared" si="12"/>
        <v>0</v>
      </c>
      <c r="AC27" s="137">
        <f t="shared" si="12"/>
        <v>0</v>
      </c>
      <c r="AD27" s="137">
        <f t="shared" si="12"/>
        <v>0</v>
      </c>
      <c r="AE27" s="137">
        <f t="shared" si="12"/>
        <v>0</v>
      </c>
      <c r="AF27" s="137">
        <f>AF29+AF28</f>
        <v>0</v>
      </c>
      <c r="AG27" s="137">
        <f t="shared" si="12"/>
        <v>0</v>
      </c>
      <c r="AH27" s="137">
        <f t="shared" si="12"/>
        <v>0</v>
      </c>
      <c r="AI27" s="137">
        <f t="shared" si="12"/>
        <v>0</v>
      </c>
      <c r="AJ27" s="137">
        <f t="shared" si="12"/>
        <v>0</v>
      </c>
      <c r="AK27" s="137">
        <f>AK29+AK28</f>
        <v>0</v>
      </c>
      <c r="AL27" s="137">
        <f t="shared" si="12"/>
        <v>0</v>
      </c>
      <c r="AM27" s="137">
        <f t="shared" si="12"/>
        <v>0</v>
      </c>
      <c r="AN27" s="137">
        <f t="shared" si="12"/>
        <v>0</v>
      </c>
      <c r="AO27" s="137">
        <f t="shared" si="12"/>
        <v>0</v>
      </c>
      <c r="AP27" s="137">
        <f>AP29+AP28</f>
        <v>1</v>
      </c>
      <c r="AQ27" s="137">
        <f t="shared" si="12"/>
        <v>0</v>
      </c>
      <c r="AR27" s="137">
        <f t="shared" si="12"/>
        <v>1</v>
      </c>
      <c r="AS27" s="137">
        <f t="shared" si="12"/>
        <v>1</v>
      </c>
      <c r="AT27" s="137">
        <f t="shared" si="12"/>
        <v>0</v>
      </c>
      <c r="AU27" s="137">
        <f>AU29+AU28</f>
        <v>0</v>
      </c>
      <c r="AV27" s="137">
        <f t="shared" si="12"/>
        <v>1</v>
      </c>
      <c r="AW27" s="137">
        <f t="shared" si="12"/>
        <v>0</v>
      </c>
      <c r="AX27" s="137">
        <f t="shared" si="12"/>
        <v>0</v>
      </c>
      <c r="AY27" s="227">
        <f t="shared" si="2"/>
        <v>100</v>
      </c>
    </row>
    <row r="28" spans="1:51" s="9" customFormat="1" ht="15.95" customHeight="1">
      <c r="A28" s="205"/>
      <c r="B28" s="197" t="s">
        <v>69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1</v>
      </c>
      <c r="J28" s="138">
        <v>62</v>
      </c>
      <c r="K28" s="138">
        <v>0</v>
      </c>
      <c r="L28" s="138">
        <v>0</v>
      </c>
      <c r="M28" s="138">
        <v>0</v>
      </c>
      <c r="N28" s="389">
        <f>IFERROR('卒後中学（２）-1'!F28/'卒後中学（２）-1'!C28*100,0)</f>
        <v>100</v>
      </c>
      <c r="O28" s="389">
        <f>IFERROR('卒後中学（２）-1'!G28/'卒後中学（２）-1'!D28*100,0)</f>
        <v>100</v>
      </c>
      <c r="P28" s="389">
        <f>IFERROR('卒後中学（２）-1'!H28/'卒後中学（２）-1'!E28*100,0)</f>
        <v>100</v>
      </c>
      <c r="Q28" s="407">
        <f>IFERROR(K28/'卒後中学（２）-1'!C28*100,0)</f>
        <v>0</v>
      </c>
      <c r="R28" s="407">
        <f>IFERROR(L28/'卒後中学（２）-1'!D28*100,0)</f>
        <v>0</v>
      </c>
      <c r="S28" s="408">
        <f>IFERROR(M28/'卒後中学（２）-1'!E28*100,0)</f>
        <v>0</v>
      </c>
      <c r="T28" s="205"/>
      <c r="U28" s="197" t="s">
        <v>69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138">
        <v>0</v>
      </c>
      <c r="AY28" s="229">
        <f t="shared" si="2"/>
        <v>0</v>
      </c>
    </row>
    <row r="29" spans="1:51" s="9" customFormat="1" ht="15.95" customHeight="1">
      <c r="A29" s="206"/>
      <c r="B29" s="195" t="s">
        <v>305</v>
      </c>
      <c r="C29" s="139">
        <v>9</v>
      </c>
      <c r="D29" s="139">
        <v>1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48</v>
      </c>
      <c r="K29" s="139">
        <v>1</v>
      </c>
      <c r="L29" s="139">
        <v>1</v>
      </c>
      <c r="M29" s="139">
        <v>0</v>
      </c>
      <c r="N29" s="385">
        <f>IFERROR('卒後中学（２）-1'!F29/'卒後中学（２）-1'!C29*100,0)</f>
        <v>96</v>
      </c>
      <c r="O29" s="385">
        <f>IFERROR('卒後中学（２）-1'!G29/'卒後中学（２）-1'!D29*100,0)</f>
        <v>95.652173913043484</v>
      </c>
      <c r="P29" s="385">
        <f>IFERROR('卒後中学（２）-1'!H29/'卒後中学（２）-1'!E29*100,0)</f>
        <v>96.296296296296291</v>
      </c>
      <c r="Q29" s="399">
        <f>IFERROR(K29/'卒後中学（２）-1'!C29*100,0)</f>
        <v>2</v>
      </c>
      <c r="R29" s="399">
        <f>IFERROR(L29/'卒後中学（２）-1'!D29*100,0)</f>
        <v>4.3478260869565215</v>
      </c>
      <c r="S29" s="400">
        <f>IFERROR(M29/'卒後中学（２）-1'!E29*100,0)</f>
        <v>0</v>
      </c>
      <c r="T29" s="206"/>
      <c r="U29" s="195" t="s">
        <v>305</v>
      </c>
      <c r="V29" s="139">
        <v>1</v>
      </c>
      <c r="W29" s="139">
        <v>0</v>
      </c>
      <c r="X29" s="139">
        <v>1</v>
      </c>
      <c r="Y29" s="139">
        <v>1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1</v>
      </c>
      <c r="AQ29" s="139">
        <v>0</v>
      </c>
      <c r="AR29" s="139">
        <v>1</v>
      </c>
      <c r="AS29" s="139">
        <v>1</v>
      </c>
      <c r="AT29" s="139">
        <v>0</v>
      </c>
      <c r="AU29" s="139">
        <v>0</v>
      </c>
      <c r="AV29" s="139">
        <v>1</v>
      </c>
      <c r="AW29" s="139">
        <v>0</v>
      </c>
      <c r="AX29" s="139">
        <v>0</v>
      </c>
      <c r="AY29" s="222">
        <f t="shared" si="2"/>
        <v>100</v>
      </c>
    </row>
    <row r="30" spans="1:51" s="33" customFormat="1" ht="15.95" customHeight="1">
      <c r="A30" s="519" t="s">
        <v>43</v>
      </c>
      <c r="B30" s="520"/>
      <c r="C30" s="137">
        <f>C31</f>
        <v>0</v>
      </c>
      <c r="D30" s="137">
        <f t="shared" ref="D30:M30" si="13">D31</f>
        <v>0</v>
      </c>
      <c r="E30" s="137">
        <f t="shared" si="13"/>
        <v>0</v>
      </c>
      <c r="F30" s="137">
        <f t="shared" si="13"/>
        <v>0</v>
      </c>
      <c r="G30" s="137">
        <f t="shared" si="13"/>
        <v>0</v>
      </c>
      <c r="H30" s="137">
        <f>H31</f>
        <v>0</v>
      </c>
      <c r="I30" s="137">
        <f>I31</f>
        <v>0</v>
      </c>
      <c r="J30" s="137">
        <f t="shared" si="13"/>
        <v>0</v>
      </c>
      <c r="K30" s="137">
        <f>K31</f>
        <v>0</v>
      </c>
      <c r="L30" s="137">
        <f>L31</f>
        <v>0</v>
      </c>
      <c r="M30" s="137">
        <f t="shared" si="13"/>
        <v>0</v>
      </c>
      <c r="N30" s="137">
        <f>IFERROR('卒後中学（２）-1'!F30/'卒後中学（２）-1'!C30*100,0)</f>
        <v>0</v>
      </c>
      <c r="O30" s="137">
        <f>IFERROR('卒後中学（２）-1'!G30/'卒後中学（２）-1'!D30*100,0)</f>
        <v>0</v>
      </c>
      <c r="P30" s="137">
        <f>IFERROR('卒後中学（２）-1'!H30/'卒後中学（２）-1'!E30*100,0)</f>
        <v>0</v>
      </c>
      <c r="Q30" s="137">
        <f>IFERROR(K30/'卒後中学（２）-1'!C30*100,0)</f>
        <v>0</v>
      </c>
      <c r="R30" s="137">
        <f>IFERROR(L30/'卒後中学（２）-1'!D30*100,0)</f>
        <v>0</v>
      </c>
      <c r="S30" s="137">
        <f>IFERROR(M30/'卒後中学（２）-1'!E30*100,0)</f>
        <v>0</v>
      </c>
      <c r="T30" s="519" t="s">
        <v>43</v>
      </c>
      <c r="U30" s="520"/>
      <c r="V30" s="137">
        <f>V31</f>
        <v>0</v>
      </c>
      <c r="W30" s="137">
        <f t="shared" ref="W30:AW30" si="14">W31</f>
        <v>0</v>
      </c>
      <c r="X30" s="137">
        <f t="shared" si="14"/>
        <v>0</v>
      </c>
      <c r="Y30" s="137">
        <f t="shared" si="14"/>
        <v>0</v>
      </c>
      <c r="Z30" s="137">
        <f t="shared" si="14"/>
        <v>0</v>
      </c>
      <c r="AA30" s="137">
        <f>AA31</f>
        <v>0</v>
      </c>
      <c r="AB30" s="137">
        <f t="shared" si="14"/>
        <v>0</v>
      </c>
      <c r="AC30" s="137">
        <f t="shared" si="14"/>
        <v>0</v>
      </c>
      <c r="AD30" s="137">
        <f t="shared" si="14"/>
        <v>0</v>
      </c>
      <c r="AE30" s="137">
        <f t="shared" si="14"/>
        <v>0</v>
      </c>
      <c r="AF30" s="137">
        <f>AF31</f>
        <v>0</v>
      </c>
      <c r="AG30" s="137">
        <f t="shared" si="14"/>
        <v>0</v>
      </c>
      <c r="AH30" s="137">
        <f t="shared" si="14"/>
        <v>0</v>
      </c>
      <c r="AI30" s="137">
        <f t="shared" si="14"/>
        <v>0</v>
      </c>
      <c r="AJ30" s="137">
        <f t="shared" si="14"/>
        <v>0</v>
      </c>
      <c r="AK30" s="137">
        <f>AK31</f>
        <v>0</v>
      </c>
      <c r="AL30" s="137">
        <f t="shared" si="14"/>
        <v>0</v>
      </c>
      <c r="AM30" s="137">
        <f t="shared" si="14"/>
        <v>0</v>
      </c>
      <c r="AN30" s="137">
        <f t="shared" si="14"/>
        <v>0</v>
      </c>
      <c r="AO30" s="137">
        <f t="shared" si="14"/>
        <v>0</v>
      </c>
      <c r="AP30" s="137">
        <f>AP31</f>
        <v>0</v>
      </c>
      <c r="AQ30" s="137">
        <f t="shared" si="14"/>
        <v>0</v>
      </c>
      <c r="AR30" s="137">
        <f t="shared" si="14"/>
        <v>0</v>
      </c>
      <c r="AS30" s="137">
        <f t="shared" si="14"/>
        <v>0</v>
      </c>
      <c r="AT30" s="137">
        <f t="shared" si="14"/>
        <v>0</v>
      </c>
      <c r="AU30" s="137">
        <f>AU31</f>
        <v>0</v>
      </c>
      <c r="AV30" s="137">
        <f t="shared" si="14"/>
        <v>0</v>
      </c>
      <c r="AW30" s="137">
        <f t="shared" si="14"/>
        <v>0</v>
      </c>
      <c r="AX30" s="137">
        <f>AX31</f>
        <v>0</v>
      </c>
      <c r="AY30" s="227">
        <f t="shared" si="2"/>
        <v>0</v>
      </c>
    </row>
    <row r="31" spans="1:51" s="9" customFormat="1" ht="15.95" customHeight="1">
      <c r="A31" s="442"/>
      <c r="B31" s="208" t="s">
        <v>70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230">
        <v>0</v>
      </c>
      <c r="J31" s="142">
        <v>0</v>
      </c>
      <c r="K31" s="142">
        <v>0</v>
      </c>
      <c r="L31" s="142">
        <v>0</v>
      </c>
      <c r="M31" s="142">
        <v>0</v>
      </c>
      <c r="N31" s="409">
        <f>IFERROR('卒後中学（２）-1'!F31/'卒後中学（２）-1'!C31*100,0)</f>
        <v>0</v>
      </c>
      <c r="O31" s="409">
        <f>IFERROR('卒後中学（２）-1'!G31/'卒後中学（２）-1'!D31*100,0)</f>
        <v>0</v>
      </c>
      <c r="P31" s="409">
        <f>IFERROR('卒後中学（２）-1'!H31/'卒後中学（２）-1'!E31*100,0)</f>
        <v>0</v>
      </c>
      <c r="Q31" s="409">
        <f>IFERROR(K31/'卒後中学（２）-1'!C31*100,0)</f>
        <v>0</v>
      </c>
      <c r="R31" s="409">
        <f>IFERROR(L31/'卒後中学（２）-1'!D31*100,0)</f>
        <v>0</v>
      </c>
      <c r="S31" s="409">
        <f>IFERROR(M31/'卒後中学（２）-1'!E31*100,0)</f>
        <v>0</v>
      </c>
      <c r="T31" s="442"/>
      <c r="U31" s="208" t="s">
        <v>70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V31" s="142">
        <v>0</v>
      </c>
      <c r="AW31" s="142">
        <v>0</v>
      </c>
      <c r="AX31" s="142">
        <v>0</v>
      </c>
      <c r="AY31" s="231">
        <f t="shared" si="2"/>
        <v>0</v>
      </c>
    </row>
    <row r="32" spans="1:51" s="33" customFormat="1" ht="15.95" customHeight="1">
      <c r="A32" s="519" t="s">
        <v>44</v>
      </c>
      <c r="B32" s="520"/>
      <c r="C32" s="137">
        <f t="shared" ref="C32:M32" si="15">C33+C34+C35</f>
        <v>2</v>
      </c>
      <c r="D32" s="137">
        <f t="shared" si="15"/>
        <v>0</v>
      </c>
      <c r="E32" s="137">
        <f t="shared" si="15"/>
        <v>0</v>
      </c>
      <c r="F32" s="137">
        <f t="shared" si="15"/>
        <v>0</v>
      </c>
      <c r="G32" s="137">
        <f t="shared" si="15"/>
        <v>0</v>
      </c>
      <c r="H32" s="137">
        <f>H33+H34+H35</f>
        <v>0</v>
      </c>
      <c r="I32" s="137">
        <f t="shared" si="15"/>
        <v>4</v>
      </c>
      <c r="J32" s="137">
        <f t="shared" si="15"/>
        <v>205</v>
      </c>
      <c r="K32" s="137">
        <f>L32+M32</f>
        <v>0</v>
      </c>
      <c r="L32" s="137">
        <f>L33+L34+L35</f>
        <v>0</v>
      </c>
      <c r="M32" s="137">
        <f t="shared" si="15"/>
        <v>0</v>
      </c>
      <c r="N32" s="388">
        <f>IFERROR('卒後中学（２）-1'!F32/'卒後中学（２）-1'!C32*100,0)</f>
        <v>100</v>
      </c>
      <c r="O32" s="388">
        <f>IFERROR('卒後中学（２）-1'!G32/'卒後中学（２）-1'!D32*100,0)</f>
        <v>100</v>
      </c>
      <c r="P32" s="388">
        <f>IFERROR('卒後中学（２）-1'!H32/'卒後中学（２）-1'!E32*100,0)</f>
        <v>100</v>
      </c>
      <c r="Q32" s="405">
        <f>IFERROR(K32/'卒後中学（２）-1'!C32*100,0)</f>
        <v>0</v>
      </c>
      <c r="R32" s="405">
        <f>IFERROR(L32/'卒後中学（２）-1'!D32*100,0)</f>
        <v>0</v>
      </c>
      <c r="S32" s="406">
        <f>IFERROR(M32/'卒後中学（２）-1'!E32*100,0)</f>
        <v>0</v>
      </c>
      <c r="T32" s="519" t="s">
        <v>44</v>
      </c>
      <c r="U32" s="520"/>
      <c r="V32" s="137">
        <f>SUM(V33:V35)</f>
        <v>0</v>
      </c>
      <c r="W32" s="137">
        <f t="shared" ref="W32:X32" si="16">W33+W34+W35</f>
        <v>0</v>
      </c>
      <c r="X32" s="137">
        <f t="shared" si="16"/>
        <v>0</v>
      </c>
      <c r="Y32" s="137">
        <f t="shared" ref="Y32:AW32" si="17">SUM(Y33:Y35)</f>
        <v>0</v>
      </c>
      <c r="Z32" s="137">
        <f t="shared" si="17"/>
        <v>0</v>
      </c>
      <c r="AA32" s="137">
        <f>SUM(AA33:AA35)</f>
        <v>0</v>
      </c>
      <c r="AB32" s="137">
        <f t="shared" si="17"/>
        <v>0</v>
      </c>
      <c r="AC32" s="137">
        <f t="shared" si="17"/>
        <v>0</v>
      </c>
      <c r="AD32" s="137">
        <f t="shared" si="17"/>
        <v>0</v>
      </c>
      <c r="AE32" s="137">
        <f t="shared" si="17"/>
        <v>0</v>
      </c>
      <c r="AF32" s="137">
        <f>SUM(AF33:AF35)</f>
        <v>0</v>
      </c>
      <c r="AG32" s="137">
        <f t="shared" si="17"/>
        <v>0</v>
      </c>
      <c r="AH32" s="137">
        <f t="shared" si="17"/>
        <v>0</v>
      </c>
      <c r="AI32" s="137">
        <f t="shared" si="17"/>
        <v>0</v>
      </c>
      <c r="AJ32" s="137">
        <f t="shared" si="17"/>
        <v>0</v>
      </c>
      <c r="AK32" s="137">
        <f>SUM(AK33:AK35)</f>
        <v>0</v>
      </c>
      <c r="AL32" s="137">
        <f t="shared" si="17"/>
        <v>0</v>
      </c>
      <c r="AM32" s="137">
        <f t="shared" si="17"/>
        <v>0</v>
      </c>
      <c r="AN32" s="137">
        <f t="shared" si="17"/>
        <v>0</v>
      </c>
      <c r="AO32" s="137">
        <f t="shared" si="17"/>
        <v>0</v>
      </c>
      <c r="AP32" s="137">
        <f>SUM(AP33:AP35)</f>
        <v>0</v>
      </c>
      <c r="AQ32" s="137">
        <f t="shared" si="17"/>
        <v>0</v>
      </c>
      <c r="AR32" s="137">
        <f t="shared" si="17"/>
        <v>0</v>
      </c>
      <c r="AS32" s="137">
        <f t="shared" si="17"/>
        <v>0</v>
      </c>
      <c r="AT32" s="137">
        <f t="shared" si="17"/>
        <v>0</v>
      </c>
      <c r="AU32" s="137">
        <f>SUM(AU33:AU35)</f>
        <v>0</v>
      </c>
      <c r="AV32" s="137">
        <f t="shared" si="17"/>
        <v>0</v>
      </c>
      <c r="AW32" s="137">
        <f t="shared" si="17"/>
        <v>0</v>
      </c>
      <c r="AX32" s="137">
        <f>SUM(AX33:AX35)</f>
        <v>0</v>
      </c>
      <c r="AY32" s="227">
        <f t="shared" si="2"/>
        <v>0</v>
      </c>
    </row>
    <row r="33" spans="1:51" s="9" customFormat="1" ht="15.95" customHeight="1">
      <c r="A33" s="205"/>
      <c r="B33" s="197" t="s">
        <v>307</v>
      </c>
      <c r="C33" s="138">
        <v>1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2</v>
      </c>
      <c r="J33" s="138">
        <v>102</v>
      </c>
      <c r="K33" s="138">
        <v>0</v>
      </c>
      <c r="L33" s="138">
        <v>0</v>
      </c>
      <c r="M33" s="138">
        <v>0</v>
      </c>
      <c r="N33" s="389">
        <f>IFERROR('卒後中学（２）-1'!F33/'卒後中学（２）-1'!C33*100,0)</f>
        <v>100</v>
      </c>
      <c r="O33" s="389">
        <f>IFERROR('卒後中学（２）-1'!G33/'卒後中学（２）-1'!D33*100,0)</f>
        <v>100</v>
      </c>
      <c r="P33" s="389">
        <f>IFERROR('卒後中学（２）-1'!H33/'卒後中学（２）-1'!E33*100,0)</f>
        <v>100</v>
      </c>
      <c r="Q33" s="407">
        <f>IFERROR(K33/'卒後中学（２）-1'!C33*100,0)</f>
        <v>0</v>
      </c>
      <c r="R33" s="407">
        <f>IFERROR(L33/'卒後中学（２）-1'!D33*100,0)</f>
        <v>0</v>
      </c>
      <c r="S33" s="408">
        <f>IFERROR(M33/'卒後中学（２）-1'!E33*100,0)</f>
        <v>0</v>
      </c>
      <c r="T33" s="205"/>
      <c r="U33" s="197" t="s">
        <v>307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222">
        <f t="shared" si="2"/>
        <v>0</v>
      </c>
    </row>
    <row r="34" spans="1:51" s="9" customFormat="1" ht="15.95" customHeight="1">
      <c r="A34" s="209"/>
      <c r="B34" s="201" t="s">
        <v>309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1</v>
      </c>
      <c r="J34" s="135">
        <v>46</v>
      </c>
      <c r="K34" s="135">
        <v>0</v>
      </c>
      <c r="L34" s="135">
        <v>0</v>
      </c>
      <c r="M34" s="135">
        <v>0</v>
      </c>
      <c r="N34" s="386">
        <f>IFERROR('卒後中学（２）-1'!F34/'卒後中学（２）-1'!C34*100,0)</f>
        <v>100</v>
      </c>
      <c r="O34" s="386">
        <f>IFERROR('卒後中学（２）-1'!G34/'卒後中学（２）-1'!D34*100,0)</f>
        <v>100</v>
      </c>
      <c r="P34" s="386">
        <f>IFERROR('卒後中学（２）-1'!H34/'卒後中学（２）-1'!E34*100,0)</f>
        <v>100</v>
      </c>
      <c r="Q34" s="401">
        <f>IFERROR(K34/'卒後中学（２）-1'!C34*100,0)</f>
        <v>0</v>
      </c>
      <c r="R34" s="401">
        <f>IFERROR(L34/'卒後中学（２）-1'!D34*100,0)</f>
        <v>0</v>
      </c>
      <c r="S34" s="402">
        <f>IFERROR(M34/'卒後中学（２）-1'!E34*100,0)</f>
        <v>0</v>
      </c>
      <c r="T34" s="209"/>
      <c r="U34" s="201" t="s">
        <v>309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  <c r="AO34" s="135">
        <v>0</v>
      </c>
      <c r="AP34" s="135">
        <v>0</v>
      </c>
      <c r="AQ34" s="135">
        <v>0</v>
      </c>
      <c r="AR34" s="135">
        <v>0</v>
      </c>
      <c r="AS34" s="135">
        <v>0</v>
      </c>
      <c r="AT34" s="135">
        <v>0</v>
      </c>
      <c r="AU34" s="135">
        <v>0</v>
      </c>
      <c r="AV34" s="135">
        <v>0</v>
      </c>
      <c r="AW34" s="135">
        <v>0</v>
      </c>
      <c r="AX34" s="135">
        <v>0</v>
      </c>
      <c r="AY34" s="225">
        <f t="shared" ref="AY34:AY59" si="18">IFERROR(X34/V34*100,0)</f>
        <v>0</v>
      </c>
    </row>
    <row r="35" spans="1:51" s="9" customFormat="1" ht="15.95" customHeight="1">
      <c r="A35" s="206"/>
      <c r="B35" s="195" t="s">
        <v>71</v>
      </c>
      <c r="C35" s="139">
        <v>1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1</v>
      </c>
      <c r="J35" s="139">
        <v>57</v>
      </c>
      <c r="K35" s="139">
        <v>0</v>
      </c>
      <c r="L35" s="139">
        <v>0</v>
      </c>
      <c r="M35" s="139">
        <v>0</v>
      </c>
      <c r="N35" s="385">
        <f>IFERROR('卒後中学（２）-1'!F35/'卒後中学（２）-1'!C35*100,0)</f>
        <v>100</v>
      </c>
      <c r="O35" s="385">
        <f>IFERROR('卒後中学（２）-1'!G35/'卒後中学（２）-1'!D35*100,0)</f>
        <v>100</v>
      </c>
      <c r="P35" s="385">
        <f>IFERROR('卒後中学（２）-1'!H35/'卒後中学（２）-1'!E35*100,0)</f>
        <v>100</v>
      </c>
      <c r="Q35" s="399">
        <f>IFERROR(K35/'卒後中学（２）-1'!C35*100,0)</f>
        <v>0</v>
      </c>
      <c r="R35" s="399">
        <f>IFERROR(L35/'卒後中学（２）-1'!D35*100,0)</f>
        <v>0</v>
      </c>
      <c r="S35" s="400">
        <f>IFERROR(M35/'卒後中学（２）-1'!E35*100,0)</f>
        <v>0</v>
      </c>
      <c r="T35" s="206"/>
      <c r="U35" s="195" t="s">
        <v>71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v>0</v>
      </c>
      <c r="AU35" s="139">
        <v>0</v>
      </c>
      <c r="AV35" s="139">
        <v>0</v>
      </c>
      <c r="AW35" s="139">
        <v>0</v>
      </c>
      <c r="AX35" s="139">
        <v>0</v>
      </c>
      <c r="AY35" s="223">
        <f t="shared" si="18"/>
        <v>0</v>
      </c>
    </row>
    <row r="36" spans="1:51" s="33" customFormat="1" ht="15.95" customHeight="1">
      <c r="A36" s="519" t="s">
        <v>45</v>
      </c>
      <c r="B36" s="520"/>
      <c r="C36" s="137">
        <f>C37+C38+C39</f>
        <v>5</v>
      </c>
      <c r="D36" s="137">
        <f t="shared" ref="D36:M36" si="19">D37+D38+D39</f>
        <v>0</v>
      </c>
      <c r="E36" s="137">
        <f t="shared" si="19"/>
        <v>0</v>
      </c>
      <c r="F36" s="137">
        <f t="shared" si="19"/>
        <v>0</v>
      </c>
      <c r="G36" s="137">
        <f t="shared" si="19"/>
        <v>0</v>
      </c>
      <c r="H36" s="137">
        <f>H37+H38+H39</f>
        <v>0</v>
      </c>
      <c r="I36" s="137">
        <f t="shared" si="19"/>
        <v>4</v>
      </c>
      <c r="J36" s="137">
        <f t="shared" si="19"/>
        <v>281</v>
      </c>
      <c r="K36" s="137">
        <f>K37+K38+K39</f>
        <v>2</v>
      </c>
      <c r="L36" s="137">
        <f t="shared" si="19"/>
        <v>2</v>
      </c>
      <c r="M36" s="137">
        <f t="shared" si="19"/>
        <v>0</v>
      </c>
      <c r="N36" s="388">
        <f>IFERROR('卒後中学（２）-1'!F36/'卒後中学（２）-1'!C36*100,0)</f>
        <v>98.287671232876718</v>
      </c>
      <c r="O36" s="388">
        <f>IFERROR('卒後中学（２）-1'!G36/'卒後中学（２）-1'!D36*100,0)</f>
        <v>97.241379310344826</v>
      </c>
      <c r="P36" s="388">
        <f>IFERROR('卒後中学（２）-1'!H36/'卒後中学（２）-1'!E36*100,0)</f>
        <v>99.319727891156461</v>
      </c>
      <c r="Q36" s="405">
        <f>IFERROR(K36/'卒後中学（２）-1'!C36*100,0)</f>
        <v>0.68493150684931503</v>
      </c>
      <c r="R36" s="405">
        <f>IFERROR(L36/'卒後中学（２）-1'!D36*100,0)</f>
        <v>1.3793103448275863</v>
      </c>
      <c r="S36" s="406">
        <f>IFERROR(M36/'卒後中学（２）-1'!E36*100,0)</f>
        <v>0</v>
      </c>
      <c r="T36" s="519" t="s">
        <v>45</v>
      </c>
      <c r="U36" s="520"/>
      <c r="V36" s="137">
        <f>SUM(V37:V39)</f>
        <v>2</v>
      </c>
      <c r="W36" s="137">
        <f t="shared" ref="W36:X36" si="20">W37+W38+W39</f>
        <v>2</v>
      </c>
      <c r="X36" s="137">
        <f t="shared" si="20"/>
        <v>0</v>
      </c>
      <c r="Y36" s="137">
        <f t="shared" ref="Y36:AX36" si="21">SUM(Y37:Y39)</f>
        <v>2</v>
      </c>
      <c r="Z36" s="137">
        <f t="shared" si="21"/>
        <v>0</v>
      </c>
      <c r="AA36" s="137">
        <f>SUM(AA37:AA39)</f>
        <v>1</v>
      </c>
      <c r="AB36" s="137">
        <f t="shared" si="21"/>
        <v>1</v>
      </c>
      <c r="AC36" s="137">
        <f t="shared" si="21"/>
        <v>0</v>
      </c>
      <c r="AD36" s="137">
        <f t="shared" si="21"/>
        <v>1</v>
      </c>
      <c r="AE36" s="137">
        <f t="shared" si="21"/>
        <v>0</v>
      </c>
      <c r="AF36" s="137">
        <f>SUM(AF37:AF39)</f>
        <v>1</v>
      </c>
      <c r="AG36" s="137">
        <f t="shared" si="21"/>
        <v>1</v>
      </c>
      <c r="AH36" s="137">
        <f t="shared" si="21"/>
        <v>0</v>
      </c>
      <c r="AI36" s="137">
        <f t="shared" si="21"/>
        <v>1</v>
      </c>
      <c r="AJ36" s="137">
        <f t="shared" si="21"/>
        <v>0</v>
      </c>
      <c r="AK36" s="137">
        <f>SUM(AK37:AK39)</f>
        <v>0</v>
      </c>
      <c r="AL36" s="137">
        <f t="shared" si="21"/>
        <v>0</v>
      </c>
      <c r="AM36" s="137">
        <f t="shared" si="21"/>
        <v>0</v>
      </c>
      <c r="AN36" s="137">
        <f t="shared" si="21"/>
        <v>0</v>
      </c>
      <c r="AO36" s="137">
        <f t="shared" si="21"/>
        <v>0</v>
      </c>
      <c r="AP36" s="137">
        <f>SUM(AP37:AP39)</f>
        <v>0</v>
      </c>
      <c r="AQ36" s="137">
        <f t="shared" si="21"/>
        <v>0</v>
      </c>
      <c r="AR36" s="137">
        <f t="shared" si="21"/>
        <v>0</v>
      </c>
      <c r="AS36" s="137">
        <f t="shared" si="21"/>
        <v>0</v>
      </c>
      <c r="AT36" s="137">
        <f t="shared" si="21"/>
        <v>0</v>
      </c>
      <c r="AU36" s="137">
        <f>SUM(AU37:AU39)</f>
        <v>2</v>
      </c>
      <c r="AV36" s="137">
        <f t="shared" si="21"/>
        <v>0</v>
      </c>
      <c r="AW36" s="137">
        <f t="shared" si="21"/>
        <v>0</v>
      </c>
      <c r="AX36" s="137">
        <f t="shared" si="21"/>
        <v>0</v>
      </c>
      <c r="AY36" s="228">
        <f t="shared" si="18"/>
        <v>0</v>
      </c>
    </row>
    <row r="37" spans="1:51" s="9" customFormat="1" ht="15.95" customHeight="1">
      <c r="A37" s="202"/>
      <c r="B37" s="197" t="s">
        <v>312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86">
        <v>1</v>
      </c>
      <c r="J37" s="138">
        <v>105</v>
      </c>
      <c r="K37" s="138">
        <v>2</v>
      </c>
      <c r="L37" s="138">
        <v>2</v>
      </c>
      <c r="M37" s="138">
        <v>0</v>
      </c>
      <c r="N37" s="389">
        <f>IFERROR('卒後中学（２）-1'!F37/'卒後中学（２）-1'!C37*100,0)</f>
        <v>95.495495495495504</v>
      </c>
      <c r="O37" s="389">
        <f>IFERROR('卒後中学（２）-1'!G37/'卒後中学（２）-1'!D37*100,0)</f>
        <v>93.333333333333329</v>
      </c>
      <c r="P37" s="389">
        <f>IFERROR('卒後中学（２）-1'!H37/'卒後中学（２）-1'!E37*100,0)</f>
        <v>98.039215686274503</v>
      </c>
      <c r="Q37" s="407">
        <f>IFERROR(K37/'卒後中学（２）-1'!C37*100,0)</f>
        <v>1.8018018018018018</v>
      </c>
      <c r="R37" s="407">
        <f>IFERROR(L37/'卒後中学（２）-1'!D37*100,0)</f>
        <v>3.3333333333333335</v>
      </c>
      <c r="S37" s="408">
        <f>IFERROR(M37/'卒後中学（２）-1'!E37*100,0)</f>
        <v>0</v>
      </c>
      <c r="T37" s="202"/>
      <c r="U37" s="197" t="s">
        <v>312</v>
      </c>
      <c r="V37" s="138">
        <v>2</v>
      </c>
      <c r="W37" s="138">
        <v>2</v>
      </c>
      <c r="X37" s="138">
        <v>0</v>
      </c>
      <c r="Y37" s="138">
        <v>2</v>
      </c>
      <c r="Z37" s="138">
        <v>0</v>
      </c>
      <c r="AA37" s="138">
        <v>1</v>
      </c>
      <c r="AB37" s="138">
        <v>1</v>
      </c>
      <c r="AC37" s="138">
        <v>0</v>
      </c>
      <c r="AD37" s="138">
        <v>1</v>
      </c>
      <c r="AE37" s="138">
        <v>0</v>
      </c>
      <c r="AF37" s="138">
        <v>1</v>
      </c>
      <c r="AG37" s="138">
        <v>1</v>
      </c>
      <c r="AH37" s="138">
        <v>0</v>
      </c>
      <c r="AI37" s="138">
        <v>1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2</v>
      </c>
      <c r="AV37" s="138">
        <v>0</v>
      </c>
      <c r="AW37" s="138">
        <v>0</v>
      </c>
      <c r="AX37" s="138">
        <v>0</v>
      </c>
      <c r="AY37" s="229">
        <f t="shared" si="18"/>
        <v>0</v>
      </c>
    </row>
    <row r="38" spans="1:51" s="9" customFormat="1" ht="15.95" customHeight="1">
      <c r="A38" s="203"/>
      <c r="B38" s="201" t="s">
        <v>314</v>
      </c>
      <c r="C38" s="135">
        <v>2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3</v>
      </c>
      <c r="J38" s="135">
        <v>106</v>
      </c>
      <c r="K38" s="135">
        <v>0</v>
      </c>
      <c r="L38" s="135">
        <v>0</v>
      </c>
      <c r="M38" s="135">
        <v>0</v>
      </c>
      <c r="N38" s="386">
        <f>IFERROR('卒後中学（２）-1'!F38/'卒後中学（２）-1'!C38*100,0)</f>
        <v>100</v>
      </c>
      <c r="O38" s="386">
        <f>IFERROR('卒後中学（２）-1'!G38/'卒後中学（２）-1'!D38*100,0)</f>
        <v>100</v>
      </c>
      <c r="P38" s="386">
        <f>IFERROR('卒後中学（２）-1'!H38/'卒後中学（２）-1'!E38*100,0)</f>
        <v>100</v>
      </c>
      <c r="Q38" s="401">
        <f>IFERROR(K38/'卒後中学（２）-1'!C38*100,0)</f>
        <v>0</v>
      </c>
      <c r="R38" s="401">
        <f>IFERROR(L38/'卒後中学（２）-1'!D38*100,0)</f>
        <v>0</v>
      </c>
      <c r="S38" s="402">
        <f>IFERROR(M38/'卒後中学（２）-1'!E38*100,0)</f>
        <v>0</v>
      </c>
      <c r="T38" s="203"/>
      <c r="U38" s="201" t="s">
        <v>314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  <c r="AO38" s="135">
        <v>0</v>
      </c>
      <c r="AP38" s="135">
        <v>0</v>
      </c>
      <c r="AQ38" s="135">
        <v>0</v>
      </c>
      <c r="AR38" s="135">
        <v>0</v>
      </c>
      <c r="AS38" s="135">
        <v>0</v>
      </c>
      <c r="AT38" s="135">
        <v>0</v>
      </c>
      <c r="AU38" s="135">
        <v>0</v>
      </c>
      <c r="AV38" s="135">
        <v>0</v>
      </c>
      <c r="AW38" s="135">
        <v>0</v>
      </c>
      <c r="AX38" s="135">
        <v>0</v>
      </c>
      <c r="AY38" s="225">
        <f t="shared" si="18"/>
        <v>0</v>
      </c>
    </row>
    <row r="39" spans="1:51" s="9" customFormat="1" ht="15.95" customHeight="1">
      <c r="A39" s="204"/>
      <c r="B39" s="195" t="s">
        <v>315</v>
      </c>
      <c r="C39" s="139">
        <v>3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70</v>
      </c>
      <c r="K39" s="139">
        <v>0</v>
      </c>
      <c r="L39" s="139">
        <v>0</v>
      </c>
      <c r="M39" s="139">
        <v>0</v>
      </c>
      <c r="N39" s="385">
        <f>IFERROR('卒後中学（２）-1'!F39/'卒後中学（２）-1'!C39*100,0)</f>
        <v>100</v>
      </c>
      <c r="O39" s="385">
        <f>IFERROR('卒後中学（２）-1'!G39/'卒後中学（２）-1'!D39*100,0)</f>
        <v>100</v>
      </c>
      <c r="P39" s="385">
        <f>IFERROR('卒後中学（２）-1'!H39/'卒後中学（２）-1'!E39*100,0)</f>
        <v>100</v>
      </c>
      <c r="Q39" s="399">
        <f>IFERROR(K39/'卒後中学（２）-1'!C39*100,0)</f>
        <v>0</v>
      </c>
      <c r="R39" s="399">
        <f>IFERROR(L39/'卒後中学（２）-1'!D39*100,0)</f>
        <v>0</v>
      </c>
      <c r="S39" s="400">
        <f>IFERROR(M39/'卒後中学（２）-1'!E39*100,0)</f>
        <v>0</v>
      </c>
      <c r="T39" s="204"/>
      <c r="U39" s="195" t="s">
        <v>315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v>0</v>
      </c>
      <c r="AU39" s="139">
        <v>0</v>
      </c>
      <c r="AV39" s="139">
        <v>0</v>
      </c>
      <c r="AW39" s="139">
        <v>0</v>
      </c>
      <c r="AX39" s="139">
        <v>0</v>
      </c>
      <c r="AY39" s="223">
        <f t="shared" si="18"/>
        <v>0</v>
      </c>
    </row>
    <row r="40" spans="1:51" s="33" customFormat="1" ht="15.95" customHeight="1">
      <c r="A40" s="519" t="s">
        <v>46</v>
      </c>
      <c r="B40" s="520"/>
      <c r="C40" s="137">
        <f>C41+C42+C43+C44+C45+C46+C47</f>
        <v>20</v>
      </c>
      <c r="D40" s="137">
        <f t="shared" ref="D40:M40" si="22">D41+D42+D43+D44+D45+D46+D47</f>
        <v>2</v>
      </c>
      <c r="E40" s="137">
        <f t="shared" si="22"/>
        <v>0</v>
      </c>
      <c r="F40" s="137">
        <f t="shared" si="22"/>
        <v>0</v>
      </c>
      <c r="G40" s="137">
        <f t="shared" si="22"/>
        <v>0</v>
      </c>
      <c r="H40" s="137">
        <f t="shared" si="22"/>
        <v>0</v>
      </c>
      <c r="I40" s="137">
        <f t="shared" si="22"/>
        <v>15</v>
      </c>
      <c r="J40" s="137">
        <f t="shared" si="22"/>
        <v>718</v>
      </c>
      <c r="K40" s="137">
        <f>K41+K42+K43+K44+K45+K46+K47</f>
        <v>2</v>
      </c>
      <c r="L40" s="137">
        <f t="shared" si="22"/>
        <v>2</v>
      </c>
      <c r="M40" s="137">
        <f t="shared" si="22"/>
        <v>0</v>
      </c>
      <c r="N40" s="388">
        <f>IFERROR('卒後中学（２）-1'!F40/'卒後中学（２）-1'!C40*100,0)</f>
        <v>99.595687331536382</v>
      </c>
      <c r="O40" s="388">
        <f>IFERROR('卒後中学（２）-1'!G40/'卒後中学（２）-1'!D40*100,0)</f>
        <v>99.164345403899716</v>
      </c>
      <c r="P40" s="388">
        <f>IFERROR('卒後中学（２）-1'!H40/'卒後中学（２）-1'!E40*100,0)</f>
        <v>100</v>
      </c>
      <c r="Q40" s="405">
        <f>IFERROR(K40/'卒後中学（２）-1'!C40*100,0)</f>
        <v>0.26954177897574128</v>
      </c>
      <c r="R40" s="405">
        <f>IFERROR(L40/'卒後中学（２）-1'!D40*100,0)</f>
        <v>0.55710306406685239</v>
      </c>
      <c r="S40" s="406">
        <f>IFERROR(M40/'卒後中学（２）-1'!E40*100,0)</f>
        <v>0</v>
      </c>
      <c r="T40" s="519" t="s">
        <v>46</v>
      </c>
      <c r="U40" s="520"/>
      <c r="V40" s="137">
        <f>SUM(V41:V47)</f>
        <v>2</v>
      </c>
      <c r="W40" s="137">
        <f t="shared" ref="W40:X40" si="23">W41+W42+W43+W44+W45+W46+W47</f>
        <v>1</v>
      </c>
      <c r="X40" s="137">
        <f t="shared" si="23"/>
        <v>1</v>
      </c>
      <c r="Y40" s="137">
        <f t="shared" ref="Y40:AX40" si="24">SUM(Y41:Y47)</f>
        <v>2</v>
      </c>
      <c r="Z40" s="137">
        <f t="shared" si="24"/>
        <v>0</v>
      </c>
      <c r="AA40" s="137">
        <f>SUM(AA41:AA47)</f>
        <v>0</v>
      </c>
      <c r="AB40" s="137">
        <f t="shared" si="24"/>
        <v>0</v>
      </c>
      <c r="AC40" s="137">
        <f t="shared" si="24"/>
        <v>0</v>
      </c>
      <c r="AD40" s="137">
        <f t="shared" si="24"/>
        <v>0</v>
      </c>
      <c r="AE40" s="137">
        <f t="shared" si="24"/>
        <v>0</v>
      </c>
      <c r="AF40" s="137">
        <f>SUM(AF41:AF47)</f>
        <v>2</v>
      </c>
      <c r="AG40" s="137">
        <f t="shared" si="24"/>
        <v>1</v>
      </c>
      <c r="AH40" s="137">
        <f t="shared" si="24"/>
        <v>1</v>
      </c>
      <c r="AI40" s="137">
        <f t="shared" si="24"/>
        <v>2</v>
      </c>
      <c r="AJ40" s="137">
        <f t="shared" si="24"/>
        <v>0</v>
      </c>
      <c r="AK40" s="137">
        <f>SUM(AK41:AK47)</f>
        <v>0</v>
      </c>
      <c r="AL40" s="137">
        <f t="shared" si="24"/>
        <v>0</v>
      </c>
      <c r="AM40" s="137">
        <f t="shared" si="24"/>
        <v>0</v>
      </c>
      <c r="AN40" s="137">
        <f t="shared" si="24"/>
        <v>0</v>
      </c>
      <c r="AO40" s="137">
        <f t="shared" si="24"/>
        <v>0</v>
      </c>
      <c r="AP40" s="137">
        <f>SUM(AP41:AP47)</f>
        <v>0</v>
      </c>
      <c r="AQ40" s="137">
        <f t="shared" si="24"/>
        <v>0</v>
      </c>
      <c r="AR40" s="137">
        <f t="shared" si="24"/>
        <v>0</v>
      </c>
      <c r="AS40" s="137">
        <f t="shared" si="24"/>
        <v>0</v>
      </c>
      <c r="AT40" s="137">
        <f t="shared" si="24"/>
        <v>0</v>
      </c>
      <c r="AU40" s="137">
        <f>SUM(AU41:AU47)</f>
        <v>1</v>
      </c>
      <c r="AV40" s="137">
        <f t="shared" si="24"/>
        <v>1</v>
      </c>
      <c r="AW40" s="137">
        <f t="shared" si="24"/>
        <v>0</v>
      </c>
      <c r="AX40" s="137">
        <f t="shared" si="24"/>
        <v>0</v>
      </c>
      <c r="AY40" s="227">
        <f>IFERROR(X40/V40*100,0)</f>
        <v>50</v>
      </c>
    </row>
    <row r="41" spans="1:51" s="9" customFormat="1" ht="15.95" customHeight="1">
      <c r="A41" s="202"/>
      <c r="B41" s="197" t="s">
        <v>72</v>
      </c>
      <c r="C41" s="138">
        <v>1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86">
        <v>3</v>
      </c>
      <c r="J41" s="138">
        <v>96</v>
      </c>
      <c r="K41" s="138">
        <v>0</v>
      </c>
      <c r="L41" s="138">
        <v>0</v>
      </c>
      <c r="M41" s="138">
        <v>0</v>
      </c>
      <c r="N41" s="389">
        <f>IFERROR('卒後中学（２）-1'!F41/'卒後中学（２）-1'!C41*100,0)</f>
        <v>98.979591836734699</v>
      </c>
      <c r="O41" s="389">
        <f>IFERROR('卒後中学（２）-1'!G41/'卒後中学（２）-1'!D41*100,0)</f>
        <v>97.674418604651152</v>
      </c>
      <c r="P41" s="389">
        <f>IFERROR('卒後中学（２）-1'!H41/'卒後中学（２）-1'!E41*100,0)</f>
        <v>100</v>
      </c>
      <c r="Q41" s="407">
        <f>IFERROR(K41/'卒後中学（２）-1'!C41*100,0)</f>
        <v>0</v>
      </c>
      <c r="R41" s="407">
        <f>IFERROR(L41/'卒後中学（２）-1'!D41*100,0)</f>
        <v>0</v>
      </c>
      <c r="S41" s="408">
        <f>IFERROR(M41/'卒後中学（２）-1'!E41*100,0)</f>
        <v>0</v>
      </c>
      <c r="T41" s="202"/>
      <c r="U41" s="197" t="s">
        <v>72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  <c r="AQ41" s="138">
        <v>0</v>
      </c>
      <c r="AR41" s="138">
        <v>0</v>
      </c>
      <c r="AS41" s="138">
        <v>0</v>
      </c>
      <c r="AT41" s="138">
        <v>0</v>
      </c>
      <c r="AU41" s="138">
        <v>0</v>
      </c>
      <c r="AV41" s="138">
        <v>0</v>
      </c>
      <c r="AW41" s="138">
        <v>0</v>
      </c>
      <c r="AX41" s="138">
        <v>0</v>
      </c>
      <c r="AY41" s="229">
        <f>IFERROR(X41/V41*100,0)</f>
        <v>0</v>
      </c>
    </row>
    <row r="42" spans="1:51" s="9" customFormat="1" ht="15.95" customHeight="1">
      <c r="A42" s="203"/>
      <c r="B42" s="201" t="s">
        <v>318</v>
      </c>
      <c r="C42" s="135">
        <v>3</v>
      </c>
      <c r="D42" s="135">
        <v>1</v>
      </c>
      <c r="E42" s="135">
        <v>0</v>
      </c>
      <c r="F42" s="135">
        <v>0</v>
      </c>
      <c r="G42" s="135">
        <v>0</v>
      </c>
      <c r="H42" s="135">
        <v>0</v>
      </c>
      <c r="I42" s="135">
        <v>3</v>
      </c>
      <c r="J42" s="135">
        <v>95</v>
      </c>
      <c r="K42" s="135">
        <v>1</v>
      </c>
      <c r="L42" s="135">
        <v>1</v>
      </c>
      <c r="M42" s="135">
        <v>0</v>
      </c>
      <c r="N42" s="386">
        <f>IFERROR('卒後中学（２）-1'!F42/'卒後中学（２）-1'!C42*100,0)</f>
        <v>99.009900990099013</v>
      </c>
      <c r="O42" s="386">
        <f>IFERROR('卒後中学（２）-1'!G42/'卒後中学（２）-1'!D42*100,0)</f>
        <v>98.245614035087712</v>
      </c>
      <c r="P42" s="386">
        <f>IFERROR('卒後中学（２）-1'!H42/'卒後中学（２）-1'!E42*100,0)</f>
        <v>100</v>
      </c>
      <c r="Q42" s="401">
        <f>IFERROR(K42/'卒後中学（２）-1'!C42*100,0)</f>
        <v>0.99009900990099009</v>
      </c>
      <c r="R42" s="401">
        <f>IFERROR(L42/'卒後中学（２）-1'!D42*100,0)</f>
        <v>1.7543859649122806</v>
      </c>
      <c r="S42" s="402">
        <f>IFERROR(M42/'卒後中学（２）-1'!E42*100,0)</f>
        <v>0</v>
      </c>
      <c r="T42" s="203"/>
      <c r="U42" s="201" t="s">
        <v>318</v>
      </c>
      <c r="V42" s="135">
        <v>1</v>
      </c>
      <c r="W42" s="135">
        <v>0</v>
      </c>
      <c r="X42" s="135">
        <v>1</v>
      </c>
      <c r="Y42" s="135">
        <v>1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1</v>
      </c>
      <c r="AG42" s="135">
        <v>0</v>
      </c>
      <c r="AH42" s="135">
        <v>1</v>
      </c>
      <c r="AI42" s="135">
        <v>1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1</v>
      </c>
      <c r="AW42" s="135">
        <v>0</v>
      </c>
      <c r="AX42" s="135">
        <v>0</v>
      </c>
      <c r="AY42" s="225">
        <f t="shared" si="18"/>
        <v>100</v>
      </c>
    </row>
    <row r="43" spans="1:51" s="9" customFormat="1" ht="15.95" customHeight="1">
      <c r="A43" s="203"/>
      <c r="B43" s="201" t="s">
        <v>320</v>
      </c>
      <c r="C43" s="135">
        <v>3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4</v>
      </c>
      <c r="J43" s="135">
        <v>81</v>
      </c>
      <c r="K43" s="135">
        <v>0</v>
      </c>
      <c r="L43" s="135">
        <v>0</v>
      </c>
      <c r="M43" s="183">
        <v>0</v>
      </c>
      <c r="N43" s="386">
        <f>IFERROR('卒後中学（２）-1'!F43/'卒後中学（２）-1'!C43*100,0)</f>
        <v>100</v>
      </c>
      <c r="O43" s="386">
        <f>IFERROR('卒後中学（２）-1'!G43/'卒後中学（２）-1'!D43*100,0)</f>
        <v>100</v>
      </c>
      <c r="P43" s="386">
        <f>IFERROR('卒後中学（２）-1'!H43/'卒後中学（２）-1'!E43*100,0)</f>
        <v>100</v>
      </c>
      <c r="Q43" s="401">
        <f>IFERROR(K43/'卒後中学（２）-1'!C43*100,0)</f>
        <v>0</v>
      </c>
      <c r="R43" s="401">
        <f>IFERROR(L43/'卒後中学（２）-1'!D43*100,0)</f>
        <v>0</v>
      </c>
      <c r="S43" s="402">
        <f>IFERROR(M43/'卒後中学（２）-1'!E43*100,0)</f>
        <v>0</v>
      </c>
      <c r="T43" s="203"/>
      <c r="U43" s="201" t="s">
        <v>320</v>
      </c>
      <c r="V43" s="135">
        <v>0</v>
      </c>
      <c r="W43" s="135">
        <v>0</v>
      </c>
      <c r="X43" s="183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225">
        <f t="shared" si="18"/>
        <v>0</v>
      </c>
    </row>
    <row r="44" spans="1:51" s="9" customFormat="1" ht="15.95" customHeight="1">
      <c r="A44" s="203"/>
      <c r="B44" s="201" t="s">
        <v>322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1</v>
      </c>
      <c r="J44" s="135">
        <v>31</v>
      </c>
      <c r="K44" s="135">
        <v>0</v>
      </c>
      <c r="L44" s="135">
        <v>0</v>
      </c>
      <c r="M44" s="135">
        <v>0</v>
      </c>
      <c r="N44" s="386">
        <f>IFERROR('卒後中学（２）-1'!F44/'卒後中学（２）-1'!C44*100,0)</f>
        <v>100</v>
      </c>
      <c r="O44" s="386">
        <f>IFERROR('卒後中学（２）-1'!G44/'卒後中学（２）-1'!D44*100,0)</f>
        <v>100</v>
      </c>
      <c r="P44" s="386">
        <f>IFERROR('卒後中学（２）-1'!H44/'卒後中学（２）-1'!E44*100,0)</f>
        <v>100</v>
      </c>
      <c r="Q44" s="401">
        <f>IFERROR(K44/'卒後中学（２）-1'!C44*100,0)</f>
        <v>0</v>
      </c>
      <c r="R44" s="401">
        <f>IFERROR(L44/'卒後中学（２）-1'!D44*100,0)</f>
        <v>0</v>
      </c>
      <c r="S44" s="402">
        <f>IFERROR(M44/'卒後中学（２）-1'!E44*100,0)</f>
        <v>0</v>
      </c>
      <c r="T44" s="203"/>
      <c r="U44" s="201" t="s">
        <v>322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225">
        <f t="shared" si="18"/>
        <v>0</v>
      </c>
    </row>
    <row r="45" spans="1:51" s="9" customFormat="1" ht="15.95" customHeight="1">
      <c r="A45" s="203"/>
      <c r="B45" s="201" t="s">
        <v>324</v>
      </c>
      <c r="C45" s="135">
        <v>5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123</v>
      </c>
      <c r="K45" s="135">
        <v>0</v>
      </c>
      <c r="L45" s="135">
        <v>0</v>
      </c>
      <c r="M45" s="135">
        <v>0</v>
      </c>
      <c r="N45" s="386">
        <f>IFERROR('卒後中学（２）-1'!F45/'卒後中学（２）-1'!C45*100,0)</f>
        <v>100</v>
      </c>
      <c r="O45" s="386">
        <f>IFERROR('卒後中学（２）-1'!G45/'卒後中学（２）-1'!D45*100,0)</f>
        <v>100</v>
      </c>
      <c r="P45" s="386">
        <f>IFERROR('卒後中学（２）-1'!H45/'卒後中学（２）-1'!E45*100,0)</f>
        <v>100</v>
      </c>
      <c r="Q45" s="401">
        <f>IFERROR(K45/'卒後中学（２）-1'!C45*100,0)</f>
        <v>0</v>
      </c>
      <c r="R45" s="401">
        <f>IFERROR(L45/'卒後中学（２）-1'!D45*100,0)</f>
        <v>0</v>
      </c>
      <c r="S45" s="402">
        <f>IFERROR(M45/'卒後中学（２）-1'!E45*100,0)</f>
        <v>0</v>
      </c>
      <c r="T45" s="203"/>
      <c r="U45" s="201" t="s">
        <v>324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  <c r="AO45" s="135">
        <v>0</v>
      </c>
      <c r="AP45" s="135">
        <v>0</v>
      </c>
      <c r="AQ45" s="135">
        <v>0</v>
      </c>
      <c r="AR45" s="135">
        <v>0</v>
      </c>
      <c r="AS45" s="135">
        <v>0</v>
      </c>
      <c r="AT45" s="135">
        <v>0</v>
      </c>
      <c r="AU45" s="135">
        <v>0</v>
      </c>
      <c r="AV45" s="135">
        <v>0</v>
      </c>
      <c r="AW45" s="135">
        <v>0</v>
      </c>
      <c r="AX45" s="135">
        <v>0</v>
      </c>
      <c r="AY45" s="225">
        <f t="shared" si="18"/>
        <v>0</v>
      </c>
    </row>
    <row r="46" spans="1:51" s="9" customFormat="1" ht="15.95" customHeight="1">
      <c r="A46" s="203"/>
      <c r="B46" s="201" t="s">
        <v>73</v>
      </c>
      <c r="C46" s="135">
        <v>2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1</v>
      </c>
      <c r="J46" s="135">
        <v>74</v>
      </c>
      <c r="K46" s="135">
        <v>0</v>
      </c>
      <c r="L46" s="135">
        <v>0</v>
      </c>
      <c r="M46" s="135">
        <v>0</v>
      </c>
      <c r="N46" s="386">
        <f>IFERROR('卒後中学（２）-1'!F46/'卒後中学（２）-1'!C46*100,0)</f>
        <v>100</v>
      </c>
      <c r="O46" s="386">
        <f>IFERROR('卒後中学（２）-1'!G46/'卒後中学（２）-1'!D46*100,0)</f>
        <v>100</v>
      </c>
      <c r="P46" s="386">
        <f>IFERROR('卒後中学（２）-1'!H46/'卒後中学（２）-1'!E46*100,0)</f>
        <v>100</v>
      </c>
      <c r="Q46" s="401">
        <f>IFERROR(K46/'卒後中学（２）-1'!C46*100,0)</f>
        <v>0</v>
      </c>
      <c r="R46" s="401">
        <f>IFERROR(L46/'卒後中学（２）-1'!D46*100,0)</f>
        <v>0</v>
      </c>
      <c r="S46" s="402">
        <f>IFERROR(M46/'卒後中学（２）-1'!E46*100,0)</f>
        <v>0</v>
      </c>
      <c r="T46" s="203"/>
      <c r="U46" s="201" t="s">
        <v>73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0</v>
      </c>
      <c r="AX46" s="135">
        <v>0</v>
      </c>
      <c r="AY46" s="225">
        <f t="shared" si="18"/>
        <v>0</v>
      </c>
    </row>
    <row r="47" spans="1:51" s="9" customFormat="1" ht="15.95" customHeight="1">
      <c r="A47" s="204"/>
      <c r="B47" s="195" t="s">
        <v>47</v>
      </c>
      <c r="C47" s="139">
        <v>6</v>
      </c>
      <c r="D47" s="139">
        <v>1</v>
      </c>
      <c r="E47" s="139">
        <v>0</v>
      </c>
      <c r="F47" s="139">
        <v>0</v>
      </c>
      <c r="G47" s="139">
        <v>0</v>
      </c>
      <c r="H47" s="139">
        <v>0</v>
      </c>
      <c r="I47" s="139">
        <v>3</v>
      </c>
      <c r="J47" s="139">
        <v>218</v>
      </c>
      <c r="K47" s="139">
        <v>1</v>
      </c>
      <c r="L47" s="139">
        <v>1</v>
      </c>
      <c r="M47" s="139">
        <v>0</v>
      </c>
      <c r="N47" s="385">
        <f>IFERROR('卒後中学（２）-1'!F47/'卒後中学（２）-1'!C47*100,0)</f>
        <v>99.561403508771932</v>
      </c>
      <c r="O47" s="385">
        <f>IFERROR('卒後中学（２）-1'!G47/'卒後中学（２）-1'!D47*100,0)</f>
        <v>99.173553719008268</v>
      </c>
      <c r="P47" s="385">
        <f>IFERROR('卒後中学（２）-1'!H47/'卒後中学（２）-1'!E47*100,0)</f>
        <v>100</v>
      </c>
      <c r="Q47" s="399">
        <f>IFERROR(K47/'卒後中学（２）-1'!C47*100,0)</f>
        <v>0.43859649122807015</v>
      </c>
      <c r="R47" s="399">
        <f>IFERROR(L47/'卒後中学（２）-1'!D47*100,0)</f>
        <v>0.82644628099173556</v>
      </c>
      <c r="S47" s="400">
        <f>IFERROR(M47/'卒後中学（２）-1'!E47*100,0)</f>
        <v>0</v>
      </c>
      <c r="T47" s="204"/>
      <c r="U47" s="195" t="s">
        <v>47</v>
      </c>
      <c r="V47" s="139">
        <v>1</v>
      </c>
      <c r="W47" s="139">
        <v>1</v>
      </c>
      <c r="X47" s="139">
        <v>0</v>
      </c>
      <c r="Y47" s="139">
        <v>1</v>
      </c>
      <c r="Z47" s="139">
        <v>0</v>
      </c>
      <c r="AA47" s="139">
        <v>0</v>
      </c>
      <c r="AB47" s="139">
        <v>0</v>
      </c>
      <c r="AC47" s="139">
        <v>0</v>
      </c>
      <c r="AD47" s="139">
        <v>0</v>
      </c>
      <c r="AE47" s="139">
        <v>0</v>
      </c>
      <c r="AF47" s="139">
        <v>1</v>
      </c>
      <c r="AG47" s="139">
        <v>1</v>
      </c>
      <c r="AH47" s="139">
        <v>0</v>
      </c>
      <c r="AI47" s="139">
        <v>1</v>
      </c>
      <c r="AJ47" s="139">
        <v>0</v>
      </c>
      <c r="AK47" s="139">
        <v>0</v>
      </c>
      <c r="AL47" s="139">
        <v>0</v>
      </c>
      <c r="AM47" s="139">
        <v>0</v>
      </c>
      <c r="AN47" s="139">
        <v>0</v>
      </c>
      <c r="AO47" s="139">
        <v>0</v>
      </c>
      <c r="AP47" s="139">
        <v>0</v>
      </c>
      <c r="AQ47" s="139">
        <v>0</v>
      </c>
      <c r="AR47" s="139">
        <v>0</v>
      </c>
      <c r="AS47" s="139">
        <v>0</v>
      </c>
      <c r="AT47" s="139">
        <v>0</v>
      </c>
      <c r="AU47" s="139">
        <v>1</v>
      </c>
      <c r="AV47" s="139">
        <v>0</v>
      </c>
      <c r="AW47" s="139">
        <v>0</v>
      </c>
      <c r="AX47" s="139">
        <v>0</v>
      </c>
      <c r="AY47" s="222">
        <f t="shared" si="18"/>
        <v>0</v>
      </c>
    </row>
    <row r="48" spans="1:51" s="33" customFormat="1" ht="15.95" customHeight="1">
      <c r="A48" s="519" t="s">
        <v>48</v>
      </c>
      <c r="B48" s="520"/>
      <c r="C48" s="232">
        <f>SUM(C49:C52)</f>
        <v>0</v>
      </c>
      <c r="D48" s="232">
        <f t="shared" ref="D48:M48" si="25">SUM(D49:D52)</f>
        <v>0</v>
      </c>
      <c r="E48" s="232">
        <f t="shared" si="25"/>
        <v>0</v>
      </c>
      <c r="F48" s="232">
        <f t="shared" si="25"/>
        <v>0</v>
      </c>
      <c r="G48" s="232">
        <f t="shared" si="25"/>
        <v>0</v>
      </c>
      <c r="H48" s="232">
        <f>SUM(H49:H52)</f>
        <v>0</v>
      </c>
      <c r="I48" s="232">
        <f t="shared" si="25"/>
        <v>2</v>
      </c>
      <c r="J48" s="232">
        <f t="shared" si="25"/>
        <v>114</v>
      </c>
      <c r="K48" s="232">
        <f t="shared" si="25"/>
        <v>0</v>
      </c>
      <c r="L48" s="232">
        <f t="shared" si="25"/>
        <v>0</v>
      </c>
      <c r="M48" s="232">
        <f t="shared" si="25"/>
        <v>0</v>
      </c>
      <c r="N48" s="388">
        <f>IFERROR('卒後中学（２）-1'!F48/'卒後中学（２）-1'!C48*100,0)</f>
        <v>98.305084745762713</v>
      </c>
      <c r="O48" s="388">
        <f>IFERROR('卒後中学（２）-1'!G48/'卒後中学（２）-1'!D48*100,0)</f>
        <v>96.491228070175438</v>
      </c>
      <c r="P48" s="388">
        <f>IFERROR('卒後中学（２）-1'!H48/'卒後中学（２）-1'!E48*100,0)</f>
        <v>100</v>
      </c>
      <c r="Q48" s="405">
        <f>IFERROR(K48/'卒後中学（２）-1'!C48*100,0)</f>
        <v>0</v>
      </c>
      <c r="R48" s="405">
        <f>IFERROR(L48/'卒後中学（２）-1'!D48*100,0)</f>
        <v>0</v>
      </c>
      <c r="S48" s="406">
        <f>IFERROR(M48/'卒後中学（２）-1'!E48*100,0)</f>
        <v>0</v>
      </c>
      <c r="T48" s="519" t="s">
        <v>48</v>
      </c>
      <c r="U48" s="520"/>
      <c r="V48" s="137">
        <f t="shared" ref="V48:AA48" si="26">SUM(V49:V52)</f>
        <v>0</v>
      </c>
      <c r="W48" s="232">
        <f t="shared" ref="W48:X48" si="27">SUM(W49:W52)</f>
        <v>0</v>
      </c>
      <c r="X48" s="232">
        <f t="shared" si="27"/>
        <v>0</v>
      </c>
      <c r="Y48" s="137">
        <f t="shared" si="26"/>
        <v>0</v>
      </c>
      <c r="Z48" s="137">
        <f t="shared" si="26"/>
        <v>0</v>
      </c>
      <c r="AA48" s="137">
        <f t="shared" si="26"/>
        <v>0</v>
      </c>
      <c r="AB48" s="137">
        <f t="shared" ref="AB48:AW48" si="28">SUM(AB49:AB52)</f>
        <v>0</v>
      </c>
      <c r="AC48" s="137">
        <f t="shared" si="28"/>
        <v>0</v>
      </c>
      <c r="AD48" s="137">
        <f t="shared" si="28"/>
        <v>0</v>
      </c>
      <c r="AE48" s="137">
        <f t="shared" si="28"/>
        <v>0</v>
      </c>
      <c r="AF48" s="137">
        <f t="shared" si="28"/>
        <v>0</v>
      </c>
      <c r="AG48" s="137">
        <f t="shared" si="28"/>
        <v>0</v>
      </c>
      <c r="AH48" s="137">
        <f t="shared" si="28"/>
        <v>0</v>
      </c>
      <c r="AI48" s="137">
        <f t="shared" si="28"/>
        <v>0</v>
      </c>
      <c r="AJ48" s="137">
        <f t="shared" si="28"/>
        <v>0</v>
      </c>
      <c r="AK48" s="137">
        <f t="shared" si="28"/>
        <v>0</v>
      </c>
      <c r="AL48" s="137">
        <f t="shared" si="28"/>
        <v>0</v>
      </c>
      <c r="AM48" s="137">
        <f t="shared" si="28"/>
        <v>0</v>
      </c>
      <c r="AN48" s="137">
        <f t="shared" si="28"/>
        <v>0</v>
      </c>
      <c r="AO48" s="137">
        <f t="shared" si="28"/>
        <v>0</v>
      </c>
      <c r="AP48" s="137">
        <f t="shared" si="28"/>
        <v>0</v>
      </c>
      <c r="AQ48" s="137">
        <f t="shared" si="28"/>
        <v>0</v>
      </c>
      <c r="AR48" s="137">
        <f t="shared" si="28"/>
        <v>0</v>
      </c>
      <c r="AS48" s="137">
        <f t="shared" si="28"/>
        <v>0</v>
      </c>
      <c r="AT48" s="137">
        <f t="shared" si="28"/>
        <v>0</v>
      </c>
      <c r="AU48" s="137">
        <f t="shared" si="28"/>
        <v>0</v>
      </c>
      <c r="AV48" s="137">
        <f t="shared" si="28"/>
        <v>0</v>
      </c>
      <c r="AW48" s="137">
        <f t="shared" si="28"/>
        <v>0</v>
      </c>
      <c r="AX48" s="137">
        <f>SUM(AX49:AX52)</f>
        <v>0</v>
      </c>
      <c r="AY48" s="228">
        <f t="shared" si="18"/>
        <v>0</v>
      </c>
    </row>
    <row r="49" spans="1:51" s="9" customFormat="1" ht="15.95" customHeight="1">
      <c r="A49" s="205"/>
      <c r="B49" s="197" t="s">
        <v>327</v>
      </c>
      <c r="C49" s="138">
        <v>0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42</v>
      </c>
      <c r="K49" s="138">
        <v>0</v>
      </c>
      <c r="L49" s="138">
        <v>0</v>
      </c>
      <c r="M49" s="138">
        <v>0</v>
      </c>
      <c r="N49" s="389">
        <f>IFERROR('卒後中学（２）-1'!F49/'卒後中学（２）-1'!C49*100,0)</f>
        <v>100</v>
      </c>
      <c r="O49" s="389">
        <f>IFERROR('卒後中学（２）-1'!G49/'卒後中学（２）-1'!D49*100,0)</f>
        <v>100</v>
      </c>
      <c r="P49" s="389">
        <f>IFERROR('卒後中学（２）-1'!H49/'卒後中学（２）-1'!E49*100,0)</f>
        <v>100</v>
      </c>
      <c r="Q49" s="407">
        <f>IFERROR(K49/'卒後中学（２）-1'!C49*100,0)</f>
        <v>0</v>
      </c>
      <c r="R49" s="407">
        <f>IFERROR(L49/'卒後中学（２）-1'!D49*100,0)</f>
        <v>0</v>
      </c>
      <c r="S49" s="407">
        <f>IFERROR(M49/'卒後中学（２）-1'!E49*100,0)</f>
        <v>0</v>
      </c>
      <c r="T49" s="205"/>
      <c r="U49" s="197" t="s">
        <v>327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0</v>
      </c>
      <c r="AT49" s="138">
        <v>0</v>
      </c>
      <c r="AU49" s="138">
        <v>0</v>
      </c>
      <c r="AV49" s="138">
        <v>0</v>
      </c>
      <c r="AW49" s="138">
        <v>0</v>
      </c>
      <c r="AX49" s="138">
        <v>0</v>
      </c>
      <c r="AY49" s="229">
        <f t="shared" si="18"/>
        <v>0</v>
      </c>
    </row>
    <row r="50" spans="1:51" s="9" customFormat="1" ht="15.95" customHeight="1">
      <c r="A50" s="209"/>
      <c r="B50" s="201" t="s">
        <v>329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43</v>
      </c>
      <c r="K50" s="135">
        <v>0</v>
      </c>
      <c r="L50" s="135">
        <v>0</v>
      </c>
      <c r="M50" s="135">
        <v>0</v>
      </c>
      <c r="N50" s="386">
        <f>IFERROR('卒後中学（２）-1'!F50/'卒後中学（２）-1'!C50*100,0)</f>
        <v>95.744680851063833</v>
      </c>
      <c r="O50" s="386">
        <f>IFERROR('卒後中学（２）-1'!G50/'卒後中学（２）-1'!D50*100,0)</f>
        <v>91.304347826086953</v>
      </c>
      <c r="P50" s="386">
        <f>IFERROR('卒後中学（２）-1'!H50/'卒後中学（２）-1'!E50*100,0)</f>
        <v>100</v>
      </c>
      <c r="Q50" s="401">
        <f>IFERROR(K50/'卒後中学（２）-1'!C50*100,0)</f>
        <v>0</v>
      </c>
      <c r="R50" s="401">
        <f>IFERROR(L50/'卒後中学（２）-1'!D50*100,0)</f>
        <v>0</v>
      </c>
      <c r="S50" s="401">
        <f>IFERROR(M50/'卒後中学（２）-1'!E50*100,0)</f>
        <v>0</v>
      </c>
      <c r="T50" s="209"/>
      <c r="U50" s="201" t="s">
        <v>329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225">
        <f t="shared" si="18"/>
        <v>0</v>
      </c>
    </row>
    <row r="51" spans="1:51" s="9" customFormat="1" ht="15.95" customHeight="1">
      <c r="A51" s="209"/>
      <c r="B51" s="201" t="s">
        <v>74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1</v>
      </c>
      <c r="J51" s="135">
        <v>16</v>
      </c>
      <c r="K51" s="135">
        <v>0</v>
      </c>
      <c r="L51" s="135">
        <v>0</v>
      </c>
      <c r="M51" s="135">
        <v>0</v>
      </c>
      <c r="N51" s="386">
        <f>IFERROR('卒後中学（２）-1'!F51/'卒後中学（２）-1'!C51*100,0)</f>
        <v>100</v>
      </c>
      <c r="O51" s="386">
        <f>IFERROR('卒後中学（２）-1'!G51/'卒後中学（２）-1'!D51*100,0)</f>
        <v>100</v>
      </c>
      <c r="P51" s="386">
        <f>IFERROR('卒後中学（２）-1'!H51/'卒後中学（２）-1'!E51*100,0)</f>
        <v>100</v>
      </c>
      <c r="Q51" s="401">
        <f>IFERROR(K51/'卒後中学（２）-1'!C51*100,0)</f>
        <v>0</v>
      </c>
      <c r="R51" s="401">
        <f>IFERROR(L51/'卒後中学（２）-1'!D51*100,0)</f>
        <v>0</v>
      </c>
      <c r="S51" s="401">
        <f>IFERROR(M51/'卒後中学（２）-1'!E51*100,0)</f>
        <v>0</v>
      </c>
      <c r="T51" s="209"/>
      <c r="U51" s="201" t="s">
        <v>74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225">
        <f t="shared" si="18"/>
        <v>0</v>
      </c>
    </row>
    <row r="52" spans="1:51" s="9" customFormat="1" ht="15.95" customHeight="1">
      <c r="A52" s="206"/>
      <c r="B52" s="195" t="s">
        <v>332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79">
        <v>1</v>
      </c>
      <c r="J52" s="139">
        <v>13</v>
      </c>
      <c r="K52" s="139">
        <v>0</v>
      </c>
      <c r="L52" s="139">
        <v>0</v>
      </c>
      <c r="M52" s="139">
        <v>0</v>
      </c>
      <c r="N52" s="385">
        <f>IFERROR('卒後中学（２）-1'!F52/'卒後中学（２）-1'!C52*100,0)</f>
        <v>100</v>
      </c>
      <c r="O52" s="385">
        <f>IFERROR('卒後中学（２）-1'!G52/'卒後中学（２）-1'!D52*100,0)</f>
        <v>100</v>
      </c>
      <c r="P52" s="385">
        <f>IFERROR('卒後中学（２）-1'!H52/'卒後中学（２）-1'!E52*100,0)</f>
        <v>100</v>
      </c>
      <c r="Q52" s="399">
        <f>IFERROR(K52/'卒後中学（２）-1'!C52*100,0)</f>
        <v>0</v>
      </c>
      <c r="R52" s="399">
        <f>IFERROR(L52/'卒後中学（２）-1'!D52*100,0)</f>
        <v>0</v>
      </c>
      <c r="S52" s="399">
        <f>IFERROR(M52/'卒後中学（２）-1'!E52*100,0)</f>
        <v>0</v>
      </c>
      <c r="T52" s="206"/>
      <c r="U52" s="195" t="s">
        <v>332</v>
      </c>
      <c r="V52" s="139">
        <v>0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39">
        <v>0</v>
      </c>
      <c r="AH52" s="233">
        <v>0</v>
      </c>
      <c r="AI52" s="139">
        <v>0</v>
      </c>
      <c r="AJ52" s="233">
        <v>0</v>
      </c>
      <c r="AK52" s="139">
        <v>0</v>
      </c>
      <c r="AL52" s="139">
        <v>0</v>
      </c>
      <c r="AM52" s="139">
        <v>0</v>
      </c>
      <c r="AN52" s="139">
        <v>0</v>
      </c>
      <c r="AO52" s="233">
        <v>0</v>
      </c>
      <c r="AP52" s="139">
        <v>0</v>
      </c>
      <c r="AQ52" s="139">
        <v>0</v>
      </c>
      <c r="AR52" s="139">
        <v>0</v>
      </c>
      <c r="AS52" s="139">
        <v>0</v>
      </c>
      <c r="AT52" s="139">
        <v>0</v>
      </c>
      <c r="AU52" s="139">
        <v>0</v>
      </c>
      <c r="AV52" s="139">
        <v>0</v>
      </c>
      <c r="AW52" s="139">
        <v>0</v>
      </c>
      <c r="AX52" s="139">
        <v>0</v>
      </c>
      <c r="AY52" s="223">
        <f t="shared" si="18"/>
        <v>0</v>
      </c>
    </row>
    <row r="53" spans="1:51" s="33" customFormat="1" ht="15.95" customHeight="1">
      <c r="A53" s="519" t="s">
        <v>49</v>
      </c>
      <c r="B53" s="520"/>
      <c r="C53" s="232">
        <f>SUM(C54:C59)</f>
        <v>24</v>
      </c>
      <c r="D53" s="232">
        <f t="shared" ref="D53:M53" si="29">SUM(D54:D59)</f>
        <v>0</v>
      </c>
      <c r="E53" s="232">
        <f t="shared" si="29"/>
        <v>0</v>
      </c>
      <c r="F53" s="232">
        <f t="shared" si="29"/>
        <v>0</v>
      </c>
      <c r="G53" s="232">
        <f t="shared" si="29"/>
        <v>0</v>
      </c>
      <c r="H53" s="232">
        <f>SUM(H54:H59)</f>
        <v>0</v>
      </c>
      <c r="I53" s="232">
        <f t="shared" si="29"/>
        <v>14</v>
      </c>
      <c r="J53" s="232">
        <f t="shared" si="29"/>
        <v>460</v>
      </c>
      <c r="K53" s="232">
        <f t="shared" si="29"/>
        <v>0</v>
      </c>
      <c r="L53" s="232">
        <f t="shared" si="29"/>
        <v>0</v>
      </c>
      <c r="M53" s="232">
        <f t="shared" si="29"/>
        <v>0</v>
      </c>
      <c r="N53" s="388">
        <f>IFERROR('卒後中学（２）-1'!F53/'卒後中学（２）-1'!C53*100,0)</f>
        <v>99.143468950749465</v>
      </c>
      <c r="O53" s="388">
        <f>IFERROR('卒後中学（２）-1'!G53/'卒後中学（２）-1'!D53*100,0)</f>
        <v>98.837209302325576</v>
      </c>
      <c r="P53" s="388">
        <f>IFERROR('卒後中学（２）-1'!H53/'卒後中学（２）-1'!E53*100,0)</f>
        <v>99.52153110047847</v>
      </c>
      <c r="Q53" s="405">
        <f>IFERROR(K53/'卒後中学（２）-1'!C53*100,0)</f>
        <v>0</v>
      </c>
      <c r="R53" s="405">
        <f>IFERROR(L53/'卒後中学（２）-1'!D53*100,0)</f>
        <v>0</v>
      </c>
      <c r="S53" s="406">
        <f>IFERROR(M53/'卒後中学（２）-1'!E53*100,0)</f>
        <v>0</v>
      </c>
      <c r="T53" s="519" t="s">
        <v>49</v>
      </c>
      <c r="U53" s="520"/>
      <c r="V53" s="137">
        <f>SUM(V54:V59)</f>
        <v>0</v>
      </c>
      <c r="W53" s="232">
        <f t="shared" ref="W53:X53" si="30">SUM(W54:W59)</f>
        <v>0</v>
      </c>
      <c r="X53" s="232">
        <f t="shared" si="30"/>
        <v>0</v>
      </c>
      <c r="Y53" s="137">
        <f t="shared" ref="Y53:AA53" si="31">SUM(Y54:Y59)</f>
        <v>0</v>
      </c>
      <c r="Z53" s="137">
        <f t="shared" si="31"/>
        <v>0</v>
      </c>
      <c r="AA53" s="137">
        <f t="shared" si="31"/>
        <v>0</v>
      </c>
      <c r="AB53" s="137">
        <f t="shared" ref="AB53:AX53" si="32">SUM(AB54:AB59)</f>
        <v>0</v>
      </c>
      <c r="AC53" s="137">
        <f t="shared" si="32"/>
        <v>0</v>
      </c>
      <c r="AD53" s="137">
        <f t="shared" si="32"/>
        <v>0</v>
      </c>
      <c r="AE53" s="137">
        <f t="shared" si="32"/>
        <v>0</v>
      </c>
      <c r="AF53" s="137">
        <f t="shared" si="32"/>
        <v>0</v>
      </c>
      <c r="AG53" s="137">
        <f t="shared" si="32"/>
        <v>0</v>
      </c>
      <c r="AH53" s="137">
        <f t="shared" si="32"/>
        <v>0</v>
      </c>
      <c r="AI53" s="137">
        <f t="shared" si="32"/>
        <v>0</v>
      </c>
      <c r="AJ53" s="137">
        <f t="shared" si="32"/>
        <v>0</v>
      </c>
      <c r="AK53" s="137">
        <f t="shared" si="32"/>
        <v>0</v>
      </c>
      <c r="AL53" s="137">
        <f t="shared" si="32"/>
        <v>0</v>
      </c>
      <c r="AM53" s="137">
        <f t="shared" si="32"/>
        <v>0</v>
      </c>
      <c r="AN53" s="137">
        <f t="shared" si="32"/>
        <v>0</v>
      </c>
      <c r="AO53" s="137">
        <f t="shared" si="32"/>
        <v>0</v>
      </c>
      <c r="AP53" s="137">
        <f t="shared" si="32"/>
        <v>0</v>
      </c>
      <c r="AQ53" s="137">
        <f t="shared" si="32"/>
        <v>0</v>
      </c>
      <c r="AR53" s="137">
        <f t="shared" si="32"/>
        <v>0</v>
      </c>
      <c r="AS53" s="137">
        <f t="shared" si="32"/>
        <v>0</v>
      </c>
      <c r="AT53" s="137">
        <f t="shared" si="32"/>
        <v>0</v>
      </c>
      <c r="AU53" s="137">
        <f t="shared" si="32"/>
        <v>0</v>
      </c>
      <c r="AV53" s="137">
        <f t="shared" si="32"/>
        <v>0</v>
      </c>
      <c r="AW53" s="137">
        <f t="shared" si="32"/>
        <v>0</v>
      </c>
      <c r="AX53" s="137">
        <f t="shared" si="32"/>
        <v>0</v>
      </c>
      <c r="AY53" s="227">
        <f t="shared" si="18"/>
        <v>0</v>
      </c>
    </row>
    <row r="54" spans="1:51" s="9" customFormat="1" ht="15.95" customHeight="1">
      <c r="A54" s="210"/>
      <c r="B54" s="197" t="s">
        <v>334</v>
      </c>
      <c r="C54" s="138">
        <v>8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86">
        <v>2</v>
      </c>
      <c r="J54" s="138">
        <v>73</v>
      </c>
      <c r="K54" s="138">
        <v>0</v>
      </c>
      <c r="L54" s="138">
        <v>0</v>
      </c>
      <c r="M54" s="138">
        <v>0</v>
      </c>
      <c r="N54" s="389">
        <f>IFERROR('卒後中学（２）-1'!F54/'卒後中学（２）-1'!C54*100,0)</f>
        <v>98.648648648648646</v>
      </c>
      <c r="O54" s="389">
        <f>IFERROR('卒後中学（２）-1'!G54/'卒後中学（２）-1'!D54*100,0)</f>
        <v>97.61904761904762</v>
      </c>
      <c r="P54" s="385">
        <f>IFERROR('卒後中学（２）-1'!H54/'卒後中学（２）-1'!E54*100,0)</f>
        <v>100</v>
      </c>
      <c r="Q54" s="407">
        <f>IFERROR(K54/'卒後中学（２）-1'!C54*100,0)</f>
        <v>0</v>
      </c>
      <c r="R54" s="407">
        <f>IFERROR(L54/'卒後中学（２）-1'!D54*100,0)</f>
        <v>0</v>
      </c>
      <c r="S54" s="407">
        <f>IFERROR(M54/'卒後中学（２）-1'!E54*100,0)</f>
        <v>0</v>
      </c>
      <c r="T54" s="210"/>
      <c r="U54" s="197" t="s">
        <v>334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0</v>
      </c>
      <c r="AM54" s="138">
        <v>0</v>
      </c>
      <c r="AN54" s="138">
        <v>0</v>
      </c>
      <c r="AO54" s="138">
        <v>0</v>
      </c>
      <c r="AP54" s="138">
        <v>0</v>
      </c>
      <c r="AQ54" s="138">
        <v>0</v>
      </c>
      <c r="AR54" s="138">
        <v>0</v>
      </c>
      <c r="AS54" s="138">
        <v>0</v>
      </c>
      <c r="AT54" s="138">
        <v>0</v>
      </c>
      <c r="AU54" s="138">
        <v>0</v>
      </c>
      <c r="AV54" s="138">
        <v>0</v>
      </c>
      <c r="AW54" s="138">
        <v>0</v>
      </c>
      <c r="AX54" s="138">
        <v>0</v>
      </c>
      <c r="AY54" s="229">
        <f t="shared" si="18"/>
        <v>0</v>
      </c>
    </row>
    <row r="55" spans="1:51" s="9" customFormat="1" ht="15.95" customHeight="1">
      <c r="A55" s="211"/>
      <c r="B55" s="201" t="s">
        <v>336</v>
      </c>
      <c r="C55" s="135">
        <v>4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83">
        <v>2</v>
      </c>
      <c r="J55" s="135">
        <v>119</v>
      </c>
      <c r="K55" s="135">
        <v>0</v>
      </c>
      <c r="L55" s="135">
        <v>0</v>
      </c>
      <c r="M55" s="135">
        <v>0</v>
      </c>
      <c r="N55" s="386">
        <f>IFERROR('卒後中学（２）-1'!F55/'卒後中学（２）-1'!C55*100,0)</f>
        <v>99.180327868852459</v>
      </c>
      <c r="O55" s="386">
        <f>IFERROR('卒後中学（２）-1'!G55/'卒後中学（２）-1'!D55*100,0)</f>
        <v>98.648648648648646</v>
      </c>
      <c r="P55" s="385">
        <f>IFERROR('卒後中学（２）-1'!H55/'卒後中学（２）-1'!E55*100,0)</f>
        <v>100</v>
      </c>
      <c r="Q55" s="401">
        <f>IFERROR(K55/'卒後中学（２）-1'!C55*100,0)</f>
        <v>0</v>
      </c>
      <c r="R55" s="401">
        <f>IFERROR(L55/'卒後中学（２）-1'!D55*100,0)</f>
        <v>0</v>
      </c>
      <c r="S55" s="401">
        <f>IFERROR(M55/'卒後中学（２）-1'!E55*100,0)</f>
        <v>0</v>
      </c>
      <c r="T55" s="211"/>
      <c r="U55" s="201" t="s">
        <v>336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225">
        <f>IFERROR(X55/V55*100,0)</f>
        <v>0</v>
      </c>
    </row>
    <row r="56" spans="1:51" s="9" customFormat="1" ht="15.95" customHeight="1">
      <c r="A56" s="211"/>
      <c r="B56" s="201" t="s">
        <v>337</v>
      </c>
      <c r="C56" s="135">
        <v>1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83">
        <v>2</v>
      </c>
      <c r="J56" s="135">
        <v>35</v>
      </c>
      <c r="K56" s="135">
        <v>0</v>
      </c>
      <c r="L56" s="135">
        <v>0</v>
      </c>
      <c r="M56" s="135">
        <v>0</v>
      </c>
      <c r="N56" s="386">
        <f>IFERROR('卒後中学（２）-1'!F56/'卒後中学（２）-1'!C56*100,0)</f>
        <v>97.297297297297305</v>
      </c>
      <c r="O56" s="386">
        <f>IFERROR('卒後中学（２）-1'!G56/'卒後中学（２）-1'!D56*100,0)</f>
        <v>100</v>
      </c>
      <c r="P56" s="385">
        <f>IFERROR('卒後中学（２）-1'!H56/'卒後中学（２）-1'!E56*100,0)</f>
        <v>94.73684210526315</v>
      </c>
      <c r="Q56" s="401">
        <f>IFERROR(K56/'卒後中学（２）-1'!C56*100,0)</f>
        <v>0</v>
      </c>
      <c r="R56" s="401">
        <f>IFERROR(L56/'卒後中学（２）-1'!D56*100,0)</f>
        <v>0</v>
      </c>
      <c r="S56" s="401">
        <f>IFERROR(M56/'卒後中学（２）-1'!E56*100,0)</f>
        <v>0</v>
      </c>
      <c r="T56" s="211"/>
      <c r="U56" s="201" t="s">
        <v>337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225">
        <f>IFERROR(X56/V56*100,0)</f>
        <v>0</v>
      </c>
    </row>
    <row r="57" spans="1:51" s="9" customFormat="1" ht="15.95" customHeight="1">
      <c r="A57" s="211"/>
      <c r="B57" s="201" t="s">
        <v>339</v>
      </c>
      <c r="C57" s="135">
        <v>5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83">
        <v>3</v>
      </c>
      <c r="J57" s="135">
        <v>125</v>
      </c>
      <c r="K57" s="135">
        <v>0</v>
      </c>
      <c r="L57" s="135">
        <v>0</v>
      </c>
      <c r="M57" s="135">
        <v>0</v>
      </c>
      <c r="N57" s="386">
        <f>IFERROR('卒後中学（２）-1'!F57/'卒後中学（２）-1'!C57*100,0)</f>
        <v>99.206349206349216</v>
      </c>
      <c r="O57" s="386">
        <f>IFERROR('卒後中学（２）-1'!G57/'卒後中学（２）-1'!D57*100,0)</f>
        <v>98.611111111111114</v>
      </c>
      <c r="P57" s="385">
        <f>IFERROR('卒後中学（２）-1'!H57/'卒後中学（２）-1'!E57*100,0)</f>
        <v>100</v>
      </c>
      <c r="Q57" s="401">
        <f>IFERROR(K57/'卒後中学（２）-1'!C57*100,0)</f>
        <v>0</v>
      </c>
      <c r="R57" s="401">
        <f>IFERROR(L57/'卒後中学（２）-1'!D57*100,0)</f>
        <v>0</v>
      </c>
      <c r="S57" s="401">
        <f>IFERROR(M57/'卒後中学（２）-1'!E57*100,0)</f>
        <v>0</v>
      </c>
      <c r="T57" s="211"/>
      <c r="U57" s="201" t="s">
        <v>339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0</v>
      </c>
      <c r="AY57" s="225">
        <f>IFERROR(X57/V57*100,0)</f>
        <v>0</v>
      </c>
    </row>
    <row r="58" spans="1:51" s="9" customFormat="1" ht="15.95" customHeight="1">
      <c r="A58" s="211"/>
      <c r="B58" s="201" t="s">
        <v>341</v>
      </c>
      <c r="C58" s="135">
        <v>6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83">
        <v>4</v>
      </c>
      <c r="J58" s="135">
        <v>97</v>
      </c>
      <c r="K58" s="135">
        <v>0</v>
      </c>
      <c r="L58" s="135">
        <v>0</v>
      </c>
      <c r="M58" s="135">
        <v>0</v>
      </c>
      <c r="N58" s="386">
        <f>IFERROR('卒後中学（２）-1'!F58/'卒後中学（２）-1'!C58*100,0)</f>
        <v>100</v>
      </c>
      <c r="O58" s="386">
        <f>IFERROR('卒後中学（２）-1'!G58/'卒後中学（２）-1'!D58*100,0)</f>
        <v>100</v>
      </c>
      <c r="P58" s="385">
        <f>IFERROR('卒後中学（２）-1'!H58/'卒後中学（２）-1'!E58*100,0)</f>
        <v>100</v>
      </c>
      <c r="Q58" s="401">
        <f>IFERROR(K58/'卒後中学（２）-1'!C58*100,0)</f>
        <v>0</v>
      </c>
      <c r="R58" s="401">
        <f>IFERROR(L58/'卒後中学（２）-1'!D58*100,0)</f>
        <v>0</v>
      </c>
      <c r="S58" s="401">
        <f>IFERROR(M58/'卒後中学（２）-1'!E58*100,0)</f>
        <v>0</v>
      </c>
      <c r="T58" s="211"/>
      <c r="U58" s="201" t="s">
        <v>341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224">
        <f>IFERROR(X58/V58*100,0)</f>
        <v>0</v>
      </c>
    </row>
    <row r="59" spans="1:51" s="9" customFormat="1" ht="15.95" customHeight="1">
      <c r="A59" s="212"/>
      <c r="B59" s="213" t="s">
        <v>343</v>
      </c>
      <c r="C59" s="112">
        <v>0</v>
      </c>
      <c r="D59" s="111">
        <v>0</v>
      </c>
      <c r="E59" s="112">
        <v>0</v>
      </c>
      <c r="F59" s="111">
        <v>0</v>
      </c>
      <c r="G59" s="111">
        <v>0</v>
      </c>
      <c r="H59" s="111">
        <v>0</v>
      </c>
      <c r="I59" s="234">
        <v>1</v>
      </c>
      <c r="J59" s="111">
        <v>11</v>
      </c>
      <c r="K59" s="111">
        <v>0</v>
      </c>
      <c r="L59" s="111">
        <v>0</v>
      </c>
      <c r="M59" s="111">
        <v>0</v>
      </c>
      <c r="N59" s="390">
        <f>IFERROR('卒後中学（２）-1'!F59/'卒後中学（２）-1'!C59*100,0)</f>
        <v>100</v>
      </c>
      <c r="O59" s="390">
        <f>IFERROR('卒後中学（２）-1'!G59/'卒後中学（２）-1'!D59*100,0)</f>
        <v>100</v>
      </c>
      <c r="P59" s="391">
        <f>IFERROR('卒後中学（２）-1'!H59/'卒後中学（２）-1'!E59*100,0)</f>
        <v>100</v>
      </c>
      <c r="Q59" s="410">
        <f>IFERROR(K59/'卒後中学（２）-1'!C59*100,0)</f>
        <v>0</v>
      </c>
      <c r="R59" s="410">
        <f>IFERROR(L59/'卒後中学（２）-1'!D59*100,0)</f>
        <v>0</v>
      </c>
      <c r="S59" s="410">
        <f>IFERROR(M59/'卒後中学（２）-1'!E59*100,0)</f>
        <v>0</v>
      </c>
      <c r="T59" s="212"/>
      <c r="U59" s="213" t="s">
        <v>343</v>
      </c>
      <c r="V59" s="111">
        <v>0</v>
      </c>
      <c r="W59" s="111">
        <v>0</v>
      </c>
      <c r="X59" s="111">
        <v>0</v>
      </c>
      <c r="Y59" s="112">
        <v>0</v>
      </c>
      <c r="Z59" s="111">
        <v>0</v>
      </c>
      <c r="AA59" s="112">
        <v>0</v>
      </c>
      <c r="AB59" s="111">
        <v>0</v>
      </c>
      <c r="AC59" s="112">
        <v>0</v>
      </c>
      <c r="AD59" s="111">
        <v>0</v>
      </c>
      <c r="AE59" s="112">
        <v>0</v>
      </c>
      <c r="AF59" s="111">
        <v>0</v>
      </c>
      <c r="AG59" s="112">
        <v>0</v>
      </c>
      <c r="AH59" s="111">
        <v>0</v>
      </c>
      <c r="AI59" s="112">
        <v>0</v>
      </c>
      <c r="AJ59" s="111">
        <v>0</v>
      </c>
      <c r="AK59" s="111">
        <v>0</v>
      </c>
      <c r="AL59" s="112">
        <v>0</v>
      </c>
      <c r="AM59" s="112">
        <v>0</v>
      </c>
      <c r="AN59" s="112">
        <v>0</v>
      </c>
      <c r="AO59" s="111">
        <v>0</v>
      </c>
      <c r="AP59" s="111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1">
        <v>0</v>
      </c>
      <c r="AW59" s="111">
        <v>0</v>
      </c>
      <c r="AX59" s="111">
        <v>0</v>
      </c>
      <c r="AY59" s="235">
        <f t="shared" si="18"/>
        <v>0</v>
      </c>
    </row>
    <row r="60" spans="1:51" ht="15.95" customHeight="1">
      <c r="A60" s="541" t="s">
        <v>185</v>
      </c>
      <c r="B60" s="541"/>
      <c r="C60" s="541"/>
      <c r="D60" s="541"/>
      <c r="E60" s="541"/>
      <c r="F60" s="541"/>
      <c r="G60" s="541"/>
      <c r="H60" s="541"/>
      <c r="I60" s="541"/>
      <c r="J60" s="236"/>
      <c r="K60" s="102"/>
      <c r="L60" s="102"/>
      <c r="M60" s="102"/>
      <c r="N60" s="102"/>
      <c r="O60" s="102"/>
      <c r="P60" s="102"/>
      <c r="Q60" s="102"/>
      <c r="R60" s="102"/>
      <c r="S60" s="102"/>
      <c r="T60" s="237" t="s">
        <v>185</v>
      </c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1" customHeight="1">
      <c r="A61" s="655"/>
      <c r="B61" s="451"/>
      <c r="C61" s="451"/>
      <c r="D61" s="451"/>
      <c r="E61" s="451"/>
      <c r="F61" s="451"/>
      <c r="G61" s="451"/>
      <c r="H61" s="451"/>
      <c r="I61" s="451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</row>
    <row r="62" spans="1:51" ht="17.25" customHeight="1">
      <c r="B62" s="2"/>
      <c r="U62" s="2"/>
    </row>
    <row r="63" spans="1:51" ht="17.25" customHeight="1"/>
    <row r="64" spans="1:51" ht="17.25" customHeight="1">
      <c r="B64" s="438"/>
    </row>
    <row r="101" ht="24" customHeight="1"/>
  </sheetData>
  <mergeCells count="61">
    <mergeCell ref="A7:B7"/>
    <mergeCell ref="T7:U7"/>
    <mergeCell ref="A21:B21"/>
    <mergeCell ref="T21:U21"/>
    <mergeCell ref="A22:B22"/>
    <mergeCell ref="T22:U22"/>
    <mergeCell ref="A27:B27"/>
    <mergeCell ref="T27:U27"/>
    <mergeCell ref="A30:B30"/>
    <mergeCell ref="T30:U30"/>
    <mergeCell ref="A32:B32"/>
    <mergeCell ref="T32:U32"/>
    <mergeCell ref="A5:B5"/>
    <mergeCell ref="T5:U5"/>
    <mergeCell ref="A6:B6"/>
    <mergeCell ref="T6:U6"/>
    <mergeCell ref="AA3:AA4"/>
    <mergeCell ref="A3:B3"/>
    <mergeCell ref="C2:C4"/>
    <mergeCell ref="D2:G2"/>
    <mergeCell ref="H2:H4"/>
    <mergeCell ref="I2:I4"/>
    <mergeCell ref="J2:J4"/>
    <mergeCell ref="D3:G3"/>
    <mergeCell ref="K2:M2"/>
    <mergeCell ref="K3:M3"/>
    <mergeCell ref="N2:P2"/>
    <mergeCell ref="Q2:S2"/>
    <mergeCell ref="A36:B36"/>
    <mergeCell ref="T36:U36"/>
    <mergeCell ref="A40:B40"/>
    <mergeCell ref="T40:U40"/>
    <mergeCell ref="A48:B48"/>
    <mergeCell ref="T48:U48"/>
    <mergeCell ref="A53:B53"/>
    <mergeCell ref="T53:U53"/>
    <mergeCell ref="A60:I60"/>
    <mergeCell ref="V2:Z2"/>
    <mergeCell ref="AF2:AJ2"/>
    <mergeCell ref="T3:U3"/>
    <mergeCell ref="V3:V4"/>
    <mergeCell ref="AA2:AE2"/>
    <mergeCell ref="AB3:AC3"/>
    <mergeCell ref="AD3:AE3"/>
    <mergeCell ref="AF3:AF4"/>
    <mergeCell ref="W3:X3"/>
    <mergeCell ref="Y3:Z3"/>
    <mergeCell ref="AU2:AX2"/>
    <mergeCell ref="AY2:AY3"/>
    <mergeCell ref="AU3:AV3"/>
    <mergeCell ref="AW3:AX3"/>
    <mergeCell ref="AS3:AT3"/>
    <mergeCell ref="AK2:AO2"/>
    <mergeCell ref="AP3:AP4"/>
    <mergeCell ref="AP2:AT2"/>
    <mergeCell ref="AG3:AH3"/>
    <mergeCell ref="AI3:AJ3"/>
    <mergeCell ref="AL3:AM3"/>
    <mergeCell ref="AN3:AO3"/>
    <mergeCell ref="AQ3:AR3"/>
    <mergeCell ref="AK3:AK4"/>
  </mergeCells>
  <phoneticPr fontId="23"/>
  <pageMargins left="0.70866141732283472" right="0.31496062992125984" top="0.78740157480314965" bottom="0.39370078740157483" header="0.51181102362204722" footer="0.31496062992125984"/>
  <pageSetup paperSize="8" scale="88" orientation="landscape" r:id="rId1"/>
  <colBreaks count="1" manualBreakCount="1">
    <brk id="9" max="1048575" man="1"/>
  </colBreaks>
  <ignoredErrors>
    <ignoredError sqref="AB3:AE4 AB6:AE7 AG3:AJ4 AG6:AJ7 AL3:AO4 AL6:AO7" formulaRange="1"/>
    <ignoredError sqref="AB40:AE40 AB21:AE22 AG40:AJ40 AG21:AJ22 AL40:AO40 AL21:AO22 AB27:AE27 AG27:AJ27 AL27:AO27 AB30:AE30 AG30:AJ30 AL30:AO30 AB32:AE32 AG32:AJ32 AL32:AO32 AB36:AE36 AG36:AJ36 AL36:AO36 AB48:AE48 AG48:AJ48 AL48:AO48 AB53:AE53 AG53:AJ53 AL53:AO53" formula="1" formulaRange="1"/>
    <ignoredError sqref="M30 AQ21:AS22 W22:Z22 AT21:AV22 V40:Z40 M22 M27 L53:M53 M32 L36:M36 L40:M40 L48:M48 Y21:Z21 AQ27:AS27 W27:Z27 AT27:AV27 AQ30:AS30 V30:Z30 AT30:AV30 AQ32:AS32 V32:Z32 AT32:AV32 AQ36:AS36 V36:Z36 AT36:AV36 AQ40:AS40 AT40:AV40 V48:Z48 AQ48:AS48 AT48:AV48 W53:Z53 AQ53:AS53 AT53:AV5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0" transitionEvaluation="1">
    <tabColor rgb="FF92D050"/>
    <pageSetUpPr fitToPage="1"/>
  </sheetPr>
  <dimension ref="A1:BQ40"/>
  <sheetViews>
    <sheetView showGridLines="0" zoomScale="55" zoomScaleNormal="55" zoomScaleSheetLayoutView="70" workbookViewId="0">
      <pane xSplit="2" ySplit="4" topLeftCell="C20" activePane="bottomRight" state="frozen"/>
      <selection pane="topRight" activeCell="C1" sqref="C1"/>
      <selection pane="bottomLeft" activeCell="A6" sqref="A6"/>
      <selection pane="bottomRight" activeCell="D38" sqref="D38"/>
    </sheetView>
  </sheetViews>
  <sheetFormatPr defaultColWidth="10.69921875" defaultRowHeight="30" customHeight="1"/>
  <cols>
    <col min="1" max="1" width="12.09765625" style="2" customWidth="1"/>
    <col min="2" max="2" width="23.69921875" style="2" customWidth="1"/>
    <col min="3" max="3" width="7.5" style="2" customWidth="1"/>
    <col min="4" max="4" width="9" style="2" customWidth="1"/>
    <col min="5" max="8" width="7.69921875" style="2" customWidth="1"/>
    <col min="9" max="10" width="6.59765625" style="2" customWidth="1"/>
    <col min="11" max="11" width="6.69921875" style="2" customWidth="1"/>
    <col min="12" max="28" width="6.59765625" style="2" customWidth="1"/>
    <col min="29" max="29" width="6.69921875" style="2" customWidth="1"/>
    <col min="30" max="30" width="15" style="2" customWidth="1"/>
    <col min="31" max="31" width="6.296875" style="2" customWidth="1"/>
    <col min="32" max="32" width="12.69921875" style="2" customWidth="1"/>
    <col min="33" max="51" width="11.69921875" style="2" customWidth="1"/>
    <col min="52" max="52" width="10.69921875" style="2"/>
    <col min="53" max="53" width="6.69921875" style="2" customWidth="1"/>
    <col min="54" max="16384" width="10.69921875" style="2"/>
  </cols>
  <sheetData>
    <row r="1" spans="1:69" s="1" customFormat="1" ht="30" customHeight="1">
      <c r="A1" s="38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30" customHeight="1">
      <c r="A2" s="101" t="s">
        <v>177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20"/>
      <c r="Z2" s="102"/>
      <c r="AA2" s="120" t="s">
        <v>184</v>
      </c>
      <c r="AB2" s="36"/>
      <c r="AZ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30" customHeight="1">
      <c r="A3" s="463" t="s">
        <v>80</v>
      </c>
      <c r="B3" s="569"/>
      <c r="C3" s="572" t="s">
        <v>276</v>
      </c>
      <c r="D3" s="573" t="s">
        <v>277</v>
      </c>
      <c r="E3" s="574"/>
      <c r="F3" s="575"/>
      <c r="G3" s="567" t="s">
        <v>81</v>
      </c>
      <c r="H3" s="568"/>
      <c r="I3" s="567" t="s">
        <v>82</v>
      </c>
      <c r="J3" s="568"/>
      <c r="K3" s="567" t="s">
        <v>83</v>
      </c>
      <c r="L3" s="568"/>
      <c r="M3" s="567" t="s">
        <v>84</v>
      </c>
      <c r="N3" s="568"/>
      <c r="O3" s="567" t="s">
        <v>85</v>
      </c>
      <c r="P3" s="568"/>
      <c r="Q3" s="567" t="s">
        <v>86</v>
      </c>
      <c r="R3" s="568"/>
      <c r="S3" s="567" t="s">
        <v>87</v>
      </c>
      <c r="T3" s="568"/>
      <c r="U3" s="567" t="s">
        <v>50</v>
      </c>
      <c r="V3" s="568"/>
      <c r="W3" s="567" t="s">
        <v>51</v>
      </c>
      <c r="X3" s="568"/>
      <c r="Y3" s="567" t="s">
        <v>24</v>
      </c>
      <c r="Z3" s="576"/>
      <c r="AA3" s="567" t="s">
        <v>29</v>
      </c>
      <c r="AB3" s="568"/>
      <c r="AZ3" s="1"/>
    </row>
    <row r="4" spans="1:69" ht="30" customHeight="1">
      <c r="A4" s="570"/>
      <c r="B4" s="571"/>
      <c r="C4" s="453"/>
      <c r="D4" s="244" t="s">
        <v>5</v>
      </c>
      <c r="E4" s="241" t="s">
        <v>6</v>
      </c>
      <c r="F4" s="241" t="s">
        <v>7</v>
      </c>
      <c r="G4" s="411" t="s">
        <v>6</v>
      </c>
      <c r="H4" s="241" t="s">
        <v>7</v>
      </c>
      <c r="I4" s="241" t="s">
        <v>6</v>
      </c>
      <c r="J4" s="114" t="s">
        <v>7</v>
      </c>
      <c r="K4" s="241" t="s">
        <v>6</v>
      </c>
      <c r="L4" s="114" t="s">
        <v>7</v>
      </c>
      <c r="M4" s="241" t="s">
        <v>6</v>
      </c>
      <c r="N4" s="241" t="s">
        <v>7</v>
      </c>
      <c r="O4" s="241" t="s">
        <v>6</v>
      </c>
      <c r="P4" s="241" t="s">
        <v>7</v>
      </c>
      <c r="Q4" s="241" t="s">
        <v>6</v>
      </c>
      <c r="R4" s="241" t="s">
        <v>7</v>
      </c>
      <c r="S4" s="241" t="s">
        <v>6</v>
      </c>
      <c r="T4" s="241" t="s">
        <v>7</v>
      </c>
      <c r="U4" s="241" t="s">
        <v>6</v>
      </c>
      <c r="V4" s="241" t="s">
        <v>7</v>
      </c>
      <c r="W4" s="241" t="s">
        <v>6</v>
      </c>
      <c r="X4" s="241" t="s">
        <v>7</v>
      </c>
      <c r="Y4" s="241" t="s">
        <v>6</v>
      </c>
      <c r="Z4" s="241" t="s">
        <v>7</v>
      </c>
      <c r="AA4" s="241" t="s">
        <v>6</v>
      </c>
      <c r="AB4" s="128" t="s">
        <v>7</v>
      </c>
      <c r="AZ4" s="1"/>
    </row>
    <row r="5" spans="1:69" ht="30" customHeight="1">
      <c r="A5" s="567" t="s">
        <v>88</v>
      </c>
      <c r="B5" s="568"/>
      <c r="C5" s="249">
        <v>11314</v>
      </c>
      <c r="D5" s="143">
        <f>E5+F5</f>
        <v>10798</v>
      </c>
      <c r="E5" s="249">
        <f>G5+I5+K5+M5+O5+Q5+S5+U5+W5+Y5+AA5</f>
        <v>5604</v>
      </c>
      <c r="F5" s="250">
        <f>H5+J5+L5+N5+P5+R5+T5+V5+X5+Z5+AB5</f>
        <v>5194</v>
      </c>
      <c r="G5" s="250">
        <f t="shared" ref="G5:P5" si="0">G12+G13+G16+G17+G18+G19+G20+G21+G22+G23</f>
        <v>2950</v>
      </c>
      <c r="H5" s="250">
        <f t="shared" si="0"/>
        <v>3153</v>
      </c>
      <c r="I5" s="250">
        <f t="shared" si="0"/>
        <v>337</v>
      </c>
      <c r="J5" s="250">
        <f t="shared" si="0"/>
        <v>213</v>
      </c>
      <c r="K5" s="250">
        <f t="shared" si="0"/>
        <v>1313</v>
      </c>
      <c r="L5" s="250">
        <f t="shared" si="0"/>
        <v>204</v>
      </c>
      <c r="M5" s="250">
        <f t="shared" si="0"/>
        <v>367</v>
      </c>
      <c r="N5" s="250">
        <f t="shared" si="0"/>
        <v>553</v>
      </c>
      <c r="O5" s="250">
        <f t="shared" si="0"/>
        <v>63</v>
      </c>
      <c r="P5" s="250">
        <f t="shared" si="0"/>
        <v>29</v>
      </c>
      <c r="Q5" s="250">
        <f t="shared" ref="Q5:U5" si="1">Q12+Q13+Q16+Q17+Q18+Q19+Q20+Q21+Q22+Q23</f>
        <v>47</v>
      </c>
      <c r="R5" s="250">
        <f t="shared" si="1"/>
        <v>275</v>
      </c>
      <c r="S5" s="250">
        <f t="shared" si="1"/>
        <v>0</v>
      </c>
      <c r="T5" s="250">
        <f t="shared" si="1"/>
        <v>80</v>
      </c>
      <c r="U5" s="250">
        <f t="shared" si="1"/>
        <v>19</v>
      </c>
      <c r="V5" s="250">
        <f t="shared" ref="V5:AB5" si="2">V12+V13+V16+V17+V18+V19+V20+V21+V22+V23</f>
        <v>6</v>
      </c>
      <c r="W5" s="250">
        <f t="shared" si="2"/>
        <v>12</v>
      </c>
      <c r="X5" s="250">
        <f t="shared" si="2"/>
        <v>29</v>
      </c>
      <c r="Y5" s="250">
        <f t="shared" si="2"/>
        <v>148</v>
      </c>
      <c r="Z5" s="250">
        <f t="shared" si="2"/>
        <v>205</v>
      </c>
      <c r="AA5" s="250">
        <f t="shared" si="2"/>
        <v>348</v>
      </c>
      <c r="AB5" s="251">
        <f t="shared" si="2"/>
        <v>447</v>
      </c>
      <c r="AZ5" s="1"/>
    </row>
    <row r="6" spans="1:69" ht="30" customHeight="1">
      <c r="A6" s="252"/>
      <c r="B6" s="253" t="s">
        <v>90</v>
      </c>
      <c r="C6" s="254">
        <v>4616</v>
      </c>
      <c r="D6" s="255">
        <v>4672</v>
      </c>
      <c r="E6" s="254">
        <v>2464</v>
      </c>
      <c r="F6" s="254">
        <v>2208</v>
      </c>
      <c r="G6" s="254">
        <v>1821</v>
      </c>
      <c r="H6" s="254">
        <v>1805</v>
      </c>
      <c r="I6" s="254">
        <v>53</v>
      </c>
      <c r="J6" s="254">
        <v>20</v>
      </c>
      <c r="K6" s="254">
        <v>232</v>
      </c>
      <c r="L6" s="254">
        <v>28</v>
      </c>
      <c r="M6" s="254">
        <v>120</v>
      </c>
      <c r="N6" s="254">
        <v>101</v>
      </c>
      <c r="O6" s="254">
        <v>4</v>
      </c>
      <c r="P6" s="254">
        <v>0</v>
      </c>
      <c r="Q6" s="254">
        <v>7</v>
      </c>
      <c r="R6" s="254">
        <v>26</v>
      </c>
      <c r="S6" s="254">
        <v>0</v>
      </c>
      <c r="T6" s="254">
        <v>0</v>
      </c>
      <c r="U6" s="254">
        <v>4</v>
      </c>
      <c r="V6" s="254">
        <v>3</v>
      </c>
      <c r="W6" s="254">
        <v>2</v>
      </c>
      <c r="X6" s="254">
        <v>3</v>
      </c>
      <c r="Y6" s="254">
        <v>95</v>
      </c>
      <c r="Z6" s="254">
        <v>117</v>
      </c>
      <c r="AA6" s="254">
        <v>126</v>
      </c>
      <c r="AB6" s="256">
        <v>105</v>
      </c>
      <c r="AZ6" s="1"/>
    </row>
    <row r="7" spans="1:69" ht="30" customHeight="1">
      <c r="A7" s="257"/>
      <c r="B7" s="258" t="s">
        <v>91</v>
      </c>
      <c r="C7" s="259">
        <v>534</v>
      </c>
      <c r="D7" s="260">
        <v>519</v>
      </c>
      <c r="E7" s="259">
        <v>75</v>
      </c>
      <c r="F7" s="261">
        <v>444</v>
      </c>
      <c r="G7" s="259">
        <v>42</v>
      </c>
      <c r="H7" s="259">
        <v>224</v>
      </c>
      <c r="I7" s="259">
        <v>5</v>
      </c>
      <c r="J7" s="259">
        <v>18</v>
      </c>
      <c r="K7" s="259">
        <v>5</v>
      </c>
      <c r="L7" s="259">
        <v>7</v>
      </c>
      <c r="M7" s="259">
        <v>8</v>
      </c>
      <c r="N7" s="259">
        <v>43</v>
      </c>
      <c r="O7" s="259">
        <v>0</v>
      </c>
      <c r="P7" s="259">
        <v>4</v>
      </c>
      <c r="Q7" s="259">
        <v>6</v>
      </c>
      <c r="R7" s="259">
        <v>62</v>
      </c>
      <c r="S7" s="259">
        <v>0</v>
      </c>
      <c r="T7" s="259">
        <v>0</v>
      </c>
      <c r="U7" s="259">
        <v>0</v>
      </c>
      <c r="V7" s="259">
        <v>0</v>
      </c>
      <c r="W7" s="259">
        <v>0</v>
      </c>
      <c r="X7" s="259">
        <v>0</v>
      </c>
      <c r="Y7" s="259">
        <v>2</v>
      </c>
      <c r="Z7" s="259">
        <v>19</v>
      </c>
      <c r="AA7" s="259">
        <v>7</v>
      </c>
      <c r="AB7" s="261">
        <v>67</v>
      </c>
      <c r="AZ7" s="1"/>
    </row>
    <row r="8" spans="1:69" ht="30" customHeight="1">
      <c r="A8" s="52" t="s">
        <v>102</v>
      </c>
      <c r="B8" s="258" t="s">
        <v>92</v>
      </c>
      <c r="C8" s="259">
        <v>13</v>
      </c>
      <c r="D8" s="260">
        <v>20</v>
      </c>
      <c r="E8" s="259">
        <v>13</v>
      </c>
      <c r="F8" s="261">
        <v>7</v>
      </c>
      <c r="G8" s="259">
        <v>4</v>
      </c>
      <c r="H8" s="259">
        <v>3</v>
      </c>
      <c r="I8" s="259">
        <v>6</v>
      </c>
      <c r="J8" s="259">
        <v>1</v>
      </c>
      <c r="K8" s="259">
        <v>1</v>
      </c>
      <c r="L8" s="259">
        <v>1</v>
      </c>
      <c r="M8" s="259">
        <v>0</v>
      </c>
      <c r="N8" s="259">
        <v>1</v>
      </c>
      <c r="O8" s="259">
        <v>0</v>
      </c>
      <c r="P8" s="259">
        <v>0</v>
      </c>
      <c r="Q8" s="259">
        <v>0</v>
      </c>
      <c r="R8" s="259">
        <v>0</v>
      </c>
      <c r="S8" s="259">
        <v>0</v>
      </c>
      <c r="T8" s="259">
        <v>0</v>
      </c>
      <c r="U8" s="259">
        <v>0</v>
      </c>
      <c r="V8" s="259">
        <v>0</v>
      </c>
      <c r="W8" s="259">
        <v>0</v>
      </c>
      <c r="X8" s="259">
        <v>0</v>
      </c>
      <c r="Y8" s="259">
        <v>0</v>
      </c>
      <c r="Z8" s="259">
        <v>0</v>
      </c>
      <c r="AA8" s="259">
        <v>2</v>
      </c>
      <c r="AB8" s="261">
        <v>1</v>
      </c>
      <c r="AZ8" s="1"/>
    </row>
    <row r="9" spans="1:69" ht="30" customHeight="1">
      <c r="A9" s="257" t="s">
        <v>280</v>
      </c>
      <c r="B9" s="258" t="s">
        <v>93</v>
      </c>
      <c r="C9" s="259">
        <v>108</v>
      </c>
      <c r="D9" s="260">
        <v>108</v>
      </c>
      <c r="E9" s="259">
        <v>29</v>
      </c>
      <c r="F9" s="261">
        <v>79</v>
      </c>
      <c r="G9" s="259">
        <v>0</v>
      </c>
      <c r="H9" s="259">
        <v>0</v>
      </c>
      <c r="I9" s="259">
        <v>0</v>
      </c>
      <c r="J9" s="259">
        <v>0</v>
      </c>
      <c r="K9" s="259">
        <v>15</v>
      </c>
      <c r="L9" s="259">
        <v>0</v>
      </c>
      <c r="M9" s="259">
        <v>2</v>
      </c>
      <c r="N9" s="259">
        <v>0</v>
      </c>
      <c r="O9" s="259">
        <v>12</v>
      </c>
      <c r="P9" s="259">
        <v>0</v>
      </c>
      <c r="Q9" s="259">
        <v>0</v>
      </c>
      <c r="R9" s="259">
        <v>0</v>
      </c>
      <c r="S9" s="259">
        <v>0</v>
      </c>
      <c r="T9" s="259">
        <v>79</v>
      </c>
      <c r="U9" s="259">
        <v>0</v>
      </c>
      <c r="V9" s="259">
        <v>0</v>
      </c>
      <c r="W9" s="259">
        <v>0</v>
      </c>
      <c r="X9" s="259">
        <v>0</v>
      </c>
      <c r="Y9" s="259">
        <v>0</v>
      </c>
      <c r="Z9" s="259">
        <v>0</v>
      </c>
      <c r="AA9" s="259">
        <v>0</v>
      </c>
      <c r="AB9" s="261">
        <v>0</v>
      </c>
      <c r="AZ9" s="1"/>
    </row>
    <row r="10" spans="1:69" ht="30" customHeight="1">
      <c r="A10" s="257"/>
      <c r="B10" s="258" t="s">
        <v>89</v>
      </c>
      <c r="C10" s="259">
        <v>1</v>
      </c>
      <c r="D10" s="260">
        <v>0</v>
      </c>
      <c r="E10" s="259">
        <v>0</v>
      </c>
      <c r="F10" s="261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0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259">
        <v>0</v>
      </c>
      <c r="Y10" s="259">
        <v>0</v>
      </c>
      <c r="Z10" s="259">
        <v>0</v>
      </c>
      <c r="AA10" s="259">
        <v>0</v>
      </c>
      <c r="AB10" s="261">
        <v>0</v>
      </c>
      <c r="AZ10" s="1"/>
    </row>
    <row r="11" spans="1:69" ht="30" customHeight="1">
      <c r="A11" s="257"/>
      <c r="B11" s="262" t="s">
        <v>94</v>
      </c>
      <c r="C11" s="263">
        <v>4</v>
      </c>
      <c r="D11" s="264">
        <v>11</v>
      </c>
      <c r="E11" s="263">
        <v>5</v>
      </c>
      <c r="F11" s="265">
        <v>6</v>
      </c>
      <c r="G11" s="263">
        <v>2</v>
      </c>
      <c r="H11" s="263">
        <v>4</v>
      </c>
      <c r="I11" s="263">
        <v>0</v>
      </c>
      <c r="J11" s="263">
        <v>0</v>
      </c>
      <c r="K11" s="263">
        <v>1</v>
      </c>
      <c r="L11" s="263">
        <v>0</v>
      </c>
      <c r="M11" s="263">
        <v>0</v>
      </c>
      <c r="N11" s="263">
        <v>0</v>
      </c>
      <c r="O11" s="263">
        <v>0</v>
      </c>
      <c r="P11" s="263">
        <v>2</v>
      </c>
      <c r="Q11" s="263">
        <v>0</v>
      </c>
      <c r="R11" s="263">
        <v>0</v>
      </c>
      <c r="S11" s="263">
        <v>0</v>
      </c>
      <c r="T11" s="263">
        <v>0</v>
      </c>
      <c r="U11" s="263">
        <v>1</v>
      </c>
      <c r="V11" s="263">
        <v>0</v>
      </c>
      <c r="W11" s="263">
        <v>0</v>
      </c>
      <c r="X11" s="263">
        <v>0</v>
      </c>
      <c r="Y11" s="263">
        <v>0</v>
      </c>
      <c r="Z11" s="263">
        <v>0</v>
      </c>
      <c r="AA11" s="263">
        <v>1</v>
      </c>
      <c r="AB11" s="265">
        <v>0</v>
      </c>
      <c r="AZ11" s="1"/>
    </row>
    <row r="12" spans="1:69" ht="30" customHeight="1">
      <c r="A12" s="257"/>
      <c r="B12" s="245" t="s">
        <v>5</v>
      </c>
      <c r="C12" s="250">
        <v>5276</v>
      </c>
      <c r="D12" s="143">
        <v>5330</v>
      </c>
      <c r="E12" s="249">
        <v>2586</v>
      </c>
      <c r="F12" s="249">
        <v>2744</v>
      </c>
      <c r="G12" s="250">
        <v>1869</v>
      </c>
      <c r="H12" s="250">
        <v>2036</v>
      </c>
      <c r="I12" s="250">
        <v>64</v>
      </c>
      <c r="J12" s="250">
        <v>39</v>
      </c>
      <c r="K12" s="250">
        <v>254</v>
      </c>
      <c r="L12" s="250">
        <v>36</v>
      </c>
      <c r="M12" s="250">
        <v>130</v>
      </c>
      <c r="N12" s="250">
        <v>145</v>
      </c>
      <c r="O12" s="250">
        <v>16</v>
      </c>
      <c r="P12" s="250">
        <v>6</v>
      </c>
      <c r="Q12" s="250">
        <v>13</v>
      </c>
      <c r="R12" s="250">
        <v>88</v>
      </c>
      <c r="S12" s="250">
        <v>0</v>
      </c>
      <c r="T12" s="250">
        <v>79</v>
      </c>
      <c r="U12" s="250">
        <v>5</v>
      </c>
      <c r="V12" s="250">
        <v>3</v>
      </c>
      <c r="W12" s="250">
        <v>2</v>
      </c>
      <c r="X12" s="250">
        <v>3</v>
      </c>
      <c r="Y12" s="250">
        <v>97</v>
      </c>
      <c r="Z12" s="250">
        <v>136</v>
      </c>
      <c r="AA12" s="250">
        <v>136</v>
      </c>
      <c r="AB12" s="251">
        <v>173</v>
      </c>
      <c r="AZ12" s="1"/>
    </row>
    <row r="13" spans="1:69" ht="30" customHeight="1">
      <c r="A13" s="266" t="s">
        <v>25</v>
      </c>
      <c r="B13" s="125"/>
      <c r="C13" s="250">
        <v>1785</v>
      </c>
      <c r="D13" s="143">
        <v>1754</v>
      </c>
      <c r="E13" s="249">
        <v>671</v>
      </c>
      <c r="F13" s="250">
        <v>1083</v>
      </c>
      <c r="G13" s="250">
        <v>313</v>
      </c>
      <c r="H13" s="250">
        <v>551</v>
      </c>
      <c r="I13" s="250">
        <v>56</v>
      </c>
      <c r="J13" s="250">
        <v>70</v>
      </c>
      <c r="K13" s="250">
        <v>130</v>
      </c>
      <c r="L13" s="250">
        <v>30</v>
      </c>
      <c r="M13" s="250">
        <v>81</v>
      </c>
      <c r="N13" s="250">
        <v>170</v>
      </c>
      <c r="O13" s="250">
        <v>3</v>
      </c>
      <c r="P13" s="250">
        <v>9</v>
      </c>
      <c r="Q13" s="250">
        <v>5</v>
      </c>
      <c r="R13" s="250">
        <v>79</v>
      </c>
      <c r="S13" s="250">
        <v>0</v>
      </c>
      <c r="T13" s="250">
        <v>1</v>
      </c>
      <c r="U13" s="250">
        <v>9</v>
      </c>
      <c r="V13" s="250">
        <v>0</v>
      </c>
      <c r="W13" s="250">
        <v>1</v>
      </c>
      <c r="X13" s="250">
        <v>9</v>
      </c>
      <c r="Y13" s="250">
        <v>14</v>
      </c>
      <c r="Z13" s="250">
        <v>40</v>
      </c>
      <c r="AA13" s="250">
        <v>59</v>
      </c>
      <c r="AB13" s="251">
        <v>124</v>
      </c>
      <c r="AZ13" s="1"/>
    </row>
    <row r="14" spans="1:69" ht="30" customHeight="1">
      <c r="A14" s="267" t="s">
        <v>26</v>
      </c>
      <c r="B14" s="268" t="s">
        <v>95</v>
      </c>
      <c r="C14" s="254">
        <v>104</v>
      </c>
      <c r="D14" s="255">
        <v>92</v>
      </c>
      <c r="E14" s="254">
        <v>31</v>
      </c>
      <c r="F14" s="254">
        <v>61</v>
      </c>
      <c r="G14" s="254">
        <v>29</v>
      </c>
      <c r="H14" s="254">
        <v>37</v>
      </c>
      <c r="I14" s="254">
        <v>0</v>
      </c>
      <c r="J14" s="254">
        <v>3</v>
      </c>
      <c r="K14" s="254">
        <v>0</v>
      </c>
      <c r="L14" s="254">
        <v>2</v>
      </c>
      <c r="M14" s="254">
        <v>1</v>
      </c>
      <c r="N14" s="254">
        <v>7</v>
      </c>
      <c r="O14" s="254">
        <v>0</v>
      </c>
      <c r="P14" s="254">
        <v>0</v>
      </c>
      <c r="Q14" s="254">
        <v>0</v>
      </c>
      <c r="R14" s="254">
        <v>7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4">
        <v>0</v>
      </c>
      <c r="Y14" s="254">
        <v>0</v>
      </c>
      <c r="Z14" s="254">
        <v>2</v>
      </c>
      <c r="AA14" s="254">
        <v>1</v>
      </c>
      <c r="AB14" s="256">
        <v>3</v>
      </c>
      <c r="AZ14" s="1"/>
    </row>
    <row r="15" spans="1:69" ht="30" customHeight="1">
      <c r="A15" s="257" t="s">
        <v>143</v>
      </c>
      <c r="B15" s="269" t="s">
        <v>96</v>
      </c>
      <c r="C15" s="263">
        <v>137</v>
      </c>
      <c r="D15" s="264">
        <v>110</v>
      </c>
      <c r="E15" s="263">
        <v>56</v>
      </c>
      <c r="F15" s="265">
        <v>54</v>
      </c>
      <c r="G15" s="263">
        <v>50</v>
      </c>
      <c r="H15" s="263">
        <v>35</v>
      </c>
      <c r="I15" s="263">
        <v>0</v>
      </c>
      <c r="J15" s="263">
        <v>6</v>
      </c>
      <c r="K15" s="263">
        <v>1</v>
      </c>
      <c r="L15" s="263">
        <v>0</v>
      </c>
      <c r="M15" s="263">
        <v>4</v>
      </c>
      <c r="N15" s="263">
        <v>4</v>
      </c>
      <c r="O15" s="263">
        <v>0</v>
      </c>
      <c r="P15" s="263">
        <v>0</v>
      </c>
      <c r="Q15" s="263">
        <v>0</v>
      </c>
      <c r="R15" s="263">
        <v>3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1</v>
      </c>
      <c r="Y15" s="263">
        <v>0</v>
      </c>
      <c r="Z15" s="263">
        <v>1</v>
      </c>
      <c r="AA15" s="263">
        <v>1</v>
      </c>
      <c r="AB15" s="265">
        <v>4</v>
      </c>
      <c r="AZ15" s="1"/>
    </row>
    <row r="16" spans="1:69" ht="30" customHeight="1">
      <c r="A16" s="270" t="s">
        <v>27</v>
      </c>
      <c r="B16" s="128" t="s">
        <v>30</v>
      </c>
      <c r="C16" s="250">
        <v>241</v>
      </c>
      <c r="D16" s="143">
        <v>202</v>
      </c>
      <c r="E16" s="249">
        <v>87</v>
      </c>
      <c r="F16" s="249">
        <v>115</v>
      </c>
      <c r="G16" s="250">
        <v>79</v>
      </c>
      <c r="H16" s="250">
        <v>72</v>
      </c>
      <c r="I16" s="250">
        <v>0</v>
      </c>
      <c r="J16" s="250">
        <v>9</v>
      </c>
      <c r="K16" s="250">
        <v>1</v>
      </c>
      <c r="L16" s="250">
        <v>2</v>
      </c>
      <c r="M16" s="250">
        <v>5</v>
      </c>
      <c r="N16" s="250">
        <v>11</v>
      </c>
      <c r="O16" s="250">
        <v>0</v>
      </c>
      <c r="P16" s="250">
        <v>0</v>
      </c>
      <c r="Q16" s="250">
        <v>0</v>
      </c>
      <c r="R16" s="250">
        <v>10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1</v>
      </c>
      <c r="Y16" s="250">
        <v>0</v>
      </c>
      <c r="Z16" s="250">
        <v>3</v>
      </c>
      <c r="AA16" s="250">
        <v>2</v>
      </c>
      <c r="AB16" s="251">
        <v>7</v>
      </c>
      <c r="AZ16" s="1"/>
    </row>
    <row r="17" spans="1:52" ht="30" customHeight="1">
      <c r="A17" s="86" t="s">
        <v>97</v>
      </c>
      <c r="B17" s="242"/>
      <c r="C17" s="250">
        <v>217</v>
      </c>
      <c r="D17" s="143">
        <v>228</v>
      </c>
      <c r="E17" s="249">
        <v>208</v>
      </c>
      <c r="F17" s="250">
        <v>20</v>
      </c>
      <c r="G17" s="250">
        <v>71</v>
      </c>
      <c r="H17" s="250">
        <v>11</v>
      </c>
      <c r="I17" s="250">
        <v>21</v>
      </c>
      <c r="J17" s="250">
        <v>1</v>
      </c>
      <c r="K17" s="250">
        <v>75</v>
      </c>
      <c r="L17" s="250">
        <v>6</v>
      </c>
      <c r="M17" s="250">
        <v>12</v>
      </c>
      <c r="N17" s="250">
        <v>0</v>
      </c>
      <c r="O17" s="250">
        <v>11</v>
      </c>
      <c r="P17" s="250">
        <v>1</v>
      </c>
      <c r="Q17" s="250">
        <v>1</v>
      </c>
      <c r="R17" s="250"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2</v>
      </c>
      <c r="Z17" s="250">
        <v>0</v>
      </c>
      <c r="AA17" s="250">
        <v>15</v>
      </c>
      <c r="AB17" s="251">
        <v>1</v>
      </c>
      <c r="AZ17" s="1"/>
    </row>
    <row r="18" spans="1:52" ht="30" customHeight="1">
      <c r="A18" s="577" t="s">
        <v>247</v>
      </c>
      <c r="B18" s="271" t="s">
        <v>248</v>
      </c>
      <c r="C18" s="361">
        <v>30</v>
      </c>
      <c r="D18" s="272">
        <v>33</v>
      </c>
      <c r="E18" s="273">
        <v>20</v>
      </c>
      <c r="F18" s="274">
        <v>13</v>
      </c>
      <c r="G18" s="273">
        <v>8</v>
      </c>
      <c r="H18" s="273">
        <v>10</v>
      </c>
      <c r="I18" s="273">
        <v>2</v>
      </c>
      <c r="J18" s="273">
        <v>0</v>
      </c>
      <c r="K18" s="273">
        <v>3</v>
      </c>
      <c r="L18" s="273">
        <v>2</v>
      </c>
      <c r="M18" s="273">
        <v>1</v>
      </c>
      <c r="N18" s="273">
        <v>0</v>
      </c>
      <c r="O18" s="273">
        <v>2</v>
      </c>
      <c r="P18" s="273">
        <v>0</v>
      </c>
      <c r="Q18" s="273">
        <v>0</v>
      </c>
      <c r="R18" s="273">
        <v>0</v>
      </c>
      <c r="S18" s="273">
        <v>0</v>
      </c>
      <c r="T18" s="273">
        <v>0</v>
      </c>
      <c r="U18" s="273">
        <v>0</v>
      </c>
      <c r="V18" s="273">
        <v>0</v>
      </c>
      <c r="W18" s="273">
        <v>0</v>
      </c>
      <c r="X18" s="273">
        <v>0</v>
      </c>
      <c r="Y18" s="273">
        <v>0</v>
      </c>
      <c r="Z18" s="273">
        <v>0</v>
      </c>
      <c r="AA18" s="273">
        <v>4</v>
      </c>
      <c r="AB18" s="274">
        <v>1</v>
      </c>
      <c r="AZ18" s="1"/>
    </row>
    <row r="19" spans="1:52" ht="30" customHeight="1">
      <c r="A19" s="577"/>
      <c r="B19" s="134" t="s">
        <v>249</v>
      </c>
      <c r="C19" s="364">
        <v>3355</v>
      </c>
      <c r="D19" s="260">
        <v>2825</v>
      </c>
      <c r="E19" s="259">
        <v>1793</v>
      </c>
      <c r="F19" s="261">
        <v>1032</v>
      </c>
      <c r="G19" s="259">
        <v>422</v>
      </c>
      <c r="H19" s="259">
        <v>354</v>
      </c>
      <c r="I19" s="259">
        <v>185</v>
      </c>
      <c r="J19" s="259">
        <v>85</v>
      </c>
      <c r="K19" s="259">
        <v>837</v>
      </c>
      <c r="L19" s="259">
        <v>126</v>
      </c>
      <c r="M19" s="259">
        <v>129</v>
      </c>
      <c r="N19" s="259">
        <v>214</v>
      </c>
      <c r="O19" s="259">
        <v>31</v>
      </c>
      <c r="P19" s="259">
        <v>13</v>
      </c>
      <c r="Q19" s="259">
        <v>27</v>
      </c>
      <c r="R19" s="259">
        <v>84</v>
      </c>
      <c r="S19" s="259">
        <v>0</v>
      </c>
      <c r="T19" s="259">
        <v>0</v>
      </c>
      <c r="U19" s="259">
        <v>4</v>
      </c>
      <c r="V19" s="259">
        <v>2</v>
      </c>
      <c r="W19" s="259">
        <v>9</v>
      </c>
      <c r="X19" s="259">
        <v>16</v>
      </c>
      <c r="Y19" s="259">
        <v>31</v>
      </c>
      <c r="Z19" s="259">
        <v>18</v>
      </c>
      <c r="AA19" s="259">
        <v>118</v>
      </c>
      <c r="AB19" s="261">
        <v>120</v>
      </c>
      <c r="AZ19" s="1"/>
    </row>
    <row r="20" spans="1:52" ht="30" customHeight="1">
      <c r="A20" s="577"/>
      <c r="B20" s="275" t="s">
        <v>250</v>
      </c>
      <c r="C20" s="364">
        <v>15</v>
      </c>
      <c r="D20" s="276">
        <v>23</v>
      </c>
      <c r="E20" s="259">
        <v>16</v>
      </c>
      <c r="F20" s="261">
        <v>7</v>
      </c>
      <c r="G20" s="259">
        <v>9</v>
      </c>
      <c r="H20" s="259">
        <v>5</v>
      </c>
      <c r="I20" s="259">
        <v>2</v>
      </c>
      <c r="J20" s="259">
        <v>1</v>
      </c>
      <c r="K20" s="259">
        <v>5</v>
      </c>
      <c r="L20" s="259">
        <v>0</v>
      </c>
      <c r="M20" s="259">
        <v>0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0</v>
      </c>
      <c r="V20" s="259">
        <v>0</v>
      </c>
      <c r="W20" s="259">
        <v>0</v>
      </c>
      <c r="X20" s="259">
        <v>0</v>
      </c>
      <c r="Y20" s="259">
        <v>0</v>
      </c>
      <c r="Z20" s="259">
        <v>0</v>
      </c>
      <c r="AA20" s="259">
        <v>0</v>
      </c>
      <c r="AB20" s="261">
        <v>1</v>
      </c>
      <c r="AZ20" s="1"/>
    </row>
    <row r="21" spans="1:52" ht="30" customHeight="1">
      <c r="A21" s="577"/>
      <c r="B21" s="277" t="s">
        <v>251</v>
      </c>
      <c r="C21" s="362">
        <v>10</v>
      </c>
      <c r="D21" s="278">
        <v>10</v>
      </c>
      <c r="E21" s="263">
        <v>2</v>
      </c>
      <c r="F21" s="265">
        <v>8</v>
      </c>
      <c r="G21" s="263">
        <v>2</v>
      </c>
      <c r="H21" s="263">
        <v>6</v>
      </c>
      <c r="I21" s="263">
        <v>0</v>
      </c>
      <c r="J21" s="263">
        <v>1</v>
      </c>
      <c r="K21" s="263">
        <v>0</v>
      </c>
      <c r="L21" s="263">
        <v>0</v>
      </c>
      <c r="M21" s="263">
        <v>0</v>
      </c>
      <c r="N21" s="263">
        <v>0</v>
      </c>
      <c r="O21" s="263">
        <v>0</v>
      </c>
      <c r="P21" s="263">
        <v>0</v>
      </c>
      <c r="Q21" s="263">
        <v>0</v>
      </c>
      <c r="R21" s="263">
        <v>0</v>
      </c>
      <c r="S21" s="263">
        <v>0</v>
      </c>
      <c r="T21" s="263">
        <v>0</v>
      </c>
      <c r="U21" s="263">
        <v>0</v>
      </c>
      <c r="V21" s="263">
        <v>0</v>
      </c>
      <c r="W21" s="263">
        <v>0</v>
      </c>
      <c r="X21" s="263">
        <v>0</v>
      </c>
      <c r="Y21" s="263">
        <v>0</v>
      </c>
      <c r="Z21" s="263">
        <v>1</v>
      </c>
      <c r="AA21" s="263">
        <v>0</v>
      </c>
      <c r="AB21" s="265">
        <v>0</v>
      </c>
      <c r="AZ21" s="1"/>
    </row>
    <row r="22" spans="1:52" ht="30" customHeight="1">
      <c r="A22" s="279" t="s">
        <v>31</v>
      </c>
      <c r="B22" s="280"/>
      <c r="C22" s="261">
        <v>384</v>
      </c>
      <c r="D22" s="260">
        <v>393</v>
      </c>
      <c r="E22" s="259">
        <v>221</v>
      </c>
      <c r="F22" s="261">
        <v>172</v>
      </c>
      <c r="G22" s="259">
        <v>177</v>
      </c>
      <c r="H22" s="259">
        <v>108</v>
      </c>
      <c r="I22" s="259">
        <v>7</v>
      </c>
      <c r="J22" s="259">
        <v>7</v>
      </c>
      <c r="K22" s="259">
        <v>8</v>
      </c>
      <c r="L22" s="259">
        <v>2</v>
      </c>
      <c r="M22" s="259">
        <v>9</v>
      </c>
      <c r="N22" s="259">
        <v>13</v>
      </c>
      <c r="O22" s="259">
        <v>0</v>
      </c>
      <c r="P22" s="259">
        <v>0</v>
      </c>
      <c r="Q22" s="259">
        <v>1</v>
      </c>
      <c r="R22" s="259">
        <v>14</v>
      </c>
      <c r="S22" s="259">
        <v>0</v>
      </c>
      <c r="T22" s="259">
        <v>0</v>
      </c>
      <c r="U22" s="259">
        <v>1</v>
      </c>
      <c r="V22" s="259">
        <v>1</v>
      </c>
      <c r="W22" s="259">
        <v>0</v>
      </c>
      <c r="X22" s="259">
        <v>0</v>
      </c>
      <c r="Y22" s="259">
        <v>4</v>
      </c>
      <c r="Z22" s="259">
        <v>7</v>
      </c>
      <c r="AA22" s="259">
        <v>14</v>
      </c>
      <c r="AB22" s="261">
        <v>20</v>
      </c>
      <c r="AZ22" s="1"/>
    </row>
    <row r="23" spans="1:52" ht="30" customHeight="1" thickBot="1">
      <c r="A23" s="281" t="s">
        <v>252</v>
      </c>
      <c r="B23" s="282"/>
      <c r="C23" s="283">
        <v>1</v>
      </c>
      <c r="D23" s="284">
        <v>0</v>
      </c>
      <c r="E23" s="285">
        <v>0</v>
      </c>
      <c r="F23" s="283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285">
        <v>0</v>
      </c>
      <c r="R23" s="285">
        <v>0</v>
      </c>
      <c r="S23" s="285">
        <v>0</v>
      </c>
      <c r="T23" s="285">
        <v>0</v>
      </c>
      <c r="U23" s="285">
        <v>0</v>
      </c>
      <c r="V23" s="285">
        <v>0</v>
      </c>
      <c r="W23" s="285">
        <v>0</v>
      </c>
      <c r="X23" s="285">
        <v>0</v>
      </c>
      <c r="Y23" s="285">
        <v>0</v>
      </c>
      <c r="Z23" s="285">
        <v>0</v>
      </c>
      <c r="AA23" s="285">
        <v>0</v>
      </c>
      <c r="AB23" s="283">
        <v>0</v>
      </c>
      <c r="AZ23" s="1"/>
    </row>
    <row r="24" spans="1:52" ht="30" customHeight="1" thickTop="1">
      <c r="A24" s="564" t="s">
        <v>253</v>
      </c>
      <c r="B24" s="286" t="s">
        <v>254</v>
      </c>
      <c r="C24" s="365">
        <v>9</v>
      </c>
      <c r="D24" s="287">
        <v>1</v>
      </c>
      <c r="E24" s="288">
        <v>1</v>
      </c>
      <c r="F24" s="289">
        <v>0</v>
      </c>
      <c r="G24" s="288">
        <v>1</v>
      </c>
      <c r="H24" s="288">
        <v>0</v>
      </c>
      <c r="I24" s="288">
        <v>0</v>
      </c>
      <c r="J24" s="288">
        <v>0</v>
      </c>
      <c r="K24" s="288">
        <v>0</v>
      </c>
      <c r="L24" s="288">
        <v>0</v>
      </c>
      <c r="M24" s="288">
        <v>0</v>
      </c>
      <c r="N24" s="288">
        <v>0</v>
      </c>
      <c r="O24" s="288">
        <v>0</v>
      </c>
      <c r="P24" s="288">
        <v>0</v>
      </c>
      <c r="Q24" s="288">
        <v>0</v>
      </c>
      <c r="R24" s="288">
        <v>0</v>
      </c>
      <c r="S24" s="288">
        <v>0</v>
      </c>
      <c r="T24" s="288">
        <v>0</v>
      </c>
      <c r="U24" s="288">
        <v>0</v>
      </c>
      <c r="V24" s="288">
        <v>0</v>
      </c>
      <c r="W24" s="288">
        <v>0</v>
      </c>
      <c r="X24" s="288">
        <v>0</v>
      </c>
      <c r="Y24" s="288">
        <v>0</v>
      </c>
      <c r="Z24" s="288">
        <v>0</v>
      </c>
      <c r="AA24" s="288">
        <v>0</v>
      </c>
      <c r="AB24" s="290">
        <v>0</v>
      </c>
      <c r="AZ24" s="1"/>
    </row>
    <row r="25" spans="1:52" ht="30" customHeight="1">
      <c r="A25" s="565"/>
      <c r="B25" s="291" t="s">
        <v>255</v>
      </c>
      <c r="C25" s="363">
        <v>5</v>
      </c>
      <c r="D25" s="143">
        <v>0</v>
      </c>
      <c r="E25" s="249">
        <v>0</v>
      </c>
      <c r="F25" s="265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3">
        <v>0</v>
      </c>
      <c r="AZ25" s="1"/>
    </row>
    <row r="26" spans="1:52" ht="30" customHeight="1">
      <c r="A26" s="566"/>
      <c r="B26" s="266" t="s">
        <v>256</v>
      </c>
      <c r="C26" s="251">
        <v>14</v>
      </c>
      <c r="D26" s="294">
        <v>1</v>
      </c>
      <c r="E26" s="250">
        <v>1</v>
      </c>
      <c r="F26" s="251">
        <v>0</v>
      </c>
      <c r="G26" s="250">
        <v>1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1">
        <v>0</v>
      </c>
      <c r="AZ26" s="1"/>
    </row>
    <row r="27" spans="1:52" ht="30" customHeight="1">
      <c r="A27" s="580" t="s">
        <v>257</v>
      </c>
      <c r="B27" s="581"/>
      <c r="C27" s="322">
        <v>1</v>
      </c>
      <c r="D27" s="294">
        <v>6</v>
      </c>
      <c r="E27" s="250">
        <v>3</v>
      </c>
      <c r="F27" s="251">
        <v>3</v>
      </c>
      <c r="G27" s="292">
        <v>1</v>
      </c>
      <c r="H27" s="292">
        <v>2</v>
      </c>
      <c r="I27" s="292">
        <v>2</v>
      </c>
      <c r="J27" s="292">
        <v>1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3">
        <v>0</v>
      </c>
      <c r="AZ27" s="1"/>
    </row>
    <row r="28" spans="1:52" ht="30" customHeight="1">
      <c r="A28" s="582" t="s">
        <v>258</v>
      </c>
      <c r="B28" s="583"/>
      <c r="C28" s="323">
        <v>3400</v>
      </c>
      <c r="D28" s="294">
        <f>E28+F28</f>
        <v>2865</v>
      </c>
      <c r="E28" s="250">
        <f>G28+I28+K28+M28+O28+Q28+S28+U28+W28+Y28+AA28</f>
        <v>1817</v>
      </c>
      <c r="F28" s="251">
        <f>H28+J28+L28+N28+P28+R28+T28+V28+X28+Z28+AB28</f>
        <v>1048</v>
      </c>
      <c r="G28" s="250">
        <f>G18+G19+G26+G27</f>
        <v>432</v>
      </c>
      <c r="H28" s="250">
        <f>H18+H19+H26+H27</f>
        <v>366</v>
      </c>
      <c r="I28" s="250">
        <f t="shared" ref="I28:AB28" si="3">I18+I19+I26+I27</f>
        <v>189</v>
      </c>
      <c r="J28" s="250">
        <f t="shared" si="3"/>
        <v>86</v>
      </c>
      <c r="K28" s="250">
        <f t="shared" si="3"/>
        <v>840</v>
      </c>
      <c r="L28" s="250">
        <f t="shared" si="3"/>
        <v>128</v>
      </c>
      <c r="M28" s="250">
        <f t="shared" si="3"/>
        <v>130</v>
      </c>
      <c r="N28" s="250">
        <f t="shared" si="3"/>
        <v>214</v>
      </c>
      <c r="O28" s="250">
        <f t="shared" si="3"/>
        <v>33</v>
      </c>
      <c r="P28" s="250">
        <f t="shared" si="3"/>
        <v>13</v>
      </c>
      <c r="Q28" s="250">
        <f>Q18+Q19+Q26+Q27</f>
        <v>27</v>
      </c>
      <c r="R28" s="250">
        <f t="shared" si="3"/>
        <v>84</v>
      </c>
      <c r="S28" s="250">
        <f t="shared" si="3"/>
        <v>0</v>
      </c>
      <c r="T28" s="250">
        <f t="shared" si="3"/>
        <v>0</v>
      </c>
      <c r="U28" s="250">
        <f t="shared" si="3"/>
        <v>4</v>
      </c>
      <c r="V28" s="250">
        <f>V18+V19+V26+V27</f>
        <v>2</v>
      </c>
      <c r="W28" s="250">
        <f>W18+W19+W26+W27</f>
        <v>9</v>
      </c>
      <c r="X28" s="250">
        <f t="shared" si="3"/>
        <v>16</v>
      </c>
      <c r="Y28" s="250">
        <f t="shared" si="3"/>
        <v>31</v>
      </c>
      <c r="Z28" s="250">
        <f t="shared" si="3"/>
        <v>18</v>
      </c>
      <c r="AA28" s="250">
        <f t="shared" si="3"/>
        <v>122</v>
      </c>
      <c r="AB28" s="251">
        <f t="shared" si="3"/>
        <v>121</v>
      </c>
      <c r="AZ28" s="1"/>
    </row>
    <row r="29" spans="1:52" ht="30" customHeight="1">
      <c r="A29" s="584" t="s">
        <v>192</v>
      </c>
      <c r="B29" s="295" t="s">
        <v>98</v>
      </c>
      <c r="C29" s="254">
        <v>4932</v>
      </c>
      <c r="D29" s="255">
        <v>4984</v>
      </c>
      <c r="E29" s="254">
        <v>2663</v>
      </c>
      <c r="F29" s="256">
        <v>2321</v>
      </c>
      <c r="G29" s="254">
        <v>2011</v>
      </c>
      <c r="H29" s="254">
        <v>1909</v>
      </c>
      <c r="I29" s="254">
        <v>53</v>
      </c>
      <c r="J29" s="256">
        <v>20</v>
      </c>
      <c r="K29" s="254">
        <v>235</v>
      </c>
      <c r="L29" s="256">
        <v>28</v>
      </c>
      <c r="M29" s="254">
        <v>121</v>
      </c>
      <c r="N29" s="254">
        <v>104</v>
      </c>
      <c r="O29" s="254">
        <v>4</v>
      </c>
      <c r="P29" s="254">
        <v>2</v>
      </c>
      <c r="Q29" s="254">
        <v>7</v>
      </c>
      <c r="R29" s="254">
        <v>26</v>
      </c>
      <c r="S29" s="254">
        <v>0</v>
      </c>
      <c r="T29" s="254">
        <v>0</v>
      </c>
      <c r="U29" s="254">
        <v>4</v>
      </c>
      <c r="V29" s="254">
        <v>3</v>
      </c>
      <c r="W29" s="254">
        <v>2</v>
      </c>
      <c r="X29" s="254">
        <v>3</v>
      </c>
      <c r="Y29" s="254">
        <v>100</v>
      </c>
      <c r="Z29" s="254">
        <v>121</v>
      </c>
      <c r="AA29" s="254">
        <v>126</v>
      </c>
      <c r="AB29" s="256">
        <v>105</v>
      </c>
      <c r="AZ29" s="1"/>
    </row>
    <row r="30" spans="1:52" ht="30" customHeight="1">
      <c r="A30" s="585"/>
      <c r="B30" s="269" t="s">
        <v>99</v>
      </c>
      <c r="C30" s="296">
        <v>543</v>
      </c>
      <c r="D30" s="264">
        <v>531</v>
      </c>
      <c r="E30" s="263">
        <v>77</v>
      </c>
      <c r="F30" s="265">
        <v>454</v>
      </c>
      <c r="G30" s="296">
        <v>44</v>
      </c>
      <c r="H30" s="296">
        <v>233</v>
      </c>
      <c r="I30" s="296">
        <v>5</v>
      </c>
      <c r="J30" s="297">
        <v>18</v>
      </c>
      <c r="K30" s="296">
        <v>5</v>
      </c>
      <c r="L30" s="297">
        <v>7</v>
      </c>
      <c r="M30" s="296">
        <v>8</v>
      </c>
      <c r="N30" s="296">
        <v>43</v>
      </c>
      <c r="O30" s="296">
        <v>0</v>
      </c>
      <c r="P30" s="296">
        <v>4</v>
      </c>
      <c r="Q30" s="296">
        <v>6</v>
      </c>
      <c r="R30" s="296">
        <v>62</v>
      </c>
      <c r="S30" s="296">
        <v>0</v>
      </c>
      <c r="T30" s="296">
        <v>0</v>
      </c>
      <c r="U30" s="296">
        <v>0</v>
      </c>
      <c r="V30" s="296">
        <v>0</v>
      </c>
      <c r="W30" s="296">
        <v>0</v>
      </c>
      <c r="X30" s="296">
        <v>0</v>
      </c>
      <c r="Y30" s="296">
        <v>2</v>
      </c>
      <c r="Z30" s="296">
        <v>20</v>
      </c>
      <c r="AA30" s="296">
        <v>7</v>
      </c>
      <c r="AB30" s="297">
        <v>67</v>
      </c>
      <c r="AZ30" s="1"/>
    </row>
    <row r="31" spans="1:52" ht="30" customHeight="1">
      <c r="A31" s="584" t="s">
        <v>100</v>
      </c>
      <c r="B31" s="295" t="s">
        <v>98</v>
      </c>
      <c r="C31" s="298">
        <v>394</v>
      </c>
      <c r="D31" s="255">
        <v>219</v>
      </c>
      <c r="E31" s="254">
        <v>157</v>
      </c>
      <c r="F31" s="256">
        <v>62</v>
      </c>
      <c r="G31" s="298">
        <v>142</v>
      </c>
      <c r="H31" s="298">
        <v>58</v>
      </c>
      <c r="I31" s="298">
        <v>1</v>
      </c>
      <c r="J31" s="299">
        <v>0</v>
      </c>
      <c r="K31" s="298">
        <v>9</v>
      </c>
      <c r="L31" s="299">
        <v>0</v>
      </c>
      <c r="M31" s="298">
        <v>0</v>
      </c>
      <c r="N31" s="298">
        <v>0</v>
      </c>
      <c r="O31" s="298">
        <v>1</v>
      </c>
      <c r="P31" s="298">
        <v>0</v>
      </c>
      <c r="Q31" s="298">
        <v>0</v>
      </c>
      <c r="R31" s="298">
        <v>0</v>
      </c>
      <c r="S31" s="298">
        <v>0</v>
      </c>
      <c r="T31" s="298">
        <v>0</v>
      </c>
      <c r="U31" s="298">
        <v>0</v>
      </c>
      <c r="V31" s="298">
        <v>0</v>
      </c>
      <c r="W31" s="298">
        <v>0</v>
      </c>
      <c r="X31" s="298">
        <v>0</v>
      </c>
      <c r="Y31" s="298">
        <v>4</v>
      </c>
      <c r="Z31" s="298">
        <v>4</v>
      </c>
      <c r="AA31" s="298">
        <v>0</v>
      </c>
      <c r="AB31" s="299">
        <v>0</v>
      </c>
      <c r="AZ31" s="1"/>
    </row>
    <row r="32" spans="1:52" ht="30" customHeight="1">
      <c r="A32" s="585"/>
      <c r="B32" s="269" t="s">
        <v>99</v>
      </c>
      <c r="C32" s="296">
        <v>57</v>
      </c>
      <c r="D32" s="264">
        <v>5</v>
      </c>
      <c r="E32" s="263">
        <v>3</v>
      </c>
      <c r="F32" s="265">
        <v>2</v>
      </c>
      <c r="G32" s="296">
        <v>2</v>
      </c>
      <c r="H32" s="296">
        <v>1</v>
      </c>
      <c r="I32" s="296">
        <v>0</v>
      </c>
      <c r="J32" s="297">
        <v>0</v>
      </c>
      <c r="K32" s="296">
        <v>1</v>
      </c>
      <c r="L32" s="297">
        <v>0</v>
      </c>
      <c r="M32" s="296">
        <v>0</v>
      </c>
      <c r="N32" s="296">
        <v>0</v>
      </c>
      <c r="O32" s="296">
        <v>0</v>
      </c>
      <c r="P32" s="296">
        <v>1</v>
      </c>
      <c r="Q32" s="296">
        <v>0</v>
      </c>
      <c r="R32" s="296">
        <v>0</v>
      </c>
      <c r="S32" s="296">
        <v>0</v>
      </c>
      <c r="T32" s="296">
        <v>0</v>
      </c>
      <c r="U32" s="296">
        <v>0</v>
      </c>
      <c r="V32" s="296">
        <v>0</v>
      </c>
      <c r="W32" s="296">
        <v>0</v>
      </c>
      <c r="X32" s="296">
        <v>0</v>
      </c>
      <c r="Y32" s="296">
        <v>0</v>
      </c>
      <c r="Z32" s="296">
        <v>0</v>
      </c>
      <c r="AA32" s="296">
        <v>0</v>
      </c>
      <c r="AB32" s="297">
        <v>0</v>
      </c>
      <c r="AZ32" s="1"/>
    </row>
    <row r="33" spans="1:52" ht="30" customHeight="1">
      <c r="A33" s="584" t="s">
        <v>101</v>
      </c>
      <c r="B33" s="295" t="s">
        <v>98</v>
      </c>
      <c r="C33" s="298">
        <v>49</v>
      </c>
      <c r="D33" s="255">
        <v>33</v>
      </c>
      <c r="E33" s="254">
        <v>26</v>
      </c>
      <c r="F33" s="256">
        <v>7</v>
      </c>
      <c r="G33" s="298">
        <v>18</v>
      </c>
      <c r="H33" s="298">
        <v>6</v>
      </c>
      <c r="I33" s="298">
        <v>0</v>
      </c>
      <c r="J33" s="299">
        <v>0</v>
      </c>
      <c r="K33" s="298">
        <v>7</v>
      </c>
      <c r="L33" s="299">
        <v>1</v>
      </c>
      <c r="M33" s="298">
        <v>0</v>
      </c>
      <c r="N33" s="298">
        <v>0</v>
      </c>
      <c r="O33" s="298">
        <v>0</v>
      </c>
      <c r="P33" s="298">
        <v>0</v>
      </c>
      <c r="Q33" s="298">
        <v>0</v>
      </c>
      <c r="R33" s="298">
        <v>0</v>
      </c>
      <c r="S33" s="298">
        <v>0</v>
      </c>
      <c r="T33" s="298">
        <v>0</v>
      </c>
      <c r="U33" s="298">
        <v>0</v>
      </c>
      <c r="V33" s="298">
        <v>0</v>
      </c>
      <c r="W33" s="298">
        <v>0</v>
      </c>
      <c r="X33" s="298">
        <v>0</v>
      </c>
      <c r="Y33" s="298">
        <v>1</v>
      </c>
      <c r="Z33" s="298">
        <v>0</v>
      </c>
      <c r="AA33" s="298">
        <v>0</v>
      </c>
      <c r="AB33" s="299">
        <v>0</v>
      </c>
      <c r="AZ33" s="1"/>
    </row>
    <row r="34" spans="1:52" ht="30" customHeight="1">
      <c r="A34" s="585"/>
      <c r="B34" s="269" t="s">
        <v>99</v>
      </c>
      <c r="C34" s="263">
        <v>22</v>
      </c>
      <c r="D34" s="264">
        <v>8</v>
      </c>
      <c r="E34" s="263">
        <v>0</v>
      </c>
      <c r="F34" s="265">
        <v>8</v>
      </c>
      <c r="G34" s="263">
        <v>0</v>
      </c>
      <c r="H34" s="263">
        <v>3</v>
      </c>
      <c r="I34" s="263">
        <v>0</v>
      </c>
      <c r="J34" s="265">
        <v>0</v>
      </c>
      <c r="K34" s="263">
        <v>0</v>
      </c>
      <c r="L34" s="265">
        <v>5</v>
      </c>
      <c r="M34" s="263">
        <v>0</v>
      </c>
      <c r="N34" s="263">
        <v>0</v>
      </c>
      <c r="O34" s="263">
        <v>0</v>
      </c>
      <c r="P34" s="263">
        <v>0</v>
      </c>
      <c r="Q34" s="263">
        <v>0</v>
      </c>
      <c r="R34" s="263">
        <v>0</v>
      </c>
      <c r="S34" s="263">
        <v>0</v>
      </c>
      <c r="T34" s="263">
        <v>0</v>
      </c>
      <c r="U34" s="263">
        <v>0</v>
      </c>
      <c r="V34" s="263">
        <v>0</v>
      </c>
      <c r="W34" s="263">
        <v>0</v>
      </c>
      <c r="X34" s="263">
        <v>0</v>
      </c>
      <c r="Y34" s="263">
        <v>0</v>
      </c>
      <c r="Z34" s="263">
        <v>0</v>
      </c>
      <c r="AA34" s="263">
        <v>0</v>
      </c>
      <c r="AB34" s="265">
        <v>0</v>
      </c>
      <c r="AZ34" s="1"/>
    </row>
    <row r="35" spans="1:52" ht="30" customHeight="1">
      <c r="A35" s="586" t="s">
        <v>103</v>
      </c>
      <c r="B35" s="587"/>
      <c r="C35" s="300">
        <v>46.6</v>
      </c>
      <c r="D35" s="440">
        <f>IFERROR(D12/D5*100,0)</f>
        <v>49.360992776440085</v>
      </c>
      <c r="E35" s="300">
        <f>IFERROR(E12/E5*100,0)</f>
        <v>46.145610278372587</v>
      </c>
      <c r="F35" s="301">
        <f>IFERROR(F12/F5*100,0)</f>
        <v>52.830188679245282</v>
      </c>
      <c r="G35" s="300">
        <f>IFERROR(G12/G5*100,0)</f>
        <v>63.355932203389834</v>
      </c>
      <c r="H35" s="300">
        <f>IFERROR(H12/H5*100,0)</f>
        <v>64.573422137646688</v>
      </c>
      <c r="I35" s="300">
        <f t="shared" ref="I35:AA35" si="4">IFERROR(I12/I5*100,0)</f>
        <v>18.991097922848667</v>
      </c>
      <c r="J35" s="301">
        <f t="shared" si="4"/>
        <v>18.30985915492958</v>
      </c>
      <c r="K35" s="300">
        <f t="shared" si="4"/>
        <v>19.345011424219344</v>
      </c>
      <c r="L35" s="301">
        <f t="shared" si="4"/>
        <v>17.647058823529413</v>
      </c>
      <c r="M35" s="300">
        <f t="shared" si="4"/>
        <v>35.422343324250683</v>
      </c>
      <c r="N35" s="300">
        <f t="shared" si="4"/>
        <v>26.220614828209765</v>
      </c>
      <c r="O35" s="300">
        <f t="shared" si="4"/>
        <v>25.396825396825395</v>
      </c>
      <c r="P35" s="300">
        <f t="shared" si="4"/>
        <v>20.689655172413794</v>
      </c>
      <c r="Q35" s="300">
        <f t="shared" si="4"/>
        <v>27.659574468085108</v>
      </c>
      <c r="R35" s="300">
        <f t="shared" si="4"/>
        <v>32</v>
      </c>
      <c r="S35" s="300">
        <f t="shared" si="4"/>
        <v>0</v>
      </c>
      <c r="T35" s="300">
        <f t="shared" si="4"/>
        <v>98.75</v>
      </c>
      <c r="U35" s="300">
        <f t="shared" si="4"/>
        <v>26.315789473684209</v>
      </c>
      <c r="V35" s="300">
        <f t="shared" si="4"/>
        <v>50</v>
      </c>
      <c r="W35" s="300">
        <f t="shared" si="4"/>
        <v>16.666666666666664</v>
      </c>
      <c r="X35" s="300">
        <f>IFERROR(X12/X5*100,0)</f>
        <v>10.344827586206897</v>
      </c>
      <c r="Y35" s="300">
        <f t="shared" si="4"/>
        <v>65.540540540540533</v>
      </c>
      <c r="Z35" s="300">
        <f t="shared" si="4"/>
        <v>66.341463414634148</v>
      </c>
      <c r="AA35" s="300">
        <f t="shared" si="4"/>
        <v>39.080459770114942</v>
      </c>
      <c r="AB35" s="301">
        <f>IFERROR(AB12/AB5*100,0)</f>
        <v>38.702460850111855</v>
      </c>
      <c r="AZ35" s="1"/>
    </row>
    <row r="36" spans="1:52" ht="30" customHeight="1">
      <c r="A36" s="578" t="s">
        <v>186</v>
      </c>
      <c r="B36" s="579"/>
      <c r="C36" s="302">
        <v>30.1</v>
      </c>
      <c r="D36" s="302">
        <f t="shared" ref="D36:M36" si="5">IFERROR(D28/D5*100,0)</f>
        <v>26.532691239118357</v>
      </c>
      <c r="E36" s="302">
        <f t="shared" si="5"/>
        <v>32.423269093504643</v>
      </c>
      <c r="F36" s="302">
        <f t="shared" si="5"/>
        <v>20.177127454755485</v>
      </c>
      <c r="G36" s="302">
        <f t="shared" si="5"/>
        <v>14.64406779661017</v>
      </c>
      <c r="H36" s="302">
        <f t="shared" si="5"/>
        <v>11.607992388201712</v>
      </c>
      <c r="I36" s="302">
        <f t="shared" si="5"/>
        <v>56.083086053412465</v>
      </c>
      <c r="J36" s="302">
        <f t="shared" si="5"/>
        <v>40.375586854460096</v>
      </c>
      <c r="K36" s="302">
        <f t="shared" si="5"/>
        <v>63.97562833206397</v>
      </c>
      <c r="L36" s="302">
        <f t="shared" si="5"/>
        <v>62.745098039215684</v>
      </c>
      <c r="M36" s="302">
        <f t="shared" si="5"/>
        <v>35.422343324250683</v>
      </c>
      <c r="N36" s="302">
        <f t="shared" ref="N36:R36" si="6">IFERROR(N28/N5*100,0)</f>
        <v>38.698010849909586</v>
      </c>
      <c r="O36" s="302">
        <f t="shared" si="6"/>
        <v>52.380952380952387</v>
      </c>
      <c r="P36" s="302">
        <f t="shared" si="6"/>
        <v>44.827586206896555</v>
      </c>
      <c r="Q36" s="302">
        <f t="shared" si="6"/>
        <v>57.446808510638306</v>
      </c>
      <c r="R36" s="302">
        <f t="shared" si="6"/>
        <v>30.545454545454547</v>
      </c>
      <c r="S36" s="302">
        <f t="shared" ref="S36:X36" si="7">IFERROR(S28/S5*100,0)</f>
        <v>0</v>
      </c>
      <c r="T36" s="302">
        <f t="shared" si="7"/>
        <v>0</v>
      </c>
      <c r="U36" s="302">
        <f t="shared" si="7"/>
        <v>21.052631578947366</v>
      </c>
      <c r="V36" s="302">
        <f t="shared" si="7"/>
        <v>33.333333333333329</v>
      </c>
      <c r="W36" s="302">
        <f t="shared" si="7"/>
        <v>75</v>
      </c>
      <c r="X36" s="302">
        <f t="shared" si="7"/>
        <v>55.172413793103445</v>
      </c>
      <c r="Y36" s="302">
        <f>IFERROR(Y28/Y5*100,0)</f>
        <v>20.945945945945947</v>
      </c>
      <c r="Z36" s="302">
        <f t="shared" ref="Z36:AB36" si="8">IFERROR(Z28/Z5*100,0)</f>
        <v>8.7804878048780477</v>
      </c>
      <c r="AA36" s="302">
        <f t="shared" si="8"/>
        <v>35.05747126436782</v>
      </c>
      <c r="AB36" s="441">
        <f t="shared" si="8"/>
        <v>27.069351230425053</v>
      </c>
    </row>
    <row r="37" spans="1:52" ht="21.75" customHeight="1"/>
    <row r="38" spans="1:52" ht="21.75" customHeight="1"/>
    <row r="39" spans="1:52" ht="21.75" customHeight="1"/>
    <row r="40" spans="1:52" ht="30" customHeight="1">
      <c r="B40" s="439"/>
    </row>
  </sheetData>
  <mergeCells count="24">
    <mergeCell ref="A36:B36"/>
    <mergeCell ref="A27:B27"/>
    <mergeCell ref="A28:B28"/>
    <mergeCell ref="A29:A30"/>
    <mergeCell ref="A31:A32"/>
    <mergeCell ref="A33:A34"/>
    <mergeCell ref="A35:B35"/>
    <mergeCell ref="Y3:Z3"/>
    <mergeCell ref="AA3:AB3"/>
    <mergeCell ref="A5:B5"/>
    <mergeCell ref="A18:A21"/>
    <mergeCell ref="S3:T3"/>
    <mergeCell ref="U3:V3"/>
    <mergeCell ref="W3:X3"/>
    <mergeCell ref="A24:A26"/>
    <mergeCell ref="M3:N3"/>
    <mergeCell ref="O3:P3"/>
    <mergeCell ref="Q3:R3"/>
    <mergeCell ref="A3:B4"/>
    <mergeCell ref="C3:C4"/>
    <mergeCell ref="D3:F3"/>
    <mergeCell ref="G3:H3"/>
    <mergeCell ref="I3:J3"/>
    <mergeCell ref="K3:L3"/>
  </mergeCells>
  <phoneticPr fontId="23"/>
  <pageMargins left="0.59055118110236227" right="0.59055118110236227" top="0.78740157480314965" bottom="0.39370078740157483" header="0.59055118110236227" footer="0.11811023622047245"/>
  <pageSetup paperSize="8" scale="72" firstPageNumber="66" orientation="landscape" useFirstPageNumber="1" r:id="rId1"/>
  <headerFooter differentOddEven="1" alignWithMargins="0">
    <oddHeader>&amp;L&amp;10高 等  学 校
卒業後の状況&amp;R&amp;10高 等  学 校
卒業後の状況</oddHeader>
    <oddFooter>&amp;C-&amp;P--</oddFooter>
  </headerFooter>
  <colBreaks count="1" manualBreakCount="1">
    <brk id="40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2" transitionEvaluation="1">
    <tabColor rgb="FF92D050"/>
    <pageSetUpPr fitToPage="1"/>
  </sheetPr>
  <dimension ref="A1:BA80"/>
  <sheetViews>
    <sheetView showGridLines="0" zoomScaleNormal="100" zoomScaleSheetLayoutView="75" workbookViewId="0">
      <pane xSplit="2" ySplit="6" topLeftCell="C52" activePane="bottomRight" state="frozen"/>
      <selection pane="topRight" activeCell="C1" sqref="C1"/>
      <selection pane="bottomLeft"/>
      <selection pane="bottomRight" activeCell="C58" sqref="C58"/>
    </sheetView>
  </sheetViews>
  <sheetFormatPr defaultColWidth="10.69921875" defaultRowHeight="27" customHeight="1"/>
  <cols>
    <col min="1" max="1" width="3.19921875" style="2" customWidth="1"/>
    <col min="2" max="2" width="11.796875" style="2" customWidth="1"/>
    <col min="3" max="3" width="8.296875" style="2" customWidth="1"/>
    <col min="4" max="11" width="7.296875" style="2" customWidth="1"/>
    <col min="12" max="17" width="7.19921875" style="2" customWidth="1"/>
    <col min="18" max="26" width="7.296875" style="2" customWidth="1"/>
    <col min="27" max="29" width="6.69921875" style="2" customWidth="1"/>
    <col min="30" max="30" width="3.19921875" style="2" customWidth="1"/>
    <col min="31" max="31" width="11.69921875" style="2" customWidth="1"/>
    <col min="32" max="34" width="5.69921875" style="2" customWidth="1"/>
    <col min="35" max="39" width="9.69921875" style="2" customWidth="1"/>
    <col min="40" max="42" width="7.8984375" style="2" customWidth="1"/>
    <col min="43" max="45" width="8.19921875" style="2" customWidth="1"/>
    <col min="46" max="53" width="8.69921875" style="2" customWidth="1"/>
    <col min="54" max="16384" width="10.69921875" style="2"/>
  </cols>
  <sheetData>
    <row r="1" spans="1:53" ht="27" customHeight="1">
      <c r="A1" s="39" t="s">
        <v>178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36"/>
      <c r="AC1" s="122" t="s">
        <v>1</v>
      </c>
      <c r="AD1" s="101" t="s">
        <v>176</v>
      </c>
      <c r="AE1" s="102"/>
      <c r="AF1" s="120"/>
      <c r="AG1" s="36"/>
      <c r="AH1" s="41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19"/>
      <c r="AU1" s="40"/>
      <c r="AV1" s="102"/>
      <c r="AW1" s="102"/>
      <c r="AX1" s="102"/>
      <c r="AY1" s="102"/>
      <c r="AZ1" s="610" t="s">
        <v>2</v>
      </c>
      <c r="BA1" s="610"/>
    </row>
    <row r="2" spans="1:53" s="1" customFormat="1" ht="24" customHeight="1">
      <c r="A2" s="463" t="s">
        <v>32</v>
      </c>
      <c r="B2" s="569"/>
      <c r="C2" s="463" t="s">
        <v>63</v>
      </c>
      <c r="D2" s="464"/>
      <c r="E2" s="465"/>
      <c r="F2" s="463" t="s">
        <v>104</v>
      </c>
      <c r="G2" s="464"/>
      <c r="H2" s="465"/>
      <c r="I2" s="596" t="s">
        <v>17</v>
      </c>
      <c r="J2" s="597"/>
      <c r="K2" s="598"/>
      <c r="L2" s="596" t="s">
        <v>105</v>
      </c>
      <c r="M2" s="597"/>
      <c r="N2" s="598"/>
      <c r="O2" s="596" t="s">
        <v>188</v>
      </c>
      <c r="P2" s="597"/>
      <c r="Q2" s="598"/>
      <c r="R2" s="303"/>
      <c r="S2" s="617" t="s">
        <v>259</v>
      </c>
      <c r="T2" s="617"/>
      <c r="U2" s="617"/>
      <c r="V2" s="617"/>
      <c r="W2" s="617"/>
      <c r="X2" s="617"/>
      <c r="Y2" s="617"/>
      <c r="Z2" s="617"/>
      <c r="AA2" s="463" t="s">
        <v>221</v>
      </c>
      <c r="AB2" s="464"/>
      <c r="AC2" s="465"/>
      <c r="AD2" s="304"/>
      <c r="AE2" s="214"/>
      <c r="AF2" s="463" t="s">
        <v>179</v>
      </c>
      <c r="AG2" s="464"/>
      <c r="AH2" s="465"/>
      <c r="AI2" s="463" t="s">
        <v>260</v>
      </c>
      <c r="AJ2" s="464"/>
      <c r="AK2" s="464"/>
      <c r="AL2" s="464"/>
      <c r="AM2" s="465"/>
      <c r="AN2" s="590" t="s">
        <v>359</v>
      </c>
      <c r="AO2" s="591"/>
      <c r="AP2" s="592"/>
      <c r="AQ2" s="596" t="s">
        <v>261</v>
      </c>
      <c r="AR2" s="597"/>
      <c r="AS2" s="597"/>
      <c r="AT2" s="597"/>
      <c r="AU2" s="598"/>
      <c r="AV2" s="611" t="s">
        <v>267</v>
      </c>
      <c r="AW2" s="464"/>
      <c r="AX2" s="465"/>
      <c r="AY2" s="611" t="s">
        <v>187</v>
      </c>
      <c r="AZ2" s="464"/>
      <c r="BA2" s="465"/>
    </row>
    <row r="3" spans="1:53" ht="20.100000000000001" customHeight="1">
      <c r="A3" s="612"/>
      <c r="B3" s="613"/>
      <c r="C3" s="466"/>
      <c r="D3" s="467"/>
      <c r="E3" s="468"/>
      <c r="F3" s="466"/>
      <c r="G3" s="467"/>
      <c r="H3" s="468"/>
      <c r="I3" s="599"/>
      <c r="J3" s="600"/>
      <c r="K3" s="601"/>
      <c r="L3" s="599"/>
      <c r="M3" s="600"/>
      <c r="N3" s="601"/>
      <c r="O3" s="599"/>
      <c r="P3" s="600"/>
      <c r="Q3" s="601"/>
      <c r="R3" s="305"/>
      <c r="S3" s="567" t="s">
        <v>6</v>
      </c>
      <c r="T3" s="576"/>
      <c r="U3" s="576"/>
      <c r="V3" s="568"/>
      <c r="W3" s="567" t="s">
        <v>190</v>
      </c>
      <c r="X3" s="576"/>
      <c r="Y3" s="576"/>
      <c r="Z3" s="568"/>
      <c r="AA3" s="466"/>
      <c r="AB3" s="467"/>
      <c r="AC3" s="468"/>
      <c r="AD3" s="511" t="s">
        <v>32</v>
      </c>
      <c r="AE3" s="512"/>
      <c r="AF3" s="466"/>
      <c r="AG3" s="467"/>
      <c r="AH3" s="468"/>
      <c r="AI3" s="305"/>
      <c r="AJ3" s="616" t="s">
        <v>191</v>
      </c>
      <c r="AK3" s="616"/>
      <c r="AL3" s="616" t="s">
        <v>190</v>
      </c>
      <c r="AM3" s="616"/>
      <c r="AN3" s="593"/>
      <c r="AO3" s="594"/>
      <c r="AP3" s="595"/>
      <c r="AQ3" s="599"/>
      <c r="AR3" s="600"/>
      <c r="AS3" s="600"/>
      <c r="AT3" s="600"/>
      <c r="AU3" s="601"/>
      <c r="AV3" s="466"/>
      <c r="AW3" s="467"/>
      <c r="AX3" s="468"/>
      <c r="AY3" s="466"/>
      <c r="AZ3" s="467"/>
      <c r="BA3" s="468"/>
    </row>
    <row r="4" spans="1:53" ht="30.95" customHeight="1">
      <c r="A4" s="614"/>
      <c r="B4" s="615"/>
      <c r="C4" s="241" t="s">
        <v>5</v>
      </c>
      <c r="D4" s="241" t="s">
        <v>6</v>
      </c>
      <c r="E4" s="241" t="s">
        <v>7</v>
      </c>
      <c r="F4" s="241" t="s">
        <v>5</v>
      </c>
      <c r="G4" s="241" t="s">
        <v>6</v>
      </c>
      <c r="H4" s="241" t="s">
        <v>7</v>
      </c>
      <c r="I4" s="413" t="s">
        <v>5</v>
      </c>
      <c r="J4" s="241" t="s">
        <v>6</v>
      </c>
      <c r="K4" s="241" t="s">
        <v>7</v>
      </c>
      <c r="L4" s="413" t="s">
        <v>5</v>
      </c>
      <c r="M4" s="128" t="s">
        <v>6</v>
      </c>
      <c r="N4" s="128" t="s">
        <v>7</v>
      </c>
      <c r="O4" s="413" t="s">
        <v>5</v>
      </c>
      <c r="P4" s="241" t="s">
        <v>6</v>
      </c>
      <c r="Q4" s="114" t="s">
        <v>7</v>
      </c>
      <c r="R4" s="114" t="s">
        <v>5</v>
      </c>
      <c r="S4" s="306" t="s">
        <v>262</v>
      </c>
      <c r="T4" s="306" t="s">
        <v>263</v>
      </c>
      <c r="U4" s="306" t="s">
        <v>264</v>
      </c>
      <c r="V4" s="307" t="s">
        <v>265</v>
      </c>
      <c r="W4" s="306" t="s">
        <v>262</v>
      </c>
      <c r="X4" s="306" t="s">
        <v>263</v>
      </c>
      <c r="Y4" s="306" t="s">
        <v>264</v>
      </c>
      <c r="Z4" s="307" t="s">
        <v>265</v>
      </c>
      <c r="AA4" s="413" t="s">
        <v>5</v>
      </c>
      <c r="AB4" s="241" t="s">
        <v>6</v>
      </c>
      <c r="AC4" s="128" t="s">
        <v>7</v>
      </c>
      <c r="AD4" s="416"/>
      <c r="AE4" s="417"/>
      <c r="AF4" s="413" t="s">
        <v>5</v>
      </c>
      <c r="AG4" s="241" t="s">
        <v>6</v>
      </c>
      <c r="AH4" s="114" t="s">
        <v>7</v>
      </c>
      <c r="AI4" s="413" t="s">
        <v>5</v>
      </c>
      <c r="AJ4" s="308" t="s">
        <v>268</v>
      </c>
      <c r="AK4" s="309" t="s">
        <v>266</v>
      </c>
      <c r="AL4" s="308" t="s">
        <v>268</v>
      </c>
      <c r="AM4" s="309" t="s">
        <v>266</v>
      </c>
      <c r="AN4" s="413" t="s">
        <v>5</v>
      </c>
      <c r="AO4" s="241" t="s">
        <v>281</v>
      </c>
      <c r="AP4" s="114" t="s">
        <v>7</v>
      </c>
      <c r="AQ4" s="413" t="s">
        <v>5</v>
      </c>
      <c r="AR4" s="413" t="s">
        <v>6</v>
      </c>
      <c r="AS4" s="114" t="s">
        <v>7</v>
      </c>
      <c r="AT4" s="413" t="s">
        <v>11</v>
      </c>
      <c r="AU4" s="114" t="s">
        <v>12</v>
      </c>
      <c r="AV4" s="128" t="s">
        <v>5</v>
      </c>
      <c r="AW4" s="128" t="s">
        <v>6</v>
      </c>
      <c r="AX4" s="114" t="s">
        <v>7</v>
      </c>
      <c r="AY4" s="241" t="s">
        <v>5</v>
      </c>
      <c r="AZ4" s="241" t="s">
        <v>6</v>
      </c>
      <c r="BA4" s="114" t="s">
        <v>7</v>
      </c>
    </row>
    <row r="5" spans="1:53" ht="24" customHeight="1">
      <c r="A5" s="608" t="s">
        <v>278</v>
      </c>
      <c r="B5" s="609"/>
      <c r="C5" s="129">
        <v>11314</v>
      </c>
      <c r="D5" s="310">
        <v>5798</v>
      </c>
      <c r="E5" s="310">
        <v>5516</v>
      </c>
      <c r="F5" s="310">
        <v>5276</v>
      </c>
      <c r="G5" s="310">
        <v>2590</v>
      </c>
      <c r="H5" s="310">
        <v>2686</v>
      </c>
      <c r="I5" s="310">
        <v>1785</v>
      </c>
      <c r="J5" s="310">
        <v>659</v>
      </c>
      <c r="K5" s="310">
        <v>1126</v>
      </c>
      <c r="L5" s="310">
        <v>241</v>
      </c>
      <c r="M5" s="142">
        <v>123</v>
      </c>
      <c r="N5" s="142">
        <v>118</v>
      </c>
      <c r="O5" s="310">
        <v>217</v>
      </c>
      <c r="P5" s="310">
        <v>198</v>
      </c>
      <c r="Q5" s="142">
        <v>19</v>
      </c>
      <c r="R5" s="310">
        <v>3410</v>
      </c>
      <c r="S5" s="311">
        <v>23</v>
      </c>
      <c r="T5" s="311">
        <v>2003</v>
      </c>
      <c r="U5" s="311">
        <v>8</v>
      </c>
      <c r="V5" s="311">
        <v>3</v>
      </c>
      <c r="W5" s="311">
        <v>7</v>
      </c>
      <c r="X5" s="311">
        <v>1352</v>
      </c>
      <c r="Y5" s="311">
        <v>7</v>
      </c>
      <c r="Z5" s="311">
        <v>7</v>
      </c>
      <c r="AA5" s="310">
        <v>384</v>
      </c>
      <c r="AB5" s="310">
        <v>191</v>
      </c>
      <c r="AC5" s="142">
        <v>193</v>
      </c>
      <c r="AD5" s="608" t="s">
        <v>278</v>
      </c>
      <c r="AE5" s="609"/>
      <c r="AF5" s="310">
        <v>1</v>
      </c>
      <c r="AG5" s="310">
        <v>0</v>
      </c>
      <c r="AH5" s="142">
        <v>1</v>
      </c>
      <c r="AI5" s="310">
        <v>14</v>
      </c>
      <c r="AJ5" s="311">
        <v>3</v>
      </c>
      <c r="AK5" s="311">
        <v>1</v>
      </c>
      <c r="AL5" s="311">
        <v>6</v>
      </c>
      <c r="AM5" s="311">
        <v>4</v>
      </c>
      <c r="AN5" s="311">
        <v>1</v>
      </c>
      <c r="AO5" s="311">
        <v>1</v>
      </c>
      <c r="AP5" s="311">
        <v>0</v>
      </c>
      <c r="AQ5" s="310">
        <v>3400</v>
      </c>
      <c r="AR5" s="311">
        <v>2031</v>
      </c>
      <c r="AS5" s="311">
        <v>1369</v>
      </c>
      <c r="AT5" s="310">
        <v>1869</v>
      </c>
      <c r="AU5" s="142">
        <v>1531</v>
      </c>
      <c r="AV5" s="422">
        <v>46.6</v>
      </c>
      <c r="AW5" s="422">
        <v>44.7</v>
      </c>
      <c r="AX5" s="422">
        <v>48.7</v>
      </c>
      <c r="AY5" s="423">
        <v>30.1</v>
      </c>
      <c r="AZ5" s="423">
        <v>35</v>
      </c>
      <c r="BA5" s="422">
        <v>24.8</v>
      </c>
    </row>
    <row r="6" spans="1:53" ht="24" customHeight="1">
      <c r="A6" s="602" t="s">
        <v>358</v>
      </c>
      <c r="B6" s="603"/>
      <c r="C6" s="312">
        <f>C7+C18</f>
        <v>10798</v>
      </c>
      <c r="D6" s="312">
        <f>D7+D18</f>
        <v>5604</v>
      </c>
      <c r="E6" s="312">
        <f t="shared" ref="E6:AH6" si="0">E7+E18</f>
        <v>5194</v>
      </c>
      <c r="F6" s="312">
        <f>F7+F18</f>
        <v>5330</v>
      </c>
      <c r="G6" s="312">
        <f>G7+G18</f>
        <v>2586</v>
      </c>
      <c r="H6" s="312">
        <f t="shared" si="0"/>
        <v>2744</v>
      </c>
      <c r="I6" s="312">
        <f t="shared" si="0"/>
        <v>1754</v>
      </c>
      <c r="J6" s="312">
        <f>J7+J18</f>
        <v>671</v>
      </c>
      <c r="K6" s="312">
        <f>K7+K18</f>
        <v>1083</v>
      </c>
      <c r="L6" s="312">
        <f t="shared" ref="L6" si="1">L7+L18</f>
        <v>202</v>
      </c>
      <c r="M6" s="312">
        <f t="shared" si="0"/>
        <v>87</v>
      </c>
      <c r="N6" s="313">
        <f t="shared" si="0"/>
        <v>115</v>
      </c>
      <c r="O6" s="312">
        <f t="shared" si="0"/>
        <v>228</v>
      </c>
      <c r="P6" s="312">
        <f t="shared" si="0"/>
        <v>208</v>
      </c>
      <c r="Q6" s="312">
        <f t="shared" si="0"/>
        <v>20</v>
      </c>
      <c r="R6" s="312">
        <f>R7+R18</f>
        <v>2891</v>
      </c>
      <c r="S6" s="312">
        <f t="shared" si="0"/>
        <v>20</v>
      </c>
      <c r="T6" s="312">
        <f t="shared" si="0"/>
        <v>1793</v>
      </c>
      <c r="U6" s="312">
        <f t="shared" si="0"/>
        <v>16</v>
      </c>
      <c r="V6" s="312">
        <f t="shared" si="0"/>
        <v>2</v>
      </c>
      <c r="W6" s="312">
        <f t="shared" si="0"/>
        <v>13</v>
      </c>
      <c r="X6" s="312">
        <f t="shared" si="0"/>
        <v>1032</v>
      </c>
      <c r="Y6" s="312">
        <f t="shared" si="0"/>
        <v>7</v>
      </c>
      <c r="Z6" s="312">
        <f t="shared" si="0"/>
        <v>8</v>
      </c>
      <c r="AA6" s="312">
        <f>AA7+AA18</f>
        <v>393</v>
      </c>
      <c r="AB6" s="312">
        <f>AB7+AB18</f>
        <v>221</v>
      </c>
      <c r="AC6" s="313">
        <f>AC7+AC18</f>
        <v>172</v>
      </c>
      <c r="AD6" s="602" t="s">
        <v>358</v>
      </c>
      <c r="AE6" s="603"/>
      <c r="AF6" s="366">
        <f>AF7+AF18</f>
        <v>0</v>
      </c>
      <c r="AG6" s="366">
        <f t="shared" si="0"/>
        <v>0</v>
      </c>
      <c r="AH6" s="367">
        <f t="shared" si="0"/>
        <v>0</v>
      </c>
      <c r="AI6" s="132">
        <f>AI$7+AI$18</f>
        <v>1</v>
      </c>
      <c r="AJ6" s="132">
        <f t="shared" ref="AJ6:AM6" si="2">AJ$7+AJ$18</f>
        <v>1</v>
      </c>
      <c r="AK6" s="368">
        <f t="shared" si="2"/>
        <v>0</v>
      </c>
      <c r="AL6" s="132">
        <f t="shared" si="2"/>
        <v>0</v>
      </c>
      <c r="AM6" s="132">
        <f t="shared" si="2"/>
        <v>0</v>
      </c>
      <c r="AN6" s="366">
        <f>AN7+AN18</f>
        <v>6</v>
      </c>
      <c r="AO6" s="366">
        <f t="shared" ref="AO6:AP6" si="3">AO7+AO18</f>
        <v>3</v>
      </c>
      <c r="AP6" s="366">
        <f t="shared" si="3"/>
        <v>3</v>
      </c>
      <c r="AQ6" s="366">
        <f>AQ7+AQ18</f>
        <v>2865</v>
      </c>
      <c r="AR6" s="366">
        <f t="shared" ref="AR6:AS6" si="4">AR7+AR18</f>
        <v>1817</v>
      </c>
      <c r="AS6" s="366">
        <f t="shared" si="4"/>
        <v>1048</v>
      </c>
      <c r="AT6" s="132">
        <f>AT$7+AT$18</f>
        <v>1683</v>
      </c>
      <c r="AU6" s="133">
        <f>AU$7+AU$18</f>
        <v>1182</v>
      </c>
      <c r="AV6" s="424">
        <f>IFERROR(F6/C6*100,0)</f>
        <v>49.360992776440085</v>
      </c>
      <c r="AW6" s="424">
        <f t="shared" ref="AW6" si="5">IFERROR(G6/D6*100,0)</f>
        <v>46.145610278372587</v>
      </c>
      <c r="AX6" s="424">
        <f t="shared" ref="AX6" si="6">IFERROR(H6/E6*100,0)</f>
        <v>52.830188679245282</v>
      </c>
      <c r="AY6" s="425">
        <f t="shared" ref="AY6:AY26" si="7">IFERROR(AQ6/C6*100,0)</f>
        <v>26.532691239118357</v>
      </c>
      <c r="AZ6" s="425">
        <f t="shared" ref="AZ6:AZ26" si="8">IFERROR(AR6/D6*100,0)</f>
        <v>32.423269093504643</v>
      </c>
      <c r="BA6" s="425">
        <f t="shared" ref="BA6:BA26" si="9">IFERROR(AS6/E6*100,0)</f>
        <v>20.177127454755485</v>
      </c>
    </row>
    <row r="7" spans="1:53" ht="23.25" customHeight="1">
      <c r="A7" s="604" t="s">
        <v>285</v>
      </c>
      <c r="B7" s="605"/>
      <c r="C7" s="132">
        <f>C$8+C$9+C$10+C$11+C$12+C$13+C$14+C$15+C$16+C$17</f>
        <v>9896</v>
      </c>
      <c r="D7" s="132">
        <f>D$8+D$9+D$10+D$11+D$12+D$13+D$14+D$15+D$16+D$17</f>
        <v>5131</v>
      </c>
      <c r="E7" s="132">
        <f>E$8+E$9+E$10+E$11+E$12+E$13+E$14+E$15+E$16+E$17</f>
        <v>4765</v>
      </c>
      <c r="F7" s="132">
        <f>F$8+F$9+F$10+F$11+F$12+F$13+F$14+F$15+F$16+F$17</f>
        <v>5125</v>
      </c>
      <c r="G7" s="132">
        <f>G$8+G$9+G$10+G$11+G$12+G$13+G$14+G$15+G$16+G$17</f>
        <v>2481</v>
      </c>
      <c r="H7" s="132">
        <f t="shared" ref="H7:Q7" si="10">H$8+H$9+H$10+H$11+H$12+H$13+H$14+H$15+H$16+H$17</f>
        <v>2644</v>
      </c>
      <c r="I7" s="132">
        <f>I$8+I$9+I$10+I$11+I$12+I$13+I$14+I$15+I$16+I$17</f>
        <v>1568</v>
      </c>
      <c r="J7" s="132">
        <f>J$8+J$9+J$10+J$11+J$12+J$13+J$14+J$15+J$16+J$17</f>
        <v>604</v>
      </c>
      <c r="K7" s="132">
        <f t="shared" si="10"/>
        <v>964</v>
      </c>
      <c r="L7" s="132">
        <f t="shared" si="10"/>
        <v>182</v>
      </c>
      <c r="M7" s="132">
        <f t="shared" si="10"/>
        <v>81</v>
      </c>
      <c r="N7" s="133">
        <f t="shared" si="10"/>
        <v>101</v>
      </c>
      <c r="O7" s="132">
        <f t="shared" si="10"/>
        <v>176</v>
      </c>
      <c r="P7" s="132">
        <f t="shared" si="10"/>
        <v>160</v>
      </c>
      <c r="Q7" s="133">
        <f t="shared" si="10"/>
        <v>16</v>
      </c>
      <c r="R7" s="132">
        <f>R$8+R$9+R$10+R$11+R$12+R$13+R$14+R$15+R$16+R$17</f>
        <v>2472</v>
      </c>
      <c r="S7" s="132">
        <f t="shared" ref="S7" si="11">S$8+S$9+S$10+S$11+S$12+S$13+S$14+S$15+S$16+S$17</f>
        <v>14</v>
      </c>
      <c r="T7" s="132">
        <f t="shared" ref="T7:AC7" si="12">T$8+T$9+T$10+T$11+T$12+T$13+T$14+T$15+T$16+T$17</f>
        <v>1563</v>
      </c>
      <c r="U7" s="132">
        <f t="shared" si="12"/>
        <v>16</v>
      </c>
      <c r="V7" s="132">
        <f t="shared" si="12"/>
        <v>2</v>
      </c>
      <c r="W7" s="132">
        <f t="shared" si="12"/>
        <v>10</v>
      </c>
      <c r="X7" s="132">
        <f t="shared" si="12"/>
        <v>852</v>
      </c>
      <c r="Y7" s="132">
        <f t="shared" si="12"/>
        <v>7</v>
      </c>
      <c r="Z7" s="132">
        <f t="shared" si="12"/>
        <v>8</v>
      </c>
      <c r="AA7" s="132">
        <f t="shared" si="12"/>
        <v>373</v>
      </c>
      <c r="AB7" s="132">
        <f t="shared" si="12"/>
        <v>210</v>
      </c>
      <c r="AC7" s="133">
        <f t="shared" si="12"/>
        <v>163</v>
      </c>
      <c r="AD7" s="604" t="s">
        <v>285</v>
      </c>
      <c r="AE7" s="605"/>
      <c r="AF7" s="369">
        <f>AF$8+AF$9+AF$10+AF$11+AF$12+AF$13+AF$14+AF$15+AF$16+AF$17</f>
        <v>0</v>
      </c>
      <c r="AG7" s="369">
        <f>AG$8+AG$9+AG$10+AG$11+AG$12+AG$13+AG$14+AG$15+AG$16+AG$17</f>
        <v>0</v>
      </c>
      <c r="AH7" s="370">
        <f>AH$8+AH$9+AH$10+AH$11+AH$12+AH$13+AH$14+AH$15+AH$16+AH$17</f>
        <v>0</v>
      </c>
      <c r="AI7" s="370">
        <f>AI$8+AI$9+AI$10+AI$11+AI$12+AI$13+AI$14+AI$15+AI$16+AI$17</f>
        <v>1</v>
      </c>
      <c r="AJ7" s="370">
        <f t="shared" ref="AJ7:AP7" si="13">AJ$8+AJ$9+AJ$10+AJ$11+AJ$12+AJ$13+AJ$14+AJ$15+AJ$16+AJ$17</f>
        <v>1</v>
      </c>
      <c r="AK7" s="370">
        <f t="shared" si="13"/>
        <v>0</v>
      </c>
      <c r="AL7" s="370">
        <f t="shared" si="13"/>
        <v>0</v>
      </c>
      <c r="AM7" s="370">
        <f t="shared" si="13"/>
        <v>0</v>
      </c>
      <c r="AN7" s="369">
        <f>AN$8+AN$9+AN$10+AN$11+AN$12+AN$13+AN$14+AN$15+AN$16+AN$17</f>
        <v>6</v>
      </c>
      <c r="AO7" s="369">
        <f t="shared" si="13"/>
        <v>3</v>
      </c>
      <c r="AP7" s="370">
        <f t="shared" si="13"/>
        <v>3</v>
      </c>
      <c r="AQ7" s="369">
        <f>AQ$8+AQ$9+AQ$10+AQ$11+AQ$12+AQ$13+AQ$14+AQ$15+AQ$16+AQ$17</f>
        <v>2446</v>
      </c>
      <c r="AR7" s="369">
        <f>AR$8+AR$9+AR$10+AR$11+AR$12+AR$13+AR$14+AR$15+AR$16+AR$17</f>
        <v>1581</v>
      </c>
      <c r="AS7" s="370">
        <f>AS$8+AS$9+AS$10+AS$11+AS$12+AS$13+AS$14+AS$15+AS$16+AS$17</f>
        <v>865</v>
      </c>
      <c r="AT7" s="370">
        <f>AT$8+AT$9+AT$10+AT$11+AT$12+AT$13+AT$14+AT$15+AT$16+AT$17</f>
        <v>1396</v>
      </c>
      <c r="AU7" s="370">
        <f>AU$8+AU$9+AU$10+AU$11+AU$12+AU$13+AU$14+AU$15+AU$16+AU$17</f>
        <v>1050</v>
      </c>
      <c r="AV7" s="426">
        <f t="shared" ref="AV7:AX38" si="14">IFERROR(F7/C7*100,0)</f>
        <v>51.788601455133389</v>
      </c>
      <c r="AW7" s="426">
        <f t="shared" ref="AW7:AW20" si="15">IFERROR(G7/D7*100,0)</f>
        <v>48.353147534593646</v>
      </c>
      <c r="AX7" s="426">
        <f t="shared" ref="AX7:AX20" si="16">IFERROR(H7/E7*100,0)</f>
        <v>55.48793284365162</v>
      </c>
      <c r="AY7" s="426">
        <f t="shared" si="7"/>
        <v>24.717057396928052</v>
      </c>
      <c r="AZ7" s="426">
        <f t="shared" si="8"/>
        <v>30.812707074644319</v>
      </c>
      <c r="BA7" s="426">
        <f>IFERROR(AS7/E7*100,0)</f>
        <v>18.153200419727177</v>
      </c>
    </row>
    <row r="8" spans="1:53" s="1" customFormat="1" ht="19.5" customHeight="1">
      <c r="A8" s="181"/>
      <c r="B8" s="182" t="s">
        <v>287</v>
      </c>
      <c r="C8" s="135">
        <v>2703</v>
      </c>
      <c r="D8" s="135">
        <v>1439</v>
      </c>
      <c r="E8" s="135">
        <v>1264</v>
      </c>
      <c r="F8" s="135">
        <v>1475</v>
      </c>
      <c r="G8" s="135">
        <v>758</v>
      </c>
      <c r="H8" s="135">
        <v>717</v>
      </c>
      <c r="I8" s="135">
        <v>415</v>
      </c>
      <c r="J8" s="135">
        <v>165</v>
      </c>
      <c r="K8" s="135">
        <v>250</v>
      </c>
      <c r="L8" s="135">
        <v>55</v>
      </c>
      <c r="M8" s="135">
        <v>21</v>
      </c>
      <c r="N8" s="135">
        <v>34</v>
      </c>
      <c r="O8" s="135">
        <v>61</v>
      </c>
      <c r="P8" s="135">
        <v>52</v>
      </c>
      <c r="Q8" s="135">
        <v>9</v>
      </c>
      <c r="R8" s="135">
        <f>SUM(S8:Z8)</f>
        <v>572</v>
      </c>
      <c r="S8" s="135">
        <v>1</v>
      </c>
      <c r="T8" s="135">
        <v>364</v>
      </c>
      <c r="U8" s="135">
        <v>0</v>
      </c>
      <c r="V8" s="135">
        <v>1</v>
      </c>
      <c r="W8" s="135">
        <v>1</v>
      </c>
      <c r="X8" s="135">
        <v>204</v>
      </c>
      <c r="Y8" s="135">
        <v>1</v>
      </c>
      <c r="Z8" s="135">
        <v>0</v>
      </c>
      <c r="AA8" s="135">
        <v>125</v>
      </c>
      <c r="AB8" s="135">
        <v>77</v>
      </c>
      <c r="AC8" s="135">
        <v>48</v>
      </c>
      <c r="AD8" s="181"/>
      <c r="AE8" s="182" t="s">
        <v>287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35">
        <v>0</v>
      </c>
      <c r="AL8" s="135">
        <v>0</v>
      </c>
      <c r="AM8" s="135">
        <v>0</v>
      </c>
      <c r="AN8" s="135">
        <v>0</v>
      </c>
      <c r="AO8" s="135">
        <v>0</v>
      </c>
      <c r="AP8" s="135">
        <v>0</v>
      </c>
      <c r="AQ8" s="135">
        <f>SUM(AR8:AS8)</f>
        <v>570</v>
      </c>
      <c r="AR8" s="135">
        <f>S8++T8+AJ8+AK8+AO8</f>
        <v>365</v>
      </c>
      <c r="AS8" s="135">
        <f>W8+X8+AL8+AM8+AP8</f>
        <v>205</v>
      </c>
      <c r="AT8" s="135">
        <f>AQ8-AU8</f>
        <v>339</v>
      </c>
      <c r="AU8" s="135">
        <v>231</v>
      </c>
      <c r="AV8" s="427">
        <f>IFERROR(F8/C8*100,0)</f>
        <v>54.568997410284872</v>
      </c>
      <c r="AW8" s="427">
        <f>IFERROR(G8/D8*100,0)</f>
        <v>52.675469075747053</v>
      </c>
      <c r="AX8" s="427">
        <f t="shared" si="16"/>
        <v>56.724683544303801</v>
      </c>
      <c r="AY8" s="427">
        <f t="shared" si="7"/>
        <v>21.087680355160931</v>
      </c>
      <c r="AZ8" s="427">
        <f t="shared" si="8"/>
        <v>25.364836692147325</v>
      </c>
      <c r="BA8" s="427">
        <f>IFERROR(AS8/E8*100,0)</f>
        <v>16.218354430379748</v>
      </c>
    </row>
    <row r="9" spans="1:53" s="1" customFormat="1" ht="19.5" customHeight="1">
      <c r="A9" s="181"/>
      <c r="B9" s="182" t="s">
        <v>289</v>
      </c>
      <c r="C9" s="135">
        <v>1900</v>
      </c>
      <c r="D9" s="135">
        <v>1001</v>
      </c>
      <c r="E9" s="135">
        <v>899</v>
      </c>
      <c r="F9" s="135">
        <v>1073</v>
      </c>
      <c r="G9" s="135">
        <v>527</v>
      </c>
      <c r="H9" s="135">
        <v>546</v>
      </c>
      <c r="I9" s="135">
        <v>238</v>
      </c>
      <c r="J9" s="135">
        <v>85</v>
      </c>
      <c r="K9" s="135">
        <v>153</v>
      </c>
      <c r="L9" s="135">
        <v>45</v>
      </c>
      <c r="M9" s="135">
        <v>21</v>
      </c>
      <c r="N9" s="135">
        <v>24</v>
      </c>
      <c r="O9" s="135">
        <v>30</v>
      </c>
      <c r="P9" s="135">
        <v>29</v>
      </c>
      <c r="Q9" s="135">
        <v>1</v>
      </c>
      <c r="R9" s="135">
        <f t="shared" ref="R9:R17" si="17">SUM(S9:Z9)</f>
        <v>433</v>
      </c>
      <c r="S9" s="135">
        <v>4</v>
      </c>
      <c r="T9" s="135">
        <v>279</v>
      </c>
      <c r="U9" s="135">
        <v>9</v>
      </c>
      <c r="V9" s="135">
        <v>0</v>
      </c>
      <c r="W9" s="135">
        <v>4</v>
      </c>
      <c r="X9" s="135">
        <v>137</v>
      </c>
      <c r="Y9" s="135">
        <v>0</v>
      </c>
      <c r="Z9" s="135">
        <v>0</v>
      </c>
      <c r="AA9" s="135">
        <v>81</v>
      </c>
      <c r="AB9" s="135">
        <v>47</v>
      </c>
      <c r="AC9" s="135">
        <v>34</v>
      </c>
      <c r="AD9" s="181"/>
      <c r="AE9" s="182" t="s">
        <v>289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f>SUM(AR9:AS9)</f>
        <v>424</v>
      </c>
      <c r="AR9" s="135">
        <f>S9++T9+AJ9+AK9+AO9</f>
        <v>283</v>
      </c>
      <c r="AS9" s="135">
        <f>W9+X9+AL9+AM9+AP9</f>
        <v>141</v>
      </c>
      <c r="AT9" s="135">
        <f>AQ9-AU9</f>
        <v>249</v>
      </c>
      <c r="AU9" s="135">
        <v>175</v>
      </c>
      <c r="AV9" s="427">
        <f t="shared" si="14"/>
        <v>56.473684210526322</v>
      </c>
      <c r="AW9" s="427">
        <f t="shared" si="15"/>
        <v>52.647352647352655</v>
      </c>
      <c r="AX9" s="427">
        <f t="shared" si="16"/>
        <v>60.734149054505004</v>
      </c>
      <c r="AY9" s="427">
        <f t="shared" si="7"/>
        <v>22.315789473684212</v>
      </c>
      <c r="AZ9" s="427">
        <f t="shared" si="8"/>
        <v>28.271728271728268</v>
      </c>
      <c r="BA9" s="427">
        <f t="shared" si="9"/>
        <v>15.684093437152391</v>
      </c>
    </row>
    <row r="10" spans="1:53" s="1" customFormat="1" ht="19.5" customHeight="1">
      <c r="A10" s="181"/>
      <c r="B10" s="182" t="s">
        <v>291</v>
      </c>
      <c r="C10" s="135">
        <v>2426</v>
      </c>
      <c r="D10" s="135">
        <v>1228</v>
      </c>
      <c r="E10" s="135">
        <v>1198</v>
      </c>
      <c r="F10" s="135">
        <v>1343</v>
      </c>
      <c r="G10" s="135">
        <v>640</v>
      </c>
      <c r="H10" s="135">
        <v>703</v>
      </c>
      <c r="I10" s="135">
        <v>395</v>
      </c>
      <c r="J10" s="135">
        <v>150</v>
      </c>
      <c r="K10" s="135">
        <v>245</v>
      </c>
      <c r="L10" s="135">
        <v>38</v>
      </c>
      <c r="M10" s="135">
        <v>23</v>
      </c>
      <c r="N10" s="135">
        <v>15</v>
      </c>
      <c r="O10" s="135">
        <v>40</v>
      </c>
      <c r="P10" s="135">
        <v>37</v>
      </c>
      <c r="Q10" s="135">
        <v>3</v>
      </c>
      <c r="R10" s="135">
        <f>SUM(S10:Z10)</f>
        <v>522</v>
      </c>
      <c r="S10" s="135">
        <v>7</v>
      </c>
      <c r="T10" s="135">
        <v>328</v>
      </c>
      <c r="U10" s="135">
        <v>0</v>
      </c>
      <c r="V10" s="135">
        <v>1</v>
      </c>
      <c r="W10" s="135">
        <v>3</v>
      </c>
      <c r="X10" s="135">
        <v>175</v>
      </c>
      <c r="Y10" s="135">
        <v>1</v>
      </c>
      <c r="Z10" s="135">
        <v>7</v>
      </c>
      <c r="AA10" s="135">
        <v>88</v>
      </c>
      <c r="AB10" s="135">
        <v>42</v>
      </c>
      <c r="AC10" s="135">
        <v>46</v>
      </c>
      <c r="AD10" s="181"/>
      <c r="AE10" s="182" t="s">
        <v>291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1</v>
      </c>
      <c r="AO10" s="135">
        <v>0</v>
      </c>
      <c r="AP10" s="135">
        <v>1</v>
      </c>
      <c r="AQ10" s="135">
        <f>SUM(AR10:AS10)</f>
        <v>514</v>
      </c>
      <c r="AR10" s="135">
        <f t="shared" ref="AR10:AR17" si="18">S10++T10+AJ10+AK10+AO10</f>
        <v>335</v>
      </c>
      <c r="AS10" s="135">
        <f t="shared" ref="AS10:AS17" si="19">W10+X10+AL10+AM10+AP10</f>
        <v>179</v>
      </c>
      <c r="AT10" s="135">
        <f t="shared" ref="AT10:AT17" si="20">AQ10-AU10</f>
        <v>282</v>
      </c>
      <c r="AU10" s="135">
        <v>232</v>
      </c>
      <c r="AV10" s="427">
        <f t="shared" si="14"/>
        <v>55.358615004122015</v>
      </c>
      <c r="AW10" s="427">
        <f t="shared" si="15"/>
        <v>52.11726384364821</v>
      </c>
      <c r="AX10" s="427">
        <f t="shared" si="16"/>
        <v>58.681135225375627</v>
      </c>
      <c r="AY10" s="427">
        <f t="shared" si="7"/>
        <v>21.187139323990106</v>
      </c>
      <c r="AZ10" s="427">
        <f t="shared" si="8"/>
        <v>27.280130293159608</v>
      </c>
      <c r="BA10" s="427">
        <f t="shared" si="9"/>
        <v>14.941569282136896</v>
      </c>
    </row>
    <row r="11" spans="1:53" s="1" customFormat="1" ht="19.5" customHeight="1">
      <c r="A11" s="181"/>
      <c r="B11" s="182" t="s">
        <v>293</v>
      </c>
      <c r="C11" s="135">
        <v>288</v>
      </c>
      <c r="D11" s="135">
        <v>106</v>
      </c>
      <c r="E11" s="135">
        <v>182</v>
      </c>
      <c r="F11" s="135">
        <v>120</v>
      </c>
      <c r="G11" s="135">
        <v>28</v>
      </c>
      <c r="H11" s="135">
        <v>92</v>
      </c>
      <c r="I11" s="135">
        <v>79</v>
      </c>
      <c r="J11" s="135">
        <v>28</v>
      </c>
      <c r="K11" s="135">
        <v>51</v>
      </c>
      <c r="L11" s="135">
        <v>3</v>
      </c>
      <c r="M11" s="135">
        <v>3</v>
      </c>
      <c r="N11" s="135">
        <v>0</v>
      </c>
      <c r="O11" s="135">
        <v>0</v>
      </c>
      <c r="P11" s="135">
        <v>0</v>
      </c>
      <c r="Q11" s="135">
        <v>0</v>
      </c>
      <c r="R11" s="135">
        <f t="shared" si="17"/>
        <v>81</v>
      </c>
      <c r="S11" s="135">
        <v>0</v>
      </c>
      <c r="T11" s="135">
        <v>43</v>
      </c>
      <c r="U11" s="135">
        <v>0</v>
      </c>
      <c r="V11" s="135">
        <v>0</v>
      </c>
      <c r="W11" s="135">
        <v>0</v>
      </c>
      <c r="X11" s="135">
        <v>38</v>
      </c>
      <c r="Y11" s="135">
        <v>0</v>
      </c>
      <c r="Z11" s="135">
        <v>0</v>
      </c>
      <c r="AA11" s="135">
        <v>5</v>
      </c>
      <c r="AB11" s="135">
        <v>4</v>
      </c>
      <c r="AC11" s="135">
        <v>1</v>
      </c>
      <c r="AD11" s="181"/>
      <c r="AE11" s="182" t="s">
        <v>293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f t="shared" ref="AQ11:AQ17" si="21">SUM(AR11:AS11)</f>
        <v>81</v>
      </c>
      <c r="AR11" s="135">
        <f t="shared" si="18"/>
        <v>43</v>
      </c>
      <c r="AS11" s="135">
        <f t="shared" si="19"/>
        <v>38</v>
      </c>
      <c r="AT11" s="135">
        <f t="shared" si="20"/>
        <v>48</v>
      </c>
      <c r="AU11" s="135">
        <v>33</v>
      </c>
      <c r="AV11" s="427">
        <f t="shared" si="14"/>
        <v>41.666666666666671</v>
      </c>
      <c r="AW11" s="427">
        <f t="shared" si="15"/>
        <v>26.415094339622641</v>
      </c>
      <c r="AX11" s="427">
        <f t="shared" si="16"/>
        <v>50.549450549450547</v>
      </c>
      <c r="AY11" s="427">
        <f t="shared" si="7"/>
        <v>28.125</v>
      </c>
      <c r="AZ11" s="427">
        <f t="shared" si="8"/>
        <v>40.566037735849058</v>
      </c>
      <c r="BA11" s="427">
        <f t="shared" si="9"/>
        <v>20.87912087912088</v>
      </c>
    </row>
    <row r="12" spans="1:53" s="1" customFormat="1" ht="19.5" customHeight="1">
      <c r="A12" s="181"/>
      <c r="B12" s="182" t="s">
        <v>39</v>
      </c>
      <c r="C12" s="135">
        <v>734</v>
      </c>
      <c r="D12" s="135">
        <v>378</v>
      </c>
      <c r="E12" s="135">
        <v>356</v>
      </c>
      <c r="F12" s="135">
        <v>303</v>
      </c>
      <c r="G12" s="135">
        <v>137</v>
      </c>
      <c r="H12" s="135">
        <v>166</v>
      </c>
      <c r="I12" s="135">
        <v>134</v>
      </c>
      <c r="J12" s="135">
        <v>57</v>
      </c>
      <c r="K12" s="135">
        <v>77</v>
      </c>
      <c r="L12" s="135">
        <v>18</v>
      </c>
      <c r="M12" s="135">
        <v>6</v>
      </c>
      <c r="N12" s="135">
        <v>12</v>
      </c>
      <c r="O12" s="135">
        <v>16</v>
      </c>
      <c r="P12" s="135">
        <v>16</v>
      </c>
      <c r="Q12" s="135">
        <v>0</v>
      </c>
      <c r="R12" s="135">
        <f t="shared" si="17"/>
        <v>243</v>
      </c>
      <c r="S12" s="135">
        <v>1</v>
      </c>
      <c r="T12" s="135">
        <v>150</v>
      </c>
      <c r="U12" s="135">
        <v>1</v>
      </c>
      <c r="V12" s="135">
        <v>0</v>
      </c>
      <c r="W12" s="135">
        <v>0</v>
      </c>
      <c r="X12" s="135">
        <v>91</v>
      </c>
      <c r="Y12" s="135">
        <v>0</v>
      </c>
      <c r="Z12" s="135">
        <v>0</v>
      </c>
      <c r="AA12" s="135">
        <v>20</v>
      </c>
      <c r="AB12" s="135">
        <v>10</v>
      </c>
      <c r="AC12" s="135">
        <v>10</v>
      </c>
      <c r="AD12" s="181"/>
      <c r="AE12" s="182" t="s">
        <v>39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1</v>
      </c>
      <c r="AO12" s="135">
        <v>1</v>
      </c>
      <c r="AP12" s="135">
        <v>0</v>
      </c>
      <c r="AQ12" s="135">
        <f t="shared" si="21"/>
        <v>243</v>
      </c>
      <c r="AR12" s="135">
        <f t="shared" si="18"/>
        <v>152</v>
      </c>
      <c r="AS12" s="135">
        <f t="shared" si="19"/>
        <v>91</v>
      </c>
      <c r="AT12" s="135">
        <f t="shared" si="20"/>
        <v>122</v>
      </c>
      <c r="AU12" s="135">
        <v>121</v>
      </c>
      <c r="AV12" s="427">
        <f t="shared" si="14"/>
        <v>41.280653950953678</v>
      </c>
      <c r="AW12" s="427">
        <f t="shared" si="15"/>
        <v>36.243386243386247</v>
      </c>
      <c r="AX12" s="427">
        <f t="shared" si="16"/>
        <v>46.629213483146067</v>
      </c>
      <c r="AY12" s="427">
        <f t="shared" si="7"/>
        <v>33.106267029972756</v>
      </c>
      <c r="AZ12" s="427">
        <f t="shared" si="8"/>
        <v>40.211640211640209</v>
      </c>
      <c r="BA12" s="427">
        <f t="shared" si="9"/>
        <v>25.561797752808989</v>
      </c>
    </row>
    <row r="13" spans="1:53" s="1" customFormat="1" ht="19.5" customHeight="1">
      <c r="A13" s="181"/>
      <c r="B13" s="182" t="s">
        <v>344</v>
      </c>
      <c r="C13" s="135">
        <v>611</v>
      </c>
      <c r="D13" s="135">
        <v>366</v>
      </c>
      <c r="E13" s="135">
        <v>245</v>
      </c>
      <c r="F13" s="135">
        <v>275</v>
      </c>
      <c r="G13" s="135">
        <v>152</v>
      </c>
      <c r="H13" s="135">
        <v>123</v>
      </c>
      <c r="I13" s="135">
        <v>90</v>
      </c>
      <c r="J13" s="135">
        <v>38</v>
      </c>
      <c r="K13" s="135">
        <v>52</v>
      </c>
      <c r="L13" s="135">
        <v>9</v>
      </c>
      <c r="M13" s="135">
        <v>2</v>
      </c>
      <c r="N13" s="135">
        <v>7</v>
      </c>
      <c r="O13" s="135">
        <v>12</v>
      </c>
      <c r="P13" s="135">
        <v>10</v>
      </c>
      <c r="Q13" s="135">
        <v>2</v>
      </c>
      <c r="R13" s="135">
        <f t="shared" si="17"/>
        <v>216</v>
      </c>
      <c r="S13" s="135">
        <v>1</v>
      </c>
      <c r="T13" s="135">
        <v>157</v>
      </c>
      <c r="U13" s="135">
        <v>2</v>
      </c>
      <c r="V13" s="135">
        <v>0</v>
      </c>
      <c r="W13" s="135">
        <v>0</v>
      </c>
      <c r="X13" s="135">
        <v>55</v>
      </c>
      <c r="Y13" s="135">
        <v>1</v>
      </c>
      <c r="Z13" s="135">
        <v>0</v>
      </c>
      <c r="AA13" s="135">
        <v>9</v>
      </c>
      <c r="AB13" s="135">
        <v>4</v>
      </c>
      <c r="AC13" s="135">
        <v>5</v>
      </c>
      <c r="AD13" s="181"/>
      <c r="AE13" s="182" t="s">
        <v>344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3</v>
      </c>
      <c r="AO13" s="135">
        <v>2</v>
      </c>
      <c r="AP13" s="135">
        <v>1</v>
      </c>
      <c r="AQ13" s="135">
        <f t="shared" si="21"/>
        <v>216</v>
      </c>
      <c r="AR13" s="135">
        <f t="shared" si="18"/>
        <v>160</v>
      </c>
      <c r="AS13" s="135">
        <f t="shared" si="19"/>
        <v>56</v>
      </c>
      <c r="AT13" s="135">
        <f t="shared" si="20"/>
        <v>126</v>
      </c>
      <c r="AU13" s="135">
        <v>90</v>
      </c>
      <c r="AV13" s="427">
        <f t="shared" si="14"/>
        <v>45.008183306055649</v>
      </c>
      <c r="AW13" s="427">
        <f t="shared" si="15"/>
        <v>41.530054644808743</v>
      </c>
      <c r="AX13" s="427">
        <f t="shared" si="16"/>
        <v>50.204081632653065</v>
      </c>
      <c r="AY13" s="427">
        <f t="shared" si="7"/>
        <v>35.351882160392798</v>
      </c>
      <c r="AZ13" s="427">
        <f t="shared" si="8"/>
        <v>43.715846994535518</v>
      </c>
      <c r="BA13" s="427">
        <f t="shared" si="9"/>
        <v>22.857142857142858</v>
      </c>
    </row>
    <row r="14" spans="1:53" s="1" customFormat="1" ht="19.5" customHeight="1">
      <c r="A14" s="181"/>
      <c r="B14" s="182" t="s">
        <v>294</v>
      </c>
      <c r="C14" s="135">
        <v>369</v>
      </c>
      <c r="D14" s="135">
        <v>154</v>
      </c>
      <c r="E14" s="135">
        <v>215</v>
      </c>
      <c r="F14" s="135">
        <v>206</v>
      </c>
      <c r="G14" s="135">
        <v>90</v>
      </c>
      <c r="H14" s="135">
        <v>116</v>
      </c>
      <c r="I14" s="135">
        <v>72</v>
      </c>
      <c r="J14" s="135">
        <v>28</v>
      </c>
      <c r="K14" s="135">
        <v>44</v>
      </c>
      <c r="L14" s="135">
        <v>2</v>
      </c>
      <c r="M14" s="135">
        <v>0</v>
      </c>
      <c r="N14" s="135">
        <v>2</v>
      </c>
      <c r="O14" s="135">
        <v>1</v>
      </c>
      <c r="P14" s="135">
        <v>1</v>
      </c>
      <c r="Q14" s="135">
        <v>0</v>
      </c>
      <c r="R14" s="135">
        <f t="shared" si="17"/>
        <v>77</v>
      </c>
      <c r="S14" s="135">
        <v>0</v>
      </c>
      <c r="T14" s="135">
        <v>25</v>
      </c>
      <c r="U14" s="135">
        <v>3</v>
      </c>
      <c r="V14" s="135">
        <v>0</v>
      </c>
      <c r="W14" s="135">
        <v>1</v>
      </c>
      <c r="X14" s="135">
        <v>45</v>
      </c>
      <c r="Y14" s="135">
        <v>3</v>
      </c>
      <c r="Z14" s="135">
        <v>0</v>
      </c>
      <c r="AA14" s="135">
        <v>11</v>
      </c>
      <c r="AB14" s="135">
        <v>7</v>
      </c>
      <c r="AC14" s="135">
        <v>4</v>
      </c>
      <c r="AD14" s="181"/>
      <c r="AE14" s="182" t="s">
        <v>294</v>
      </c>
      <c r="AF14" s="135">
        <v>0</v>
      </c>
      <c r="AG14" s="135">
        <v>0</v>
      </c>
      <c r="AH14" s="135">
        <v>0</v>
      </c>
      <c r="AI14" s="135">
        <v>1</v>
      </c>
      <c r="AJ14" s="135">
        <v>1</v>
      </c>
      <c r="AK14" s="135">
        <v>0</v>
      </c>
      <c r="AL14" s="135">
        <v>0</v>
      </c>
      <c r="AM14" s="135">
        <v>0</v>
      </c>
      <c r="AN14" s="135">
        <v>1</v>
      </c>
      <c r="AO14" s="135">
        <v>0</v>
      </c>
      <c r="AP14" s="135">
        <v>1</v>
      </c>
      <c r="AQ14" s="135">
        <f t="shared" si="21"/>
        <v>73</v>
      </c>
      <c r="AR14" s="135">
        <f t="shared" si="18"/>
        <v>26</v>
      </c>
      <c r="AS14" s="135">
        <f t="shared" si="19"/>
        <v>47</v>
      </c>
      <c r="AT14" s="135">
        <f t="shared" si="20"/>
        <v>48</v>
      </c>
      <c r="AU14" s="135">
        <v>25</v>
      </c>
      <c r="AV14" s="427">
        <f t="shared" si="14"/>
        <v>55.826558265582662</v>
      </c>
      <c r="AW14" s="427">
        <f t="shared" si="15"/>
        <v>58.441558441558442</v>
      </c>
      <c r="AX14" s="427">
        <f t="shared" si="16"/>
        <v>53.953488372093027</v>
      </c>
      <c r="AY14" s="427">
        <f t="shared" si="7"/>
        <v>19.78319783197832</v>
      </c>
      <c r="AZ14" s="427">
        <f t="shared" si="8"/>
        <v>16.883116883116884</v>
      </c>
      <c r="BA14" s="427">
        <f t="shared" si="9"/>
        <v>21.86046511627907</v>
      </c>
    </row>
    <row r="15" spans="1:53" s="1" customFormat="1" ht="19.5" customHeight="1">
      <c r="A15" s="181"/>
      <c r="B15" s="182" t="s">
        <v>296</v>
      </c>
      <c r="C15" s="135">
        <v>535</v>
      </c>
      <c r="D15" s="135">
        <v>276</v>
      </c>
      <c r="E15" s="135">
        <v>259</v>
      </c>
      <c r="F15" s="135">
        <v>229</v>
      </c>
      <c r="G15" s="135">
        <v>99</v>
      </c>
      <c r="H15" s="135">
        <v>130</v>
      </c>
      <c r="I15" s="135">
        <v>86</v>
      </c>
      <c r="J15" s="135">
        <v>28</v>
      </c>
      <c r="K15" s="135">
        <v>58</v>
      </c>
      <c r="L15" s="135">
        <v>5</v>
      </c>
      <c r="M15" s="135">
        <v>4</v>
      </c>
      <c r="N15" s="135">
        <v>1</v>
      </c>
      <c r="O15" s="135">
        <v>5</v>
      </c>
      <c r="P15" s="135">
        <v>5</v>
      </c>
      <c r="Q15" s="135">
        <v>0</v>
      </c>
      <c r="R15" s="135">
        <f t="shared" si="17"/>
        <v>194</v>
      </c>
      <c r="S15" s="135">
        <v>0</v>
      </c>
      <c r="T15" s="135">
        <v>129</v>
      </c>
      <c r="U15" s="135">
        <v>1</v>
      </c>
      <c r="V15" s="135">
        <v>0</v>
      </c>
      <c r="W15" s="135">
        <v>1</v>
      </c>
      <c r="X15" s="135">
        <v>63</v>
      </c>
      <c r="Y15" s="135">
        <v>0</v>
      </c>
      <c r="Z15" s="135">
        <v>0</v>
      </c>
      <c r="AA15" s="135">
        <v>16</v>
      </c>
      <c r="AB15" s="135">
        <v>10</v>
      </c>
      <c r="AC15" s="135">
        <v>6</v>
      </c>
      <c r="AD15" s="181"/>
      <c r="AE15" s="182" t="s">
        <v>296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f t="shared" si="21"/>
        <v>193</v>
      </c>
      <c r="AR15" s="135">
        <f t="shared" si="18"/>
        <v>129</v>
      </c>
      <c r="AS15" s="135">
        <f t="shared" si="19"/>
        <v>64</v>
      </c>
      <c r="AT15" s="135">
        <f t="shared" si="20"/>
        <v>85</v>
      </c>
      <c r="AU15" s="135">
        <v>108</v>
      </c>
      <c r="AV15" s="427">
        <f t="shared" si="14"/>
        <v>42.803738317757009</v>
      </c>
      <c r="AW15" s="427">
        <f t="shared" si="15"/>
        <v>35.869565217391305</v>
      </c>
      <c r="AX15" s="427">
        <f t="shared" si="16"/>
        <v>50.19305019305019</v>
      </c>
      <c r="AY15" s="427">
        <f t="shared" si="7"/>
        <v>36.074766355140184</v>
      </c>
      <c r="AZ15" s="427">
        <f t="shared" si="8"/>
        <v>46.739130434782609</v>
      </c>
      <c r="BA15" s="427">
        <f t="shared" si="9"/>
        <v>24.710424710424711</v>
      </c>
    </row>
    <row r="16" spans="1:53" s="1" customFormat="1" ht="19.5" customHeight="1">
      <c r="A16" s="181"/>
      <c r="B16" s="182" t="s">
        <v>37</v>
      </c>
      <c r="C16" s="135">
        <v>156</v>
      </c>
      <c r="D16" s="135">
        <v>73</v>
      </c>
      <c r="E16" s="135">
        <v>83</v>
      </c>
      <c r="F16" s="135">
        <v>81</v>
      </c>
      <c r="G16" s="135">
        <v>41</v>
      </c>
      <c r="H16" s="135">
        <v>40</v>
      </c>
      <c r="I16" s="135">
        <v>23</v>
      </c>
      <c r="J16" s="135">
        <v>5</v>
      </c>
      <c r="K16" s="135">
        <v>18</v>
      </c>
      <c r="L16" s="135">
        <v>2</v>
      </c>
      <c r="M16" s="135">
        <v>1</v>
      </c>
      <c r="N16" s="135">
        <v>1</v>
      </c>
      <c r="O16" s="135">
        <v>3</v>
      </c>
      <c r="P16" s="135">
        <v>3</v>
      </c>
      <c r="Q16" s="135">
        <v>0</v>
      </c>
      <c r="R16" s="135">
        <f t="shared" si="17"/>
        <v>41</v>
      </c>
      <c r="S16" s="135">
        <v>0</v>
      </c>
      <c r="T16" s="135">
        <v>21</v>
      </c>
      <c r="U16" s="135">
        <v>0</v>
      </c>
      <c r="V16" s="135">
        <v>0</v>
      </c>
      <c r="W16" s="135">
        <v>0</v>
      </c>
      <c r="X16" s="135">
        <v>19</v>
      </c>
      <c r="Y16" s="135">
        <v>1</v>
      </c>
      <c r="Z16" s="135">
        <v>0</v>
      </c>
      <c r="AA16" s="135">
        <v>6</v>
      </c>
      <c r="AB16" s="135">
        <v>2</v>
      </c>
      <c r="AC16" s="135">
        <v>4</v>
      </c>
      <c r="AD16" s="181"/>
      <c r="AE16" s="182" t="s">
        <v>37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f t="shared" si="21"/>
        <v>40</v>
      </c>
      <c r="AR16" s="135">
        <f t="shared" si="18"/>
        <v>21</v>
      </c>
      <c r="AS16" s="135">
        <f t="shared" si="19"/>
        <v>19</v>
      </c>
      <c r="AT16" s="135">
        <f t="shared" si="20"/>
        <v>29</v>
      </c>
      <c r="AU16" s="135">
        <v>11</v>
      </c>
      <c r="AV16" s="427">
        <f t="shared" si="14"/>
        <v>51.923076923076927</v>
      </c>
      <c r="AW16" s="427">
        <f t="shared" si="15"/>
        <v>56.164383561643838</v>
      </c>
      <c r="AX16" s="427">
        <f t="shared" si="16"/>
        <v>48.192771084337352</v>
      </c>
      <c r="AY16" s="427">
        <f t="shared" si="7"/>
        <v>25.641025641025639</v>
      </c>
      <c r="AZ16" s="427">
        <f t="shared" si="8"/>
        <v>28.767123287671232</v>
      </c>
      <c r="BA16" s="427">
        <f t="shared" si="9"/>
        <v>22.891566265060241</v>
      </c>
    </row>
    <row r="17" spans="1:53" s="1" customFormat="1" ht="19.5" customHeight="1">
      <c r="A17" s="181"/>
      <c r="B17" s="182" t="s">
        <v>40</v>
      </c>
      <c r="C17" s="135">
        <v>174</v>
      </c>
      <c r="D17" s="135">
        <v>110</v>
      </c>
      <c r="E17" s="135">
        <v>64</v>
      </c>
      <c r="F17" s="135">
        <v>20</v>
      </c>
      <c r="G17" s="135">
        <v>9</v>
      </c>
      <c r="H17" s="135">
        <v>11</v>
      </c>
      <c r="I17" s="135">
        <v>36</v>
      </c>
      <c r="J17" s="135">
        <v>20</v>
      </c>
      <c r="K17" s="135">
        <v>16</v>
      </c>
      <c r="L17" s="135">
        <v>5</v>
      </c>
      <c r="M17" s="135">
        <v>0</v>
      </c>
      <c r="N17" s="135">
        <v>5</v>
      </c>
      <c r="O17" s="135">
        <v>8</v>
      </c>
      <c r="P17" s="135">
        <v>7</v>
      </c>
      <c r="Q17" s="135">
        <v>1</v>
      </c>
      <c r="R17" s="135">
        <f t="shared" si="17"/>
        <v>93</v>
      </c>
      <c r="S17" s="135">
        <v>0</v>
      </c>
      <c r="T17" s="135">
        <v>67</v>
      </c>
      <c r="U17" s="135">
        <v>0</v>
      </c>
      <c r="V17" s="135">
        <v>0</v>
      </c>
      <c r="W17" s="135">
        <v>0</v>
      </c>
      <c r="X17" s="135">
        <v>25</v>
      </c>
      <c r="Y17" s="135">
        <v>0</v>
      </c>
      <c r="Z17" s="135">
        <v>1</v>
      </c>
      <c r="AA17" s="135">
        <v>12</v>
      </c>
      <c r="AB17" s="135">
        <v>7</v>
      </c>
      <c r="AC17" s="135">
        <v>5</v>
      </c>
      <c r="AD17" s="181"/>
      <c r="AE17" s="182" t="s">
        <v>40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f t="shared" si="21"/>
        <v>92</v>
      </c>
      <c r="AR17" s="135">
        <f t="shared" si="18"/>
        <v>67</v>
      </c>
      <c r="AS17" s="135">
        <f t="shared" si="19"/>
        <v>25</v>
      </c>
      <c r="AT17" s="135">
        <f t="shared" si="20"/>
        <v>68</v>
      </c>
      <c r="AU17" s="135">
        <v>24</v>
      </c>
      <c r="AV17" s="427">
        <f t="shared" si="14"/>
        <v>11.494252873563218</v>
      </c>
      <c r="AW17" s="427">
        <f t="shared" si="15"/>
        <v>8.1818181818181817</v>
      </c>
      <c r="AX17" s="427">
        <f t="shared" si="16"/>
        <v>17.1875</v>
      </c>
      <c r="AY17" s="427">
        <f t="shared" si="7"/>
        <v>52.873563218390807</v>
      </c>
      <c r="AZ17" s="427">
        <f t="shared" si="8"/>
        <v>60.909090909090914</v>
      </c>
      <c r="BA17" s="427">
        <f t="shared" si="9"/>
        <v>39.0625</v>
      </c>
    </row>
    <row r="18" spans="1:53" s="1" customFormat="1" ht="23.25" customHeight="1">
      <c r="A18" s="606" t="s">
        <v>298</v>
      </c>
      <c r="B18" s="607"/>
      <c r="C18" s="314">
        <f>C19+C24+C27+C29+C33+C37+C45+C50</f>
        <v>902</v>
      </c>
      <c r="D18" s="314">
        <f>D19+D24+D27+D29+D33+D37+D45+D50</f>
        <v>473</v>
      </c>
      <c r="E18" s="314">
        <f>E19+E24+E27+E29+E33+E37+E45+E50</f>
        <v>429</v>
      </c>
      <c r="F18" s="314">
        <f t="shared" ref="F18:AH18" si="22">F19+F24+F27+F29+F33+F37+F45+F50</f>
        <v>205</v>
      </c>
      <c r="G18" s="314">
        <f t="shared" si="22"/>
        <v>105</v>
      </c>
      <c r="H18" s="314">
        <f t="shared" si="22"/>
        <v>100</v>
      </c>
      <c r="I18" s="314">
        <f t="shared" si="22"/>
        <v>186</v>
      </c>
      <c r="J18" s="314">
        <f>J19+J24+J27+J29+J33+J37+J45+J50</f>
        <v>67</v>
      </c>
      <c r="K18" s="314">
        <f t="shared" si="22"/>
        <v>119</v>
      </c>
      <c r="L18" s="314">
        <f>L19+L24+L27+L29+L33+L37+L45+L50</f>
        <v>20</v>
      </c>
      <c r="M18" s="314">
        <f t="shared" si="22"/>
        <v>6</v>
      </c>
      <c r="N18" s="314">
        <f t="shared" si="22"/>
        <v>14</v>
      </c>
      <c r="O18" s="314">
        <f t="shared" si="22"/>
        <v>52</v>
      </c>
      <c r="P18" s="314">
        <f t="shared" si="22"/>
        <v>48</v>
      </c>
      <c r="Q18" s="314">
        <f t="shared" si="22"/>
        <v>4</v>
      </c>
      <c r="R18" s="314">
        <f t="shared" si="22"/>
        <v>419</v>
      </c>
      <c r="S18" s="314">
        <f t="shared" si="22"/>
        <v>6</v>
      </c>
      <c r="T18" s="314">
        <f t="shared" si="22"/>
        <v>230</v>
      </c>
      <c r="U18" s="314">
        <f t="shared" si="22"/>
        <v>0</v>
      </c>
      <c r="V18" s="314">
        <f t="shared" si="22"/>
        <v>0</v>
      </c>
      <c r="W18" s="314">
        <f t="shared" si="22"/>
        <v>3</v>
      </c>
      <c r="X18" s="314">
        <f t="shared" si="22"/>
        <v>180</v>
      </c>
      <c r="Y18" s="314">
        <f t="shared" si="22"/>
        <v>0</v>
      </c>
      <c r="Z18" s="314">
        <f t="shared" si="22"/>
        <v>0</v>
      </c>
      <c r="AA18" s="314">
        <f t="shared" si="22"/>
        <v>20</v>
      </c>
      <c r="AB18" s="314">
        <f>AB19+AB24+AB27+AB29+AB33+AB37+AB45+AB50</f>
        <v>11</v>
      </c>
      <c r="AC18" s="314">
        <f t="shared" si="22"/>
        <v>9</v>
      </c>
      <c r="AD18" s="606" t="s">
        <v>298</v>
      </c>
      <c r="AE18" s="607"/>
      <c r="AF18" s="314">
        <f t="shared" ref="AF18" si="23">AF19+AF24+AF27+AF29+AF33+AF37+AF45+AF50</f>
        <v>0</v>
      </c>
      <c r="AG18" s="314">
        <f t="shared" si="22"/>
        <v>0</v>
      </c>
      <c r="AH18" s="314">
        <f t="shared" si="22"/>
        <v>0</v>
      </c>
      <c r="AI18" s="136">
        <f>AI19+AI24+AI27+AI29+AI33+AI37+AI45+AI50</f>
        <v>0</v>
      </c>
      <c r="AJ18" s="136">
        <f t="shared" ref="AJ18:AU18" si="24">AJ19+AJ24+AJ27+AJ29+AJ33+AJ37+AJ45+AJ50</f>
        <v>0</v>
      </c>
      <c r="AK18" s="136">
        <f t="shared" si="24"/>
        <v>0</v>
      </c>
      <c r="AL18" s="136">
        <f t="shared" si="24"/>
        <v>0</v>
      </c>
      <c r="AM18" s="136">
        <f t="shared" si="24"/>
        <v>0</v>
      </c>
      <c r="AN18" s="314">
        <f>AN19+AN24+AN27+AN29+AN33+AN37+AN45+AN50</f>
        <v>0</v>
      </c>
      <c r="AO18" s="314">
        <f t="shared" si="24"/>
        <v>0</v>
      </c>
      <c r="AP18" s="314">
        <f t="shared" si="24"/>
        <v>0</v>
      </c>
      <c r="AQ18" s="314">
        <f>AQ19+AQ24+AQ27+AQ29+AQ33+AQ37+AQ45+AQ50</f>
        <v>419</v>
      </c>
      <c r="AR18" s="314">
        <f>AR19+AR24+AR27+AR29+AR33+AR37+AR45+AR50</f>
        <v>236</v>
      </c>
      <c r="AS18" s="314">
        <f t="shared" si="24"/>
        <v>183</v>
      </c>
      <c r="AT18" s="136">
        <f>AT19+AT24+AT27+AT29+AT33+AT37+AT45+AT50</f>
        <v>287</v>
      </c>
      <c r="AU18" s="136">
        <f t="shared" si="24"/>
        <v>132</v>
      </c>
      <c r="AV18" s="428">
        <f t="shared" si="14"/>
        <v>22.727272727272727</v>
      </c>
      <c r="AW18" s="428">
        <f t="shared" si="15"/>
        <v>22.198731501057082</v>
      </c>
      <c r="AX18" s="428">
        <f t="shared" si="16"/>
        <v>23.310023310023308</v>
      </c>
      <c r="AY18" s="429">
        <f t="shared" si="7"/>
        <v>46.452328159645234</v>
      </c>
      <c r="AZ18" s="429">
        <f t="shared" si="8"/>
        <v>49.894291754756871</v>
      </c>
      <c r="BA18" s="429">
        <f t="shared" si="9"/>
        <v>42.657342657342653</v>
      </c>
    </row>
    <row r="19" spans="1:53" s="1" customFormat="1" ht="19.5" customHeight="1">
      <c r="A19" s="588" t="s">
        <v>41</v>
      </c>
      <c r="B19" s="589"/>
      <c r="C19" s="137">
        <f>SUM(C20:C23)</f>
        <v>21</v>
      </c>
      <c r="D19" s="137">
        <f t="shared" ref="D19:AH19" si="25">SUM(D20:D23)</f>
        <v>16</v>
      </c>
      <c r="E19" s="137">
        <f t="shared" si="25"/>
        <v>5</v>
      </c>
      <c r="F19" s="137">
        <f t="shared" si="25"/>
        <v>11</v>
      </c>
      <c r="G19" s="137">
        <f t="shared" si="25"/>
        <v>7</v>
      </c>
      <c r="H19" s="137">
        <f t="shared" si="25"/>
        <v>4</v>
      </c>
      <c r="I19" s="137">
        <f t="shared" si="25"/>
        <v>2</v>
      </c>
      <c r="J19" s="137">
        <f>SUM(J20:J23)</f>
        <v>2</v>
      </c>
      <c r="K19" s="137">
        <f t="shared" si="25"/>
        <v>0</v>
      </c>
      <c r="L19" s="137">
        <f t="shared" si="25"/>
        <v>0</v>
      </c>
      <c r="M19" s="137">
        <f t="shared" si="25"/>
        <v>0</v>
      </c>
      <c r="N19" s="137">
        <f t="shared" si="25"/>
        <v>0</v>
      </c>
      <c r="O19" s="137">
        <f t="shared" si="25"/>
        <v>1</v>
      </c>
      <c r="P19" s="137">
        <f t="shared" si="25"/>
        <v>1</v>
      </c>
      <c r="Q19" s="137">
        <f t="shared" si="25"/>
        <v>0</v>
      </c>
      <c r="R19" s="137">
        <f t="shared" si="25"/>
        <v>4</v>
      </c>
      <c r="S19" s="137">
        <f t="shared" si="25"/>
        <v>0</v>
      </c>
      <c r="T19" s="137">
        <f t="shared" si="25"/>
        <v>3</v>
      </c>
      <c r="U19" s="137">
        <f t="shared" si="25"/>
        <v>0</v>
      </c>
      <c r="V19" s="137">
        <f t="shared" si="25"/>
        <v>0</v>
      </c>
      <c r="W19" s="137">
        <f t="shared" si="25"/>
        <v>0</v>
      </c>
      <c r="X19" s="137">
        <f t="shared" si="25"/>
        <v>1</v>
      </c>
      <c r="Y19" s="137">
        <f t="shared" si="25"/>
        <v>0</v>
      </c>
      <c r="Z19" s="137">
        <f t="shared" si="25"/>
        <v>0</v>
      </c>
      <c r="AA19" s="137">
        <f t="shared" si="25"/>
        <v>3</v>
      </c>
      <c r="AB19" s="137">
        <f t="shared" si="25"/>
        <v>3</v>
      </c>
      <c r="AC19" s="137">
        <f t="shared" si="25"/>
        <v>0</v>
      </c>
      <c r="AD19" s="588" t="s">
        <v>41</v>
      </c>
      <c r="AE19" s="589"/>
      <c r="AF19" s="137">
        <f t="shared" ref="AF19" si="26">SUM(AF20:AF23)</f>
        <v>0</v>
      </c>
      <c r="AG19" s="137">
        <f t="shared" si="25"/>
        <v>0</v>
      </c>
      <c r="AH19" s="137">
        <f t="shared" si="25"/>
        <v>0</v>
      </c>
      <c r="AI19" s="137">
        <f>SUM(AI20:AI23)</f>
        <v>0</v>
      </c>
      <c r="AJ19" s="137">
        <f t="shared" ref="AJ19:AP19" si="27">SUM(AJ20:AJ23)</f>
        <v>0</v>
      </c>
      <c r="AK19" s="137">
        <f t="shared" si="27"/>
        <v>0</v>
      </c>
      <c r="AL19" s="137">
        <f t="shared" si="27"/>
        <v>0</v>
      </c>
      <c r="AM19" s="137">
        <f t="shared" si="27"/>
        <v>0</v>
      </c>
      <c r="AN19" s="137">
        <f>SUM(AN20:AN23)</f>
        <v>0</v>
      </c>
      <c r="AO19" s="137">
        <f t="shared" si="27"/>
        <v>0</v>
      </c>
      <c r="AP19" s="137">
        <f t="shared" si="27"/>
        <v>0</v>
      </c>
      <c r="AQ19" s="137">
        <f>SUM(AQ20:AQ23)</f>
        <v>4</v>
      </c>
      <c r="AR19" s="137">
        <f>SUM(AR20:AR23)</f>
        <v>3</v>
      </c>
      <c r="AS19" s="137">
        <f>SUM(AS20:AS23)</f>
        <v>1</v>
      </c>
      <c r="AT19" s="137">
        <f>SUM(AT20:AT23)</f>
        <v>3</v>
      </c>
      <c r="AU19" s="137">
        <f>SUM(AU20:AU23)</f>
        <v>1</v>
      </c>
      <c r="AV19" s="430">
        <f t="shared" si="14"/>
        <v>52.380952380952387</v>
      </c>
      <c r="AW19" s="430">
        <f t="shared" si="15"/>
        <v>43.75</v>
      </c>
      <c r="AX19" s="430">
        <f t="shared" si="16"/>
        <v>80</v>
      </c>
      <c r="AY19" s="430">
        <f t="shared" si="7"/>
        <v>19.047619047619047</v>
      </c>
      <c r="AZ19" s="430">
        <f t="shared" si="8"/>
        <v>18.75</v>
      </c>
      <c r="BA19" s="430">
        <f t="shared" si="9"/>
        <v>20</v>
      </c>
    </row>
    <row r="20" spans="1:53" s="1" customFormat="1" ht="19.5" customHeight="1">
      <c r="A20" s="185"/>
      <c r="B20" s="180" t="s">
        <v>300</v>
      </c>
      <c r="C20" s="138">
        <v>16</v>
      </c>
      <c r="D20" s="138">
        <v>11</v>
      </c>
      <c r="E20" s="138">
        <v>5</v>
      </c>
      <c r="F20" s="138">
        <v>10</v>
      </c>
      <c r="G20" s="138">
        <v>6</v>
      </c>
      <c r="H20" s="138">
        <v>4</v>
      </c>
      <c r="I20" s="138">
        <v>1</v>
      </c>
      <c r="J20" s="138">
        <v>1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5">
        <f t="shared" ref="R20:R23" si="28">SUM(S20:Z20)</f>
        <v>4</v>
      </c>
      <c r="S20" s="138">
        <v>0</v>
      </c>
      <c r="T20" s="138">
        <v>3</v>
      </c>
      <c r="U20" s="138">
        <v>0</v>
      </c>
      <c r="V20" s="138">
        <v>0</v>
      </c>
      <c r="W20" s="138">
        <v>0</v>
      </c>
      <c r="X20" s="138">
        <v>1</v>
      </c>
      <c r="Y20" s="138">
        <v>0</v>
      </c>
      <c r="Z20" s="138">
        <v>0</v>
      </c>
      <c r="AA20" s="138">
        <v>1</v>
      </c>
      <c r="AB20" s="138">
        <v>1</v>
      </c>
      <c r="AC20" s="138">
        <v>0</v>
      </c>
      <c r="AD20" s="185"/>
      <c r="AE20" s="180" t="s">
        <v>300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f>SUM(AR20:AS20)</f>
        <v>4</v>
      </c>
      <c r="AR20" s="138">
        <f>S20++T20+AJ20+AK20+AO20</f>
        <v>3</v>
      </c>
      <c r="AS20" s="138">
        <f>W20+X20+AL20+AM20+AP20</f>
        <v>1</v>
      </c>
      <c r="AT20" s="138">
        <f>AQ20-AU20</f>
        <v>3</v>
      </c>
      <c r="AU20" s="138">
        <v>1</v>
      </c>
      <c r="AV20" s="431">
        <f t="shared" si="14"/>
        <v>62.5</v>
      </c>
      <c r="AW20" s="431">
        <f t="shared" si="15"/>
        <v>54.54545454545454</v>
      </c>
      <c r="AX20" s="431">
        <f t="shared" si="16"/>
        <v>80</v>
      </c>
      <c r="AY20" s="431">
        <f>IFERROR(AQ20/C20*100,0)</f>
        <v>25</v>
      </c>
      <c r="AZ20" s="431">
        <f>IFERROR(AR20/D20*100,0)</f>
        <v>27.27272727272727</v>
      </c>
      <c r="BA20" s="431">
        <f>IFERROR(AS20/E20*100,0)</f>
        <v>20</v>
      </c>
    </row>
    <row r="21" spans="1:53" s="1" customFormat="1" ht="19.5" customHeight="1">
      <c r="A21" s="187"/>
      <c r="B21" s="182" t="s">
        <v>302</v>
      </c>
      <c r="C21" s="135">
        <v>5</v>
      </c>
      <c r="D21" s="135">
        <v>5</v>
      </c>
      <c r="E21" s="135">
        <v>0</v>
      </c>
      <c r="F21" s="135">
        <v>1</v>
      </c>
      <c r="G21" s="135">
        <v>1</v>
      </c>
      <c r="H21" s="135">
        <v>0</v>
      </c>
      <c r="I21" s="135">
        <v>1</v>
      </c>
      <c r="J21" s="135">
        <v>1</v>
      </c>
      <c r="K21" s="135">
        <v>0</v>
      </c>
      <c r="L21" s="135">
        <v>0</v>
      </c>
      <c r="M21" s="135">
        <v>0</v>
      </c>
      <c r="N21" s="135">
        <v>0</v>
      </c>
      <c r="O21" s="135">
        <v>1</v>
      </c>
      <c r="P21" s="135">
        <v>1</v>
      </c>
      <c r="Q21" s="135">
        <v>0</v>
      </c>
      <c r="R21" s="135">
        <f t="shared" si="28"/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2</v>
      </c>
      <c r="AB21" s="135">
        <v>2</v>
      </c>
      <c r="AC21" s="135">
        <v>0</v>
      </c>
      <c r="AD21" s="187"/>
      <c r="AE21" s="182" t="s">
        <v>302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f t="shared" ref="AQ21:AQ23" si="29">SUM(AR21:AS21)</f>
        <v>0</v>
      </c>
      <c r="AR21" s="135">
        <f>S21++T21+AJ21+AK21+AO21</f>
        <v>0</v>
      </c>
      <c r="AS21" s="135">
        <f>W21+X21+AL21+AM21+AP21</f>
        <v>0</v>
      </c>
      <c r="AT21" s="135">
        <f>AQ21-AU21</f>
        <v>0</v>
      </c>
      <c r="AU21" s="135">
        <v>0</v>
      </c>
      <c r="AV21" s="427">
        <f t="shared" si="14"/>
        <v>20</v>
      </c>
      <c r="AW21" s="427">
        <f t="shared" ref="AW21:AX23" si="30">IFERROR(G21/D21*100,0)</f>
        <v>20</v>
      </c>
      <c r="AX21" s="427">
        <f t="shared" si="30"/>
        <v>0</v>
      </c>
      <c r="AY21" s="431">
        <f>IFERROR(AQ21/C21*100,0)</f>
        <v>0</v>
      </c>
      <c r="AZ21" s="431">
        <f>IFERROR(AR21/D21*100,0)</f>
        <v>0</v>
      </c>
      <c r="BA21" s="431">
        <f t="shared" si="9"/>
        <v>0</v>
      </c>
    </row>
    <row r="22" spans="1:53" s="1" customFormat="1" ht="19.5" customHeight="1">
      <c r="A22" s="187"/>
      <c r="B22" s="182" t="s">
        <v>304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f t="shared" si="28"/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87"/>
      <c r="AE22" s="182" t="s">
        <v>304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f t="shared" si="29"/>
        <v>0</v>
      </c>
      <c r="AR22" s="135">
        <f>S22++T22+AJ22+AK22+AO22</f>
        <v>0</v>
      </c>
      <c r="AS22" s="135">
        <f>W22+X22+AL22+AM22+AP22</f>
        <v>0</v>
      </c>
      <c r="AT22" s="135">
        <f>AQ22-AU22</f>
        <v>0</v>
      </c>
      <c r="AU22" s="135">
        <v>0</v>
      </c>
      <c r="AV22" s="427">
        <f t="shared" si="14"/>
        <v>0</v>
      </c>
      <c r="AW22" s="427">
        <f t="shared" si="30"/>
        <v>0</v>
      </c>
      <c r="AX22" s="427">
        <f t="shared" si="30"/>
        <v>0</v>
      </c>
      <c r="AY22" s="431">
        <f>IFERROR(AQ22/C22*100,0)</f>
        <v>0</v>
      </c>
      <c r="AZ22" s="431">
        <f>IFERROR(AR22/D22*100,0)</f>
        <v>0</v>
      </c>
      <c r="BA22" s="431">
        <f>IFERROR(AS22/E22*100,0)</f>
        <v>0</v>
      </c>
    </row>
    <row r="23" spans="1:53" s="1" customFormat="1" ht="19.5" customHeight="1">
      <c r="A23" s="188"/>
      <c r="B23" s="178" t="s">
        <v>38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5">
        <f t="shared" si="28"/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88"/>
      <c r="AE23" s="178" t="s">
        <v>38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f t="shared" si="29"/>
        <v>0</v>
      </c>
      <c r="AR23" s="139">
        <f>S23++T23+AJ23+AK23+AO23</f>
        <v>0</v>
      </c>
      <c r="AS23" s="139">
        <f>W23+X23+AL23+AM23+AP23</f>
        <v>0</v>
      </c>
      <c r="AT23" s="139">
        <f>AQ23-AU23</f>
        <v>0</v>
      </c>
      <c r="AU23" s="139">
        <v>0</v>
      </c>
      <c r="AV23" s="429">
        <f t="shared" si="14"/>
        <v>0</v>
      </c>
      <c r="AW23" s="429">
        <f t="shared" si="30"/>
        <v>0</v>
      </c>
      <c r="AX23" s="429">
        <f t="shared" si="30"/>
        <v>0</v>
      </c>
      <c r="AY23" s="422">
        <f t="shared" si="7"/>
        <v>0</v>
      </c>
      <c r="AZ23" s="422">
        <f t="shared" si="8"/>
        <v>0</v>
      </c>
      <c r="BA23" s="431">
        <f>IFERROR(AS23/E23*100,0)</f>
        <v>0</v>
      </c>
    </row>
    <row r="24" spans="1:53" s="1" customFormat="1" ht="19.5" customHeight="1">
      <c r="A24" s="588" t="s">
        <v>42</v>
      </c>
      <c r="B24" s="589"/>
      <c r="C24" s="137">
        <f>SUM(C25:C26)</f>
        <v>37</v>
      </c>
      <c r="D24" s="137">
        <f>SUM(D25:D26)</f>
        <v>18</v>
      </c>
      <c r="E24" s="137">
        <f>SUM(E25:E26)</f>
        <v>19</v>
      </c>
      <c r="F24" s="137">
        <f t="shared" ref="F24:AH24" si="31">SUM(F25:F26)</f>
        <v>9</v>
      </c>
      <c r="G24" s="137">
        <f t="shared" si="31"/>
        <v>3</v>
      </c>
      <c r="H24" s="137">
        <f t="shared" si="31"/>
        <v>6</v>
      </c>
      <c r="I24" s="137">
        <f t="shared" si="31"/>
        <v>7</v>
      </c>
      <c r="J24" s="137">
        <f t="shared" si="31"/>
        <v>3</v>
      </c>
      <c r="K24" s="137">
        <f t="shared" si="31"/>
        <v>4</v>
      </c>
      <c r="L24" s="137">
        <f t="shared" si="31"/>
        <v>0</v>
      </c>
      <c r="M24" s="137">
        <f t="shared" si="31"/>
        <v>0</v>
      </c>
      <c r="N24" s="137">
        <f t="shared" si="31"/>
        <v>0</v>
      </c>
      <c r="O24" s="137">
        <f t="shared" si="31"/>
        <v>2</v>
      </c>
      <c r="P24" s="137">
        <f t="shared" si="31"/>
        <v>2</v>
      </c>
      <c r="Q24" s="137">
        <f t="shared" si="31"/>
        <v>0</v>
      </c>
      <c r="R24" s="137">
        <f t="shared" si="31"/>
        <v>19</v>
      </c>
      <c r="S24" s="137">
        <f t="shared" si="31"/>
        <v>0</v>
      </c>
      <c r="T24" s="137">
        <f t="shared" si="31"/>
        <v>10</v>
      </c>
      <c r="U24" s="137">
        <f t="shared" si="31"/>
        <v>0</v>
      </c>
      <c r="V24" s="137">
        <f t="shared" si="31"/>
        <v>0</v>
      </c>
      <c r="W24" s="137">
        <f t="shared" si="31"/>
        <v>0</v>
      </c>
      <c r="X24" s="137">
        <f>SUM(X25:X26)</f>
        <v>9</v>
      </c>
      <c r="Y24" s="137">
        <f t="shared" si="31"/>
        <v>0</v>
      </c>
      <c r="Z24" s="137">
        <f t="shared" si="31"/>
        <v>0</v>
      </c>
      <c r="AA24" s="137">
        <f>SUM(AA25:AA26)</f>
        <v>0</v>
      </c>
      <c r="AB24" s="137">
        <f t="shared" si="31"/>
        <v>0</v>
      </c>
      <c r="AC24" s="137">
        <f t="shared" si="31"/>
        <v>0</v>
      </c>
      <c r="AD24" s="588" t="s">
        <v>42</v>
      </c>
      <c r="AE24" s="589"/>
      <c r="AF24" s="137">
        <f t="shared" ref="AF24" si="32">SUM(AF25:AF26)</f>
        <v>0</v>
      </c>
      <c r="AG24" s="137">
        <f t="shared" si="31"/>
        <v>0</v>
      </c>
      <c r="AH24" s="137">
        <f t="shared" si="31"/>
        <v>0</v>
      </c>
      <c r="AI24" s="137">
        <f>SUM(AI25:AI26)</f>
        <v>0</v>
      </c>
      <c r="AJ24" s="137">
        <f t="shared" ref="AJ24:AP24" si="33">SUM(AJ25:AJ26)</f>
        <v>0</v>
      </c>
      <c r="AK24" s="137">
        <f t="shared" si="33"/>
        <v>0</v>
      </c>
      <c r="AL24" s="137">
        <f t="shared" si="33"/>
        <v>0</v>
      </c>
      <c r="AM24" s="137">
        <f t="shared" si="33"/>
        <v>0</v>
      </c>
      <c r="AN24" s="137">
        <f>SUM(AN25:AN26)</f>
        <v>0</v>
      </c>
      <c r="AO24" s="137">
        <f t="shared" si="33"/>
        <v>0</v>
      </c>
      <c r="AP24" s="137">
        <f t="shared" si="33"/>
        <v>0</v>
      </c>
      <c r="AQ24" s="137">
        <f>SUM(AQ25:AQ26)</f>
        <v>19</v>
      </c>
      <c r="AR24" s="137">
        <f>SUM(AR25:AR26)</f>
        <v>10</v>
      </c>
      <c r="AS24" s="137">
        <f>SUM(AS25:AS26)</f>
        <v>9</v>
      </c>
      <c r="AT24" s="137">
        <f>SUM(AT25:AT26)</f>
        <v>9</v>
      </c>
      <c r="AU24" s="137">
        <f>SUM(AU25:AU26)</f>
        <v>10</v>
      </c>
      <c r="AV24" s="430">
        <f t="shared" si="14"/>
        <v>24.324324324324326</v>
      </c>
      <c r="AW24" s="430">
        <f t="shared" si="14"/>
        <v>16.666666666666664</v>
      </c>
      <c r="AX24" s="430">
        <f t="shared" si="14"/>
        <v>31.578947368421051</v>
      </c>
      <c r="AY24" s="430">
        <f t="shared" si="7"/>
        <v>51.351351351351347</v>
      </c>
      <c r="AZ24" s="430">
        <f>IFERROR(AR24/D24*100,0)</f>
        <v>55.555555555555557</v>
      </c>
      <c r="BA24" s="430">
        <f t="shared" si="9"/>
        <v>47.368421052631575</v>
      </c>
    </row>
    <row r="25" spans="1:53" s="1" customFormat="1" ht="19.5" customHeight="1">
      <c r="A25" s="315"/>
      <c r="B25" s="180" t="s">
        <v>69</v>
      </c>
      <c r="C25" s="138">
        <v>18</v>
      </c>
      <c r="D25" s="138">
        <v>9</v>
      </c>
      <c r="E25" s="138">
        <v>9</v>
      </c>
      <c r="F25" s="138">
        <v>4</v>
      </c>
      <c r="G25" s="138">
        <v>1</v>
      </c>
      <c r="H25" s="138">
        <v>3</v>
      </c>
      <c r="I25" s="138">
        <v>6</v>
      </c>
      <c r="J25" s="138">
        <v>3</v>
      </c>
      <c r="K25" s="138">
        <v>3</v>
      </c>
      <c r="L25" s="138">
        <v>0</v>
      </c>
      <c r="M25" s="138">
        <v>0</v>
      </c>
      <c r="N25" s="138">
        <v>0</v>
      </c>
      <c r="O25" s="138">
        <v>2</v>
      </c>
      <c r="P25" s="138">
        <v>2</v>
      </c>
      <c r="Q25" s="138">
        <v>0</v>
      </c>
      <c r="R25" s="135">
        <f t="shared" ref="R25:R26" si="34">SUM(S25:Z25)</f>
        <v>6</v>
      </c>
      <c r="S25" s="138">
        <v>0</v>
      </c>
      <c r="T25" s="138">
        <v>3</v>
      </c>
      <c r="U25" s="138">
        <v>0</v>
      </c>
      <c r="V25" s="138">
        <v>0</v>
      </c>
      <c r="W25" s="138">
        <v>0</v>
      </c>
      <c r="X25" s="138">
        <v>3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315"/>
      <c r="AE25" s="180" t="s">
        <v>69</v>
      </c>
      <c r="AF25" s="138">
        <v>0</v>
      </c>
      <c r="AG25" s="138">
        <v>0</v>
      </c>
      <c r="AH25" s="138">
        <v>0</v>
      </c>
      <c r="AI25" s="138">
        <v>0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f t="shared" ref="AQ25:AQ26" si="35">SUM(AR25:AS25)</f>
        <v>6</v>
      </c>
      <c r="AR25" s="138">
        <f>S25++T25+AJ25+AK25+AO25</f>
        <v>3</v>
      </c>
      <c r="AS25" s="138">
        <f>W25+X25+AL25+AM25+AP25</f>
        <v>3</v>
      </c>
      <c r="AT25" s="138">
        <f>AQ25-AU25</f>
        <v>4</v>
      </c>
      <c r="AU25" s="138">
        <v>2</v>
      </c>
      <c r="AV25" s="431">
        <f t="shared" si="14"/>
        <v>22.222222222222221</v>
      </c>
      <c r="AW25" s="431">
        <f t="shared" ref="AW25:AX27" si="36">IFERROR(G25/D25*100,0)</f>
        <v>11.111111111111111</v>
      </c>
      <c r="AX25" s="431">
        <f t="shared" si="36"/>
        <v>33.333333333333329</v>
      </c>
      <c r="AY25" s="431">
        <f t="shared" si="7"/>
        <v>33.333333333333329</v>
      </c>
      <c r="AZ25" s="431">
        <f>IFERROR(AR25/D25*100,0)</f>
        <v>33.333333333333329</v>
      </c>
      <c r="BA25" s="431">
        <f t="shared" si="9"/>
        <v>33.333333333333329</v>
      </c>
    </row>
    <row r="26" spans="1:53" s="1" customFormat="1" ht="19.5" customHeight="1">
      <c r="A26" s="319"/>
      <c r="B26" s="178" t="s">
        <v>305</v>
      </c>
      <c r="C26" s="139">
        <v>19</v>
      </c>
      <c r="D26" s="139">
        <v>9</v>
      </c>
      <c r="E26" s="139">
        <v>10</v>
      </c>
      <c r="F26" s="139">
        <v>5</v>
      </c>
      <c r="G26" s="139">
        <v>2</v>
      </c>
      <c r="H26" s="139">
        <v>3</v>
      </c>
      <c r="I26" s="139">
        <v>1</v>
      </c>
      <c r="J26" s="139">
        <v>0</v>
      </c>
      <c r="K26" s="139">
        <v>1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5">
        <f t="shared" si="34"/>
        <v>13</v>
      </c>
      <c r="S26" s="139">
        <v>0</v>
      </c>
      <c r="T26" s="139">
        <v>7</v>
      </c>
      <c r="U26" s="139">
        <v>0</v>
      </c>
      <c r="V26" s="139">
        <v>0</v>
      </c>
      <c r="W26" s="139">
        <v>0</v>
      </c>
      <c r="X26" s="139">
        <v>6</v>
      </c>
      <c r="Y26" s="139">
        <v>0</v>
      </c>
      <c r="Z26" s="139">
        <v>0</v>
      </c>
      <c r="AA26" s="135">
        <v>0</v>
      </c>
      <c r="AB26" s="139">
        <v>0</v>
      </c>
      <c r="AC26" s="139">
        <v>0</v>
      </c>
      <c r="AD26" s="319"/>
      <c r="AE26" s="178" t="s">
        <v>305</v>
      </c>
      <c r="AF26" s="135">
        <v>0</v>
      </c>
      <c r="AG26" s="139">
        <v>0</v>
      </c>
      <c r="AH26" s="139">
        <v>0</v>
      </c>
      <c r="AI26" s="135">
        <v>0</v>
      </c>
      <c r="AJ26" s="139">
        <v>0</v>
      </c>
      <c r="AK26" s="139">
        <v>0</v>
      </c>
      <c r="AL26" s="139">
        <v>0</v>
      </c>
      <c r="AM26" s="139">
        <v>0</v>
      </c>
      <c r="AN26" s="135">
        <v>0</v>
      </c>
      <c r="AO26" s="139">
        <v>0</v>
      </c>
      <c r="AP26" s="139">
        <v>0</v>
      </c>
      <c r="AQ26" s="139">
        <f t="shared" si="35"/>
        <v>13</v>
      </c>
      <c r="AR26" s="139">
        <f>S26++T26+AJ26+AK26+AO26</f>
        <v>7</v>
      </c>
      <c r="AS26" s="139">
        <f>W26+X26+AL26+AM26+AP26</f>
        <v>6</v>
      </c>
      <c r="AT26" s="139">
        <f>AQ26-AU26</f>
        <v>5</v>
      </c>
      <c r="AU26" s="139">
        <v>8</v>
      </c>
      <c r="AV26" s="429">
        <f t="shared" si="14"/>
        <v>26.315789473684209</v>
      </c>
      <c r="AW26" s="429">
        <f t="shared" si="36"/>
        <v>22.222222222222221</v>
      </c>
      <c r="AX26" s="429">
        <f t="shared" si="36"/>
        <v>30</v>
      </c>
      <c r="AY26" s="429">
        <f t="shared" si="7"/>
        <v>68.421052631578945</v>
      </c>
      <c r="AZ26" s="429">
        <f t="shared" si="8"/>
        <v>77.777777777777786</v>
      </c>
      <c r="BA26" s="429">
        <f t="shared" si="9"/>
        <v>60</v>
      </c>
    </row>
    <row r="27" spans="1:53" s="6" customFormat="1" ht="19.5" customHeight="1">
      <c r="A27" s="588" t="s">
        <v>43</v>
      </c>
      <c r="B27" s="589"/>
      <c r="C27" s="137">
        <f>C28</f>
        <v>0</v>
      </c>
      <c r="D27" s="137">
        <f>D28</f>
        <v>0</v>
      </c>
      <c r="E27" s="137">
        <f>E28</f>
        <v>0</v>
      </c>
      <c r="F27" s="137">
        <f>F28</f>
        <v>0</v>
      </c>
      <c r="G27" s="137">
        <f t="shared" ref="G27:AG27" si="37">G28</f>
        <v>0</v>
      </c>
      <c r="H27" s="137">
        <f t="shared" si="37"/>
        <v>0</v>
      </c>
      <c r="I27" s="137">
        <f t="shared" si="37"/>
        <v>0</v>
      </c>
      <c r="J27" s="137">
        <f t="shared" si="37"/>
        <v>0</v>
      </c>
      <c r="K27" s="137">
        <f>K28</f>
        <v>0</v>
      </c>
      <c r="L27" s="137">
        <f t="shared" ref="L27" si="38">L28</f>
        <v>0</v>
      </c>
      <c r="M27" s="137">
        <f>M28</f>
        <v>0</v>
      </c>
      <c r="N27" s="137">
        <f t="shared" si="37"/>
        <v>0</v>
      </c>
      <c r="O27" s="137">
        <f t="shared" si="37"/>
        <v>0</v>
      </c>
      <c r="P27" s="137">
        <f t="shared" si="37"/>
        <v>0</v>
      </c>
      <c r="Q27" s="137">
        <f t="shared" si="37"/>
        <v>0</v>
      </c>
      <c r="R27" s="317">
        <f t="shared" si="37"/>
        <v>0</v>
      </c>
      <c r="S27" s="137">
        <f t="shared" si="37"/>
        <v>0</v>
      </c>
      <c r="T27" s="137">
        <f t="shared" si="37"/>
        <v>0</v>
      </c>
      <c r="U27" s="137">
        <f t="shared" si="37"/>
        <v>0</v>
      </c>
      <c r="V27" s="137">
        <f t="shared" si="37"/>
        <v>0</v>
      </c>
      <c r="W27" s="137">
        <f t="shared" si="37"/>
        <v>0</v>
      </c>
      <c r="X27" s="137">
        <f t="shared" si="37"/>
        <v>0</v>
      </c>
      <c r="Y27" s="137">
        <f t="shared" si="37"/>
        <v>0</v>
      </c>
      <c r="Z27" s="137">
        <f t="shared" si="37"/>
        <v>0</v>
      </c>
      <c r="AA27" s="317">
        <f>AA28</f>
        <v>0</v>
      </c>
      <c r="AB27" s="137">
        <f t="shared" si="37"/>
        <v>0</v>
      </c>
      <c r="AC27" s="137">
        <f t="shared" si="37"/>
        <v>0</v>
      </c>
      <c r="AD27" s="588" t="s">
        <v>43</v>
      </c>
      <c r="AE27" s="589"/>
      <c r="AF27" s="317">
        <f t="shared" ref="AF27" si="39">AF28</f>
        <v>0</v>
      </c>
      <c r="AG27" s="137">
        <f t="shared" si="37"/>
        <v>0</v>
      </c>
      <c r="AH27" s="137">
        <f>AH28</f>
        <v>0</v>
      </c>
      <c r="AI27" s="317">
        <f t="shared" ref="AI27:AO27" si="40">AI28</f>
        <v>0</v>
      </c>
      <c r="AJ27" s="137">
        <f t="shared" si="40"/>
        <v>0</v>
      </c>
      <c r="AK27" s="137">
        <f t="shared" si="40"/>
        <v>0</v>
      </c>
      <c r="AL27" s="137">
        <f t="shared" si="40"/>
        <v>0</v>
      </c>
      <c r="AM27" s="137">
        <f t="shared" si="40"/>
        <v>0</v>
      </c>
      <c r="AN27" s="317">
        <f t="shared" si="40"/>
        <v>0</v>
      </c>
      <c r="AO27" s="137">
        <f t="shared" si="40"/>
        <v>0</v>
      </c>
      <c r="AP27" s="137">
        <f t="shared" ref="AP27:AU27" si="41">AP28</f>
        <v>0</v>
      </c>
      <c r="AQ27" s="137">
        <f t="shared" si="41"/>
        <v>0</v>
      </c>
      <c r="AR27" s="137">
        <f t="shared" si="41"/>
        <v>0</v>
      </c>
      <c r="AS27" s="137">
        <f t="shared" si="41"/>
        <v>0</v>
      </c>
      <c r="AT27" s="137">
        <f t="shared" si="41"/>
        <v>0</v>
      </c>
      <c r="AU27" s="137">
        <f t="shared" si="41"/>
        <v>0</v>
      </c>
      <c r="AV27" s="430">
        <f>IFERROR(F27/C27*100,0)</f>
        <v>0</v>
      </c>
      <c r="AW27" s="430">
        <f t="shared" si="36"/>
        <v>0</v>
      </c>
      <c r="AX27" s="430">
        <f t="shared" si="36"/>
        <v>0</v>
      </c>
      <c r="AY27" s="430">
        <f t="shared" ref="AY27:BA28" si="42">IFERROR(AQ27/C27*100,0)</f>
        <v>0</v>
      </c>
      <c r="AZ27" s="430">
        <f t="shared" si="42"/>
        <v>0</v>
      </c>
      <c r="BA27" s="430">
        <f t="shared" si="42"/>
        <v>0</v>
      </c>
    </row>
    <row r="28" spans="1:53" s="1" customFormat="1" ht="19.5" customHeight="1">
      <c r="A28" s="420"/>
      <c r="B28" s="421" t="s">
        <v>70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35">
        <f t="shared" ref="R28" si="43">SUM(S28:Z28)</f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39">
        <v>0</v>
      </c>
      <c r="AB28" s="142">
        <v>0</v>
      </c>
      <c r="AC28" s="142">
        <v>0</v>
      </c>
      <c r="AD28" s="420"/>
      <c r="AE28" s="421" t="s">
        <v>70</v>
      </c>
      <c r="AF28" s="139">
        <v>0</v>
      </c>
      <c r="AG28" s="142">
        <v>0</v>
      </c>
      <c r="AH28" s="142">
        <v>0</v>
      </c>
      <c r="AI28" s="139">
        <v>0</v>
      </c>
      <c r="AJ28" s="142">
        <v>0</v>
      </c>
      <c r="AK28" s="142">
        <v>0</v>
      </c>
      <c r="AL28" s="142">
        <v>0</v>
      </c>
      <c r="AM28" s="142">
        <v>0</v>
      </c>
      <c r="AN28" s="139">
        <v>0</v>
      </c>
      <c r="AO28" s="142">
        <v>0</v>
      </c>
      <c r="AP28" s="142">
        <v>0</v>
      </c>
      <c r="AQ28" s="142">
        <f>SUM(AR28:AS28)</f>
        <v>0</v>
      </c>
      <c r="AR28" s="142">
        <f>S28++T28+AJ28+AK28+AO28</f>
        <v>0</v>
      </c>
      <c r="AS28" s="142">
        <f>W28+X28+AL28+AM28+AP28</f>
        <v>0</v>
      </c>
      <c r="AT28" s="142">
        <f>AQ28-AU28</f>
        <v>0</v>
      </c>
      <c r="AU28" s="142">
        <v>0</v>
      </c>
      <c r="AV28" s="422">
        <f t="shared" si="14"/>
        <v>0</v>
      </c>
      <c r="AW28" s="422">
        <f>IFERROR(G28/D28*100,0)</f>
        <v>0</v>
      </c>
      <c r="AX28" s="422">
        <f t="shared" ref="AW28:AX32" si="44">IFERROR(H28/E28*100,0)</f>
        <v>0</v>
      </c>
      <c r="AY28" s="422">
        <f t="shared" si="42"/>
        <v>0</v>
      </c>
      <c r="AZ28" s="422">
        <f t="shared" si="42"/>
        <v>0</v>
      </c>
      <c r="BA28" s="422">
        <f t="shared" si="42"/>
        <v>0</v>
      </c>
    </row>
    <row r="29" spans="1:53" s="1" customFormat="1" ht="19.5" customHeight="1">
      <c r="A29" s="588" t="s">
        <v>44</v>
      </c>
      <c r="B29" s="589"/>
      <c r="C29" s="137">
        <f>SUM(C30:C32)</f>
        <v>0</v>
      </c>
      <c r="D29" s="137">
        <f t="shared" ref="D29:AH29" si="45">SUM(D30:D32)</f>
        <v>0</v>
      </c>
      <c r="E29" s="137">
        <f t="shared" si="45"/>
        <v>0</v>
      </c>
      <c r="F29" s="137">
        <f t="shared" si="45"/>
        <v>0</v>
      </c>
      <c r="G29" s="137">
        <f t="shared" si="45"/>
        <v>0</v>
      </c>
      <c r="H29" s="137">
        <f t="shared" si="45"/>
        <v>0</v>
      </c>
      <c r="I29" s="137">
        <f t="shared" si="45"/>
        <v>0</v>
      </c>
      <c r="J29" s="137">
        <f t="shared" si="45"/>
        <v>0</v>
      </c>
      <c r="K29" s="137">
        <f t="shared" si="45"/>
        <v>0</v>
      </c>
      <c r="L29" s="137">
        <f t="shared" si="45"/>
        <v>0</v>
      </c>
      <c r="M29" s="137">
        <f t="shared" si="45"/>
        <v>0</v>
      </c>
      <c r="N29" s="137">
        <f t="shared" si="45"/>
        <v>0</v>
      </c>
      <c r="O29" s="137">
        <f t="shared" si="45"/>
        <v>0</v>
      </c>
      <c r="P29" s="137">
        <f t="shared" si="45"/>
        <v>0</v>
      </c>
      <c r="Q29" s="137">
        <f t="shared" si="45"/>
        <v>0</v>
      </c>
      <c r="R29" s="137">
        <f t="shared" si="45"/>
        <v>0</v>
      </c>
      <c r="S29" s="137">
        <f t="shared" si="45"/>
        <v>0</v>
      </c>
      <c r="T29" s="137">
        <f t="shared" si="45"/>
        <v>0</v>
      </c>
      <c r="U29" s="137">
        <f t="shared" si="45"/>
        <v>0</v>
      </c>
      <c r="V29" s="137">
        <f t="shared" si="45"/>
        <v>0</v>
      </c>
      <c r="W29" s="137">
        <f t="shared" si="45"/>
        <v>0</v>
      </c>
      <c r="X29" s="137">
        <f t="shared" si="45"/>
        <v>0</v>
      </c>
      <c r="Y29" s="137">
        <f t="shared" si="45"/>
        <v>0</v>
      </c>
      <c r="Z29" s="137">
        <f t="shared" si="45"/>
        <v>0</v>
      </c>
      <c r="AA29" s="137">
        <f>SUM(AA30:AA32)</f>
        <v>0</v>
      </c>
      <c r="AB29" s="137">
        <f t="shared" si="45"/>
        <v>0</v>
      </c>
      <c r="AC29" s="137">
        <f t="shared" si="45"/>
        <v>0</v>
      </c>
      <c r="AD29" s="588" t="s">
        <v>44</v>
      </c>
      <c r="AE29" s="589"/>
      <c r="AF29" s="137">
        <f t="shared" ref="AF29" si="46">SUM(AF30:AF32)</f>
        <v>0</v>
      </c>
      <c r="AG29" s="137">
        <f t="shared" si="45"/>
        <v>0</v>
      </c>
      <c r="AH29" s="137">
        <f t="shared" si="45"/>
        <v>0</v>
      </c>
      <c r="AI29" s="137">
        <f>SUM(AI30:AI32)</f>
        <v>0</v>
      </c>
      <c r="AJ29" s="137">
        <f t="shared" ref="AJ29:AS29" si="47">SUM(AJ30:AJ32)</f>
        <v>0</v>
      </c>
      <c r="AK29" s="137">
        <f t="shared" si="47"/>
        <v>0</v>
      </c>
      <c r="AL29" s="137">
        <f t="shared" si="47"/>
        <v>0</v>
      </c>
      <c r="AM29" s="137">
        <f t="shared" si="47"/>
        <v>0</v>
      </c>
      <c r="AN29" s="137">
        <f t="shared" si="47"/>
        <v>0</v>
      </c>
      <c r="AO29" s="137">
        <f t="shared" si="47"/>
        <v>0</v>
      </c>
      <c r="AP29" s="137">
        <f t="shared" si="47"/>
        <v>0</v>
      </c>
      <c r="AQ29" s="137">
        <f t="shared" si="47"/>
        <v>0</v>
      </c>
      <c r="AR29" s="137">
        <f t="shared" si="47"/>
        <v>0</v>
      </c>
      <c r="AS29" s="137">
        <f t="shared" si="47"/>
        <v>0</v>
      </c>
      <c r="AT29" s="137">
        <f>SUM(AT30:AT32)</f>
        <v>0</v>
      </c>
      <c r="AU29" s="137">
        <f>SUM(AU30:AU32)</f>
        <v>0</v>
      </c>
      <c r="AV29" s="430">
        <f t="shared" si="14"/>
        <v>0</v>
      </c>
      <c r="AW29" s="430">
        <f t="shared" si="44"/>
        <v>0</v>
      </c>
      <c r="AX29" s="430">
        <f t="shared" si="44"/>
        <v>0</v>
      </c>
      <c r="AY29" s="430">
        <f>IFERROR(AQ29/C29*100,0)</f>
        <v>0</v>
      </c>
      <c r="AZ29" s="430">
        <f>IFERROR(AR29/D29*100,0)</f>
        <v>0</v>
      </c>
      <c r="BA29" s="430">
        <f t="shared" ref="BA29" si="48">IFERROR(AS29/E29*100,0)</f>
        <v>0</v>
      </c>
    </row>
    <row r="30" spans="1:53" s="1" customFormat="1" ht="19.5" customHeight="1">
      <c r="A30" s="315"/>
      <c r="B30" s="180" t="s">
        <v>307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5">
        <f t="shared" ref="R30:R32" si="49">SUM(S30:Z30)</f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315"/>
      <c r="AE30" s="180" t="s">
        <v>307</v>
      </c>
      <c r="AF30" s="138">
        <v>0</v>
      </c>
      <c r="AG30" s="138">
        <v>0</v>
      </c>
      <c r="AH30" s="138">
        <v>0</v>
      </c>
      <c r="AI30" s="138">
        <v>0</v>
      </c>
      <c r="AJ30" s="138">
        <v>0</v>
      </c>
      <c r="AK30" s="138">
        <v>0</v>
      </c>
      <c r="AL30" s="138">
        <v>0</v>
      </c>
      <c r="AM30" s="138">
        <v>0</v>
      </c>
      <c r="AN30" s="138">
        <v>0</v>
      </c>
      <c r="AO30" s="138">
        <v>0</v>
      </c>
      <c r="AP30" s="138">
        <v>0</v>
      </c>
      <c r="AQ30" s="138">
        <f t="shared" ref="AQ30:AQ32" si="50">SUM(AR30:AS30)</f>
        <v>0</v>
      </c>
      <c r="AR30" s="138">
        <f>S30++T30+AJ30+AK30+AO30</f>
        <v>0</v>
      </c>
      <c r="AS30" s="138">
        <f>W30+X30+AL30+AM30+AP30</f>
        <v>0</v>
      </c>
      <c r="AT30" s="138">
        <f>AQ30-AU30</f>
        <v>0</v>
      </c>
      <c r="AU30" s="138">
        <v>0</v>
      </c>
      <c r="AV30" s="431">
        <f>IFERROR(F30/C30*100,0)</f>
        <v>0</v>
      </c>
      <c r="AW30" s="431">
        <f>IFERROR(G30/D30*100,0)</f>
        <v>0</v>
      </c>
      <c r="AX30" s="431">
        <f>IFERROR(H30/E30*100,0)</f>
        <v>0</v>
      </c>
      <c r="AY30" s="431">
        <f>IFERROR(AQ30/C30*100,0)</f>
        <v>0</v>
      </c>
      <c r="AZ30" s="431">
        <f t="shared" ref="AZ30:AZ56" si="51">IFERROR(AR30/D30*100,0)</f>
        <v>0</v>
      </c>
      <c r="BA30" s="431">
        <f t="shared" ref="BA30:BA56" si="52">IFERROR(AS30/E30*100,0)</f>
        <v>0</v>
      </c>
    </row>
    <row r="31" spans="1:53" s="1" customFormat="1" ht="19.5" customHeight="1">
      <c r="A31" s="318"/>
      <c r="B31" s="182" t="s">
        <v>309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f t="shared" si="49"/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318"/>
      <c r="AE31" s="182" t="s">
        <v>309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0</v>
      </c>
      <c r="AP31" s="135">
        <v>0</v>
      </c>
      <c r="AQ31" s="135">
        <f t="shared" si="50"/>
        <v>0</v>
      </c>
      <c r="AR31" s="135">
        <f>S31++T31+AJ31+AK31+AO31</f>
        <v>0</v>
      </c>
      <c r="AS31" s="135">
        <f>W31+X31+AL31+AM31+AP31</f>
        <v>0</v>
      </c>
      <c r="AT31" s="135">
        <f>AQ31-AU31</f>
        <v>0</v>
      </c>
      <c r="AU31" s="135">
        <v>0</v>
      </c>
      <c r="AV31" s="427">
        <f t="shared" si="14"/>
        <v>0</v>
      </c>
      <c r="AW31" s="427">
        <f t="shared" si="44"/>
        <v>0</v>
      </c>
      <c r="AX31" s="427">
        <f t="shared" si="44"/>
        <v>0</v>
      </c>
      <c r="AY31" s="431">
        <f t="shared" ref="AY31:AY54" si="53">IFERROR(AQ31/C31*100,0)</f>
        <v>0</v>
      </c>
      <c r="AZ31" s="431">
        <f t="shared" si="51"/>
        <v>0</v>
      </c>
      <c r="BA31" s="431">
        <f t="shared" si="52"/>
        <v>0</v>
      </c>
    </row>
    <row r="32" spans="1:53" s="1" customFormat="1" ht="19.5" customHeight="1">
      <c r="A32" s="319"/>
      <c r="B32" s="178" t="s">
        <v>71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5">
        <f t="shared" si="49"/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319"/>
      <c r="AE32" s="178" t="s">
        <v>71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  <c r="AO32" s="139">
        <v>0</v>
      </c>
      <c r="AP32" s="139">
        <v>0</v>
      </c>
      <c r="AQ32" s="139">
        <f t="shared" si="50"/>
        <v>0</v>
      </c>
      <c r="AR32" s="139">
        <f>S32++T32+AJ32+AK32+AO32</f>
        <v>0</v>
      </c>
      <c r="AS32" s="139">
        <f>W32+X32+AL32+AM32+AP32</f>
        <v>0</v>
      </c>
      <c r="AT32" s="139">
        <f>AQ32-AU32</f>
        <v>0</v>
      </c>
      <c r="AU32" s="139">
        <v>0</v>
      </c>
      <c r="AV32" s="429">
        <f t="shared" si="14"/>
        <v>0</v>
      </c>
      <c r="AW32" s="429">
        <f t="shared" si="44"/>
        <v>0</v>
      </c>
      <c r="AX32" s="429">
        <f t="shared" si="44"/>
        <v>0</v>
      </c>
      <c r="AY32" s="422">
        <f t="shared" si="53"/>
        <v>0</v>
      </c>
      <c r="AZ32" s="422">
        <f t="shared" si="51"/>
        <v>0</v>
      </c>
      <c r="BA32" s="431">
        <f t="shared" si="52"/>
        <v>0</v>
      </c>
    </row>
    <row r="33" spans="1:53" s="1" customFormat="1" ht="19.5" customHeight="1">
      <c r="A33" s="588" t="s">
        <v>45</v>
      </c>
      <c r="B33" s="589"/>
      <c r="C33" s="137">
        <f>SUM(C34:C36)</f>
        <v>95</v>
      </c>
      <c r="D33" s="137">
        <f t="shared" ref="D33:AH33" si="54">SUM(D34:D36)</f>
        <v>56</v>
      </c>
      <c r="E33" s="137">
        <f t="shared" si="54"/>
        <v>39</v>
      </c>
      <c r="F33" s="137">
        <f t="shared" si="54"/>
        <v>16</v>
      </c>
      <c r="G33" s="137">
        <f t="shared" si="54"/>
        <v>9</v>
      </c>
      <c r="H33" s="137">
        <f t="shared" si="54"/>
        <v>7</v>
      </c>
      <c r="I33" s="137">
        <f t="shared" si="54"/>
        <v>19</v>
      </c>
      <c r="J33" s="137">
        <f t="shared" si="54"/>
        <v>9</v>
      </c>
      <c r="K33" s="137">
        <f t="shared" si="54"/>
        <v>10</v>
      </c>
      <c r="L33" s="137">
        <f t="shared" si="54"/>
        <v>0</v>
      </c>
      <c r="M33" s="137">
        <f t="shared" si="54"/>
        <v>0</v>
      </c>
      <c r="N33" s="137">
        <f t="shared" si="54"/>
        <v>0</v>
      </c>
      <c r="O33" s="137">
        <f t="shared" si="54"/>
        <v>8</v>
      </c>
      <c r="P33" s="137">
        <f t="shared" si="54"/>
        <v>7</v>
      </c>
      <c r="Q33" s="137">
        <f t="shared" si="54"/>
        <v>1</v>
      </c>
      <c r="R33" s="137">
        <f t="shared" si="54"/>
        <v>49</v>
      </c>
      <c r="S33" s="137">
        <f t="shared" si="54"/>
        <v>1</v>
      </c>
      <c r="T33" s="137">
        <f t="shared" si="54"/>
        <v>28</v>
      </c>
      <c r="U33" s="137">
        <f t="shared" si="54"/>
        <v>0</v>
      </c>
      <c r="V33" s="137">
        <f t="shared" si="54"/>
        <v>0</v>
      </c>
      <c r="W33" s="137">
        <f t="shared" si="54"/>
        <v>2</v>
      </c>
      <c r="X33" s="137">
        <f t="shared" si="54"/>
        <v>18</v>
      </c>
      <c r="Y33" s="137">
        <f t="shared" si="54"/>
        <v>0</v>
      </c>
      <c r="Z33" s="137">
        <f t="shared" si="54"/>
        <v>0</v>
      </c>
      <c r="AA33" s="137">
        <f>SUM(AA34:AA36)</f>
        <v>3</v>
      </c>
      <c r="AB33" s="137">
        <f t="shared" si="54"/>
        <v>2</v>
      </c>
      <c r="AC33" s="137">
        <f t="shared" si="54"/>
        <v>1</v>
      </c>
      <c r="AD33" s="588" t="s">
        <v>45</v>
      </c>
      <c r="AE33" s="589"/>
      <c r="AF33" s="137">
        <f t="shared" ref="AF33" si="55">SUM(AF34:AF36)</f>
        <v>0</v>
      </c>
      <c r="AG33" s="137">
        <f t="shared" si="54"/>
        <v>0</v>
      </c>
      <c r="AH33" s="137">
        <f t="shared" si="54"/>
        <v>0</v>
      </c>
      <c r="AI33" s="137">
        <f>SUM(AI34:AI36)</f>
        <v>0</v>
      </c>
      <c r="AJ33" s="137">
        <f t="shared" ref="AJ33:AU33" si="56">SUM(AJ34:AJ36)</f>
        <v>0</v>
      </c>
      <c r="AK33" s="137">
        <f t="shared" si="56"/>
        <v>0</v>
      </c>
      <c r="AL33" s="137">
        <f t="shared" si="56"/>
        <v>0</v>
      </c>
      <c r="AM33" s="137">
        <f t="shared" si="56"/>
        <v>0</v>
      </c>
      <c r="AN33" s="137">
        <f t="shared" si="56"/>
        <v>0</v>
      </c>
      <c r="AO33" s="137">
        <f t="shared" si="56"/>
        <v>0</v>
      </c>
      <c r="AP33" s="137">
        <f t="shared" si="56"/>
        <v>0</v>
      </c>
      <c r="AQ33" s="137">
        <f t="shared" si="56"/>
        <v>49</v>
      </c>
      <c r="AR33" s="137">
        <f t="shared" si="56"/>
        <v>29</v>
      </c>
      <c r="AS33" s="137">
        <f t="shared" si="56"/>
        <v>20</v>
      </c>
      <c r="AT33" s="137">
        <f>SUM(AT34:AT36)</f>
        <v>39</v>
      </c>
      <c r="AU33" s="137">
        <f t="shared" si="56"/>
        <v>10</v>
      </c>
      <c r="AV33" s="430">
        <f>IFERROR(F33/C33*100,0)</f>
        <v>16.842105263157894</v>
      </c>
      <c r="AW33" s="430">
        <f>IFERROR(G33/D33*100,0)</f>
        <v>16.071428571428573</v>
      </c>
      <c r="AX33" s="430">
        <f>IFERROR(H33/E33*100,0)</f>
        <v>17.948717948717949</v>
      </c>
      <c r="AY33" s="430">
        <f t="shared" si="53"/>
        <v>51.578947368421055</v>
      </c>
      <c r="AZ33" s="430">
        <f t="shared" si="51"/>
        <v>51.785714285714292</v>
      </c>
      <c r="BA33" s="430">
        <f t="shared" si="52"/>
        <v>51.282051282051277</v>
      </c>
    </row>
    <row r="34" spans="1:53" s="1" customFormat="1" ht="19.5" customHeight="1">
      <c r="A34" s="189"/>
      <c r="B34" s="180" t="s">
        <v>312</v>
      </c>
      <c r="C34" s="138">
        <v>45</v>
      </c>
      <c r="D34" s="138">
        <v>27</v>
      </c>
      <c r="E34" s="138">
        <v>18</v>
      </c>
      <c r="F34" s="138">
        <v>7</v>
      </c>
      <c r="G34" s="138">
        <v>5</v>
      </c>
      <c r="H34" s="138">
        <v>2</v>
      </c>
      <c r="I34" s="138">
        <v>13</v>
      </c>
      <c r="J34" s="138">
        <v>8</v>
      </c>
      <c r="K34" s="138">
        <v>5</v>
      </c>
      <c r="L34" s="138">
        <v>0</v>
      </c>
      <c r="M34" s="138">
        <v>0</v>
      </c>
      <c r="N34" s="138">
        <v>0</v>
      </c>
      <c r="O34" s="138">
        <v>2</v>
      </c>
      <c r="P34" s="138">
        <v>1</v>
      </c>
      <c r="Q34" s="138">
        <v>1</v>
      </c>
      <c r="R34" s="135">
        <f t="shared" ref="R34:R36" si="57">SUM(S34:Z34)</f>
        <v>23</v>
      </c>
      <c r="S34" s="138">
        <v>1</v>
      </c>
      <c r="T34" s="138">
        <v>12</v>
      </c>
      <c r="U34" s="138">
        <v>0</v>
      </c>
      <c r="V34" s="138">
        <v>0</v>
      </c>
      <c r="W34" s="138">
        <v>2</v>
      </c>
      <c r="X34" s="138">
        <v>8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89"/>
      <c r="AE34" s="180" t="s">
        <v>312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f t="shared" ref="AQ34:AQ36" si="58">SUM(AR34:AS34)</f>
        <v>23</v>
      </c>
      <c r="AR34" s="138">
        <f>S34++T34+AJ34+AK34+AO34</f>
        <v>13</v>
      </c>
      <c r="AS34" s="138">
        <f>W34+X34+AL34+AM34+AP34</f>
        <v>10</v>
      </c>
      <c r="AT34" s="138">
        <f>AQ34-AU34</f>
        <v>20</v>
      </c>
      <c r="AU34" s="138">
        <v>3</v>
      </c>
      <c r="AV34" s="431">
        <f t="shared" si="14"/>
        <v>15.555555555555555</v>
      </c>
      <c r="AW34" s="431">
        <f t="shared" ref="AW34:AX36" si="59">IFERROR(G34/D34*100,0)</f>
        <v>18.518518518518519</v>
      </c>
      <c r="AX34" s="431">
        <f t="shared" si="59"/>
        <v>11.111111111111111</v>
      </c>
      <c r="AY34" s="431">
        <f t="shared" si="53"/>
        <v>51.111111111111107</v>
      </c>
      <c r="AZ34" s="431">
        <f t="shared" si="51"/>
        <v>48.148148148148145</v>
      </c>
      <c r="BA34" s="431">
        <f t="shared" si="52"/>
        <v>55.555555555555557</v>
      </c>
    </row>
    <row r="35" spans="1:53" s="1" customFormat="1" ht="19.5" customHeight="1">
      <c r="A35" s="191"/>
      <c r="B35" s="182" t="s">
        <v>314</v>
      </c>
      <c r="C35" s="135">
        <v>33</v>
      </c>
      <c r="D35" s="135">
        <v>21</v>
      </c>
      <c r="E35" s="135">
        <v>12</v>
      </c>
      <c r="F35" s="135">
        <v>8</v>
      </c>
      <c r="G35" s="135">
        <v>3</v>
      </c>
      <c r="H35" s="135">
        <v>5</v>
      </c>
      <c r="I35" s="135">
        <v>4</v>
      </c>
      <c r="J35" s="135">
        <v>0</v>
      </c>
      <c r="K35" s="135">
        <v>4</v>
      </c>
      <c r="L35" s="135">
        <v>0</v>
      </c>
      <c r="M35" s="135">
        <v>0</v>
      </c>
      <c r="N35" s="135">
        <v>0</v>
      </c>
      <c r="O35" s="135">
        <v>5</v>
      </c>
      <c r="P35" s="135">
        <v>5</v>
      </c>
      <c r="Q35" s="135">
        <v>0</v>
      </c>
      <c r="R35" s="135">
        <f t="shared" si="57"/>
        <v>15</v>
      </c>
      <c r="S35" s="135">
        <v>0</v>
      </c>
      <c r="T35" s="135">
        <v>12</v>
      </c>
      <c r="U35" s="135">
        <v>0</v>
      </c>
      <c r="V35" s="135">
        <v>0</v>
      </c>
      <c r="W35" s="135">
        <v>0</v>
      </c>
      <c r="X35" s="135">
        <v>3</v>
      </c>
      <c r="Y35" s="135">
        <v>0</v>
      </c>
      <c r="Z35" s="135">
        <v>0</v>
      </c>
      <c r="AA35" s="135">
        <v>1</v>
      </c>
      <c r="AB35" s="135">
        <v>1</v>
      </c>
      <c r="AC35" s="135">
        <v>0</v>
      </c>
      <c r="AD35" s="191"/>
      <c r="AE35" s="182" t="s">
        <v>314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f t="shared" si="58"/>
        <v>15</v>
      </c>
      <c r="AR35" s="135">
        <f>S35++T35+AJ35+AK35+AO35</f>
        <v>12</v>
      </c>
      <c r="AS35" s="135">
        <f>W35+X35+AL35+AM35+AP35</f>
        <v>3</v>
      </c>
      <c r="AT35" s="135">
        <f>AQ35-AU35</f>
        <v>11</v>
      </c>
      <c r="AU35" s="135">
        <v>4</v>
      </c>
      <c r="AV35" s="427">
        <f t="shared" si="14"/>
        <v>24.242424242424242</v>
      </c>
      <c r="AW35" s="427">
        <f t="shared" si="59"/>
        <v>14.285714285714285</v>
      </c>
      <c r="AX35" s="427">
        <f t="shared" si="59"/>
        <v>41.666666666666671</v>
      </c>
      <c r="AY35" s="431">
        <f t="shared" si="53"/>
        <v>45.454545454545453</v>
      </c>
      <c r="AZ35" s="431">
        <f t="shared" si="51"/>
        <v>57.142857142857139</v>
      </c>
      <c r="BA35" s="431">
        <f t="shared" si="52"/>
        <v>25</v>
      </c>
    </row>
    <row r="36" spans="1:53" s="1" customFormat="1" ht="19.5" customHeight="1">
      <c r="A36" s="319"/>
      <c r="B36" s="178" t="s">
        <v>315</v>
      </c>
      <c r="C36" s="139">
        <v>17</v>
      </c>
      <c r="D36" s="139">
        <v>8</v>
      </c>
      <c r="E36" s="139">
        <v>9</v>
      </c>
      <c r="F36" s="139">
        <v>1</v>
      </c>
      <c r="G36" s="139">
        <v>1</v>
      </c>
      <c r="H36" s="139">
        <v>0</v>
      </c>
      <c r="I36" s="139">
        <v>2</v>
      </c>
      <c r="J36" s="139">
        <v>1</v>
      </c>
      <c r="K36" s="139">
        <v>1</v>
      </c>
      <c r="L36" s="139">
        <v>0</v>
      </c>
      <c r="M36" s="139">
        <v>0</v>
      </c>
      <c r="N36" s="139">
        <v>0</v>
      </c>
      <c r="O36" s="139">
        <v>1</v>
      </c>
      <c r="P36" s="139">
        <v>1</v>
      </c>
      <c r="Q36" s="139">
        <v>0</v>
      </c>
      <c r="R36" s="135">
        <f t="shared" si="57"/>
        <v>11</v>
      </c>
      <c r="S36" s="139">
        <v>0</v>
      </c>
      <c r="T36" s="139">
        <v>4</v>
      </c>
      <c r="U36" s="139">
        <v>0</v>
      </c>
      <c r="V36" s="139">
        <v>0</v>
      </c>
      <c r="W36" s="139">
        <v>0</v>
      </c>
      <c r="X36" s="139">
        <v>7</v>
      </c>
      <c r="Y36" s="139">
        <v>0</v>
      </c>
      <c r="Z36" s="139">
        <v>0</v>
      </c>
      <c r="AA36" s="139">
        <v>2</v>
      </c>
      <c r="AB36" s="139">
        <v>1</v>
      </c>
      <c r="AC36" s="139">
        <v>1</v>
      </c>
      <c r="AD36" s="319"/>
      <c r="AE36" s="178" t="s">
        <v>315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f t="shared" si="58"/>
        <v>11</v>
      </c>
      <c r="AR36" s="139">
        <f>S36++T36+AJ36+AK36+AO36</f>
        <v>4</v>
      </c>
      <c r="AS36" s="139">
        <f>W36+X36+AL36+AM36+AP36</f>
        <v>7</v>
      </c>
      <c r="AT36" s="139">
        <f>AQ36-AU36</f>
        <v>8</v>
      </c>
      <c r="AU36" s="139">
        <v>3</v>
      </c>
      <c r="AV36" s="429">
        <f t="shared" si="14"/>
        <v>5.8823529411764701</v>
      </c>
      <c r="AW36" s="429">
        <f t="shared" si="59"/>
        <v>12.5</v>
      </c>
      <c r="AX36" s="429">
        <f t="shared" si="59"/>
        <v>0</v>
      </c>
      <c r="AY36" s="422">
        <f t="shared" si="53"/>
        <v>64.705882352941174</v>
      </c>
      <c r="AZ36" s="422">
        <f t="shared" si="51"/>
        <v>50</v>
      </c>
      <c r="BA36" s="431">
        <f t="shared" si="52"/>
        <v>77.777777777777786</v>
      </c>
    </row>
    <row r="37" spans="1:53" s="1" customFormat="1" ht="19.5" customHeight="1">
      <c r="A37" s="588" t="s">
        <v>46</v>
      </c>
      <c r="B37" s="589"/>
      <c r="C37" s="137">
        <f>SUM(C38:C44)</f>
        <v>534</v>
      </c>
      <c r="D37" s="137">
        <f t="shared" ref="D37:AH37" si="60">SUM(D38:D44)</f>
        <v>255</v>
      </c>
      <c r="E37" s="137">
        <f t="shared" si="60"/>
        <v>279</v>
      </c>
      <c r="F37" s="137">
        <f t="shared" si="60"/>
        <v>134</v>
      </c>
      <c r="G37" s="137">
        <f t="shared" si="60"/>
        <v>68</v>
      </c>
      <c r="H37" s="137">
        <f t="shared" si="60"/>
        <v>66</v>
      </c>
      <c r="I37" s="137">
        <f t="shared" si="60"/>
        <v>107</v>
      </c>
      <c r="J37" s="137">
        <f t="shared" si="60"/>
        <v>26</v>
      </c>
      <c r="K37" s="137">
        <f t="shared" si="60"/>
        <v>81</v>
      </c>
      <c r="L37" s="137">
        <f t="shared" si="60"/>
        <v>19</v>
      </c>
      <c r="M37" s="137">
        <f t="shared" si="60"/>
        <v>6</v>
      </c>
      <c r="N37" s="137">
        <f t="shared" si="60"/>
        <v>13</v>
      </c>
      <c r="O37" s="137">
        <f t="shared" si="60"/>
        <v>25</v>
      </c>
      <c r="P37" s="137">
        <f t="shared" si="60"/>
        <v>24</v>
      </c>
      <c r="Q37" s="137">
        <f t="shared" si="60"/>
        <v>1</v>
      </c>
      <c r="R37" s="137">
        <f t="shared" si="60"/>
        <v>241</v>
      </c>
      <c r="S37" s="137">
        <f t="shared" si="60"/>
        <v>4</v>
      </c>
      <c r="T37" s="137">
        <f t="shared" si="60"/>
        <v>125</v>
      </c>
      <c r="U37" s="137">
        <f t="shared" si="60"/>
        <v>0</v>
      </c>
      <c r="V37" s="137">
        <f t="shared" si="60"/>
        <v>0</v>
      </c>
      <c r="W37" s="137">
        <f t="shared" si="60"/>
        <v>1</v>
      </c>
      <c r="X37" s="137">
        <f t="shared" si="60"/>
        <v>111</v>
      </c>
      <c r="Y37" s="137">
        <f t="shared" si="60"/>
        <v>0</v>
      </c>
      <c r="Z37" s="137">
        <f t="shared" si="60"/>
        <v>0</v>
      </c>
      <c r="AA37" s="137">
        <f>SUM(AA38:AA44)</f>
        <v>8</v>
      </c>
      <c r="AB37" s="137">
        <f t="shared" si="60"/>
        <v>2</v>
      </c>
      <c r="AC37" s="137">
        <f t="shared" si="60"/>
        <v>6</v>
      </c>
      <c r="AD37" s="588" t="s">
        <v>46</v>
      </c>
      <c r="AE37" s="589"/>
      <c r="AF37" s="137">
        <f t="shared" ref="AF37" si="61">SUM(AF38:AF44)</f>
        <v>0</v>
      </c>
      <c r="AG37" s="137">
        <f t="shared" si="60"/>
        <v>0</v>
      </c>
      <c r="AH37" s="137">
        <f t="shared" si="60"/>
        <v>0</v>
      </c>
      <c r="AI37" s="137">
        <f>SUM(AI38:AI44)</f>
        <v>0</v>
      </c>
      <c r="AJ37" s="137">
        <f t="shared" ref="AJ37:AS37" si="62">SUM(AJ38:AJ44)</f>
        <v>0</v>
      </c>
      <c r="AK37" s="137">
        <f t="shared" si="62"/>
        <v>0</v>
      </c>
      <c r="AL37" s="137">
        <f t="shared" si="62"/>
        <v>0</v>
      </c>
      <c r="AM37" s="137">
        <f t="shared" si="62"/>
        <v>0</v>
      </c>
      <c r="AN37" s="137">
        <f t="shared" si="62"/>
        <v>0</v>
      </c>
      <c r="AO37" s="137">
        <f t="shared" si="62"/>
        <v>0</v>
      </c>
      <c r="AP37" s="137">
        <f t="shared" si="62"/>
        <v>0</v>
      </c>
      <c r="AQ37" s="137">
        <f t="shared" si="62"/>
        <v>241</v>
      </c>
      <c r="AR37" s="137">
        <f t="shared" si="62"/>
        <v>129</v>
      </c>
      <c r="AS37" s="137">
        <f t="shared" si="62"/>
        <v>112</v>
      </c>
      <c r="AT37" s="137">
        <f>SUM(AT38:AT44)</f>
        <v>160</v>
      </c>
      <c r="AU37" s="137">
        <f>SUM(AU38:AU44)</f>
        <v>81</v>
      </c>
      <c r="AV37" s="430">
        <f t="shared" si="14"/>
        <v>25.0936329588015</v>
      </c>
      <c r="AW37" s="430">
        <f t="shared" si="14"/>
        <v>26.666666666666668</v>
      </c>
      <c r="AX37" s="430">
        <f t="shared" si="14"/>
        <v>23.655913978494624</v>
      </c>
      <c r="AY37" s="430">
        <f t="shared" si="53"/>
        <v>45.131086142322097</v>
      </c>
      <c r="AZ37" s="430">
        <f t="shared" si="51"/>
        <v>50.588235294117645</v>
      </c>
      <c r="BA37" s="430">
        <f t="shared" si="52"/>
        <v>40.143369175627242</v>
      </c>
    </row>
    <row r="38" spans="1:53" s="1" customFormat="1" ht="19.5" customHeight="1">
      <c r="A38" s="185"/>
      <c r="B38" s="180" t="s">
        <v>72</v>
      </c>
      <c r="C38" s="138">
        <v>144</v>
      </c>
      <c r="D38" s="138">
        <v>88</v>
      </c>
      <c r="E38" s="138">
        <v>56</v>
      </c>
      <c r="F38" s="138">
        <v>51</v>
      </c>
      <c r="G38" s="138">
        <v>35</v>
      </c>
      <c r="H38" s="138">
        <v>16</v>
      </c>
      <c r="I38" s="138">
        <v>11</v>
      </c>
      <c r="J38" s="138">
        <v>5</v>
      </c>
      <c r="K38" s="138">
        <v>6</v>
      </c>
      <c r="L38" s="138">
        <v>16</v>
      </c>
      <c r="M38" s="138">
        <v>5</v>
      </c>
      <c r="N38" s="138">
        <v>11</v>
      </c>
      <c r="O38" s="138">
        <v>3</v>
      </c>
      <c r="P38" s="138">
        <v>3</v>
      </c>
      <c r="Q38" s="138">
        <v>0</v>
      </c>
      <c r="R38" s="135">
        <f t="shared" ref="R38:R44" si="63">SUM(S38:Z38)</f>
        <v>61</v>
      </c>
      <c r="S38" s="138">
        <v>4</v>
      </c>
      <c r="T38" s="138">
        <v>36</v>
      </c>
      <c r="U38" s="138">
        <v>0</v>
      </c>
      <c r="V38" s="138">
        <v>0</v>
      </c>
      <c r="W38" s="138">
        <v>0</v>
      </c>
      <c r="X38" s="138">
        <v>21</v>
      </c>
      <c r="Y38" s="138">
        <v>0</v>
      </c>
      <c r="Z38" s="138">
        <v>0</v>
      </c>
      <c r="AA38" s="138">
        <v>2</v>
      </c>
      <c r="AB38" s="138">
        <v>0</v>
      </c>
      <c r="AC38" s="138">
        <v>2</v>
      </c>
      <c r="AD38" s="185"/>
      <c r="AE38" s="180" t="s">
        <v>72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f t="shared" ref="AQ38:AQ44" si="64">SUM(AR38:AS38)</f>
        <v>61</v>
      </c>
      <c r="AR38" s="138">
        <f t="shared" ref="AR38:AR44" si="65">S38++T38+AJ38+AK38+AO38</f>
        <v>40</v>
      </c>
      <c r="AS38" s="138">
        <f t="shared" ref="AS38:AS44" si="66">W38+X38+AL38+AM38+AP38</f>
        <v>21</v>
      </c>
      <c r="AT38" s="138">
        <f t="shared" ref="AT38:AT44" si="67">AQ38-AU38</f>
        <v>48</v>
      </c>
      <c r="AU38" s="138">
        <v>13</v>
      </c>
      <c r="AV38" s="431">
        <f t="shared" si="14"/>
        <v>35.416666666666671</v>
      </c>
      <c r="AW38" s="431">
        <f t="shared" ref="AW38:AX44" si="68">IFERROR(G38/D38*100,0)</f>
        <v>39.772727272727273</v>
      </c>
      <c r="AX38" s="431">
        <f t="shared" si="68"/>
        <v>28.571428571428569</v>
      </c>
      <c r="AY38" s="431">
        <f t="shared" si="53"/>
        <v>42.361111111111107</v>
      </c>
      <c r="AZ38" s="431">
        <f t="shared" si="51"/>
        <v>45.454545454545453</v>
      </c>
      <c r="BA38" s="431">
        <f t="shared" si="52"/>
        <v>37.5</v>
      </c>
    </row>
    <row r="39" spans="1:53" s="1" customFormat="1" ht="19.5" customHeight="1">
      <c r="A39" s="187"/>
      <c r="B39" s="182" t="s">
        <v>318</v>
      </c>
      <c r="C39" s="135">
        <v>127</v>
      </c>
      <c r="D39" s="135">
        <v>45</v>
      </c>
      <c r="E39" s="135">
        <v>82</v>
      </c>
      <c r="F39" s="135">
        <v>36</v>
      </c>
      <c r="G39" s="135">
        <v>14</v>
      </c>
      <c r="H39" s="135">
        <v>22</v>
      </c>
      <c r="I39" s="135">
        <v>34</v>
      </c>
      <c r="J39" s="135">
        <v>8</v>
      </c>
      <c r="K39" s="135">
        <v>26</v>
      </c>
      <c r="L39" s="135">
        <v>0</v>
      </c>
      <c r="M39" s="135">
        <v>0</v>
      </c>
      <c r="N39" s="135">
        <v>0</v>
      </c>
      <c r="O39" s="135">
        <v>1</v>
      </c>
      <c r="P39" s="135">
        <v>1</v>
      </c>
      <c r="Q39" s="135">
        <v>0</v>
      </c>
      <c r="R39" s="135">
        <f t="shared" si="63"/>
        <v>54</v>
      </c>
      <c r="S39" s="135">
        <v>0</v>
      </c>
      <c r="T39" s="135">
        <v>22</v>
      </c>
      <c r="U39" s="135">
        <v>0</v>
      </c>
      <c r="V39" s="135">
        <v>0</v>
      </c>
      <c r="W39" s="135">
        <v>1</v>
      </c>
      <c r="X39" s="135">
        <v>31</v>
      </c>
      <c r="Y39" s="135">
        <v>0</v>
      </c>
      <c r="Z39" s="135">
        <v>0</v>
      </c>
      <c r="AA39" s="135">
        <v>2</v>
      </c>
      <c r="AB39" s="135">
        <v>0</v>
      </c>
      <c r="AC39" s="135">
        <v>2</v>
      </c>
      <c r="AD39" s="187"/>
      <c r="AE39" s="182" t="s">
        <v>318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f t="shared" si="64"/>
        <v>54</v>
      </c>
      <c r="AR39" s="135">
        <f t="shared" si="65"/>
        <v>22</v>
      </c>
      <c r="AS39" s="135">
        <f t="shared" si="66"/>
        <v>32</v>
      </c>
      <c r="AT39" s="135">
        <f t="shared" si="67"/>
        <v>32</v>
      </c>
      <c r="AU39" s="135">
        <v>22</v>
      </c>
      <c r="AV39" s="427">
        <f t="shared" ref="AV39:AX56" si="69">IFERROR(F39/C39*100,0)</f>
        <v>28.346456692913385</v>
      </c>
      <c r="AW39" s="427">
        <f t="shared" si="68"/>
        <v>31.111111111111111</v>
      </c>
      <c r="AX39" s="427">
        <f t="shared" si="68"/>
        <v>26.829268292682929</v>
      </c>
      <c r="AY39" s="431">
        <f t="shared" si="53"/>
        <v>42.519685039370081</v>
      </c>
      <c r="AZ39" s="431">
        <f t="shared" si="51"/>
        <v>48.888888888888886</v>
      </c>
      <c r="BA39" s="431">
        <f t="shared" si="52"/>
        <v>39.024390243902438</v>
      </c>
    </row>
    <row r="40" spans="1:53" s="1" customFormat="1" ht="19.5" customHeight="1">
      <c r="A40" s="316"/>
      <c r="B40" s="182" t="s">
        <v>320</v>
      </c>
      <c r="C40" s="135">
        <v>55</v>
      </c>
      <c r="D40" s="135">
        <v>21</v>
      </c>
      <c r="E40" s="135">
        <v>34</v>
      </c>
      <c r="F40" s="135">
        <v>14</v>
      </c>
      <c r="G40" s="135">
        <v>4</v>
      </c>
      <c r="H40" s="135">
        <v>10</v>
      </c>
      <c r="I40" s="135">
        <v>16</v>
      </c>
      <c r="J40" s="135">
        <v>2</v>
      </c>
      <c r="K40" s="135">
        <v>14</v>
      </c>
      <c r="L40" s="135">
        <v>1</v>
      </c>
      <c r="M40" s="135">
        <v>0</v>
      </c>
      <c r="N40" s="135">
        <v>1</v>
      </c>
      <c r="O40" s="135">
        <v>6</v>
      </c>
      <c r="P40" s="135">
        <v>6</v>
      </c>
      <c r="Q40" s="135">
        <v>0</v>
      </c>
      <c r="R40" s="135">
        <f t="shared" si="63"/>
        <v>17</v>
      </c>
      <c r="S40" s="135">
        <v>0</v>
      </c>
      <c r="T40" s="135">
        <v>9</v>
      </c>
      <c r="U40" s="135">
        <v>0</v>
      </c>
      <c r="V40" s="135">
        <v>0</v>
      </c>
      <c r="W40" s="135">
        <v>0</v>
      </c>
      <c r="X40" s="135">
        <v>8</v>
      </c>
      <c r="Y40" s="135">
        <v>0</v>
      </c>
      <c r="Z40" s="135">
        <v>0</v>
      </c>
      <c r="AA40" s="135">
        <v>1</v>
      </c>
      <c r="AB40" s="135">
        <v>0</v>
      </c>
      <c r="AC40" s="135">
        <v>1</v>
      </c>
      <c r="AD40" s="316"/>
      <c r="AE40" s="182" t="s">
        <v>320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f t="shared" si="64"/>
        <v>17</v>
      </c>
      <c r="AR40" s="135">
        <f t="shared" si="65"/>
        <v>9</v>
      </c>
      <c r="AS40" s="135">
        <f t="shared" si="66"/>
        <v>8</v>
      </c>
      <c r="AT40" s="135">
        <f t="shared" si="67"/>
        <v>15</v>
      </c>
      <c r="AU40" s="135">
        <v>2</v>
      </c>
      <c r="AV40" s="427">
        <f t="shared" si="69"/>
        <v>25.454545454545453</v>
      </c>
      <c r="AW40" s="427">
        <f t="shared" si="68"/>
        <v>19.047619047619047</v>
      </c>
      <c r="AX40" s="427">
        <f t="shared" si="68"/>
        <v>29.411764705882355</v>
      </c>
      <c r="AY40" s="431">
        <f t="shared" si="53"/>
        <v>30.909090909090907</v>
      </c>
      <c r="AZ40" s="431">
        <f t="shared" si="51"/>
        <v>42.857142857142854</v>
      </c>
      <c r="BA40" s="431">
        <f t="shared" si="52"/>
        <v>23.52941176470588</v>
      </c>
    </row>
    <row r="41" spans="1:53" s="1" customFormat="1" ht="19.5" customHeight="1">
      <c r="A41" s="187"/>
      <c r="B41" s="182" t="s">
        <v>322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f t="shared" si="63"/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87"/>
      <c r="AE41" s="182" t="s">
        <v>322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f t="shared" si="64"/>
        <v>0</v>
      </c>
      <c r="AR41" s="135">
        <f t="shared" si="65"/>
        <v>0</v>
      </c>
      <c r="AS41" s="135">
        <f t="shared" si="66"/>
        <v>0</v>
      </c>
      <c r="AT41" s="135">
        <f t="shared" si="67"/>
        <v>0</v>
      </c>
      <c r="AU41" s="135">
        <v>0</v>
      </c>
      <c r="AV41" s="427">
        <f t="shared" si="69"/>
        <v>0</v>
      </c>
      <c r="AW41" s="427">
        <f t="shared" si="68"/>
        <v>0</v>
      </c>
      <c r="AX41" s="427">
        <f t="shared" si="68"/>
        <v>0</v>
      </c>
      <c r="AY41" s="431">
        <f t="shared" si="53"/>
        <v>0</v>
      </c>
      <c r="AZ41" s="431">
        <f t="shared" si="51"/>
        <v>0</v>
      </c>
      <c r="BA41" s="431">
        <f t="shared" si="52"/>
        <v>0</v>
      </c>
    </row>
    <row r="42" spans="1:53" s="1" customFormat="1" ht="19.5" customHeight="1">
      <c r="A42" s="187"/>
      <c r="B42" s="182" t="s">
        <v>324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f t="shared" si="63"/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87"/>
      <c r="AE42" s="182" t="s">
        <v>324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f t="shared" si="64"/>
        <v>0</v>
      </c>
      <c r="AR42" s="135">
        <f t="shared" si="65"/>
        <v>0</v>
      </c>
      <c r="AS42" s="135">
        <f t="shared" si="66"/>
        <v>0</v>
      </c>
      <c r="AT42" s="135">
        <f t="shared" si="67"/>
        <v>0</v>
      </c>
      <c r="AU42" s="135">
        <v>0</v>
      </c>
      <c r="AV42" s="427">
        <f t="shared" si="69"/>
        <v>0</v>
      </c>
      <c r="AW42" s="427">
        <f t="shared" si="68"/>
        <v>0</v>
      </c>
      <c r="AX42" s="427">
        <f t="shared" si="68"/>
        <v>0</v>
      </c>
      <c r="AY42" s="431">
        <f t="shared" si="53"/>
        <v>0</v>
      </c>
      <c r="AZ42" s="431">
        <f t="shared" si="51"/>
        <v>0</v>
      </c>
      <c r="BA42" s="431">
        <f t="shared" si="52"/>
        <v>0</v>
      </c>
    </row>
    <row r="43" spans="1:53" s="1" customFormat="1" ht="19.5" customHeight="1">
      <c r="A43" s="187"/>
      <c r="B43" s="182" t="s">
        <v>73</v>
      </c>
      <c r="C43" s="135">
        <v>64</v>
      </c>
      <c r="D43" s="135">
        <v>35</v>
      </c>
      <c r="E43" s="135">
        <v>29</v>
      </c>
      <c r="F43" s="135">
        <v>9</v>
      </c>
      <c r="G43" s="135">
        <v>5</v>
      </c>
      <c r="H43" s="135">
        <v>4</v>
      </c>
      <c r="I43" s="135">
        <v>13</v>
      </c>
      <c r="J43" s="135">
        <v>6</v>
      </c>
      <c r="K43" s="135">
        <v>7</v>
      </c>
      <c r="L43" s="135">
        <v>1</v>
      </c>
      <c r="M43" s="135">
        <v>1</v>
      </c>
      <c r="N43" s="135">
        <v>0</v>
      </c>
      <c r="O43" s="135">
        <v>2</v>
      </c>
      <c r="P43" s="135">
        <v>2</v>
      </c>
      <c r="Q43" s="135">
        <v>0</v>
      </c>
      <c r="R43" s="135">
        <f t="shared" si="63"/>
        <v>39</v>
      </c>
      <c r="S43" s="135">
        <v>0</v>
      </c>
      <c r="T43" s="135">
        <v>21</v>
      </c>
      <c r="U43" s="135">
        <v>0</v>
      </c>
      <c r="V43" s="135">
        <v>0</v>
      </c>
      <c r="W43" s="135">
        <v>0</v>
      </c>
      <c r="X43" s="135">
        <v>18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87"/>
      <c r="AE43" s="182" t="s">
        <v>73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f t="shared" si="64"/>
        <v>39</v>
      </c>
      <c r="AR43" s="135">
        <f t="shared" si="65"/>
        <v>21</v>
      </c>
      <c r="AS43" s="135">
        <f t="shared" si="66"/>
        <v>18</v>
      </c>
      <c r="AT43" s="135">
        <f t="shared" si="67"/>
        <v>34</v>
      </c>
      <c r="AU43" s="135">
        <v>5</v>
      </c>
      <c r="AV43" s="427">
        <f t="shared" si="69"/>
        <v>14.0625</v>
      </c>
      <c r="AW43" s="427">
        <f t="shared" si="68"/>
        <v>14.285714285714285</v>
      </c>
      <c r="AX43" s="427">
        <f t="shared" si="68"/>
        <v>13.793103448275861</v>
      </c>
      <c r="AY43" s="431">
        <f t="shared" si="53"/>
        <v>60.9375</v>
      </c>
      <c r="AZ43" s="431">
        <f t="shared" si="51"/>
        <v>60</v>
      </c>
      <c r="BA43" s="431">
        <f t="shared" si="52"/>
        <v>62.068965517241381</v>
      </c>
    </row>
    <row r="44" spans="1:53" s="1" customFormat="1" ht="19.5" customHeight="1">
      <c r="A44" s="188"/>
      <c r="B44" s="178" t="s">
        <v>47</v>
      </c>
      <c r="C44" s="139">
        <v>144</v>
      </c>
      <c r="D44" s="139">
        <v>66</v>
      </c>
      <c r="E44" s="139">
        <v>78</v>
      </c>
      <c r="F44" s="139">
        <v>24</v>
      </c>
      <c r="G44" s="139">
        <v>10</v>
      </c>
      <c r="H44" s="139">
        <v>14</v>
      </c>
      <c r="I44" s="139">
        <v>33</v>
      </c>
      <c r="J44" s="139">
        <v>5</v>
      </c>
      <c r="K44" s="139">
        <v>28</v>
      </c>
      <c r="L44" s="139">
        <v>1</v>
      </c>
      <c r="M44" s="139">
        <v>0</v>
      </c>
      <c r="N44" s="139">
        <v>1</v>
      </c>
      <c r="O44" s="139">
        <v>13</v>
      </c>
      <c r="P44" s="139">
        <v>12</v>
      </c>
      <c r="Q44" s="139">
        <v>1</v>
      </c>
      <c r="R44" s="135">
        <f t="shared" si="63"/>
        <v>70</v>
      </c>
      <c r="S44" s="139">
        <v>0</v>
      </c>
      <c r="T44" s="139">
        <v>37</v>
      </c>
      <c r="U44" s="139">
        <v>0</v>
      </c>
      <c r="V44" s="139">
        <v>0</v>
      </c>
      <c r="W44" s="139">
        <v>0</v>
      </c>
      <c r="X44" s="139">
        <v>33</v>
      </c>
      <c r="Y44" s="139">
        <v>0</v>
      </c>
      <c r="Z44" s="139">
        <v>0</v>
      </c>
      <c r="AA44" s="139">
        <v>3</v>
      </c>
      <c r="AB44" s="139">
        <v>2</v>
      </c>
      <c r="AC44" s="139">
        <v>1</v>
      </c>
      <c r="AD44" s="188"/>
      <c r="AE44" s="178" t="s">
        <v>47</v>
      </c>
      <c r="AF44" s="139"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v>0</v>
      </c>
      <c r="AN44" s="139">
        <v>0</v>
      </c>
      <c r="AO44" s="139">
        <v>0</v>
      </c>
      <c r="AP44" s="139">
        <v>0</v>
      </c>
      <c r="AQ44" s="139">
        <f t="shared" si="64"/>
        <v>70</v>
      </c>
      <c r="AR44" s="139">
        <f t="shared" si="65"/>
        <v>37</v>
      </c>
      <c r="AS44" s="139">
        <f t="shared" si="66"/>
        <v>33</v>
      </c>
      <c r="AT44" s="139">
        <f t="shared" si="67"/>
        <v>31</v>
      </c>
      <c r="AU44" s="139">
        <v>39</v>
      </c>
      <c r="AV44" s="429">
        <f t="shared" si="69"/>
        <v>16.666666666666664</v>
      </c>
      <c r="AW44" s="429">
        <f t="shared" si="68"/>
        <v>15.151515151515152</v>
      </c>
      <c r="AX44" s="429">
        <f t="shared" si="68"/>
        <v>17.948717948717949</v>
      </c>
      <c r="AY44" s="422">
        <f t="shared" si="53"/>
        <v>48.611111111111107</v>
      </c>
      <c r="AZ44" s="422">
        <f t="shared" si="51"/>
        <v>56.060606060606055</v>
      </c>
      <c r="BA44" s="431">
        <f t="shared" si="52"/>
        <v>42.307692307692307</v>
      </c>
    </row>
    <row r="45" spans="1:53" s="1" customFormat="1" ht="19.5" customHeight="1">
      <c r="A45" s="588" t="s">
        <v>48</v>
      </c>
      <c r="B45" s="589"/>
      <c r="C45" s="137">
        <f>SUM(C46:C49)</f>
        <v>43</v>
      </c>
      <c r="D45" s="137">
        <f t="shared" ref="D45:AH45" si="70">SUM(D46:D49)</f>
        <v>22</v>
      </c>
      <c r="E45" s="137">
        <f t="shared" si="70"/>
        <v>21</v>
      </c>
      <c r="F45" s="137">
        <f t="shared" si="70"/>
        <v>8</v>
      </c>
      <c r="G45" s="137">
        <f t="shared" si="70"/>
        <v>2</v>
      </c>
      <c r="H45" s="137">
        <f t="shared" si="70"/>
        <v>6</v>
      </c>
      <c r="I45" s="137">
        <f t="shared" si="70"/>
        <v>11</v>
      </c>
      <c r="J45" s="137">
        <f t="shared" si="70"/>
        <v>6</v>
      </c>
      <c r="K45" s="137">
        <f t="shared" si="70"/>
        <v>5</v>
      </c>
      <c r="L45" s="137">
        <f t="shared" si="70"/>
        <v>0</v>
      </c>
      <c r="M45" s="137">
        <f t="shared" si="70"/>
        <v>0</v>
      </c>
      <c r="N45" s="137">
        <f t="shared" si="70"/>
        <v>0</v>
      </c>
      <c r="O45" s="137">
        <f t="shared" si="70"/>
        <v>2</v>
      </c>
      <c r="P45" s="137">
        <f t="shared" si="70"/>
        <v>2</v>
      </c>
      <c r="Q45" s="137">
        <f t="shared" si="70"/>
        <v>0</v>
      </c>
      <c r="R45" s="137">
        <f t="shared" si="70"/>
        <v>22</v>
      </c>
      <c r="S45" s="137">
        <f t="shared" si="70"/>
        <v>0</v>
      </c>
      <c r="T45" s="137">
        <f t="shared" si="70"/>
        <v>12</v>
      </c>
      <c r="U45" s="137">
        <f t="shared" si="70"/>
        <v>0</v>
      </c>
      <c r="V45" s="137">
        <f t="shared" si="70"/>
        <v>0</v>
      </c>
      <c r="W45" s="137">
        <f t="shared" si="70"/>
        <v>0</v>
      </c>
      <c r="X45" s="137">
        <f t="shared" si="70"/>
        <v>10</v>
      </c>
      <c r="Y45" s="137">
        <f t="shared" si="70"/>
        <v>0</v>
      </c>
      <c r="Z45" s="137">
        <f t="shared" si="70"/>
        <v>0</v>
      </c>
      <c r="AA45" s="137">
        <f>SUM(AA46:AA49)</f>
        <v>0</v>
      </c>
      <c r="AB45" s="137">
        <f t="shared" si="70"/>
        <v>0</v>
      </c>
      <c r="AC45" s="137">
        <f t="shared" si="70"/>
        <v>0</v>
      </c>
      <c r="AD45" s="588" t="s">
        <v>48</v>
      </c>
      <c r="AE45" s="589"/>
      <c r="AF45" s="137">
        <f t="shared" ref="AF45" si="71">SUM(AF46:AF49)</f>
        <v>0</v>
      </c>
      <c r="AG45" s="137">
        <f t="shared" si="70"/>
        <v>0</v>
      </c>
      <c r="AH45" s="137">
        <f t="shared" si="70"/>
        <v>0</v>
      </c>
      <c r="AI45" s="137">
        <f>SUM(AI46:AI49)</f>
        <v>0</v>
      </c>
      <c r="AJ45" s="137">
        <f t="shared" ref="AJ45:AU45" si="72">SUM(AJ46:AJ49)</f>
        <v>0</v>
      </c>
      <c r="AK45" s="137">
        <f t="shared" si="72"/>
        <v>0</v>
      </c>
      <c r="AL45" s="137">
        <f t="shared" si="72"/>
        <v>0</v>
      </c>
      <c r="AM45" s="137">
        <f t="shared" si="72"/>
        <v>0</v>
      </c>
      <c r="AN45" s="137">
        <f t="shared" si="72"/>
        <v>0</v>
      </c>
      <c r="AO45" s="137">
        <f t="shared" si="72"/>
        <v>0</v>
      </c>
      <c r="AP45" s="137">
        <f t="shared" si="72"/>
        <v>0</v>
      </c>
      <c r="AQ45" s="137">
        <f t="shared" si="72"/>
        <v>22</v>
      </c>
      <c r="AR45" s="137">
        <f t="shared" si="72"/>
        <v>12</v>
      </c>
      <c r="AS45" s="137">
        <f t="shared" si="72"/>
        <v>10</v>
      </c>
      <c r="AT45" s="137">
        <f>SUM(AT46:AT49)</f>
        <v>14</v>
      </c>
      <c r="AU45" s="137">
        <f t="shared" si="72"/>
        <v>8</v>
      </c>
      <c r="AV45" s="430">
        <f t="shared" si="69"/>
        <v>18.604651162790699</v>
      </c>
      <c r="AW45" s="430">
        <f t="shared" si="69"/>
        <v>9.0909090909090917</v>
      </c>
      <c r="AX45" s="430">
        <f t="shared" si="69"/>
        <v>28.571428571428569</v>
      </c>
      <c r="AY45" s="430">
        <f t="shared" si="53"/>
        <v>51.162790697674424</v>
      </c>
      <c r="AZ45" s="430">
        <f t="shared" si="51"/>
        <v>54.54545454545454</v>
      </c>
      <c r="BA45" s="430">
        <f t="shared" si="52"/>
        <v>47.619047619047613</v>
      </c>
    </row>
    <row r="46" spans="1:53" s="1" customFormat="1" ht="19.5" customHeight="1">
      <c r="A46" s="185"/>
      <c r="B46" s="180" t="s">
        <v>327</v>
      </c>
      <c r="C46" s="138">
        <v>43</v>
      </c>
      <c r="D46" s="135">
        <v>22</v>
      </c>
      <c r="E46" s="135">
        <v>21</v>
      </c>
      <c r="F46" s="138">
        <v>8</v>
      </c>
      <c r="G46" s="138">
        <v>2</v>
      </c>
      <c r="H46" s="138">
        <v>6</v>
      </c>
      <c r="I46" s="138">
        <v>11</v>
      </c>
      <c r="J46" s="138">
        <v>6</v>
      </c>
      <c r="K46" s="138">
        <v>5</v>
      </c>
      <c r="L46" s="138">
        <v>0</v>
      </c>
      <c r="M46" s="138">
        <v>0</v>
      </c>
      <c r="N46" s="138">
        <v>0</v>
      </c>
      <c r="O46" s="138">
        <v>2</v>
      </c>
      <c r="P46" s="138">
        <v>2</v>
      </c>
      <c r="Q46" s="138">
        <v>0</v>
      </c>
      <c r="R46" s="135">
        <f t="shared" ref="R46" si="73">SUM(S46:Z46)</f>
        <v>22</v>
      </c>
      <c r="S46" s="138">
        <v>0</v>
      </c>
      <c r="T46" s="138">
        <v>12</v>
      </c>
      <c r="U46" s="138">
        <v>0</v>
      </c>
      <c r="V46" s="138">
        <v>0</v>
      </c>
      <c r="W46" s="138">
        <v>0</v>
      </c>
      <c r="X46" s="138">
        <v>10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85"/>
      <c r="AE46" s="180" t="s">
        <v>327</v>
      </c>
      <c r="AF46" s="138">
        <v>0</v>
      </c>
      <c r="AG46" s="138">
        <v>0</v>
      </c>
      <c r="AH46" s="138">
        <v>0</v>
      </c>
      <c r="AI46" s="138">
        <v>0</v>
      </c>
      <c r="AJ46" s="138">
        <v>0</v>
      </c>
      <c r="AK46" s="138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  <c r="AQ46" s="138">
        <f t="shared" ref="AQ46:AQ49" si="74">SUM(AR46:AS46)</f>
        <v>22</v>
      </c>
      <c r="AR46" s="138">
        <f>S46++T46+AJ46+AK46+AO46</f>
        <v>12</v>
      </c>
      <c r="AS46" s="138">
        <f>W46+X46+AL46+AM46+AP46</f>
        <v>10</v>
      </c>
      <c r="AT46" s="138">
        <f t="shared" ref="AT46:AT49" si="75">AQ46-AU46</f>
        <v>14</v>
      </c>
      <c r="AU46" s="138">
        <v>8</v>
      </c>
      <c r="AV46" s="431">
        <f t="shared" si="69"/>
        <v>18.604651162790699</v>
      </c>
      <c r="AW46" s="431">
        <f t="shared" ref="AW46:AX49" si="76">IFERROR(G46/D46*100,0)</f>
        <v>9.0909090909090917</v>
      </c>
      <c r="AX46" s="431">
        <f t="shared" si="76"/>
        <v>28.571428571428569</v>
      </c>
      <c r="AY46" s="431">
        <f t="shared" si="53"/>
        <v>51.162790697674424</v>
      </c>
      <c r="AZ46" s="431">
        <f t="shared" si="51"/>
        <v>54.54545454545454</v>
      </c>
      <c r="BA46" s="431">
        <f t="shared" si="52"/>
        <v>47.619047619047613</v>
      </c>
    </row>
    <row r="47" spans="1:53" s="1" customFormat="1" ht="19.5" customHeight="1">
      <c r="A47" s="187"/>
      <c r="B47" s="182" t="s">
        <v>329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f>SUM(S47:Z47)</f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87"/>
      <c r="AE47" s="182" t="s">
        <v>329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  <c r="AO47" s="135">
        <v>0</v>
      </c>
      <c r="AP47" s="135">
        <v>0</v>
      </c>
      <c r="AQ47" s="135">
        <f t="shared" si="74"/>
        <v>0</v>
      </c>
      <c r="AR47" s="135">
        <f>S47++T47+AJ47+AK47+AO47</f>
        <v>0</v>
      </c>
      <c r="AS47" s="135">
        <f>W47+X47+AL47+AM47+AP47</f>
        <v>0</v>
      </c>
      <c r="AT47" s="135">
        <f t="shared" si="75"/>
        <v>0</v>
      </c>
      <c r="AU47" s="135">
        <v>0</v>
      </c>
      <c r="AV47" s="427">
        <f t="shared" si="69"/>
        <v>0</v>
      </c>
      <c r="AW47" s="427">
        <f t="shared" si="76"/>
        <v>0</v>
      </c>
      <c r="AX47" s="427">
        <f t="shared" si="76"/>
        <v>0</v>
      </c>
      <c r="AY47" s="431">
        <f t="shared" si="53"/>
        <v>0</v>
      </c>
      <c r="AZ47" s="431">
        <f t="shared" si="51"/>
        <v>0</v>
      </c>
      <c r="BA47" s="431">
        <f t="shared" si="52"/>
        <v>0</v>
      </c>
    </row>
    <row r="48" spans="1:53" s="1" customFormat="1" ht="19.5" customHeight="1">
      <c r="A48" s="316"/>
      <c r="B48" s="182" t="s">
        <v>74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f>SUM(S48:Z48)</f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316"/>
      <c r="AE48" s="182" t="s">
        <v>74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f t="shared" si="74"/>
        <v>0</v>
      </c>
      <c r="AR48" s="135">
        <f>S48++T48+AJ48+AK48+AO48</f>
        <v>0</v>
      </c>
      <c r="AS48" s="135">
        <f>W48+X48+AL48+AM48+AP48</f>
        <v>0</v>
      </c>
      <c r="AT48" s="135">
        <f t="shared" si="75"/>
        <v>0</v>
      </c>
      <c r="AU48" s="135">
        <v>0</v>
      </c>
      <c r="AV48" s="427">
        <f t="shared" si="69"/>
        <v>0</v>
      </c>
      <c r="AW48" s="427">
        <f t="shared" si="76"/>
        <v>0</v>
      </c>
      <c r="AX48" s="427">
        <f t="shared" si="76"/>
        <v>0</v>
      </c>
      <c r="AY48" s="431">
        <f t="shared" si="53"/>
        <v>0</v>
      </c>
      <c r="AZ48" s="431">
        <f t="shared" si="51"/>
        <v>0</v>
      </c>
      <c r="BA48" s="431">
        <f t="shared" si="52"/>
        <v>0</v>
      </c>
    </row>
    <row r="49" spans="1:53" s="1" customFormat="1" ht="19.5" customHeight="1">
      <c r="A49" s="190"/>
      <c r="B49" s="178" t="s">
        <v>332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5">
        <f>SUM(S49:Z49)</f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90"/>
      <c r="AE49" s="178" t="s">
        <v>332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39">
        <v>0</v>
      </c>
      <c r="AQ49" s="139">
        <f t="shared" si="74"/>
        <v>0</v>
      </c>
      <c r="AR49" s="139">
        <f>S49++T49+AJ49+AK49+AO49</f>
        <v>0</v>
      </c>
      <c r="AS49" s="139">
        <f>W49+X49+AL49+AM49+AP49</f>
        <v>0</v>
      </c>
      <c r="AT49" s="139">
        <f t="shared" si="75"/>
        <v>0</v>
      </c>
      <c r="AU49" s="139">
        <v>0</v>
      </c>
      <c r="AV49" s="429">
        <f t="shared" si="69"/>
        <v>0</v>
      </c>
      <c r="AW49" s="429">
        <f t="shared" si="76"/>
        <v>0</v>
      </c>
      <c r="AX49" s="429">
        <f t="shared" si="76"/>
        <v>0</v>
      </c>
      <c r="AY49" s="422">
        <f t="shared" si="53"/>
        <v>0</v>
      </c>
      <c r="AZ49" s="422">
        <f t="shared" si="51"/>
        <v>0</v>
      </c>
      <c r="BA49" s="431">
        <f t="shared" si="52"/>
        <v>0</v>
      </c>
    </row>
    <row r="50" spans="1:53" s="1" customFormat="1" ht="19.5" customHeight="1">
      <c r="A50" s="588" t="s">
        <v>49</v>
      </c>
      <c r="B50" s="589"/>
      <c r="C50" s="137">
        <f>SUM(C51:C56)</f>
        <v>172</v>
      </c>
      <c r="D50" s="137">
        <f t="shared" ref="D50:AH50" si="77">SUM(D51:D56)</f>
        <v>106</v>
      </c>
      <c r="E50" s="137">
        <f t="shared" si="77"/>
        <v>66</v>
      </c>
      <c r="F50" s="137">
        <f t="shared" si="77"/>
        <v>27</v>
      </c>
      <c r="G50" s="137">
        <f t="shared" si="77"/>
        <v>16</v>
      </c>
      <c r="H50" s="137">
        <f t="shared" si="77"/>
        <v>11</v>
      </c>
      <c r="I50" s="137">
        <f t="shared" si="77"/>
        <v>40</v>
      </c>
      <c r="J50" s="137">
        <f t="shared" si="77"/>
        <v>21</v>
      </c>
      <c r="K50" s="137">
        <f t="shared" si="77"/>
        <v>19</v>
      </c>
      <c r="L50" s="137">
        <f t="shared" si="77"/>
        <v>1</v>
      </c>
      <c r="M50" s="137">
        <f t="shared" si="77"/>
        <v>0</v>
      </c>
      <c r="N50" s="137">
        <f t="shared" si="77"/>
        <v>1</v>
      </c>
      <c r="O50" s="137">
        <f t="shared" si="77"/>
        <v>14</v>
      </c>
      <c r="P50" s="137">
        <f t="shared" si="77"/>
        <v>12</v>
      </c>
      <c r="Q50" s="137">
        <f t="shared" si="77"/>
        <v>2</v>
      </c>
      <c r="R50" s="137">
        <f>SUM(R51:R56)</f>
        <v>84</v>
      </c>
      <c r="S50" s="137">
        <f t="shared" si="77"/>
        <v>1</v>
      </c>
      <c r="T50" s="137">
        <f t="shared" si="77"/>
        <v>52</v>
      </c>
      <c r="U50" s="137">
        <f t="shared" si="77"/>
        <v>0</v>
      </c>
      <c r="V50" s="137">
        <f t="shared" si="77"/>
        <v>0</v>
      </c>
      <c r="W50" s="137">
        <f t="shared" si="77"/>
        <v>0</v>
      </c>
      <c r="X50" s="137">
        <f t="shared" si="77"/>
        <v>31</v>
      </c>
      <c r="Y50" s="137">
        <f t="shared" si="77"/>
        <v>0</v>
      </c>
      <c r="Z50" s="137">
        <f t="shared" si="77"/>
        <v>0</v>
      </c>
      <c r="AA50" s="137">
        <f>SUM(AA51:AA56)</f>
        <v>6</v>
      </c>
      <c r="AB50" s="137">
        <f t="shared" si="77"/>
        <v>4</v>
      </c>
      <c r="AC50" s="137">
        <f t="shared" si="77"/>
        <v>2</v>
      </c>
      <c r="AD50" s="588" t="s">
        <v>49</v>
      </c>
      <c r="AE50" s="589"/>
      <c r="AF50" s="137">
        <f t="shared" ref="AF50" si="78">SUM(AF51:AF56)</f>
        <v>0</v>
      </c>
      <c r="AG50" s="137">
        <f t="shared" si="77"/>
        <v>0</v>
      </c>
      <c r="AH50" s="137">
        <f t="shared" si="77"/>
        <v>0</v>
      </c>
      <c r="AI50" s="137">
        <f>SUM(AI51:AI56)</f>
        <v>0</v>
      </c>
      <c r="AJ50" s="137">
        <f t="shared" ref="AJ50:AT50" si="79">SUM(AJ51:AJ56)</f>
        <v>0</v>
      </c>
      <c r="AK50" s="137">
        <f t="shared" si="79"/>
        <v>0</v>
      </c>
      <c r="AL50" s="137">
        <f t="shared" si="79"/>
        <v>0</v>
      </c>
      <c r="AM50" s="137">
        <f t="shared" si="79"/>
        <v>0</v>
      </c>
      <c r="AN50" s="137">
        <f t="shared" si="79"/>
        <v>0</v>
      </c>
      <c r="AO50" s="137">
        <f t="shared" si="79"/>
        <v>0</v>
      </c>
      <c r="AP50" s="137">
        <f t="shared" si="79"/>
        <v>0</v>
      </c>
      <c r="AQ50" s="137">
        <f t="shared" si="79"/>
        <v>84</v>
      </c>
      <c r="AR50" s="137">
        <f t="shared" si="79"/>
        <v>53</v>
      </c>
      <c r="AS50" s="137">
        <f t="shared" si="79"/>
        <v>31</v>
      </c>
      <c r="AT50" s="137">
        <f t="shared" si="79"/>
        <v>62</v>
      </c>
      <c r="AU50" s="137">
        <f>SUM(AU51:AU56)</f>
        <v>22</v>
      </c>
      <c r="AV50" s="430">
        <f t="shared" si="69"/>
        <v>15.697674418604651</v>
      </c>
      <c r="AW50" s="430">
        <f t="shared" si="69"/>
        <v>15.09433962264151</v>
      </c>
      <c r="AX50" s="430">
        <f t="shared" si="69"/>
        <v>16.666666666666664</v>
      </c>
      <c r="AY50" s="430">
        <f t="shared" si="53"/>
        <v>48.837209302325576</v>
      </c>
      <c r="AZ50" s="430">
        <f t="shared" si="51"/>
        <v>50</v>
      </c>
      <c r="BA50" s="430">
        <f t="shared" si="52"/>
        <v>46.969696969696969</v>
      </c>
    </row>
    <row r="51" spans="1:53" s="1" customFormat="1" ht="19.5" customHeight="1">
      <c r="A51" s="189"/>
      <c r="B51" s="180" t="s">
        <v>334</v>
      </c>
      <c r="C51" s="138">
        <v>33</v>
      </c>
      <c r="D51" s="138">
        <v>17</v>
      </c>
      <c r="E51" s="138">
        <v>16</v>
      </c>
      <c r="F51" s="138">
        <v>8</v>
      </c>
      <c r="G51" s="138">
        <v>4</v>
      </c>
      <c r="H51" s="320">
        <v>4</v>
      </c>
      <c r="I51" s="138">
        <v>12</v>
      </c>
      <c r="J51" s="138">
        <v>6</v>
      </c>
      <c r="K51" s="138">
        <v>6</v>
      </c>
      <c r="L51" s="138">
        <v>1</v>
      </c>
      <c r="M51" s="138">
        <v>0</v>
      </c>
      <c r="N51" s="138">
        <v>1</v>
      </c>
      <c r="O51" s="138">
        <v>1</v>
      </c>
      <c r="P51" s="138">
        <v>1</v>
      </c>
      <c r="Q51" s="138">
        <v>0</v>
      </c>
      <c r="R51" s="135">
        <f t="shared" ref="R51:R56" si="80">SUM(S51:Z51)</f>
        <v>11</v>
      </c>
      <c r="S51" s="138">
        <v>0</v>
      </c>
      <c r="T51" s="138">
        <v>6</v>
      </c>
      <c r="U51" s="138">
        <v>0</v>
      </c>
      <c r="V51" s="138">
        <v>0</v>
      </c>
      <c r="W51" s="138">
        <v>0</v>
      </c>
      <c r="X51" s="138">
        <v>5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89"/>
      <c r="AE51" s="180" t="s">
        <v>334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f t="shared" ref="AQ51:AQ56" si="81">SUM(AR51:AS51)</f>
        <v>11</v>
      </c>
      <c r="AR51" s="138">
        <f t="shared" ref="AR51:AR56" si="82">S51++T51+AJ51+AK51+AO51</f>
        <v>6</v>
      </c>
      <c r="AS51" s="138">
        <f t="shared" ref="AS51:AS55" si="83">W51+X51+AL51+AM51+AP51</f>
        <v>5</v>
      </c>
      <c r="AT51" s="138">
        <f t="shared" ref="AT51:AT56" si="84">AQ51-AU51</f>
        <v>8</v>
      </c>
      <c r="AU51" s="138">
        <v>3</v>
      </c>
      <c r="AV51" s="431">
        <f t="shared" si="69"/>
        <v>24.242424242424242</v>
      </c>
      <c r="AW51" s="431">
        <f t="shared" ref="AW51:AX56" si="85">IFERROR(G51/D51*100,0)</f>
        <v>23.52941176470588</v>
      </c>
      <c r="AX51" s="431">
        <f t="shared" si="85"/>
        <v>25</v>
      </c>
      <c r="AY51" s="431">
        <f t="shared" si="53"/>
        <v>33.333333333333329</v>
      </c>
      <c r="AZ51" s="431">
        <f t="shared" si="51"/>
        <v>35.294117647058826</v>
      </c>
      <c r="BA51" s="431">
        <f t="shared" si="52"/>
        <v>31.25</v>
      </c>
    </row>
    <row r="52" spans="1:53" s="1" customFormat="1" ht="19.5" customHeight="1">
      <c r="A52" s="191"/>
      <c r="B52" s="182" t="s">
        <v>336</v>
      </c>
      <c r="C52" s="135">
        <v>49</v>
      </c>
      <c r="D52" s="135">
        <v>32</v>
      </c>
      <c r="E52" s="135">
        <v>17</v>
      </c>
      <c r="F52" s="135">
        <v>9</v>
      </c>
      <c r="G52" s="135">
        <v>7</v>
      </c>
      <c r="H52" s="135">
        <v>2</v>
      </c>
      <c r="I52" s="135">
        <v>13</v>
      </c>
      <c r="J52" s="135">
        <v>9</v>
      </c>
      <c r="K52" s="135">
        <v>4</v>
      </c>
      <c r="L52" s="135">
        <v>0</v>
      </c>
      <c r="M52" s="135">
        <v>0</v>
      </c>
      <c r="N52" s="135">
        <v>0</v>
      </c>
      <c r="O52" s="135">
        <v>4</v>
      </c>
      <c r="P52" s="135">
        <v>4</v>
      </c>
      <c r="Q52" s="135">
        <v>0</v>
      </c>
      <c r="R52" s="135">
        <f t="shared" si="80"/>
        <v>22</v>
      </c>
      <c r="S52" s="135">
        <v>1</v>
      </c>
      <c r="T52" s="135">
        <v>11</v>
      </c>
      <c r="U52" s="135">
        <v>0</v>
      </c>
      <c r="V52" s="135">
        <v>0</v>
      </c>
      <c r="W52" s="135">
        <v>0</v>
      </c>
      <c r="X52" s="135">
        <v>10</v>
      </c>
      <c r="Y52" s="135">
        <v>0</v>
      </c>
      <c r="Z52" s="135">
        <v>0</v>
      </c>
      <c r="AA52" s="135">
        <v>1</v>
      </c>
      <c r="AB52" s="135">
        <v>0</v>
      </c>
      <c r="AC52" s="135">
        <v>1</v>
      </c>
      <c r="AD52" s="191"/>
      <c r="AE52" s="182" t="s">
        <v>336</v>
      </c>
      <c r="AF52" s="135">
        <v>0</v>
      </c>
      <c r="AG52" s="135">
        <v>0</v>
      </c>
      <c r="AH52" s="135">
        <v>0</v>
      </c>
      <c r="AI52" s="135">
        <v>0</v>
      </c>
      <c r="AJ52" s="135">
        <v>0</v>
      </c>
      <c r="AK52" s="135">
        <v>0</v>
      </c>
      <c r="AL52" s="135">
        <v>0</v>
      </c>
      <c r="AM52" s="135">
        <v>0</v>
      </c>
      <c r="AN52" s="135">
        <v>0</v>
      </c>
      <c r="AO52" s="135">
        <v>0</v>
      </c>
      <c r="AP52" s="135">
        <v>0</v>
      </c>
      <c r="AQ52" s="135">
        <f t="shared" si="81"/>
        <v>22</v>
      </c>
      <c r="AR52" s="135">
        <f t="shared" si="82"/>
        <v>12</v>
      </c>
      <c r="AS52" s="135">
        <f t="shared" si="83"/>
        <v>10</v>
      </c>
      <c r="AT52" s="135">
        <f t="shared" si="84"/>
        <v>19</v>
      </c>
      <c r="AU52" s="135">
        <v>3</v>
      </c>
      <c r="AV52" s="427">
        <f t="shared" si="69"/>
        <v>18.367346938775512</v>
      </c>
      <c r="AW52" s="427">
        <f t="shared" si="85"/>
        <v>21.875</v>
      </c>
      <c r="AX52" s="427">
        <f t="shared" si="85"/>
        <v>11.76470588235294</v>
      </c>
      <c r="AY52" s="431">
        <f t="shared" si="53"/>
        <v>44.897959183673471</v>
      </c>
      <c r="AZ52" s="431">
        <f t="shared" si="51"/>
        <v>37.5</v>
      </c>
      <c r="BA52" s="431">
        <f t="shared" si="52"/>
        <v>58.82352941176471</v>
      </c>
    </row>
    <row r="53" spans="1:53" s="1" customFormat="1" ht="19.5" customHeight="1">
      <c r="A53" s="316"/>
      <c r="B53" s="182" t="s">
        <v>337</v>
      </c>
      <c r="C53" s="135">
        <v>11</v>
      </c>
      <c r="D53" s="135">
        <v>0</v>
      </c>
      <c r="E53" s="135">
        <v>11</v>
      </c>
      <c r="F53" s="135">
        <v>2</v>
      </c>
      <c r="G53" s="135">
        <v>0</v>
      </c>
      <c r="H53" s="135">
        <v>2</v>
      </c>
      <c r="I53" s="135">
        <v>2</v>
      </c>
      <c r="J53" s="135">
        <v>0</v>
      </c>
      <c r="K53" s="135">
        <v>2</v>
      </c>
      <c r="L53" s="135">
        <v>0</v>
      </c>
      <c r="M53" s="135">
        <v>0</v>
      </c>
      <c r="N53" s="135">
        <v>0</v>
      </c>
      <c r="O53" s="135">
        <v>1</v>
      </c>
      <c r="P53" s="135">
        <v>0</v>
      </c>
      <c r="Q53" s="135">
        <v>1</v>
      </c>
      <c r="R53" s="135">
        <f t="shared" si="80"/>
        <v>6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6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316"/>
      <c r="AE53" s="182" t="s">
        <v>337</v>
      </c>
      <c r="AF53" s="135">
        <v>0</v>
      </c>
      <c r="AG53" s="135">
        <v>0</v>
      </c>
      <c r="AH53" s="135">
        <v>0</v>
      </c>
      <c r="AI53" s="135">
        <v>0</v>
      </c>
      <c r="AJ53" s="135">
        <v>0</v>
      </c>
      <c r="AK53" s="135">
        <v>0</v>
      </c>
      <c r="AL53" s="135">
        <v>0</v>
      </c>
      <c r="AM53" s="135">
        <v>0</v>
      </c>
      <c r="AN53" s="135">
        <v>0</v>
      </c>
      <c r="AO53" s="135">
        <v>0</v>
      </c>
      <c r="AP53" s="135">
        <v>0</v>
      </c>
      <c r="AQ53" s="135">
        <f t="shared" si="81"/>
        <v>6</v>
      </c>
      <c r="AR53" s="135">
        <f t="shared" si="82"/>
        <v>0</v>
      </c>
      <c r="AS53" s="135">
        <f t="shared" si="83"/>
        <v>6</v>
      </c>
      <c r="AT53" s="135">
        <f t="shared" si="84"/>
        <v>3</v>
      </c>
      <c r="AU53" s="135">
        <v>3</v>
      </c>
      <c r="AV53" s="427">
        <f t="shared" si="69"/>
        <v>18.181818181818183</v>
      </c>
      <c r="AW53" s="427">
        <f t="shared" si="85"/>
        <v>0</v>
      </c>
      <c r="AX53" s="427">
        <f t="shared" si="85"/>
        <v>18.181818181818183</v>
      </c>
      <c r="AY53" s="431">
        <f t="shared" si="53"/>
        <v>54.54545454545454</v>
      </c>
      <c r="AZ53" s="431">
        <f t="shared" si="51"/>
        <v>0</v>
      </c>
      <c r="BA53" s="431">
        <f t="shared" si="52"/>
        <v>54.54545454545454</v>
      </c>
    </row>
    <row r="54" spans="1:53" s="1" customFormat="1" ht="19.5" customHeight="1">
      <c r="A54" s="187"/>
      <c r="B54" s="182" t="s">
        <v>339</v>
      </c>
      <c r="C54" s="135">
        <v>79</v>
      </c>
      <c r="D54" s="135">
        <v>57</v>
      </c>
      <c r="E54" s="135">
        <v>22</v>
      </c>
      <c r="F54" s="135">
        <v>8</v>
      </c>
      <c r="G54" s="135">
        <v>5</v>
      </c>
      <c r="H54" s="135">
        <v>3</v>
      </c>
      <c r="I54" s="135">
        <v>13</v>
      </c>
      <c r="J54" s="135">
        <v>6</v>
      </c>
      <c r="K54" s="135">
        <v>7</v>
      </c>
      <c r="L54" s="135">
        <v>0</v>
      </c>
      <c r="M54" s="135">
        <v>0</v>
      </c>
      <c r="N54" s="135">
        <v>0</v>
      </c>
      <c r="O54" s="135">
        <v>8</v>
      </c>
      <c r="P54" s="135">
        <v>7</v>
      </c>
      <c r="Q54" s="135">
        <v>1</v>
      </c>
      <c r="R54" s="135">
        <f t="shared" si="80"/>
        <v>45</v>
      </c>
      <c r="S54" s="135">
        <v>0</v>
      </c>
      <c r="T54" s="135">
        <v>35</v>
      </c>
      <c r="U54" s="135">
        <v>0</v>
      </c>
      <c r="V54" s="135">
        <v>0</v>
      </c>
      <c r="W54" s="135">
        <v>0</v>
      </c>
      <c r="X54" s="135">
        <v>10</v>
      </c>
      <c r="Y54" s="135">
        <v>0</v>
      </c>
      <c r="Z54" s="135">
        <v>0</v>
      </c>
      <c r="AA54" s="135">
        <v>5</v>
      </c>
      <c r="AB54" s="135">
        <v>4</v>
      </c>
      <c r="AC54" s="135">
        <v>1</v>
      </c>
      <c r="AD54" s="187"/>
      <c r="AE54" s="182" t="s">
        <v>339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f t="shared" si="81"/>
        <v>45</v>
      </c>
      <c r="AR54" s="135">
        <f t="shared" si="82"/>
        <v>35</v>
      </c>
      <c r="AS54" s="135">
        <f t="shared" si="83"/>
        <v>10</v>
      </c>
      <c r="AT54" s="135">
        <f t="shared" si="84"/>
        <v>32</v>
      </c>
      <c r="AU54" s="135">
        <v>13</v>
      </c>
      <c r="AV54" s="427">
        <f t="shared" si="69"/>
        <v>10.126582278481013</v>
      </c>
      <c r="AW54" s="427">
        <f t="shared" si="85"/>
        <v>8.7719298245614024</v>
      </c>
      <c r="AX54" s="427">
        <f t="shared" si="85"/>
        <v>13.636363636363635</v>
      </c>
      <c r="AY54" s="431">
        <f t="shared" si="53"/>
        <v>56.962025316455701</v>
      </c>
      <c r="AZ54" s="431">
        <f t="shared" si="51"/>
        <v>61.403508771929829</v>
      </c>
      <c r="BA54" s="431">
        <f t="shared" si="52"/>
        <v>45.454545454545453</v>
      </c>
    </row>
    <row r="55" spans="1:53" s="1" customFormat="1" ht="19.5" customHeight="1">
      <c r="A55" s="187"/>
      <c r="B55" s="182" t="s">
        <v>341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f t="shared" si="80"/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87"/>
      <c r="AE55" s="182" t="s">
        <v>341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f t="shared" si="81"/>
        <v>0</v>
      </c>
      <c r="AR55" s="135">
        <f t="shared" si="82"/>
        <v>0</v>
      </c>
      <c r="AS55" s="135">
        <f t="shared" si="83"/>
        <v>0</v>
      </c>
      <c r="AT55" s="135">
        <f t="shared" si="84"/>
        <v>0</v>
      </c>
      <c r="AU55" s="135">
        <v>0</v>
      </c>
      <c r="AV55" s="427">
        <f t="shared" si="69"/>
        <v>0</v>
      </c>
      <c r="AW55" s="427">
        <f t="shared" si="85"/>
        <v>0</v>
      </c>
      <c r="AX55" s="427">
        <f t="shared" si="85"/>
        <v>0</v>
      </c>
      <c r="AY55" s="431">
        <f>IFERROR(AQ55/C55*100,0)</f>
        <v>0</v>
      </c>
      <c r="AZ55" s="431">
        <f t="shared" si="51"/>
        <v>0</v>
      </c>
      <c r="BA55" s="431">
        <f t="shared" si="52"/>
        <v>0</v>
      </c>
    </row>
    <row r="56" spans="1:53" s="1" customFormat="1" ht="19.5" customHeight="1">
      <c r="A56" s="321"/>
      <c r="B56" s="192" t="s">
        <v>343</v>
      </c>
      <c r="C56" s="112">
        <v>0</v>
      </c>
      <c r="D56" s="247">
        <v>0</v>
      </c>
      <c r="E56" s="247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1">
        <v>0</v>
      </c>
      <c r="N56" s="111">
        <v>0</v>
      </c>
      <c r="O56" s="112">
        <v>0</v>
      </c>
      <c r="P56" s="112">
        <v>0</v>
      </c>
      <c r="Q56" s="111">
        <v>0</v>
      </c>
      <c r="R56" s="247">
        <f t="shared" si="80"/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1">
        <v>0</v>
      </c>
      <c r="AD56" s="321"/>
      <c r="AE56" s="192" t="s">
        <v>343</v>
      </c>
      <c r="AF56" s="112">
        <v>0</v>
      </c>
      <c r="AG56" s="112">
        <v>0</v>
      </c>
      <c r="AH56" s="111">
        <v>0</v>
      </c>
      <c r="AI56" s="111">
        <v>0</v>
      </c>
      <c r="AJ56" s="112">
        <v>0</v>
      </c>
      <c r="AK56" s="111">
        <v>0</v>
      </c>
      <c r="AL56" s="112">
        <v>0</v>
      </c>
      <c r="AM56" s="112">
        <v>0</v>
      </c>
      <c r="AN56" s="112">
        <v>0</v>
      </c>
      <c r="AO56" s="112">
        <v>0</v>
      </c>
      <c r="AP56" s="111">
        <v>0</v>
      </c>
      <c r="AQ56" s="112">
        <f t="shared" si="81"/>
        <v>0</v>
      </c>
      <c r="AR56" s="247">
        <f t="shared" si="82"/>
        <v>0</v>
      </c>
      <c r="AS56" s="247">
        <f>W56+X56+AL56+AM56+AP56</f>
        <v>0</v>
      </c>
      <c r="AT56" s="247">
        <f t="shared" si="84"/>
        <v>0</v>
      </c>
      <c r="AU56" s="111">
        <v>0</v>
      </c>
      <c r="AV56" s="432">
        <f t="shared" si="69"/>
        <v>0</v>
      </c>
      <c r="AW56" s="433">
        <f t="shared" si="85"/>
        <v>0</v>
      </c>
      <c r="AX56" s="432">
        <f t="shared" si="85"/>
        <v>0</v>
      </c>
      <c r="AY56" s="431">
        <f>IFERROR(AQ56/C56*100,0)</f>
        <v>0</v>
      </c>
      <c r="AZ56" s="431">
        <f t="shared" si="51"/>
        <v>0</v>
      </c>
      <c r="BA56" s="431">
        <f t="shared" si="52"/>
        <v>0</v>
      </c>
    </row>
    <row r="57" spans="1:53" ht="27" customHeight="1">
      <c r="A57" s="30"/>
      <c r="B57" s="1"/>
      <c r="N57" s="1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22"/>
      <c r="AE57" s="1"/>
      <c r="AF57" s="5"/>
      <c r="AG57" s="5"/>
      <c r="AH57" s="5"/>
      <c r="AN57" s="5"/>
      <c r="AO57" s="5"/>
      <c r="AP57" s="5"/>
      <c r="AQ57" s="5"/>
      <c r="AR57" s="5"/>
      <c r="AS57" s="5"/>
      <c r="AU57" s="1"/>
      <c r="AV57" s="5"/>
      <c r="AW57" s="14"/>
      <c r="AX57" s="14"/>
      <c r="AY57" s="14"/>
      <c r="AZ57" s="14"/>
      <c r="BA57" s="14"/>
    </row>
    <row r="58" spans="1:53" ht="27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18"/>
      <c r="AW58" s="18"/>
      <c r="AX58" s="18"/>
      <c r="AY58" s="18"/>
      <c r="AZ58" s="18"/>
      <c r="BA58" s="18"/>
    </row>
    <row r="59" spans="1:53" ht="27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1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18"/>
      <c r="AW59" s="18"/>
      <c r="AX59" s="18"/>
      <c r="AY59" s="18"/>
      <c r="AZ59" s="18"/>
      <c r="BA59" s="18"/>
    </row>
    <row r="60" spans="1:53" ht="27" customHeight="1"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5"/>
      <c r="AE60" s="439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18"/>
      <c r="AW60" s="18"/>
      <c r="AX60" s="18"/>
      <c r="AY60" s="18"/>
      <c r="AZ60" s="18"/>
      <c r="BA60" s="18"/>
    </row>
    <row r="61" spans="1:53" ht="27" customHeight="1"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15"/>
      <c r="AE61" s="16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18"/>
      <c r="AW61" s="18"/>
      <c r="AX61" s="18"/>
      <c r="AY61" s="18"/>
      <c r="AZ61" s="18"/>
      <c r="BA61" s="18"/>
    </row>
    <row r="62" spans="1:53" ht="27" customHeight="1">
      <c r="A62" s="246"/>
      <c r="B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15"/>
      <c r="AE62" s="16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19"/>
      <c r="BA62" s="19"/>
    </row>
    <row r="63" spans="1:53" ht="27" customHeight="1">
      <c r="A63" s="246"/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15"/>
      <c r="AE63" s="16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19"/>
      <c r="BA63" s="19"/>
    </row>
    <row r="64" spans="1:53" ht="27" customHeight="1">
      <c r="A64" s="246"/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15"/>
      <c r="AE64" s="16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19"/>
      <c r="BA64" s="19"/>
    </row>
    <row r="65" spans="1:53" ht="27" customHeight="1">
      <c r="A65" s="246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15"/>
      <c r="AE65" s="16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19"/>
      <c r="BA65" s="19"/>
    </row>
    <row r="66" spans="1:53" ht="27" customHeight="1">
      <c r="A66" s="246"/>
      <c r="B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15"/>
      <c r="AE66" s="16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8"/>
      <c r="AW66" s="18"/>
      <c r="AX66" s="18"/>
      <c r="AY66" s="18"/>
      <c r="AZ66" s="18"/>
      <c r="BA66" s="18"/>
    </row>
    <row r="67" spans="1:53" ht="27" customHeight="1"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15"/>
      <c r="AE67" s="16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18"/>
      <c r="AW67" s="18"/>
      <c r="AX67" s="18"/>
      <c r="AY67" s="18"/>
      <c r="AZ67" s="18"/>
      <c r="BA67" s="18"/>
    </row>
    <row r="68" spans="1:53" ht="27" customHeight="1"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15"/>
      <c r="AE68" s="16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18"/>
      <c r="AW68" s="18"/>
      <c r="AX68" s="18"/>
      <c r="AY68" s="18"/>
      <c r="AZ68" s="18"/>
      <c r="BA68" s="18"/>
    </row>
    <row r="69" spans="1:53" ht="27" customHeight="1"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15"/>
      <c r="AE69" s="16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18"/>
      <c r="AW69" s="18"/>
      <c r="AX69" s="18"/>
      <c r="AY69" s="18"/>
      <c r="AZ69" s="18"/>
      <c r="BA69" s="18"/>
    </row>
    <row r="70" spans="1:53" ht="27" customHeight="1"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15"/>
      <c r="AE70" s="16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18"/>
      <c r="AW70" s="18"/>
      <c r="AX70" s="18"/>
      <c r="AY70" s="18"/>
      <c r="AZ70" s="18"/>
      <c r="BA70" s="18"/>
    </row>
    <row r="71" spans="1:53" ht="27" customHeight="1">
      <c r="B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15"/>
      <c r="AE71" s="16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18"/>
      <c r="AW71" s="18"/>
      <c r="AX71" s="18"/>
      <c r="AY71" s="18"/>
      <c r="AZ71" s="18"/>
      <c r="BA71" s="18"/>
    </row>
    <row r="72" spans="1:53" ht="27" customHeight="1">
      <c r="B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15"/>
      <c r="AE72" s="16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19"/>
      <c r="BA72" s="18"/>
    </row>
    <row r="73" spans="1:53" ht="27" customHeight="1"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15"/>
      <c r="AE73" s="16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19"/>
      <c r="BA73" s="18"/>
    </row>
    <row r="74" spans="1:53" ht="27" customHeight="1">
      <c r="A74" s="1"/>
      <c r="B74" s="1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15"/>
      <c r="AE74" s="16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18"/>
      <c r="AW74" s="18"/>
      <c r="AX74" s="18"/>
      <c r="AY74" s="18"/>
      <c r="AZ74" s="18"/>
      <c r="BA74" s="18"/>
    </row>
    <row r="75" spans="1:53" ht="27" customHeight="1">
      <c r="A75" s="1"/>
      <c r="B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15"/>
      <c r="AE75" s="16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19"/>
      <c r="BA75" s="18"/>
    </row>
    <row r="76" spans="1:53" ht="27" customHeight="1">
      <c r="A76" s="1"/>
      <c r="B76" s="1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15"/>
      <c r="AE76" s="16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19"/>
      <c r="BA76" s="18"/>
    </row>
    <row r="77" spans="1:53" ht="27" customHeight="1">
      <c r="A77" s="246"/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15"/>
      <c r="AE77" s="16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18"/>
      <c r="AW77" s="18"/>
      <c r="AX77" s="18"/>
      <c r="AY77" s="18"/>
      <c r="AZ77" s="18"/>
      <c r="BA77" s="18"/>
    </row>
    <row r="78" spans="1:53" ht="27" customHeight="1">
      <c r="AV78" s="20"/>
      <c r="AW78" s="20"/>
      <c r="AX78" s="20"/>
    </row>
    <row r="79" spans="1:53" ht="27" customHeight="1">
      <c r="AV79" s="20"/>
      <c r="AW79" s="20"/>
      <c r="AX79" s="20"/>
    </row>
    <row r="80" spans="1:53" ht="27" customHeight="1">
      <c r="AV80" s="20"/>
      <c r="AW80" s="20"/>
      <c r="AX80" s="20"/>
    </row>
  </sheetData>
  <mergeCells count="44">
    <mergeCell ref="A27:B27"/>
    <mergeCell ref="A45:B45"/>
    <mergeCell ref="A50:B50"/>
    <mergeCell ref="A29:B29"/>
    <mergeCell ref="A33:B33"/>
    <mergeCell ref="A37:B37"/>
    <mergeCell ref="A6:B6"/>
    <mergeCell ref="A7:B7"/>
    <mergeCell ref="A18:B18"/>
    <mergeCell ref="A19:B19"/>
    <mergeCell ref="A24:B24"/>
    <mergeCell ref="A5:B5"/>
    <mergeCell ref="I2:K3"/>
    <mergeCell ref="L2:N3"/>
    <mergeCell ref="O2:Q3"/>
    <mergeCell ref="AA2:AC3"/>
    <mergeCell ref="AZ1:BA1"/>
    <mergeCell ref="AV2:AX3"/>
    <mergeCell ref="A2:B4"/>
    <mergeCell ref="C2:E3"/>
    <mergeCell ref="F2:H3"/>
    <mergeCell ref="AY2:BA3"/>
    <mergeCell ref="S3:V3"/>
    <mergeCell ref="W3:Z3"/>
    <mergeCell ref="AJ3:AK3"/>
    <mergeCell ref="AL3:AM3"/>
    <mergeCell ref="S2:Z2"/>
    <mergeCell ref="AD3:AE3"/>
    <mergeCell ref="AD50:AE50"/>
    <mergeCell ref="AF2:AH3"/>
    <mergeCell ref="AI2:AM2"/>
    <mergeCell ref="AN2:AP3"/>
    <mergeCell ref="AQ2:AU3"/>
    <mergeCell ref="AD27:AE27"/>
    <mergeCell ref="AD29:AE29"/>
    <mergeCell ref="AD33:AE33"/>
    <mergeCell ref="AD37:AE37"/>
    <mergeCell ref="AD45:AE45"/>
    <mergeCell ref="AD6:AE6"/>
    <mergeCell ref="AD7:AE7"/>
    <mergeCell ref="AD18:AE18"/>
    <mergeCell ref="AD19:AE19"/>
    <mergeCell ref="AD24:AE24"/>
    <mergeCell ref="AD5:AE5"/>
  </mergeCells>
  <phoneticPr fontId="23"/>
  <pageMargins left="0.59055118110236227" right="0.39370078740157483" top="0.78740157480314965" bottom="0.39370078740157483" header="0.59055118110236227" footer="0.11811023622047245"/>
  <pageSetup paperSize="8" scale="75" firstPageNumber="66" orientation="landscape" useFirstPageNumber="1" r:id="rId1"/>
  <headerFooter alignWithMargins="0">
    <oddHeader>&amp;L&amp;10高 等  学 校
卒業後の状況&amp;R&amp;10高 等  学 校
卒業後の状況</oddHeader>
    <oddFooter>&amp;C-&amp;P--</oddFooter>
  </headerFooter>
  <ignoredErrors>
    <ignoredError sqref="C24 AV34:AX34 AV29 C37:H37 AV24 AU33 AG37:AH37 AG45:AH45 AG50:AH50 C50:H50 M50:N50 D45:H45 D33:H33 M33:N33 J24:K24 J37:K37 J50:K50 J45:K45 J33:K33 M24:N24 M37:N37 M45:N45 P50:Q50 P33:Q33 P24:Q24 P37:Q37 P45:Q45 S50:Z50 S33:Z33 S24:Z24 S37:Z37 S45:Z45 AB50:AC50 AB33:AC33 AB24:AC24 AB37:AC37 AB45:AC45 AJ37:AM37 AJ45:AM45 AJ50:AM50 AO37:AP37 AO45:AP45 AO50:AP50 AV44:AX44 AV37 AV49:AX49 AU45:AV45 AV56:AX56 AV50 G27:H27 AV26:AX26 J27:K27 N27 P27:Q27 S27:Z27 AB27:AC27 AV28 C29:H29 J29:K29 M29:N29 P29:Q29 S29:Z29 AB29:AC29 AV25:AX25 AV38:AX38 AV39:AX39 AV40:AX40 AV41:AX41 AV42:AX42 AV43:AX43 AV46:AX46 AV47:AX47 AV48:AX48 AV51:AX51 AV52:AX52 AV53:AX53 AV54:AX54 AV55:AX55 AX28 F24:H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R3" transitionEvaluation="1">
    <tabColor rgb="FF92D050"/>
    <pageSetUpPr fitToPage="1"/>
  </sheetPr>
  <dimension ref="A1:AN38"/>
  <sheetViews>
    <sheetView showGridLines="0" zoomScale="55" zoomScaleNormal="55" zoomScaleSheetLayoutView="40" workbookViewId="0">
      <pane xSplit="2" ySplit="2" topLeftCell="R3" activePane="bottomRight" state="frozen"/>
      <selection pane="topRight" activeCell="C1" sqref="C1"/>
      <selection pane="bottomLeft" activeCell="A3" sqref="A3"/>
      <selection pane="bottomRight" activeCell="A40" sqref="A40:XFD41"/>
    </sheetView>
  </sheetViews>
  <sheetFormatPr defaultColWidth="10.69921875" defaultRowHeight="30" customHeight="1"/>
  <cols>
    <col min="1" max="1" width="10.796875" style="2" customWidth="1"/>
    <col min="2" max="2" width="5.19921875" style="2" customWidth="1"/>
    <col min="3" max="3" width="7.3984375" style="2" customWidth="1"/>
    <col min="4" max="23" width="8.69921875" style="2" customWidth="1"/>
    <col min="24" max="24" width="6.69921875" style="2" customWidth="1"/>
    <col min="25" max="16384" width="10.69921875" style="2"/>
  </cols>
  <sheetData>
    <row r="1" spans="1:40" s="1" customFormat="1" ht="30" customHeight="1">
      <c r="A1" s="101" t="s">
        <v>241</v>
      </c>
      <c r="B1" s="102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1" t="s">
        <v>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73.5" customHeight="1">
      <c r="A2" s="618" t="s">
        <v>109</v>
      </c>
      <c r="B2" s="535"/>
      <c r="C2" s="103" t="s">
        <v>5</v>
      </c>
      <c r="D2" s="104" t="s">
        <v>110</v>
      </c>
      <c r="E2" s="104" t="s">
        <v>111</v>
      </c>
      <c r="F2" s="103" t="s">
        <v>112</v>
      </c>
      <c r="G2" s="104" t="s">
        <v>113</v>
      </c>
      <c r="H2" s="104" t="s">
        <v>114</v>
      </c>
      <c r="I2" s="116" t="s">
        <v>115</v>
      </c>
      <c r="J2" s="104" t="s">
        <v>107</v>
      </c>
      <c r="K2" s="103" t="s">
        <v>116</v>
      </c>
      <c r="L2" s="103" t="s">
        <v>117</v>
      </c>
      <c r="M2" s="103" t="s">
        <v>118</v>
      </c>
      <c r="N2" s="103" t="s">
        <v>119</v>
      </c>
      <c r="O2" s="117" t="s">
        <v>120</v>
      </c>
      <c r="P2" s="117" t="s">
        <v>121</v>
      </c>
      <c r="Q2" s="117" t="s">
        <v>236</v>
      </c>
      <c r="R2" s="103" t="s">
        <v>122</v>
      </c>
      <c r="S2" s="104" t="s">
        <v>108</v>
      </c>
      <c r="T2" s="103" t="s">
        <v>123</v>
      </c>
      <c r="U2" s="117" t="s">
        <v>124</v>
      </c>
      <c r="V2" s="117" t="s">
        <v>125</v>
      </c>
      <c r="W2" s="105" t="s">
        <v>126</v>
      </c>
    </row>
    <row r="3" spans="1:40" ht="23.1" customHeight="1">
      <c r="A3" s="106"/>
      <c r="B3" s="43" t="s">
        <v>5</v>
      </c>
      <c r="C3" s="118">
        <v>2865</v>
      </c>
      <c r="D3" s="118">
        <v>49</v>
      </c>
      <c r="E3" s="118">
        <v>17</v>
      </c>
      <c r="F3" s="118">
        <v>4</v>
      </c>
      <c r="G3" s="118">
        <v>355</v>
      </c>
      <c r="H3" s="118">
        <v>631</v>
      </c>
      <c r="I3" s="118">
        <v>42</v>
      </c>
      <c r="J3" s="118">
        <v>57</v>
      </c>
      <c r="K3" s="118">
        <v>111</v>
      </c>
      <c r="L3" s="118">
        <v>341</v>
      </c>
      <c r="M3" s="118">
        <v>32</v>
      </c>
      <c r="N3" s="118">
        <v>24</v>
      </c>
      <c r="O3" s="118">
        <v>61</v>
      </c>
      <c r="P3" s="118">
        <v>146</v>
      </c>
      <c r="Q3" s="118">
        <v>120</v>
      </c>
      <c r="R3" s="118">
        <v>9</v>
      </c>
      <c r="S3" s="118">
        <v>170</v>
      </c>
      <c r="T3" s="118">
        <v>53</v>
      </c>
      <c r="U3" s="118">
        <v>190</v>
      </c>
      <c r="V3" s="118">
        <v>445</v>
      </c>
      <c r="W3" s="118">
        <v>8</v>
      </c>
    </row>
    <row r="4" spans="1:40" ht="23.1" customHeight="1">
      <c r="A4" s="107" t="s">
        <v>30</v>
      </c>
      <c r="B4" s="42" t="s">
        <v>6</v>
      </c>
      <c r="C4" s="108">
        <v>1817</v>
      </c>
      <c r="D4" s="108">
        <v>31</v>
      </c>
      <c r="E4" s="108">
        <v>12</v>
      </c>
      <c r="F4" s="108">
        <v>3</v>
      </c>
      <c r="G4" s="108">
        <v>316</v>
      </c>
      <c r="H4" s="108">
        <v>460</v>
      </c>
      <c r="I4" s="109">
        <v>36</v>
      </c>
      <c r="J4" s="109">
        <v>41</v>
      </c>
      <c r="K4" s="109">
        <v>91</v>
      </c>
      <c r="L4" s="109">
        <v>144</v>
      </c>
      <c r="M4" s="108">
        <v>8</v>
      </c>
      <c r="N4" s="108">
        <v>7</v>
      </c>
      <c r="O4" s="108">
        <v>40</v>
      </c>
      <c r="P4" s="108">
        <v>47</v>
      </c>
      <c r="Q4" s="108">
        <v>46</v>
      </c>
      <c r="R4" s="108">
        <v>2</v>
      </c>
      <c r="S4" s="108">
        <v>38</v>
      </c>
      <c r="T4" s="108">
        <v>26</v>
      </c>
      <c r="U4" s="108">
        <v>138</v>
      </c>
      <c r="V4" s="109">
        <v>323</v>
      </c>
      <c r="W4" s="109">
        <v>8</v>
      </c>
    </row>
    <row r="5" spans="1:40" ht="23.1" customHeight="1">
      <c r="A5" s="110"/>
      <c r="B5" s="43" t="s">
        <v>7</v>
      </c>
      <c r="C5" s="111">
        <v>1048</v>
      </c>
      <c r="D5" s="111">
        <v>18</v>
      </c>
      <c r="E5" s="111">
        <v>5</v>
      </c>
      <c r="F5" s="111">
        <v>1</v>
      </c>
      <c r="G5" s="111">
        <v>39</v>
      </c>
      <c r="H5" s="111">
        <v>171</v>
      </c>
      <c r="I5" s="111">
        <v>6</v>
      </c>
      <c r="J5" s="111">
        <v>16</v>
      </c>
      <c r="K5" s="111">
        <v>20</v>
      </c>
      <c r="L5" s="111">
        <v>197</v>
      </c>
      <c r="M5" s="111">
        <v>24</v>
      </c>
      <c r="N5" s="111">
        <v>17</v>
      </c>
      <c r="O5" s="111">
        <v>21</v>
      </c>
      <c r="P5" s="111">
        <v>99</v>
      </c>
      <c r="Q5" s="111">
        <v>74</v>
      </c>
      <c r="R5" s="111">
        <v>7</v>
      </c>
      <c r="S5" s="111">
        <v>132</v>
      </c>
      <c r="T5" s="111">
        <v>27</v>
      </c>
      <c r="U5" s="111">
        <v>52</v>
      </c>
      <c r="V5" s="111">
        <v>122</v>
      </c>
      <c r="W5" s="111">
        <v>0</v>
      </c>
    </row>
    <row r="6" spans="1:40" ht="23.1" customHeight="1">
      <c r="A6" s="106"/>
      <c r="B6" s="43" t="s">
        <v>5</v>
      </c>
      <c r="C6" s="112">
        <v>798</v>
      </c>
      <c r="D6" s="112">
        <v>20</v>
      </c>
      <c r="E6" s="112">
        <v>3</v>
      </c>
      <c r="F6" s="112">
        <v>1</v>
      </c>
      <c r="G6" s="112">
        <v>49</v>
      </c>
      <c r="H6" s="112">
        <v>112</v>
      </c>
      <c r="I6" s="111">
        <v>5</v>
      </c>
      <c r="J6" s="111">
        <v>14</v>
      </c>
      <c r="K6" s="111">
        <v>30</v>
      </c>
      <c r="L6" s="111">
        <v>106</v>
      </c>
      <c r="M6" s="112">
        <v>11</v>
      </c>
      <c r="N6" s="112">
        <v>1</v>
      </c>
      <c r="O6" s="112">
        <v>9</v>
      </c>
      <c r="P6" s="112">
        <v>49</v>
      </c>
      <c r="Q6" s="112">
        <v>66</v>
      </c>
      <c r="R6" s="112">
        <v>4</v>
      </c>
      <c r="S6" s="112">
        <v>69</v>
      </c>
      <c r="T6" s="112">
        <v>13</v>
      </c>
      <c r="U6" s="112">
        <v>42</v>
      </c>
      <c r="V6" s="111">
        <v>189</v>
      </c>
      <c r="W6" s="111">
        <v>5</v>
      </c>
    </row>
    <row r="7" spans="1:40" ht="23.1" customHeight="1">
      <c r="A7" s="443" t="s">
        <v>345</v>
      </c>
      <c r="B7" s="42" t="s">
        <v>6</v>
      </c>
      <c r="C7" s="108">
        <v>432</v>
      </c>
      <c r="D7" s="108">
        <v>9</v>
      </c>
      <c r="E7" s="108">
        <v>2</v>
      </c>
      <c r="F7" s="108">
        <v>0</v>
      </c>
      <c r="G7" s="108">
        <v>35</v>
      </c>
      <c r="H7" s="108">
        <v>61</v>
      </c>
      <c r="I7" s="109">
        <v>3</v>
      </c>
      <c r="J7" s="109">
        <v>8</v>
      </c>
      <c r="K7" s="109">
        <v>23</v>
      </c>
      <c r="L7" s="109">
        <v>51</v>
      </c>
      <c r="M7" s="108">
        <v>6</v>
      </c>
      <c r="N7" s="108">
        <v>0</v>
      </c>
      <c r="O7" s="108">
        <v>5</v>
      </c>
      <c r="P7" s="108">
        <v>9</v>
      </c>
      <c r="Q7" s="108">
        <v>34</v>
      </c>
      <c r="R7" s="108">
        <v>1</v>
      </c>
      <c r="S7" s="108">
        <v>20</v>
      </c>
      <c r="T7" s="108">
        <v>5</v>
      </c>
      <c r="U7" s="108">
        <v>30</v>
      </c>
      <c r="V7" s="109">
        <v>125</v>
      </c>
      <c r="W7" s="109">
        <v>5</v>
      </c>
    </row>
    <row r="8" spans="1:40" ht="23.1" customHeight="1">
      <c r="A8" s="110"/>
      <c r="B8" s="43" t="s">
        <v>7</v>
      </c>
      <c r="C8" s="112">
        <v>366</v>
      </c>
      <c r="D8" s="112">
        <v>11</v>
      </c>
      <c r="E8" s="112">
        <v>1</v>
      </c>
      <c r="F8" s="112">
        <v>1</v>
      </c>
      <c r="G8" s="112">
        <v>14</v>
      </c>
      <c r="H8" s="112">
        <v>51</v>
      </c>
      <c r="I8" s="111">
        <v>2</v>
      </c>
      <c r="J8" s="111">
        <v>6</v>
      </c>
      <c r="K8" s="111">
        <v>7</v>
      </c>
      <c r="L8" s="111">
        <v>55</v>
      </c>
      <c r="M8" s="112">
        <v>5</v>
      </c>
      <c r="N8" s="112">
        <v>1</v>
      </c>
      <c r="O8" s="112">
        <v>4</v>
      </c>
      <c r="P8" s="112">
        <v>40</v>
      </c>
      <c r="Q8" s="112">
        <v>32</v>
      </c>
      <c r="R8" s="112">
        <v>3</v>
      </c>
      <c r="S8" s="112">
        <v>49</v>
      </c>
      <c r="T8" s="112">
        <v>8</v>
      </c>
      <c r="U8" s="112">
        <v>12</v>
      </c>
      <c r="V8" s="111">
        <v>64</v>
      </c>
      <c r="W8" s="111">
        <v>0</v>
      </c>
    </row>
    <row r="9" spans="1:40" ht="23.1" customHeight="1">
      <c r="A9" s="45"/>
      <c r="B9" s="43" t="s">
        <v>5</v>
      </c>
      <c r="C9" s="112">
        <v>275</v>
      </c>
      <c r="D9" s="112">
        <v>12</v>
      </c>
      <c r="E9" s="112">
        <v>0</v>
      </c>
      <c r="F9" s="112">
        <v>1</v>
      </c>
      <c r="G9" s="112">
        <v>46</v>
      </c>
      <c r="H9" s="112">
        <v>50</v>
      </c>
      <c r="I9" s="111">
        <v>0</v>
      </c>
      <c r="J9" s="111">
        <v>1</v>
      </c>
      <c r="K9" s="111">
        <v>5</v>
      </c>
      <c r="L9" s="111">
        <v>58</v>
      </c>
      <c r="M9" s="112">
        <v>1</v>
      </c>
      <c r="N9" s="112">
        <v>2</v>
      </c>
      <c r="O9" s="112">
        <v>2</v>
      </c>
      <c r="P9" s="112">
        <v>13</v>
      </c>
      <c r="Q9" s="112">
        <v>13</v>
      </c>
      <c r="R9" s="112">
        <v>1</v>
      </c>
      <c r="S9" s="112">
        <v>5</v>
      </c>
      <c r="T9" s="112">
        <v>16</v>
      </c>
      <c r="U9" s="112">
        <v>10</v>
      </c>
      <c r="V9" s="111">
        <v>39</v>
      </c>
      <c r="W9" s="111">
        <v>0</v>
      </c>
    </row>
    <row r="10" spans="1:40" ht="23.1" customHeight="1">
      <c r="A10" s="444" t="s">
        <v>346</v>
      </c>
      <c r="B10" s="42" t="s">
        <v>6</v>
      </c>
      <c r="C10" s="108">
        <v>189</v>
      </c>
      <c r="D10" s="108">
        <v>11</v>
      </c>
      <c r="E10" s="108">
        <v>0</v>
      </c>
      <c r="F10" s="108">
        <v>1</v>
      </c>
      <c r="G10" s="108">
        <v>45</v>
      </c>
      <c r="H10" s="108">
        <v>30</v>
      </c>
      <c r="I10" s="109">
        <v>0</v>
      </c>
      <c r="J10" s="109">
        <v>0</v>
      </c>
      <c r="K10" s="109">
        <v>5</v>
      </c>
      <c r="L10" s="109">
        <v>28</v>
      </c>
      <c r="M10" s="108">
        <v>0</v>
      </c>
      <c r="N10" s="108">
        <v>1</v>
      </c>
      <c r="O10" s="108">
        <v>2</v>
      </c>
      <c r="P10" s="108">
        <v>5</v>
      </c>
      <c r="Q10" s="108">
        <v>3</v>
      </c>
      <c r="R10" s="108">
        <v>0</v>
      </c>
      <c r="S10" s="108">
        <v>2</v>
      </c>
      <c r="T10" s="108">
        <v>12</v>
      </c>
      <c r="U10" s="108">
        <v>8</v>
      </c>
      <c r="V10" s="109">
        <v>36</v>
      </c>
      <c r="W10" s="109">
        <v>0</v>
      </c>
    </row>
    <row r="11" spans="1:40" ht="23.1" customHeight="1">
      <c r="A11" s="445"/>
      <c r="B11" s="43" t="s">
        <v>7</v>
      </c>
      <c r="C11" s="112">
        <v>86</v>
      </c>
      <c r="D11" s="112">
        <v>1</v>
      </c>
      <c r="E11" s="112">
        <v>0</v>
      </c>
      <c r="F11" s="112">
        <v>0</v>
      </c>
      <c r="G11" s="112">
        <v>1</v>
      </c>
      <c r="H11" s="112">
        <v>20</v>
      </c>
      <c r="I11" s="111">
        <v>0</v>
      </c>
      <c r="J11" s="111">
        <v>1</v>
      </c>
      <c r="K11" s="111">
        <v>0</v>
      </c>
      <c r="L11" s="111">
        <v>30</v>
      </c>
      <c r="M11" s="112">
        <v>1</v>
      </c>
      <c r="N11" s="112">
        <v>1</v>
      </c>
      <c r="O11" s="112">
        <v>0</v>
      </c>
      <c r="P11" s="112">
        <v>8</v>
      </c>
      <c r="Q11" s="112">
        <v>10</v>
      </c>
      <c r="R11" s="112">
        <v>1</v>
      </c>
      <c r="S11" s="111">
        <v>3</v>
      </c>
      <c r="T11" s="112">
        <v>4</v>
      </c>
      <c r="U11" s="112">
        <v>2</v>
      </c>
      <c r="V11" s="111">
        <v>3</v>
      </c>
      <c r="W11" s="111">
        <v>0</v>
      </c>
    </row>
    <row r="12" spans="1:40" ht="23.1" customHeight="1">
      <c r="A12" s="446"/>
      <c r="B12" s="43" t="s">
        <v>5</v>
      </c>
      <c r="C12" s="112">
        <v>968</v>
      </c>
      <c r="D12" s="112">
        <v>1</v>
      </c>
      <c r="E12" s="112">
        <v>1</v>
      </c>
      <c r="F12" s="112">
        <v>1</v>
      </c>
      <c r="G12" s="112">
        <v>230</v>
      </c>
      <c r="H12" s="112">
        <v>349</v>
      </c>
      <c r="I12" s="111">
        <v>33</v>
      </c>
      <c r="J12" s="111">
        <v>33</v>
      </c>
      <c r="K12" s="111">
        <v>45</v>
      </c>
      <c r="L12" s="111">
        <v>50</v>
      </c>
      <c r="M12" s="112">
        <v>0</v>
      </c>
      <c r="N12" s="112">
        <v>5</v>
      </c>
      <c r="O12" s="112">
        <v>30</v>
      </c>
      <c r="P12" s="112">
        <v>7</v>
      </c>
      <c r="Q12" s="112">
        <v>10</v>
      </c>
      <c r="R12" s="112">
        <v>1</v>
      </c>
      <c r="S12" s="113">
        <v>5</v>
      </c>
      <c r="T12" s="112">
        <v>2</v>
      </c>
      <c r="U12" s="112">
        <v>89</v>
      </c>
      <c r="V12" s="111">
        <v>74</v>
      </c>
      <c r="W12" s="111">
        <v>2</v>
      </c>
    </row>
    <row r="13" spans="1:40" ht="23.1" customHeight="1">
      <c r="A13" s="444" t="s">
        <v>347</v>
      </c>
      <c r="B13" s="42" t="s">
        <v>6</v>
      </c>
      <c r="C13" s="108">
        <v>840</v>
      </c>
      <c r="D13" s="108">
        <v>1</v>
      </c>
      <c r="E13" s="108">
        <v>1</v>
      </c>
      <c r="F13" s="108">
        <v>1</v>
      </c>
      <c r="G13" s="108">
        <v>214</v>
      </c>
      <c r="H13" s="108">
        <v>309</v>
      </c>
      <c r="I13" s="109">
        <v>30</v>
      </c>
      <c r="J13" s="109">
        <v>28</v>
      </c>
      <c r="K13" s="109">
        <v>42</v>
      </c>
      <c r="L13" s="109">
        <v>31</v>
      </c>
      <c r="M13" s="108">
        <v>0</v>
      </c>
      <c r="N13" s="108">
        <v>2</v>
      </c>
      <c r="O13" s="108">
        <v>24</v>
      </c>
      <c r="P13" s="108">
        <v>4</v>
      </c>
      <c r="Q13" s="108">
        <v>5</v>
      </c>
      <c r="R13" s="108">
        <v>1</v>
      </c>
      <c r="S13" s="108">
        <v>1</v>
      </c>
      <c r="T13" s="108">
        <v>1</v>
      </c>
      <c r="U13" s="108">
        <v>74</v>
      </c>
      <c r="V13" s="109">
        <v>69</v>
      </c>
      <c r="W13" s="109">
        <v>2</v>
      </c>
    </row>
    <row r="14" spans="1:40" ht="23.1" customHeight="1">
      <c r="A14" s="445"/>
      <c r="B14" s="43" t="s">
        <v>7</v>
      </c>
      <c r="C14" s="112">
        <v>128</v>
      </c>
      <c r="D14" s="112">
        <v>0</v>
      </c>
      <c r="E14" s="112">
        <v>0</v>
      </c>
      <c r="F14" s="112">
        <v>0</v>
      </c>
      <c r="G14" s="112">
        <v>16</v>
      </c>
      <c r="H14" s="112">
        <v>40</v>
      </c>
      <c r="I14" s="111">
        <v>3</v>
      </c>
      <c r="J14" s="111">
        <v>5</v>
      </c>
      <c r="K14" s="111">
        <v>3</v>
      </c>
      <c r="L14" s="111">
        <v>19</v>
      </c>
      <c r="M14" s="112">
        <v>0</v>
      </c>
      <c r="N14" s="111">
        <v>3</v>
      </c>
      <c r="O14" s="112">
        <v>6</v>
      </c>
      <c r="P14" s="112">
        <v>3</v>
      </c>
      <c r="Q14" s="112">
        <v>5</v>
      </c>
      <c r="R14" s="112">
        <v>0</v>
      </c>
      <c r="S14" s="111">
        <v>4</v>
      </c>
      <c r="T14" s="112">
        <v>1</v>
      </c>
      <c r="U14" s="112">
        <v>15</v>
      </c>
      <c r="V14" s="111">
        <v>5</v>
      </c>
      <c r="W14" s="111">
        <v>0</v>
      </c>
    </row>
    <row r="15" spans="1:40" ht="23.1" customHeight="1">
      <c r="A15" s="446"/>
      <c r="B15" s="43" t="s">
        <v>5</v>
      </c>
      <c r="C15" s="112">
        <v>344</v>
      </c>
      <c r="D15" s="112">
        <v>6</v>
      </c>
      <c r="E15" s="112">
        <v>0</v>
      </c>
      <c r="F15" s="112">
        <v>0</v>
      </c>
      <c r="G15" s="112">
        <v>17</v>
      </c>
      <c r="H15" s="112">
        <v>59</v>
      </c>
      <c r="I15" s="111">
        <v>2</v>
      </c>
      <c r="J15" s="111">
        <v>6</v>
      </c>
      <c r="K15" s="111">
        <v>12</v>
      </c>
      <c r="L15" s="111">
        <v>70</v>
      </c>
      <c r="M15" s="112">
        <v>19</v>
      </c>
      <c r="N15" s="113">
        <v>10</v>
      </c>
      <c r="O15" s="112">
        <v>15</v>
      </c>
      <c r="P15" s="112">
        <v>21</v>
      </c>
      <c r="Q15" s="112">
        <v>13</v>
      </c>
      <c r="R15" s="112">
        <v>1</v>
      </c>
      <c r="S15" s="112">
        <v>22</v>
      </c>
      <c r="T15" s="112">
        <v>17</v>
      </c>
      <c r="U15" s="112">
        <v>16</v>
      </c>
      <c r="V15" s="111">
        <v>38</v>
      </c>
      <c r="W15" s="111">
        <v>0</v>
      </c>
    </row>
    <row r="16" spans="1:40" ht="23.1" customHeight="1">
      <c r="A16" s="447" t="s">
        <v>348</v>
      </c>
      <c r="B16" s="42" t="s">
        <v>6</v>
      </c>
      <c r="C16" s="108">
        <v>130</v>
      </c>
      <c r="D16" s="108">
        <v>3</v>
      </c>
      <c r="E16" s="108">
        <v>0</v>
      </c>
      <c r="F16" s="108">
        <v>0</v>
      </c>
      <c r="G16" s="108">
        <v>11</v>
      </c>
      <c r="H16" s="108">
        <v>31</v>
      </c>
      <c r="I16" s="109">
        <v>1</v>
      </c>
      <c r="J16" s="109">
        <v>3</v>
      </c>
      <c r="K16" s="109">
        <v>7</v>
      </c>
      <c r="L16" s="109">
        <v>19</v>
      </c>
      <c r="M16" s="108">
        <v>2</v>
      </c>
      <c r="N16" s="108">
        <v>4</v>
      </c>
      <c r="O16" s="108">
        <v>7</v>
      </c>
      <c r="P16" s="108">
        <v>5</v>
      </c>
      <c r="Q16" s="108">
        <v>3</v>
      </c>
      <c r="R16" s="108">
        <v>0</v>
      </c>
      <c r="S16" s="108">
        <v>1</v>
      </c>
      <c r="T16" s="108">
        <v>5</v>
      </c>
      <c r="U16" s="108">
        <v>8</v>
      </c>
      <c r="V16" s="109">
        <v>20</v>
      </c>
      <c r="W16" s="109">
        <v>0</v>
      </c>
    </row>
    <row r="17" spans="1:23" ht="23.1" customHeight="1">
      <c r="A17" s="448"/>
      <c r="B17" s="43" t="s">
        <v>7</v>
      </c>
      <c r="C17" s="112">
        <v>214</v>
      </c>
      <c r="D17" s="112">
        <v>3</v>
      </c>
      <c r="E17" s="112">
        <v>0</v>
      </c>
      <c r="F17" s="112">
        <v>0</v>
      </c>
      <c r="G17" s="112">
        <v>6</v>
      </c>
      <c r="H17" s="112">
        <v>28</v>
      </c>
      <c r="I17" s="111">
        <v>1</v>
      </c>
      <c r="J17" s="111">
        <v>3</v>
      </c>
      <c r="K17" s="111">
        <v>5</v>
      </c>
      <c r="L17" s="111">
        <v>51</v>
      </c>
      <c r="M17" s="112">
        <v>17</v>
      </c>
      <c r="N17" s="112">
        <v>6</v>
      </c>
      <c r="O17" s="112">
        <v>8</v>
      </c>
      <c r="P17" s="112">
        <v>16</v>
      </c>
      <c r="Q17" s="112">
        <v>10</v>
      </c>
      <c r="R17" s="112">
        <v>1</v>
      </c>
      <c r="S17" s="112">
        <v>21</v>
      </c>
      <c r="T17" s="112">
        <v>12</v>
      </c>
      <c r="U17" s="112">
        <v>8</v>
      </c>
      <c r="V17" s="111">
        <v>18</v>
      </c>
      <c r="W17" s="111">
        <v>0</v>
      </c>
    </row>
    <row r="18" spans="1:23" ht="23.1" customHeight="1">
      <c r="A18" s="446"/>
      <c r="B18" s="43" t="s">
        <v>5</v>
      </c>
      <c r="C18" s="112">
        <v>46</v>
      </c>
      <c r="D18" s="112">
        <v>1</v>
      </c>
      <c r="E18" s="112">
        <v>8</v>
      </c>
      <c r="F18" s="112">
        <v>0</v>
      </c>
      <c r="G18" s="112">
        <v>3</v>
      </c>
      <c r="H18" s="112">
        <v>14</v>
      </c>
      <c r="I18" s="111">
        <v>0</v>
      </c>
      <c r="J18" s="111">
        <v>0</v>
      </c>
      <c r="K18" s="111">
        <v>6</v>
      </c>
      <c r="L18" s="111">
        <v>2</v>
      </c>
      <c r="M18" s="112">
        <v>0</v>
      </c>
      <c r="N18" s="112">
        <v>0</v>
      </c>
      <c r="O18" s="112">
        <v>0</v>
      </c>
      <c r="P18" s="112">
        <v>0</v>
      </c>
      <c r="Q18" s="112">
        <v>4</v>
      </c>
      <c r="R18" s="112">
        <v>0</v>
      </c>
      <c r="S18" s="112">
        <v>1</v>
      </c>
      <c r="T18" s="112">
        <v>0</v>
      </c>
      <c r="U18" s="111">
        <v>5</v>
      </c>
      <c r="V18" s="111">
        <v>2</v>
      </c>
      <c r="W18" s="111">
        <v>0</v>
      </c>
    </row>
    <row r="19" spans="1:23" ht="23.1" customHeight="1">
      <c r="A19" s="444" t="s">
        <v>349</v>
      </c>
      <c r="B19" s="115" t="s">
        <v>6</v>
      </c>
      <c r="C19" s="108">
        <v>33</v>
      </c>
      <c r="D19" s="108">
        <v>0</v>
      </c>
      <c r="E19" s="108">
        <v>7</v>
      </c>
      <c r="F19" s="108">
        <v>0</v>
      </c>
      <c r="G19" s="108">
        <v>3</v>
      </c>
      <c r="H19" s="108">
        <v>11</v>
      </c>
      <c r="I19" s="109">
        <v>0</v>
      </c>
      <c r="J19" s="109">
        <v>0</v>
      </c>
      <c r="K19" s="109">
        <v>6</v>
      </c>
      <c r="L19" s="109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4</v>
      </c>
      <c r="V19" s="109">
        <v>2</v>
      </c>
      <c r="W19" s="109">
        <v>0</v>
      </c>
    </row>
    <row r="20" spans="1:23" ht="23.1" customHeight="1">
      <c r="A20" s="445"/>
      <c r="B20" s="43" t="s">
        <v>7</v>
      </c>
      <c r="C20" s="112">
        <v>13</v>
      </c>
      <c r="D20" s="112">
        <v>1</v>
      </c>
      <c r="E20" s="112">
        <v>1</v>
      </c>
      <c r="F20" s="112">
        <v>0</v>
      </c>
      <c r="G20" s="112">
        <v>0</v>
      </c>
      <c r="H20" s="112">
        <v>3</v>
      </c>
      <c r="I20" s="111">
        <v>0</v>
      </c>
      <c r="J20" s="111">
        <v>0</v>
      </c>
      <c r="K20" s="111">
        <v>0</v>
      </c>
      <c r="L20" s="111">
        <v>2</v>
      </c>
      <c r="M20" s="112">
        <v>0</v>
      </c>
      <c r="N20" s="112">
        <v>0</v>
      </c>
      <c r="O20" s="112">
        <v>0</v>
      </c>
      <c r="P20" s="112">
        <v>0</v>
      </c>
      <c r="Q20" s="112">
        <v>4</v>
      </c>
      <c r="R20" s="112">
        <v>0</v>
      </c>
      <c r="S20" s="112">
        <v>1</v>
      </c>
      <c r="T20" s="112">
        <v>0</v>
      </c>
      <c r="U20" s="112">
        <v>1</v>
      </c>
      <c r="V20" s="111">
        <v>0</v>
      </c>
      <c r="W20" s="111">
        <v>0</v>
      </c>
    </row>
    <row r="21" spans="1:23" ht="23.1" customHeight="1">
      <c r="A21" s="446"/>
      <c r="B21" s="43" t="s">
        <v>5</v>
      </c>
      <c r="C21" s="112">
        <v>111</v>
      </c>
      <c r="D21" s="112">
        <v>0</v>
      </c>
      <c r="E21" s="112">
        <v>0</v>
      </c>
      <c r="F21" s="112">
        <v>0</v>
      </c>
      <c r="G21" s="112">
        <v>1</v>
      </c>
      <c r="H21" s="112">
        <v>15</v>
      </c>
      <c r="I21" s="111">
        <v>0</v>
      </c>
      <c r="J21" s="111">
        <v>0</v>
      </c>
      <c r="K21" s="111">
        <v>2</v>
      </c>
      <c r="L21" s="111">
        <v>19</v>
      </c>
      <c r="M21" s="112">
        <v>0</v>
      </c>
      <c r="N21" s="112">
        <v>1</v>
      </c>
      <c r="O21" s="112">
        <v>0</v>
      </c>
      <c r="P21" s="112">
        <v>39</v>
      </c>
      <c r="Q21" s="112">
        <v>8</v>
      </c>
      <c r="R21" s="112">
        <v>1</v>
      </c>
      <c r="S21" s="112">
        <v>19</v>
      </c>
      <c r="T21" s="112">
        <v>0</v>
      </c>
      <c r="U21" s="111">
        <v>2</v>
      </c>
      <c r="V21" s="111">
        <v>4</v>
      </c>
      <c r="W21" s="111">
        <v>0</v>
      </c>
    </row>
    <row r="22" spans="1:23" ht="23.1" customHeight="1">
      <c r="A22" s="447" t="s">
        <v>350</v>
      </c>
      <c r="B22" s="115" t="s">
        <v>106</v>
      </c>
      <c r="C22" s="108">
        <v>27</v>
      </c>
      <c r="D22" s="108">
        <v>0</v>
      </c>
      <c r="E22" s="108">
        <v>0</v>
      </c>
      <c r="F22" s="108">
        <v>0</v>
      </c>
      <c r="G22" s="108">
        <v>1</v>
      </c>
      <c r="H22" s="108">
        <v>2</v>
      </c>
      <c r="I22" s="109">
        <v>0</v>
      </c>
      <c r="J22" s="109">
        <v>0</v>
      </c>
      <c r="K22" s="109">
        <v>1</v>
      </c>
      <c r="L22" s="109">
        <v>2</v>
      </c>
      <c r="M22" s="108">
        <v>0</v>
      </c>
      <c r="N22" s="108">
        <v>0</v>
      </c>
      <c r="O22" s="108">
        <v>0</v>
      </c>
      <c r="P22" s="108">
        <v>20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9">
        <v>1</v>
      </c>
      <c r="W22" s="109">
        <v>0</v>
      </c>
    </row>
    <row r="23" spans="1:23" ht="23.1" customHeight="1">
      <c r="A23" s="448"/>
      <c r="B23" s="43" t="s">
        <v>7</v>
      </c>
      <c r="C23" s="112">
        <v>84</v>
      </c>
      <c r="D23" s="111">
        <v>0</v>
      </c>
      <c r="E23" s="112">
        <v>0</v>
      </c>
      <c r="F23" s="112">
        <v>0</v>
      </c>
      <c r="G23" s="112">
        <v>0</v>
      </c>
      <c r="H23" s="112">
        <v>13</v>
      </c>
      <c r="I23" s="111">
        <v>0</v>
      </c>
      <c r="J23" s="111">
        <v>0</v>
      </c>
      <c r="K23" s="111">
        <v>1</v>
      </c>
      <c r="L23" s="111">
        <v>17</v>
      </c>
      <c r="M23" s="112">
        <v>0</v>
      </c>
      <c r="N23" s="112">
        <v>1</v>
      </c>
      <c r="O23" s="112">
        <v>0</v>
      </c>
      <c r="P23" s="112">
        <v>19</v>
      </c>
      <c r="Q23" s="112">
        <v>8</v>
      </c>
      <c r="R23" s="112">
        <v>1</v>
      </c>
      <c r="S23" s="112">
        <v>19</v>
      </c>
      <c r="T23" s="112">
        <v>0</v>
      </c>
      <c r="U23" s="112">
        <v>2</v>
      </c>
      <c r="V23" s="111">
        <v>3</v>
      </c>
      <c r="W23" s="111">
        <v>0</v>
      </c>
    </row>
    <row r="24" spans="1:23" ht="23.1" customHeight="1">
      <c r="A24" s="446"/>
      <c r="B24" s="43" t="s">
        <v>5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1">
        <v>0</v>
      </c>
      <c r="J24" s="111">
        <v>0</v>
      </c>
      <c r="K24" s="111">
        <v>0</v>
      </c>
      <c r="L24" s="111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1">
        <v>0</v>
      </c>
      <c r="W24" s="111">
        <v>0</v>
      </c>
    </row>
    <row r="25" spans="1:23" ht="23.1" customHeight="1">
      <c r="A25" s="444" t="s">
        <v>351</v>
      </c>
      <c r="B25" s="115" t="s">
        <v>6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9">
        <v>0</v>
      </c>
      <c r="J25" s="109">
        <v>0</v>
      </c>
      <c r="K25" s="109">
        <v>0</v>
      </c>
      <c r="L25" s="109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9">
        <v>0</v>
      </c>
      <c r="W25" s="109">
        <v>0</v>
      </c>
    </row>
    <row r="26" spans="1:23" ht="23.1" customHeight="1">
      <c r="A26" s="445"/>
      <c r="B26" s="43" t="s">
        <v>7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1">
        <v>0</v>
      </c>
      <c r="J26" s="111">
        <v>0</v>
      </c>
      <c r="K26" s="111">
        <v>0</v>
      </c>
      <c r="L26" s="111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1">
        <v>0</v>
      </c>
      <c r="W26" s="111">
        <v>0</v>
      </c>
    </row>
    <row r="27" spans="1:23" ht="23.1" customHeight="1">
      <c r="A27" s="446"/>
      <c r="B27" s="43" t="s">
        <v>5</v>
      </c>
      <c r="C27" s="112">
        <v>6</v>
      </c>
      <c r="D27" s="112">
        <v>0</v>
      </c>
      <c r="E27" s="112">
        <v>0</v>
      </c>
      <c r="F27" s="112">
        <v>0</v>
      </c>
      <c r="G27" s="112">
        <v>0</v>
      </c>
      <c r="H27" s="112">
        <v>2</v>
      </c>
      <c r="I27" s="111">
        <v>0</v>
      </c>
      <c r="J27" s="111">
        <v>0</v>
      </c>
      <c r="K27" s="111">
        <v>2</v>
      </c>
      <c r="L27" s="111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1</v>
      </c>
      <c r="T27" s="112">
        <v>0</v>
      </c>
      <c r="U27" s="112">
        <v>1</v>
      </c>
      <c r="V27" s="111">
        <v>0</v>
      </c>
      <c r="W27" s="111">
        <v>0</v>
      </c>
    </row>
    <row r="28" spans="1:23" ht="23.1" customHeight="1">
      <c r="A28" s="444" t="s">
        <v>352</v>
      </c>
      <c r="B28" s="115" t="s">
        <v>6</v>
      </c>
      <c r="C28" s="108">
        <v>4</v>
      </c>
      <c r="D28" s="108">
        <v>0</v>
      </c>
      <c r="E28" s="108">
        <v>0</v>
      </c>
      <c r="F28" s="108">
        <v>0</v>
      </c>
      <c r="G28" s="108">
        <v>0</v>
      </c>
      <c r="H28" s="108">
        <v>1</v>
      </c>
      <c r="I28" s="109">
        <v>0</v>
      </c>
      <c r="J28" s="109">
        <v>0</v>
      </c>
      <c r="K28" s="109">
        <v>2</v>
      </c>
      <c r="L28" s="109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1</v>
      </c>
      <c r="V28" s="109">
        <v>0</v>
      </c>
      <c r="W28" s="109">
        <v>0</v>
      </c>
    </row>
    <row r="29" spans="1:23" ht="23.1" customHeight="1">
      <c r="A29" s="445"/>
      <c r="B29" s="43" t="s">
        <v>7</v>
      </c>
      <c r="C29" s="112">
        <v>2</v>
      </c>
      <c r="D29" s="112">
        <v>0</v>
      </c>
      <c r="E29" s="112">
        <v>0</v>
      </c>
      <c r="F29" s="112">
        <v>0</v>
      </c>
      <c r="G29" s="112">
        <v>0</v>
      </c>
      <c r="H29" s="112">
        <v>1</v>
      </c>
      <c r="I29" s="111">
        <v>0</v>
      </c>
      <c r="J29" s="111">
        <v>0</v>
      </c>
      <c r="K29" s="111">
        <v>0</v>
      </c>
      <c r="L29" s="111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1</v>
      </c>
      <c r="T29" s="112">
        <v>0</v>
      </c>
      <c r="U29" s="112">
        <v>0</v>
      </c>
      <c r="V29" s="111">
        <v>0</v>
      </c>
      <c r="W29" s="111">
        <v>0</v>
      </c>
    </row>
    <row r="30" spans="1:23" ht="23.1" customHeight="1">
      <c r="A30" s="449"/>
      <c r="B30" s="43" t="s">
        <v>5</v>
      </c>
      <c r="C30" s="112">
        <v>25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1">
        <v>0</v>
      </c>
      <c r="J30" s="111">
        <v>0</v>
      </c>
      <c r="K30" s="111">
        <v>0</v>
      </c>
      <c r="L30" s="111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25</v>
      </c>
      <c r="T30" s="112">
        <v>0</v>
      </c>
      <c r="U30" s="112">
        <v>0</v>
      </c>
      <c r="V30" s="111">
        <v>0</v>
      </c>
      <c r="W30" s="111">
        <v>0</v>
      </c>
    </row>
    <row r="31" spans="1:23" ht="23.1" customHeight="1">
      <c r="A31" s="444" t="s">
        <v>353</v>
      </c>
      <c r="B31" s="115" t="s">
        <v>6</v>
      </c>
      <c r="C31" s="108">
        <v>9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9">
        <v>0</v>
      </c>
      <c r="J31" s="109">
        <v>0</v>
      </c>
      <c r="K31" s="109">
        <v>0</v>
      </c>
      <c r="L31" s="109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9</v>
      </c>
      <c r="T31" s="108">
        <v>0</v>
      </c>
      <c r="U31" s="108">
        <v>0</v>
      </c>
      <c r="V31" s="109">
        <v>0</v>
      </c>
      <c r="W31" s="109">
        <v>0</v>
      </c>
    </row>
    <row r="32" spans="1:23" ht="23.1" customHeight="1">
      <c r="A32" s="450"/>
      <c r="B32" s="43" t="s">
        <v>7</v>
      </c>
      <c r="C32" s="112">
        <v>16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1">
        <v>0</v>
      </c>
      <c r="J32" s="111">
        <v>0</v>
      </c>
      <c r="K32" s="111">
        <v>0</v>
      </c>
      <c r="L32" s="111">
        <v>0</v>
      </c>
      <c r="M32" s="112">
        <v>0</v>
      </c>
      <c r="N32" s="112">
        <v>0</v>
      </c>
      <c r="O32" s="111">
        <v>0</v>
      </c>
      <c r="P32" s="112">
        <v>0</v>
      </c>
      <c r="Q32" s="112">
        <v>0</v>
      </c>
      <c r="R32" s="111">
        <v>0</v>
      </c>
      <c r="S32" s="111">
        <v>16</v>
      </c>
      <c r="T32" s="112">
        <v>0</v>
      </c>
      <c r="U32" s="112">
        <v>0</v>
      </c>
      <c r="V32" s="111">
        <v>0</v>
      </c>
      <c r="W32" s="111">
        <v>0</v>
      </c>
    </row>
    <row r="33" spans="1:23" ht="23.1" customHeight="1">
      <c r="A33" s="446"/>
      <c r="B33" s="43" t="s">
        <v>5</v>
      </c>
      <c r="C33" s="112">
        <v>49</v>
      </c>
      <c r="D33" s="112">
        <v>0</v>
      </c>
      <c r="E33" s="112">
        <v>0</v>
      </c>
      <c r="F33" s="112">
        <v>0</v>
      </c>
      <c r="G33" s="112">
        <v>0</v>
      </c>
      <c r="H33" s="112">
        <v>9</v>
      </c>
      <c r="I33" s="111">
        <v>0</v>
      </c>
      <c r="J33" s="111">
        <v>1</v>
      </c>
      <c r="K33" s="111">
        <v>2</v>
      </c>
      <c r="L33" s="111">
        <v>4</v>
      </c>
      <c r="M33" s="112">
        <v>0</v>
      </c>
      <c r="N33" s="112">
        <v>0</v>
      </c>
      <c r="O33" s="112">
        <v>0</v>
      </c>
      <c r="P33" s="112">
        <v>1</v>
      </c>
      <c r="Q33" s="112">
        <v>0</v>
      </c>
      <c r="R33" s="112">
        <v>0</v>
      </c>
      <c r="S33" s="112">
        <v>1</v>
      </c>
      <c r="T33" s="112">
        <v>1</v>
      </c>
      <c r="U33" s="112">
        <v>2</v>
      </c>
      <c r="V33" s="111">
        <v>28</v>
      </c>
      <c r="W33" s="111">
        <v>0</v>
      </c>
    </row>
    <row r="34" spans="1:23" ht="23.1" customHeight="1">
      <c r="A34" s="444" t="s">
        <v>354</v>
      </c>
      <c r="B34" s="115" t="s">
        <v>6</v>
      </c>
      <c r="C34" s="108">
        <v>31</v>
      </c>
      <c r="D34" s="108">
        <v>0</v>
      </c>
      <c r="E34" s="108">
        <v>0</v>
      </c>
      <c r="F34" s="108">
        <v>0</v>
      </c>
      <c r="G34" s="108">
        <v>0</v>
      </c>
      <c r="H34" s="108">
        <v>4</v>
      </c>
      <c r="I34" s="109">
        <v>0</v>
      </c>
      <c r="J34" s="109">
        <v>1</v>
      </c>
      <c r="K34" s="109">
        <v>1</v>
      </c>
      <c r="L34" s="109">
        <v>1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1</v>
      </c>
      <c r="T34" s="108">
        <v>1</v>
      </c>
      <c r="U34" s="108">
        <v>1</v>
      </c>
      <c r="V34" s="109">
        <v>21</v>
      </c>
      <c r="W34" s="109">
        <v>0</v>
      </c>
    </row>
    <row r="35" spans="1:23" ht="23.1" customHeight="1">
      <c r="A35" s="445"/>
      <c r="B35" s="43" t="s">
        <v>7</v>
      </c>
      <c r="C35" s="112">
        <v>18</v>
      </c>
      <c r="D35" s="112">
        <v>0</v>
      </c>
      <c r="E35" s="112">
        <v>0</v>
      </c>
      <c r="F35" s="112">
        <v>0</v>
      </c>
      <c r="G35" s="112">
        <v>0</v>
      </c>
      <c r="H35" s="112">
        <v>5</v>
      </c>
      <c r="I35" s="111">
        <v>0</v>
      </c>
      <c r="J35" s="111">
        <v>0</v>
      </c>
      <c r="K35" s="111">
        <v>1</v>
      </c>
      <c r="L35" s="111">
        <v>3</v>
      </c>
      <c r="M35" s="112">
        <v>0</v>
      </c>
      <c r="N35" s="112">
        <v>0</v>
      </c>
      <c r="O35" s="112">
        <v>0</v>
      </c>
      <c r="P35" s="112">
        <v>1</v>
      </c>
      <c r="Q35" s="112">
        <v>0</v>
      </c>
      <c r="R35" s="112">
        <v>0</v>
      </c>
      <c r="S35" s="112">
        <v>0</v>
      </c>
      <c r="T35" s="112">
        <v>0</v>
      </c>
      <c r="U35" s="112">
        <v>1</v>
      </c>
      <c r="V35" s="111">
        <v>7</v>
      </c>
      <c r="W35" s="111">
        <v>0</v>
      </c>
    </row>
    <row r="36" spans="1:23" ht="23.1" customHeight="1">
      <c r="A36" s="619" t="s">
        <v>355</v>
      </c>
      <c r="B36" s="43" t="s">
        <v>5</v>
      </c>
      <c r="C36" s="112">
        <v>243</v>
      </c>
      <c r="D36" s="112">
        <v>9</v>
      </c>
      <c r="E36" s="112">
        <v>5</v>
      </c>
      <c r="F36" s="112">
        <v>1</v>
      </c>
      <c r="G36" s="112">
        <v>9</v>
      </c>
      <c r="H36" s="112">
        <v>21</v>
      </c>
      <c r="I36" s="111">
        <v>2</v>
      </c>
      <c r="J36" s="111">
        <v>2</v>
      </c>
      <c r="K36" s="111">
        <v>7</v>
      </c>
      <c r="L36" s="111">
        <v>32</v>
      </c>
      <c r="M36" s="112">
        <v>1</v>
      </c>
      <c r="N36" s="112">
        <v>5</v>
      </c>
      <c r="O36" s="112">
        <v>5</v>
      </c>
      <c r="P36" s="112">
        <v>16</v>
      </c>
      <c r="Q36" s="112">
        <v>6</v>
      </c>
      <c r="R36" s="112">
        <v>1</v>
      </c>
      <c r="S36" s="112">
        <v>22</v>
      </c>
      <c r="T36" s="112">
        <v>4</v>
      </c>
      <c r="U36" s="112">
        <v>23</v>
      </c>
      <c r="V36" s="111">
        <v>71</v>
      </c>
      <c r="W36" s="111">
        <v>1</v>
      </c>
    </row>
    <row r="37" spans="1:23" ht="23.1" customHeight="1">
      <c r="A37" s="620"/>
      <c r="B37" s="115" t="s">
        <v>6</v>
      </c>
      <c r="C37" s="108">
        <v>122</v>
      </c>
      <c r="D37" s="108">
        <v>7</v>
      </c>
      <c r="E37" s="108">
        <v>2</v>
      </c>
      <c r="F37" s="108">
        <v>1</v>
      </c>
      <c r="G37" s="108">
        <v>7</v>
      </c>
      <c r="H37" s="108">
        <v>11</v>
      </c>
      <c r="I37" s="109">
        <v>2</v>
      </c>
      <c r="J37" s="109">
        <v>1</v>
      </c>
      <c r="K37" s="109">
        <v>4</v>
      </c>
      <c r="L37" s="109">
        <v>12</v>
      </c>
      <c r="M37" s="108">
        <v>0</v>
      </c>
      <c r="N37" s="108">
        <v>0</v>
      </c>
      <c r="O37" s="108">
        <v>2</v>
      </c>
      <c r="P37" s="108">
        <v>4</v>
      </c>
      <c r="Q37" s="108">
        <v>1</v>
      </c>
      <c r="R37" s="108">
        <v>0</v>
      </c>
      <c r="S37" s="108">
        <v>4</v>
      </c>
      <c r="T37" s="108">
        <v>2</v>
      </c>
      <c r="U37" s="108">
        <v>12</v>
      </c>
      <c r="V37" s="109">
        <v>49</v>
      </c>
      <c r="W37" s="109">
        <v>1</v>
      </c>
    </row>
    <row r="38" spans="1:23" ht="23.1" customHeight="1">
      <c r="A38" s="621"/>
      <c r="B38" s="43" t="s">
        <v>7</v>
      </c>
      <c r="C38" s="112">
        <v>121</v>
      </c>
      <c r="D38" s="112">
        <v>2</v>
      </c>
      <c r="E38" s="112">
        <v>3</v>
      </c>
      <c r="F38" s="112">
        <v>0</v>
      </c>
      <c r="G38" s="112">
        <v>2</v>
      </c>
      <c r="H38" s="112">
        <v>10</v>
      </c>
      <c r="I38" s="111">
        <v>0</v>
      </c>
      <c r="J38" s="111">
        <v>1</v>
      </c>
      <c r="K38" s="111">
        <v>3</v>
      </c>
      <c r="L38" s="111">
        <v>20</v>
      </c>
      <c r="M38" s="112">
        <v>1</v>
      </c>
      <c r="N38" s="112">
        <v>5</v>
      </c>
      <c r="O38" s="111">
        <v>3</v>
      </c>
      <c r="P38" s="112">
        <v>12</v>
      </c>
      <c r="Q38" s="112">
        <v>5</v>
      </c>
      <c r="R38" s="111">
        <v>1</v>
      </c>
      <c r="S38" s="111">
        <v>18</v>
      </c>
      <c r="T38" s="112">
        <v>2</v>
      </c>
      <c r="U38" s="112">
        <v>11</v>
      </c>
      <c r="V38" s="111">
        <v>22</v>
      </c>
      <c r="W38" s="111">
        <v>0</v>
      </c>
    </row>
  </sheetData>
  <mergeCells count="2">
    <mergeCell ref="A2:B2"/>
    <mergeCell ref="A36:A38"/>
  </mergeCells>
  <phoneticPr fontId="2"/>
  <pageMargins left="0.34" right="0.2" top="0.78740157480314965" bottom="0.39370078740157483" header="0.59055118110236227" footer="0.11811023622047245"/>
  <pageSetup paperSize="8" scale="82" firstPageNumber="66" orientation="landscape" useFirstPageNumber="1" r:id="rId1"/>
  <headerFooter alignWithMargins="0">
    <oddHeader>&amp;L&amp;10高 等  学 校
卒業後の状況&amp;R&amp;10高 等  学 校
卒業後の状況</oddHeader>
    <oddFooter>&amp;C-&amp;P--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5" transitionEvaluation="1">
    <tabColor rgb="FF92D050"/>
    <pageSetUpPr fitToPage="1"/>
  </sheetPr>
  <dimension ref="A1:ET127"/>
  <sheetViews>
    <sheetView showGridLines="0" zoomScale="115" zoomScaleNormal="115" zoomScaleSheetLayoutView="75" workbookViewId="0">
      <pane xSplit="2" ySplit="6" topLeftCell="C55" activePane="bottomRight" state="frozen"/>
      <selection pane="topRight" activeCell="D1" sqref="D1"/>
      <selection pane="bottomLeft"/>
      <selection pane="bottomRight" activeCell="C58" sqref="C58"/>
    </sheetView>
  </sheetViews>
  <sheetFormatPr defaultColWidth="13.5" defaultRowHeight="24.95" customHeight="1"/>
  <cols>
    <col min="1" max="1" width="3.19921875" style="2" customWidth="1"/>
    <col min="2" max="2" width="11.69921875" style="2" customWidth="1"/>
    <col min="3" max="8" width="8.5" style="2" customWidth="1"/>
    <col min="9" max="14" width="7.19921875" style="2" customWidth="1"/>
    <col min="15" max="32" width="6" style="2" customWidth="1"/>
    <col min="33" max="33" width="2" style="2" customWidth="1"/>
    <col min="34" max="34" width="3.19921875" style="2" customWidth="1"/>
    <col min="35" max="35" width="11.69921875" style="2" customWidth="1"/>
    <col min="36" max="36" width="6" style="2" customWidth="1"/>
    <col min="37" max="38" width="6.5" style="2" customWidth="1"/>
    <col min="39" max="39" width="6" style="2" customWidth="1"/>
    <col min="40" max="41" width="6.5" style="2" customWidth="1"/>
    <col min="42" max="50" width="5.796875" style="2" customWidth="1"/>
    <col min="51" max="65" width="6.5" style="2" customWidth="1"/>
    <col min="66" max="66" width="2" style="2" customWidth="1"/>
    <col min="67" max="67" width="3.19921875" style="2" customWidth="1"/>
    <col min="68" max="68" width="11.69921875" style="2" customWidth="1"/>
    <col min="69" max="86" width="5" style="2" customWidth="1"/>
    <col min="87" max="104" width="5.8984375" style="2" customWidth="1"/>
    <col min="105" max="105" width="2" style="2" customWidth="1"/>
    <col min="106" max="106" width="3.19921875" style="2" customWidth="1"/>
    <col min="107" max="107" width="11.69921875" style="2" customWidth="1"/>
    <col min="108" max="110" width="5.5" style="2" customWidth="1"/>
    <col min="111" max="113" width="5" style="2" customWidth="1"/>
    <col min="114" max="116" width="4.796875" style="2" customWidth="1"/>
    <col min="117" max="119" width="5" style="2" customWidth="1"/>
    <col min="120" max="125" width="5.296875" style="2" customWidth="1"/>
    <col min="126" max="131" width="6" style="2" customWidth="1"/>
    <col min="132" max="137" width="5.5" style="2" customWidth="1"/>
    <col min="138" max="140" width="7.296875" style="2" customWidth="1"/>
    <col min="141" max="143" width="6.5" style="2" customWidth="1"/>
    <col min="144" max="16384" width="13.5" style="2"/>
  </cols>
  <sheetData>
    <row r="1" spans="1:150" ht="24.95" customHeight="1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19"/>
      <c r="P1" s="102"/>
      <c r="Q1" s="102"/>
      <c r="R1" s="102"/>
      <c r="S1" s="102"/>
      <c r="T1" s="102"/>
      <c r="U1" s="102"/>
      <c r="V1" s="102"/>
      <c r="W1" s="102"/>
      <c r="X1" s="102"/>
      <c r="Y1" s="120"/>
      <c r="Z1" s="102"/>
      <c r="AA1" s="102"/>
      <c r="AB1" s="102"/>
      <c r="AC1" s="102"/>
      <c r="AD1" s="102"/>
      <c r="AE1" s="121"/>
      <c r="AF1" s="122" t="s">
        <v>148</v>
      </c>
      <c r="AG1" s="102"/>
      <c r="AH1" s="101" t="s">
        <v>19</v>
      </c>
      <c r="AI1" s="102"/>
      <c r="AJ1" s="102"/>
      <c r="AK1" s="102"/>
      <c r="AL1" s="102"/>
      <c r="AM1" s="120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20"/>
      <c r="BL1" s="120"/>
      <c r="BM1" s="122" t="s">
        <v>148</v>
      </c>
      <c r="BN1" s="102"/>
      <c r="BO1" s="101" t="s">
        <v>20</v>
      </c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2" t="s">
        <v>148</v>
      </c>
      <c r="DA1" s="102"/>
      <c r="DB1" s="101" t="s">
        <v>21</v>
      </c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20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20"/>
      <c r="EL1" s="102"/>
      <c r="EM1" s="123" t="s">
        <v>148</v>
      </c>
    </row>
    <row r="2" spans="1:150" s="1" customFormat="1" ht="24.95" customHeight="1">
      <c r="A2" s="463" t="s">
        <v>149</v>
      </c>
      <c r="B2" s="465"/>
      <c r="C2" s="567" t="s">
        <v>150</v>
      </c>
      <c r="D2" s="576"/>
      <c r="E2" s="576"/>
      <c r="F2" s="576"/>
      <c r="G2" s="576"/>
      <c r="H2" s="568"/>
      <c r="I2" s="567" t="s">
        <v>164</v>
      </c>
      <c r="J2" s="576"/>
      <c r="K2" s="576"/>
      <c r="L2" s="576"/>
      <c r="M2" s="576"/>
      <c r="N2" s="568"/>
      <c r="O2" s="567" t="s">
        <v>151</v>
      </c>
      <c r="P2" s="576"/>
      <c r="Q2" s="576"/>
      <c r="R2" s="576"/>
      <c r="S2" s="576"/>
      <c r="T2" s="568"/>
      <c r="U2" s="567" t="s">
        <v>165</v>
      </c>
      <c r="V2" s="576"/>
      <c r="W2" s="576"/>
      <c r="X2" s="576"/>
      <c r="Y2" s="576"/>
      <c r="Z2" s="568"/>
      <c r="AA2" s="567" t="s">
        <v>152</v>
      </c>
      <c r="AB2" s="576"/>
      <c r="AC2" s="576"/>
      <c r="AD2" s="576"/>
      <c r="AE2" s="576"/>
      <c r="AF2" s="568"/>
      <c r="AG2" s="102"/>
      <c r="AH2" s="463" t="s">
        <v>32</v>
      </c>
      <c r="AI2" s="465"/>
      <c r="AJ2" s="567" t="s">
        <v>153</v>
      </c>
      <c r="AK2" s="576"/>
      <c r="AL2" s="576"/>
      <c r="AM2" s="576"/>
      <c r="AN2" s="576"/>
      <c r="AO2" s="568"/>
      <c r="AP2" s="567" t="s">
        <v>154</v>
      </c>
      <c r="AQ2" s="576"/>
      <c r="AR2" s="576"/>
      <c r="AS2" s="576"/>
      <c r="AT2" s="576"/>
      <c r="AU2" s="568"/>
      <c r="AV2" s="636" t="s">
        <v>283</v>
      </c>
      <c r="AW2" s="637"/>
      <c r="AX2" s="637"/>
      <c r="AY2" s="617" t="s">
        <v>284</v>
      </c>
      <c r="AZ2" s="617"/>
      <c r="BA2" s="635"/>
      <c r="BB2" s="567" t="s">
        <v>282</v>
      </c>
      <c r="BC2" s="576"/>
      <c r="BD2" s="576"/>
      <c r="BE2" s="576"/>
      <c r="BF2" s="576"/>
      <c r="BG2" s="568"/>
      <c r="BH2" s="567" t="s">
        <v>155</v>
      </c>
      <c r="BI2" s="576"/>
      <c r="BJ2" s="576"/>
      <c r="BK2" s="576"/>
      <c r="BL2" s="576"/>
      <c r="BM2" s="568"/>
      <c r="BN2" s="102"/>
      <c r="BO2" s="463" t="s">
        <v>32</v>
      </c>
      <c r="BP2" s="569"/>
      <c r="BQ2" s="567" t="s">
        <v>156</v>
      </c>
      <c r="BR2" s="576"/>
      <c r="BS2" s="576"/>
      <c r="BT2" s="576"/>
      <c r="BU2" s="576"/>
      <c r="BV2" s="568"/>
      <c r="BW2" s="567" t="s">
        <v>166</v>
      </c>
      <c r="BX2" s="576"/>
      <c r="BY2" s="576"/>
      <c r="BZ2" s="576"/>
      <c r="CA2" s="576"/>
      <c r="CB2" s="568"/>
      <c r="CC2" s="567" t="s">
        <v>167</v>
      </c>
      <c r="CD2" s="576"/>
      <c r="CE2" s="576"/>
      <c r="CF2" s="576"/>
      <c r="CG2" s="576"/>
      <c r="CH2" s="568"/>
      <c r="CI2" s="567" t="s">
        <v>168</v>
      </c>
      <c r="CJ2" s="576"/>
      <c r="CK2" s="576"/>
      <c r="CL2" s="576"/>
      <c r="CM2" s="576"/>
      <c r="CN2" s="568"/>
      <c r="CO2" s="567" t="s">
        <v>169</v>
      </c>
      <c r="CP2" s="576"/>
      <c r="CQ2" s="576"/>
      <c r="CR2" s="576"/>
      <c r="CS2" s="576"/>
      <c r="CT2" s="568"/>
      <c r="CU2" s="567" t="s">
        <v>157</v>
      </c>
      <c r="CV2" s="576"/>
      <c r="CW2" s="576"/>
      <c r="CX2" s="576"/>
      <c r="CY2" s="576"/>
      <c r="CZ2" s="568"/>
      <c r="DA2" s="102"/>
      <c r="DB2" s="463" t="s">
        <v>32</v>
      </c>
      <c r="DC2" s="569"/>
      <c r="DD2" s="567" t="s">
        <v>158</v>
      </c>
      <c r="DE2" s="576"/>
      <c r="DF2" s="576"/>
      <c r="DG2" s="576"/>
      <c r="DH2" s="576"/>
      <c r="DI2" s="568"/>
      <c r="DJ2" s="567" t="s">
        <v>36</v>
      </c>
      <c r="DK2" s="576"/>
      <c r="DL2" s="576"/>
      <c r="DM2" s="576"/>
      <c r="DN2" s="576"/>
      <c r="DO2" s="568"/>
      <c r="DP2" s="567" t="s">
        <v>170</v>
      </c>
      <c r="DQ2" s="576"/>
      <c r="DR2" s="576"/>
      <c r="DS2" s="576"/>
      <c r="DT2" s="576"/>
      <c r="DU2" s="568"/>
      <c r="DV2" s="567" t="s">
        <v>171</v>
      </c>
      <c r="DW2" s="576"/>
      <c r="DX2" s="576"/>
      <c r="DY2" s="576"/>
      <c r="DZ2" s="576"/>
      <c r="EA2" s="568"/>
      <c r="EB2" s="567" t="s">
        <v>127</v>
      </c>
      <c r="EC2" s="576"/>
      <c r="ED2" s="576"/>
      <c r="EE2" s="576"/>
      <c r="EF2" s="576"/>
      <c r="EG2" s="568"/>
      <c r="EH2" s="567" t="s">
        <v>128</v>
      </c>
      <c r="EI2" s="576"/>
      <c r="EJ2" s="576"/>
      <c r="EK2" s="576"/>
      <c r="EL2" s="576"/>
      <c r="EM2" s="568"/>
      <c r="EN2" s="2"/>
      <c r="EO2" s="2"/>
      <c r="EP2" s="2"/>
      <c r="EQ2" s="2"/>
      <c r="ER2" s="2"/>
      <c r="ES2" s="2"/>
      <c r="ET2" s="2"/>
    </row>
    <row r="3" spans="1:150" ht="24.95" customHeight="1">
      <c r="A3" s="511"/>
      <c r="B3" s="512"/>
      <c r="C3" s="567" t="s">
        <v>159</v>
      </c>
      <c r="D3" s="576"/>
      <c r="E3" s="568"/>
      <c r="F3" s="624" t="s">
        <v>160</v>
      </c>
      <c r="G3" s="625"/>
      <c r="H3" s="626"/>
      <c r="I3" s="567" t="s">
        <v>159</v>
      </c>
      <c r="J3" s="576"/>
      <c r="K3" s="568"/>
      <c r="L3" s="624" t="s">
        <v>160</v>
      </c>
      <c r="M3" s="625"/>
      <c r="N3" s="626"/>
      <c r="O3" s="567" t="s">
        <v>159</v>
      </c>
      <c r="P3" s="576"/>
      <c r="Q3" s="568"/>
      <c r="R3" s="624" t="s">
        <v>160</v>
      </c>
      <c r="S3" s="625"/>
      <c r="T3" s="626"/>
      <c r="U3" s="567" t="s">
        <v>159</v>
      </c>
      <c r="V3" s="576"/>
      <c r="W3" s="568"/>
      <c r="X3" s="624" t="s">
        <v>160</v>
      </c>
      <c r="Y3" s="625"/>
      <c r="Z3" s="626"/>
      <c r="AA3" s="567" t="s">
        <v>159</v>
      </c>
      <c r="AB3" s="576"/>
      <c r="AC3" s="568"/>
      <c r="AD3" s="624" t="s">
        <v>160</v>
      </c>
      <c r="AE3" s="625"/>
      <c r="AF3" s="626"/>
      <c r="AG3" s="102"/>
      <c r="AH3" s="511"/>
      <c r="AI3" s="512"/>
      <c r="AJ3" s="567" t="s">
        <v>159</v>
      </c>
      <c r="AK3" s="576"/>
      <c r="AL3" s="568"/>
      <c r="AM3" s="624" t="s">
        <v>22</v>
      </c>
      <c r="AN3" s="625"/>
      <c r="AO3" s="626"/>
      <c r="AP3" s="567" t="s">
        <v>159</v>
      </c>
      <c r="AQ3" s="576"/>
      <c r="AR3" s="568"/>
      <c r="AS3" s="624" t="s">
        <v>22</v>
      </c>
      <c r="AT3" s="625"/>
      <c r="AU3" s="626"/>
      <c r="AV3" s="124" t="s">
        <v>161</v>
      </c>
      <c r="AW3" s="419"/>
      <c r="AX3" s="126"/>
      <c r="AY3" s="624" t="s">
        <v>22</v>
      </c>
      <c r="AZ3" s="625"/>
      <c r="BA3" s="626"/>
      <c r="BB3" s="567" t="s">
        <v>159</v>
      </c>
      <c r="BC3" s="576"/>
      <c r="BD3" s="568"/>
      <c r="BE3" s="624" t="s">
        <v>22</v>
      </c>
      <c r="BF3" s="625"/>
      <c r="BG3" s="626"/>
      <c r="BH3" s="567" t="s">
        <v>159</v>
      </c>
      <c r="BI3" s="576"/>
      <c r="BJ3" s="568"/>
      <c r="BK3" s="624" t="s">
        <v>22</v>
      </c>
      <c r="BL3" s="625"/>
      <c r="BM3" s="626"/>
      <c r="BN3" s="102"/>
      <c r="BO3" s="612"/>
      <c r="BP3" s="613"/>
      <c r="BQ3" s="567" t="s">
        <v>159</v>
      </c>
      <c r="BR3" s="576"/>
      <c r="BS3" s="568"/>
      <c r="BT3" s="567" t="s">
        <v>22</v>
      </c>
      <c r="BU3" s="576"/>
      <c r="BV3" s="568"/>
      <c r="BW3" s="567" t="s">
        <v>159</v>
      </c>
      <c r="BX3" s="576"/>
      <c r="BY3" s="568"/>
      <c r="BZ3" s="567" t="s">
        <v>22</v>
      </c>
      <c r="CA3" s="576"/>
      <c r="CB3" s="568"/>
      <c r="CC3" s="567" t="s">
        <v>159</v>
      </c>
      <c r="CD3" s="576"/>
      <c r="CE3" s="568"/>
      <c r="CF3" s="567" t="s">
        <v>22</v>
      </c>
      <c r="CG3" s="576"/>
      <c r="CH3" s="568"/>
      <c r="CI3" s="567" t="s">
        <v>159</v>
      </c>
      <c r="CJ3" s="576"/>
      <c r="CK3" s="568"/>
      <c r="CL3" s="567" t="s">
        <v>22</v>
      </c>
      <c r="CM3" s="576"/>
      <c r="CN3" s="568"/>
      <c r="CO3" s="567" t="s">
        <v>159</v>
      </c>
      <c r="CP3" s="576"/>
      <c r="CQ3" s="568"/>
      <c r="CR3" s="567" t="s">
        <v>22</v>
      </c>
      <c r="CS3" s="576"/>
      <c r="CT3" s="568"/>
      <c r="CU3" s="567" t="s">
        <v>159</v>
      </c>
      <c r="CV3" s="576"/>
      <c r="CW3" s="568"/>
      <c r="CX3" s="567" t="s">
        <v>22</v>
      </c>
      <c r="CY3" s="576"/>
      <c r="CZ3" s="568"/>
      <c r="DA3" s="102"/>
      <c r="DB3" s="612"/>
      <c r="DC3" s="613"/>
      <c r="DD3" s="567" t="s">
        <v>159</v>
      </c>
      <c r="DE3" s="576"/>
      <c r="DF3" s="568"/>
      <c r="DG3" s="624" t="s">
        <v>22</v>
      </c>
      <c r="DH3" s="625"/>
      <c r="DI3" s="626"/>
      <c r="DJ3" s="567" t="s">
        <v>159</v>
      </c>
      <c r="DK3" s="576"/>
      <c r="DL3" s="568"/>
      <c r="DM3" s="624" t="s">
        <v>22</v>
      </c>
      <c r="DN3" s="625"/>
      <c r="DO3" s="626"/>
      <c r="DP3" s="567" t="s">
        <v>159</v>
      </c>
      <c r="DQ3" s="576"/>
      <c r="DR3" s="568"/>
      <c r="DS3" s="624" t="s">
        <v>22</v>
      </c>
      <c r="DT3" s="625"/>
      <c r="DU3" s="626"/>
      <c r="DV3" s="567" t="s">
        <v>159</v>
      </c>
      <c r="DW3" s="576"/>
      <c r="DX3" s="568"/>
      <c r="DY3" s="624" t="s">
        <v>22</v>
      </c>
      <c r="DZ3" s="625"/>
      <c r="EA3" s="626"/>
      <c r="EB3" s="567" t="s">
        <v>159</v>
      </c>
      <c r="EC3" s="576"/>
      <c r="ED3" s="568"/>
      <c r="EE3" s="624" t="s">
        <v>22</v>
      </c>
      <c r="EF3" s="625"/>
      <c r="EG3" s="626"/>
      <c r="EH3" s="624" t="s">
        <v>23</v>
      </c>
      <c r="EI3" s="625"/>
      <c r="EJ3" s="626"/>
      <c r="EK3" s="624" t="s">
        <v>162</v>
      </c>
      <c r="EL3" s="625"/>
      <c r="EM3" s="626"/>
      <c r="EN3" s="1"/>
      <c r="EO3" s="1"/>
      <c r="EP3" s="1"/>
      <c r="EQ3" s="1"/>
      <c r="ER3" s="1"/>
      <c r="ES3" s="1"/>
      <c r="ET3" s="1"/>
    </row>
    <row r="4" spans="1:150" ht="24.95" customHeight="1">
      <c r="A4" s="466"/>
      <c r="B4" s="468"/>
      <c r="C4" s="43" t="s">
        <v>5</v>
      </c>
      <c r="D4" s="43" t="s">
        <v>6</v>
      </c>
      <c r="E4" s="43" t="s">
        <v>7</v>
      </c>
      <c r="F4" s="43" t="s">
        <v>5</v>
      </c>
      <c r="G4" s="43" t="s">
        <v>6</v>
      </c>
      <c r="H4" s="43" t="s">
        <v>7</v>
      </c>
      <c r="I4" s="43" t="s">
        <v>5</v>
      </c>
      <c r="J4" s="43" t="s">
        <v>6</v>
      </c>
      <c r="K4" s="43" t="s">
        <v>7</v>
      </c>
      <c r="L4" s="415" t="s">
        <v>5</v>
      </c>
      <c r="M4" s="127" t="s">
        <v>6</v>
      </c>
      <c r="N4" s="128" t="s">
        <v>7</v>
      </c>
      <c r="O4" s="418" t="s">
        <v>5</v>
      </c>
      <c r="P4" s="128" t="s">
        <v>6</v>
      </c>
      <c r="Q4" s="128" t="s">
        <v>7</v>
      </c>
      <c r="R4" s="413" t="s">
        <v>5</v>
      </c>
      <c r="S4" s="43" t="s">
        <v>6</v>
      </c>
      <c r="T4" s="43" t="s">
        <v>7</v>
      </c>
      <c r="U4" s="413" t="s">
        <v>5</v>
      </c>
      <c r="V4" s="43" t="s">
        <v>6</v>
      </c>
      <c r="W4" s="43" t="s">
        <v>7</v>
      </c>
      <c r="X4" s="413" t="s">
        <v>5</v>
      </c>
      <c r="Y4" s="43" t="s">
        <v>6</v>
      </c>
      <c r="Z4" s="114" t="s">
        <v>7</v>
      </c>
      <c r="AA4" s="413" t="s">
        <v>5</v>
      </c>
      <c r="AB4" s="43" t="s">
        <v>6</v>
      </c>
      <c r="AC4" s="43" t="s">
        <v>7</v>
      </c>
      <c r="AD4" s="413" t="s">
        <v>5</v>
      </c>
      <c r="AE4" s="43" t="s">
        <v>6</v>
      </c>
      <c r="AF4" s="128" t="s">
        <v>7</v>
      </c>
      <c r="AG4" s="102"/>
      <c r="AH4" s="466"/>
      <c r="AI4" s="468"/>
      <c r="AJ4" s="414" t="s">
        <v>5</v>
      </c>
      <c r="AK4" s="43" t="s">
        <v>6</v>
      </c>
      <c r="AL4" s="43" t="s">
        <v>7</v>
      </c>
      <c r="AM4" s="413" t="s">
        <v>5</v>
      </c>
      <c r="AN4" s="43" t="s">
        <v>6</v>
      </c>
      <c r="AO4" s="43" t="s">
        <v>7</v>
      </c>
      <c r="AP4" s="413" t="s">
        <v>5</v>
      </c>
      <c r="AQ4" s="43" t="s">
        <v>6</v>
      </c>
      <c r="AR4" s="43" t="s">
        <v>7</v>
      </c>
      <c r="AS4" s="413" t="s">
        <v>5</v>
      </c>
      <c r="AT4" s="43" t="s">
        <v>6</v>
      </c>
      <c r="AU4" s="114" t="s">
        <v>7</v>
      </c>
      <c r="AV4" s="413" t="s">
        <v>5</v>
      </c>
      <c r="AW4" s="128" t="s">
        <v>6</v>
      </c>
      <c r="AX4" s="128" t="s">
        <v>7</v>
      </c>
      <c r="AY4" s="413" t="s">
        <v>5</v>
      </c>
      <c r="AZ4" s="43" t="s">
        <v>6</v>
      </c>
      <c r="BA4" s="128" t="s">
        <v>7</v>
      </c>
      <c r="BB4" s="413" t="s">
        <v>5</v>
      </c>
      <c r="BC4" s="43" t="s">
        <v>6</v>
      </c>
      <c r="BD4" s="43" t="s">
        <v>7</v>
      </c>
      <c r="BE4" s="413" t="s">
        <v>5</v>
      </c>
      <c r="BF4" s="43" t="s">
        <v>6</v>
      </c>
      <c r="BG4" s="114" t="s">
        <v>7</v>
      </c>
      <c r="BH4" s="413" t="s">
        <v>5</v>
      </c>
      <c r="BI4" s="43" t="s">
        <v>6</v>
      </c>
      <c r="BJ4" s="43" t="s">
        <v>7</v>
      </c>
      <c r="BK4" s="413" t="s">
        <v>5</v>
      </c>
      <c r="BL4" s="43" t="s">
        <v>6</v>
      </c>
      <c r="BM4" s="114" t="s">
        <v>7</v>
      </c>
      <c r="BN4" s="102"/>
      <c r="BO4" s="570"/>
      <c r="BP4" s="571"/>
      <c r="BQ4" s="413" t="s">
        <v>5</v>
      </c>
      <c r="BR4" s="43" t="s">
        <v>6</v>
      </c>
      <c r="BS4" s="43" t="s">
        <v>7</v>
      </c>
      <c r="BT4" s="413" t="s">
        <v>5</v>
      </c>
      <c r="BU4" s="43" t="s">
        <v>6</v>
      </c>
      <c r="BV4" s="43" t="s">
        <v>7</v>
      </c>
      <c r="BW4" s="413" t="s">
        <v>5</v>
      </c>
      <c r="BX4" s="43" t="s">
        <v>6</v>
      </c>
      <c r="BY4" s="43" t="s">
        <v>7</v>
      </c>
      <c r="BZ4" s="413" t="s">
        <v>5</v>
      </c>
      <c r="CA4" s="43" t="s">
        <v>6</v>
      </c>
      <c r="CB4" s="43" t="s">
        <v>7</v>
      </c>
      <c r="CC4" s="413" t="s">
        <v>5</v>
      </c>
      <c r="CD4" s="128" t="s">
        <v>6</v>
      </c>
      <c r="CE4" s="128" t="s">
        <v>7</v>
      </c>
      <c r="CF4" s="413" t="s">
        <v>5</v>
      </c>
      <c r="CG4" s="43" t="s">
        <v>6</v>
      </c>
      <c r="CH4" s="128" t="s">
        <v>7</v>
      </c>
      <c r="CI4" s="413" t="s">
        <v>5</v>
      </c>
      <c r="CJ4" s="43" t="s">
        <v>6</v>
      </c>
      <c r="CK4" s="43" t="s">
        <v>7</v>
      </c>
      <c r="CL4" s="413" t="s">
        <v>5</v>
      </c>
      <c r="CM4" s="43" t="s">
        <v>6</v>
      </c>
      <c r="CN4" s="114" t="s">
        <v>7</v>
      </c>
      <c r="CO4" s="413" t="s">
        <v>5</v>
      </c>
      <c r="CP4" s="43" t="s">
        <v>6</v>
      </c>
      <c r="CQ4" s="43" t="s">
        <v>7</v>
      </c>
      <c r="CR4" s="413" t="s">
        <v>5</v>
      </c>
      <c r="CS4" s="43" t="s">
        <v>6</v>
      </c>
      <c r="CT4" s="43" t="s">
        <v>7</v>
      </c>
      <c r="CU4" s="413" t="s">
        <v>5</v>
      </c>
      <c r="CV4" s="43" t="s">
        <v>6</v>
      </c>
      <c r="CW4" s="43" t="s">
        <v>7</v>
      </c>
      <c r="CX4" s="413" t="s">
        <v>5</v>
      </c>
      <c r="CY4" s="43" t="s">
        <v>6</v>
      </c>
      <c r="CZ4" s="114" t="s">
        <v>7</v>
      </c>
      <c r="DA4" s="102"/>
      <c r="DB4" s="570"/>
      <c r="DC4" s="571"/>
      <c r="DD4" s="413" t="s">
        <v>5</v>
      </c>
      <c r="DE4" s="128" t="s">
        <v>6</v>
      </c>
      <c r="DF4" s="128" t="s">
        <v>7</v>
      </c>
      <c r="DG4" s="413" t="s">
        <v>5</v>
      </c>
      <c r="DH4" s="43" t="s">
        <v>6</v>
      </c>
      <c r="DI4" s="43" t="s">
        <v>7</v>
      </c>
      <c r="DJ4" s="413" t="s">
        <v>5</v>
      </c>
      <c r="DK4" s="43" t="s">
        <v>6</v>
      </c>
      <c r="DL4" s="43" t="s">
        <v>7</v>
      </c>
      <c r="DM4" s="413" t="s">
        <v>5</v>
      </c>
      <c r="DN4" s="43" t="s">
        <v>6</v>
      </c>
      <c r="DO4" s="43" t="s">
        <v>7</v>
      </c>
      <c r="DP4" s="413" t="s">
        <v>5</v>
      </c>
      <c r="DQ4" s="43" t="s">
        <v>6</v>
      </c>
      <c r="DR4" s="43" t="s">
        <v>7</v>
      </c>
      <c r="DS4" s="413" t="s">
        <v>5</v>
      </c>
      <c r="DT4" s="43" t="s">
        <v>6</v>
      </c>
      <c r="DU4" s="128" t="s">
        <v>7</v>
      </c>
      <c r="DV4" s="413" t="s">
        <v>5</v>
      </c>
      <c r="DW4" s="43" t="s">
        <v>6</v>
      </c>
      <c r="DX4" s="43" t="s">
        <v>7</v>
      </c>
      <c r="DY4" s="413" t="s">
        <v>5</v>
      </c>
      <c r="DZ4" s="43" t="s">
        <v>6</v>
      </c>
      <c r="EA4" s="114" t="s">
        <v>7</v>
      </c>
      <c r="EB4" s="413" t="s">
        <v>5</v>
      </c>
      <c r="EC4" s="128" t="s">
        <v>6</v>
      </c>
      <c r="ED4" s="128" t="s">
        <v>7</v>
      </c>
      <c r="EE4" s="413" t="s">
        <v>5</v>
      </c>
      <c r="EF4" s="43" t="s">
        <v>6</v>
      </c>
      <c r="EG4" s="43" t="s">
        <v>7</v>
      </c>
      <c r="EH4" s="413" t="s">
        <v>5</v>
      </c>
      <c r="EI4" s="43" t="s">
        <v>6</v>
      </c>
      <c r="EJ4" s="43" t="s">
        <v>7</v>
      </c>
      <c r="EK4" s="413" t="s">
        <v>5</v>
      </c>
      <c r="EL4" s="43" t="s">
        <v>6</v>
      </c>
      <c r="EM4" s="128" t="s">
        <v>7</v>
      </c>
    </row>
    <row r="5" spans="1:150" ht="24" customHeight="1">
      <c r="A5" s="627" t="s">
        <v>278</v>
      </c>
      <c r="B5" s="628"/>
      <c r="C5" s="129">
        <v>3400</v>
      </c>
      <c r="D5" s="129">
        <v>2031</v>
      </c>
      <c r="E5" s="129">
        <v>1369</v>
      </c>
      <c r="F5" s="129">
        <v>1531</v>
      </c>
      <c r="G5" s="129">
        <v>979</v>
      </c>
      <c r="H5" s="129">
        <v>552</v>
      </c>
      <c r="I5" s="129">
        <v>30</v>
      </c>
      <c r="J5" s="129">
        <v>25</v>
      </c>
      <c r="K5" s="129">
        <v>5</v>
      </c>
      <c r="L5" s="129">
        <v>1</v>
      </c>
      <c r="M5" s="129">
        <v>1</v>
      </c>
      <c r="N5" s="130">
        <v>0</v>
      </c>
      <c r="O5" s="130">
        <v>10</v>
      </c>
      <c r="P5" s="130">
        <v>10</v>
      </c>
      <c r="Q5" s="130">
        <v>0</v>
      </c>
      <c r="R5" s="129">
        <v>1</v>
      </c>
      <c r="S5" s="129">
        <v>1</v>
      </c>
      <c r="T5" s="129">
        <v>0</v>
      </c>
      <c r="U5" s="129">
        <v>3</v>
      </c>
      <c r="V5" s="129">
        <v>2</v>
      </c>
      <c r="W5" s="129">
        <v>1</v>
      </c>
      <c r="X5" s="129">
        <v>2</v>
      </c>
      <c r="Y5" s="129">
        <v>1</v>
      </c>
      <c r="Z5" s="129">
        <v>1</v>
      </c>
      <c r="AA5" s="129">
        <v>3</v>
      </c>
      <c r="AB5" s="129">
        <v>343</v>
      </c>
      <c r="AC5" s="129">
        <v>38</v>
      </c>
      <c r="AD5" s="129">
        <v>2</v>
      </c>
      <c r="AE5" s="129">
        <v>172</v>
      </c>
      <c r="AF5" s="131">
        <v>16</v>
      </c>
      <c r="AG5" s="102"/>
      <c r="AH5" s="627" t="s">
        <v>278</v>
      </c>
      <c r="AI5" s="628"/>
      <c r="AJ5" s="129">
        <v>381</v>
      </c>
      <c r="AK5" s="129">
        <v>554</v>
      </c>
      <c r="AL5" s="129">
        <v>224</v>
      </c>
      <c r="AM5" s="129">
        <v>188</v>
      </c>
      <c r="AN5" s="129">
        <v>240</v>
      </c>
      <c r="AO5" s="129">
        <v>83</v>
      </c>
      <c r="AP5" s="129">
        <v>49</v>
      </c>
      <c r="AQ5" s="129">
        <v>42</v>
      </c>
      <c r="AR5" s="129">
        <v>7</v>
      </c>
      <c r="AS5" s="129">
        <v>32</v>
      </c>
      <c r="AT5" s="129">
        <v>29</v>
      </c>
      <c r="AU5" s="130">
        <v>3</v>
      </c>
      <c r="AV5" s="129">
        <v>68</v>
      </c>
      <c r="AW5" s="130">
        <v>42</v>
      </c>
      <c r="AX5" s="130">
        <v>26</v>
      </c>
      <c r="AY5" s="129">
        <v>49</v>
      </c>
      <c r="AZ5" s="129">
        <v>32</v>
      </c>
      <c r="BA5" s="130">
        <v>17</v>
      </c>
      <c r="BB5" s="129">
        <v>169</v>
      </c>
      <c r="BC5" s="129">
        <v>118</v>
      </c>
      <c r="BD5" s="129">
        <v>51</v>
      </c>
      <c r="BE5" s="129">
        <v>110</v>
      </c>
      <c r="BF5" s="129">
        <v>79</v>
      </c>
      <c r="BG5" s="129">
        <v>31</v>
      </c>
      <c r="BH5" s="129">
        <v>422</v>
      </c>
      <c r="BI5" s="129">
        <v>182</v>
      </c>
      <c r="BJ5" s="129">
        <v>240</v>
      </c>
      <c r="BK5" s="129">
        <v>149</v>
      </c>
      <c r="BL5" s="129">
        <v>63</v>
      </c>
      <c r="BM5" s="131">
        <v>86</v>
      </c>
      <c r="BN5" s="102"/>
      <c r="BO5" s="627" t="s">
        <v>278</v>
      </c>
      <c r="BP5" s="628"/>
      <c r="BQ5" s="129">
        <v>28</v>
      </c>
      <c r="BR5" s="129">
        <v>5</v>
      </c>
      <c r="BS5" s="129">
        <v>23</v>
      </c>
      <c r="BT5" s="129">
        <v>4</v>
      </c>
      <c r="BU5" s="129">
        <v>2</v>
      </c>
      <c r="BV5" s="129">
        <v>2</v>
      </c>
      <c r="BW5" s="129">
        <v>28</v>
      </c>
      <c r="BX5" s="129">
        <v>11</v>
      </c>
      <c r="BY5" s="129">
        <v>17</v>
      </c>
      <c r="BZ5" s="129">
        <v>8</v>
      </c>
      <c r="CA5" s="129">
        <v>3</v>
      </c>
      <c r="CB5" s="129">
        <v>5</v>
      </c>
      <c r="CC5" s="129">
        <v>68</v>
      </c>
      <c r="CD5" s="131">
        <v>36</v>
      </c>
      <c r="CE5" s="131">
        <v>32</v>
      </c>
      <c r="CF5" s="129">
        <v>33</v>
      </c>
      <c r="CG5" s="129">
        <v>21</v>
      </c>
      <c r="CH5" s="130">
        <v>12</v>
      </c>
      <c r="CI5" s="129">
        <v>297</v>
      </c>
      <c r="CJ5" s="129">
        <v>82</v>
      </c>
      <c r="CK5" s="129">
        <v>215</v>
      </c>
      <c r="CL5" s="129">
        <v>177</v>
      </c>
      <c r="CM5" s="129">
        <v>47</v>
      </c>
      <c r="CN5" s="130">
        <v>130</v>
      </c>
      <c r="CO5" s="129">
        <v>150</v>
      </c>
      <c r="CP5" s="129">
        <v>44</v>
      </c>
      <c r="CQ5" s="129">
        <v>106</v>
      </c>
      <c r="CR5" s="129">
        <v>63</v>
      </c>
      <c r="CS5" s="129">
        <v>17</v>
      </c>
      <c r="CT5" s="129">
        <v>46</v>
      </c>
      <c r="CU5" s="129">
        <v>11</v>
      </c>
      <c r="CV5" s="129">
        <v>5</v>
      </c>
      <c r="CW5" s="129">
        <v>6</v>
      </c>
      <c r="CX5" s="129">
        <v>5</v>
      </c>
      <c r="CY5" s="129">
        <v>5</v>
      </c>
      <c r="CZ5" s="131">
        <v>0</v>
      </c>
      <c r="DA5" s="102"/>
      <c r="DB5" s="627" t="s">
        <v>278</v>
      </c>
      <c r="DC5" s="628"/>
      <c r="DD5" s="129">
        <v>201</v>
      </c>
      <c r="DE5" s="129">
        <v>44</v>
      </c>
      <c r="DF5" s="129">
        <v>157</v>
      </c>
      <c r="DG5" s="129">
        <v>35</v>
      </c>
      <c r="DH5" s="129">
        <v>3</v>
      </c>
      <c r="DI5" s="129">
        <v>32</v>
      </c>
      <c r="DJ5" s="129">
        <v>77</v>
      </c>
      <c r="DK5" s="129">
        <v>35</v>
      </c>
      <c r="DL5" s="129">
        <v>42</v>
      </c>
      <c r="DM5" s="129">
        <v>17</v>
      </c>
      <c r="DN5" s="129">
        <v>7</v>
      </c>
      <c r="DO5" s="129">
        <v>10</v>
      </c>
      <c r="DP5" s="129">
        <v>188</v>
      </c>
      <c r="DQ5" s="129">
        <v>133</v>
      </c>
      <c r="DR5" s="129">
        <v>55</v>
      </c>
      <c r="DS5" s="129">
        <v>87</v>
      </c>
      <c r="DT5" s="129">
        <v>66</v>
      </c>
      <c r="DU5" s="130">
        <v>21</v>
      </c>
      <c r="DV5" s="129">
        <v>424</v>
      </c>
      <c r="DW5" s="129">
        <v>309</v>
      </c>
      <c r="DX5" s="129">
        <v>115</v>
      </c>
      <c r="DY5" s="129">
        <v>243</v>
      </c>
      <c r="DZ5" s="129">
        <v>187</v>
      </c>
      <c r="EA5" s="130">
        <v>56</v>
      </c>
      <c r="EB5" s="129">
        <v>18</v>
      </c>
      <c r="EC5" s="129">
        <v>9</v>
      </c>
      <c r="ED5" s="129">
        <v>9</v>
      </c>
      <c r="EE5" s="129">
        <v>4</v>
      </c>
      <c r="EF5" s="129">
        <v>3</v>
      </c>
      <c r="EG5" s="129">
        <v>1</v>
      </c>
      <c r="EH5" s="129">
        <v>3052</v>
      </c>
      <c r="EI5" s="129">
        <v>1802</v>
      </c>
      <c r="EJ5" s="129">
        <v>1250</v>
      </c>
      <c r="EK5" s="129">
        <v>43</v>
      </c>
      <c r="EL5" s="129">
        <v>29</v>
      </c>
      <c r="EM5" s="131">
        <v>14</v>
      </c>
    </row>
    <row r="6" spans="1:150" s="146" customFormat="1" ht="24" customHeight="1">
      <c r="A6" s="629" t="s">
        <v>358</v>
      </c>
      <c r="B6" s="630"/>
      <c r="C6" s="143">
        <f>SUM(C7,C18)</f>
        <v>2865</v>
      </c>
      <c r="D6" s="143">
        <f>SUM(D7,D18)</f>
        <v>1817</v>
      </c>
      <c r="E6" s="143">
        <f t="shared" ref="E6:I6" si="0">SUM(E7,E18)</f>
        <v>1048</v>
      </c>
      <c r="F6" s="143">
        <f t="shared" si="0"/>
        <v>1182</v>
      </c>
      <c r="G6" s="143">
        <f t="shared" si="0"/>
        <v>828</v>
      </c>
      <c r="H6" s="143">
        <f t="shared" si="0"/>
        <v>354</v>
      </c>
      <c r="I6" s="143">
        <f t="shared" si="0"/>
        <v>49</v>
      </c>
      <c r="J6" s="143">
        <f t="shared" ref="J6:AF6" si="1">SUM(J7,J18)</f>
        <v>31</v>
      </c>
      <c r="K6" s="143">
        <f t="shared" si="1"/>
        <v>18</v>
      </c>
      <c r="L6" s="143">
        <f t="shared" si="1"/>
        <v>6</v>
      </c>
      <c r="M6" s="143">
        <f t="shared" si="1"/>
        <v>4</v>
      </c>
      <c r="N6" s="118">
        <f t="shared" si="1"/>
        <v>2</v>
      </c>
      <c r="O6" s="118">
        <f>SUM(O7,O18)</f>
        <v>17</v>
      </c>
      <c r="P6" s="118">
        <f t="shared" si="1"/>
        <v>12</v>
      </c>
      <c r="Q6" s="118">
        <f t="shared" si="1"/>
        <v>5</v>
      </c>
      <c r="R6" s="143">
        <f t="shared" si="1"/>
        <v>3</v>
      </c>
      <c r="S6" s="143">
        <f t="shared" si="1"/>
        <v>3</v>
      </c>
      <c r="T6" s="143">
        <f t="shared" si="1"/>
        <v>0</v>
      </c>
      <c r="U6" s="143">
        <f t="shared" si="1"/>
        <v>4</v>
      </c>
      <c r="V6" s="143">
        <f t="shared" si="1"/>
        <v>3</v>
      </c>
      <c r="W6" s="143">
        <f t="shared" si="1"/>
        <v>1</v>
      </c>
      <c r="X6" s="143">
        <f t="shared" si="1"/>
        <v>1</v>
      </c>
      <c r="Y6" s="143">
        <f t="shared" si="1"/>
        <v>1</v>
      </c>
      <c r="Z6" s="118">
        <f t="shared" si="1"/>
        <v>0</v>
      </c>
      <c r="AA6" s="144">
        <f t="shared" si="1"/>
        <v>355</v>
      </c>
      <c r="AB6" s="143">
        <f>SUM(AB7,AB18)</f>
        <v>316</v>
      </c>
      <c r="AC6" s="143">
        <f t="shared" si="1"/>
        <v>39</v>
      </c>
      <c r="AD6" s="143">
        <f t="shared" si="1"/>
        <v>154</v>
      </c>
      <c r="AE6" s="143">
        <f t="shared" si="1"/>
        <v>141</v>
      </c>
      <c r="AF6" s="118">
        <f t="shared" si="1"/>
        <v>13</v>
      </c>
      <c r="AG6" s="145"/>
      <c r="AH6" s="629" t="s">
        <v>358</v>
      </c>
      <c r="AI6" s="630"/>
      <c r="AJ6" s="143">
        <f t="shared" ref="AJ6:BM6" si="2">SUM(AJ7,AJ18)</f>
        <v>631</v>
      </c>
      <c r="AK6" s="143">
        <f t="shared" si="2"/>
        <v>460</v>
      </c>
      <c r="AL6" s="143">
        <f t="shared" si="2"/>
        <v>171</v>
      </c>
      <c r="AM6" s="143">
        <f t="shared" si="2"/>
        <v>250</v>
      </c>
      <c r="AN6" s="143">
        <f t="shared" si="2"/>
        <v>189</v>
      </c>
      <c r="AO6" s="143">
        <f t="shared" si="2"/>
        <v>61</v>
      </c>
      <c r="AP6" s="143">
        <f t="shared" si="2"/>
        <v>42</v>
      </c>
      <c r="AQ6" s="143">
        <f t="shared" si="2"/>
        <v>36</v>
      </c>
      <c r="AR6" s="143">
        <f t="shared" si="2"/>
        <v>6</v>
      </c>
      <c r="AS6" s="143">
        <f t="shared" si="2"/>
        <v>28</v>
      </c>
      <c r="AT6" s="143">
        <f t="shared" si="2"/>
        <v>26</v>
      </c>
      <c r="AU6" s="118">
        <f t="shared" si="2"/>
        <v>2</v>
      </c>
      <c r="AV6" s="143">
        <f t="shared" si="2"/>
        <v>57</v>
      </c>
      <c r="AW6" s="118">
        <f t="shared" si="2"/>
        <v>41</v>
      </c>
      <c r="AX6" s="118">
        <f>SUM(AX7,AX18)</f>
        <v>16</v>
      </c>
      <c r="AY6" s="143">
        <f t="shared" si="2"/>
        <v>41</v>
      </c>
      <c r="AZ6" s="143">
        <f t="shared" si="2"/>
        <v>33</v>
      </c>
      <c r="BA6" s="118">
        <f t="shared" si="2"/>
        <v>8</v>
      </c>
      <c r="BB6" s="143">
        <f t="shared" si="2"/>
        <v>111</v>
      </c>
      <c r="BC6" s="143">
        <f t="shared" si="2"/>
        <v>91</v>
      </c>
      <c r="BD6" s="143">
        <f t="shared" si="2"/>
        <v>20</v>
      </c>
      <c r="BE6" s="143">
        <f t="shared" si="2"/>
        <v>68</v>
      </c>
      <c r="BF6" s="143">
        <f t="shared" si="2"/>
        <v>58</v>
      </c>
      <c r="BG6" s="143">
        <f t="shared" si="2"/>
        <v>10</v>
      </c>
      <c r="BH6" s="143">
        <f t="shared" si="2"/>
        <v>341</v>
      </c>
      <c r="BI6" s="143">
        <f t="shared" si="2"/>
        <v>144</v>
      </c>
      <c r="BJ6" s="143">
        <f t="shared" si="2"/>
        <v>197</v>
      </c>
      <c r="BK6" s="143">
        <f t="shared" si="2"/>
        <v>82</v>
      </c>
      <c r="BL6" s="143">
        <f t="shared" si="2"/>
        <v>36</v>
      </c>
      <c r="BM6" s="118">
        <f t="shared" si="2"/>
        <v>46</v>
      </c>
      <c r="BN6" s="145"/>
      <c r="BO6" s="629" t="s">
        <v>358</v>
      </c>
      <c r="BP6" s="630"/>
      <c r="BQ6" s="143">
        <f t="shared" ref="BQ6:CZ6" si="3">SUM(BQ7,BQ18)</f>
        <v>32</v>
      </c>
      <c r="BR6" s="143">
        <f>SUM(BR7,BR18)</f>
        <v>8</v>
      </c>
      <c r="BS6" s="143">
        <f t="shared" si="3"/>
        <v>24</v>
      </c>
      <c r="BT6" s="143">
        <f t="shared" si="3"/>
        <v>5</v>
      </c>
      <c r="BU6" s="143">
        <f t="shared" si="3"/>
        <v>1</v>
      </c>
      <c r="BV6" s="143">
        <f t="shared" si="3"/>
        <v>4</v>
      </c>
      <c r="BW6" s="143">
        <f t="shared" si="3"/>
        <v>24</v>
      </c>
      <c r="BX6" s="143">
        <f t="shared" si="3"/>
        <v>7</v>
      </c>
      <c r="BY6" s="143">
        <f t="shared" si="3"/>
        <v>17</v>
      </c>
      <c r="BZ6" s="143">
        <f t="shared" si="3"/>
        <v>7</v>
      </c>
      <c r="CA6" s="143">
        <f t="shared" si="3"/>
        <v>3</v>
      </c>
      <c r="CB6" s="143">
        <f t="shared" si="3"/>
        <v>4</v>
      </c>
      <c r="CC6" s="143">
        <f t="shared" si="3"/>
        <v>61</v>
      </c>
      <c r="CD6" s="118">
        <f t="shared" si="3"/>
        <v>40</v>
      </c>
      <c r="CE6" s="118">
        <f t="shared" si="3"/>
        <v>21</v>
      </c>
      <c r="CF6" s="143">
        <f t="shared" si="3"/>
        <v>22</v>
      </c>
      <c r="CG6" s="143">
        <f t="shared" si="3"/>
        <v>19</v>
      </c>
      <c r="CH6" s="118">
        <f t="shared" si="3"/>
        <v>3</v>
      </c>
      <c r="CI6" s="143">
        <f t="shared" si="3"/>
        <v>146</v>
      </c>
      <c r="CJ6" s="143">
        <f t="shared" si="3"/>
        <v>47</v>
      </c>
      <c r="CK6" s="143">
        <f t="shared" si="3"/>
        <v>99</v>
      </c>
      <c r="CL6" s="143">
        <f t="shared" si="3"/>
        <v>86</v>
      </c>
      <c r="CM6" s="143">
        <f t="shared" si="3"/>
        <v>28</v>
      </c>
      <c r="CN6" s="118">
        <f t="shared" si="3"/>
        <v>58</v>
      </c>
      <c r="CO6" s="143">
        <f t="shared" si="3"/>
        <v>120</v>
      </c>
      <c r="CP6" s="143">
        <f t="shared" si="3"/>
        <v>46</v>
      </c>
      <c r="CQ6" s="143">
        <f t="shared" si="3"/>
        <v>74</v>
      </c>
      <c r="CR6" s="143">
        <f t="shared" si="3"/>
        <v>45</v>
      </c>
      <c r="CS6" s="143">
        <f t="shared" si="3"/>
        <v>16</v>
      </c>
      <c r="CT6" s="143">
        <f t="shared" si="3"/>
        <v>29</v>
      </c>
      <c r="CU6" s="143">
        <f t="shared" si="3"/>
        <v>9</v>
      </c>
      <c r="CV6" s="143">
        <f t="shared" si="3"/>
        <v>2</v>
      </c>
      <c r="CW6" s="143">
        <f t="shared" si="3"/>
        <v>7</v>
      </c>
      <c r="CX6" s="143">
        <f t="shared" si="3"/>
        <v>1</v>
      </c>
      <c r="CY6" s="143">
        <f t="shared" si="3"/>
        <v>1</v>
      </c>
      <c r="CZ6" s="118">
        <f t="shared" si="3"/>
        <v>0</v>
      </c>
      <c r="DA6" s="145"/>
      <c r="DB6" s="629" t="s">
        <v>358</v>
      </c>
      <c r="DC6" s="630"/>
      <c r="DD6" s="143">
        <f>SUM(DD7,DD18)</f>
        <v>170</v>
      </c>
      <c r="DE6" s="118">
        <f t="shared" ref="DE6:EM6" si="4">SUM(DE7,DE18)</f>
        <v>38</v>
      </c>
      <c r="DF6" s="118">
        <f t="shared" si="4"/>
        <v>132</v>
      </c>
      <c r="DG6" s="143">
        <f t="shared" si="4"/>
        <v>30</v>
      </c>
      <c r="DH6" s="143">
        <f t="shared" si="4"/>
        <v>4</v>
      </c>
      <c r="DI6" s="143">
        <f t="shared" si="4"/>
        <v>26</v>
      </c>
      <c r="DJ6" s="143">
        <f t="shared" si="4"/>
        <v>53</v>
      </c>
      <c r="DK6" s="143">
        <f t="shared" si="4"/>
        <v>26</v>
      </c>
      <c r="DL6" s="143">
        <f t="shared" si="4"/>
        <v>27</v>
      </c>
      <c r="DM6" s="143">
        <f t="shared" si="4"/>
        <v>7</v>
      </c>
      <c r="DN6" s="143">
        <f t="shared" si="4"/>
        <v>5</v>
      </c>
      <c r="DO6" s="143">
        <f t="shared" si="4"/>
        <v>2</v>
      </c>
      <c r="DP6" s="143">
        <f t="shared" si="4"/>
        <v>190</v>
      </c>
      <c r="DQ6" s="143">
        <f t="shared" si="4"/>
        <v>138</v>
      </c>
      <c r="DR6" s="143">
        <f t="shared" si="4"/>
        <v>52</v>
      </c>
      <c r="DS6" s="143">
        <f t="shared" si="4"/>
        <v>78</v>
      </c>
      <c r="DT6" s="143">
        <f t="shared" si="4"/>
        <v>57</v>
      </c>
      <c r="DU6" s="118">
        <f t="shared" si="4"/>
        <v>21</v>
      </c>
      <c r="DV6" s="143">
        <f t="shared" si="4"/>
        <v>445</v>
      </c>
      <c r="DW6" s="143">
        <f t="shared" si="4"/>
        <v>323</v>
      </c>
      <c r="DX6" s="143">
        <f t="shared" si="4"/>
        <v>122</v>
      </c>
      <c r="DY6" s="143">
        <f t="shared" si="4"/>
        <v>264</v>
      </c>
      <c r="DZ6" s="143">
        <f t="shared" si="4"/>
        <v>199</v>
      </c>
      <c r="EA6" s="118">
        <f t="shared" si="4"/>
        <v>65</v>
      </c>
      <c r="EB6" s="143">
        <f t="shared" si="4"/>
        <v>8</v>
      </c>
      <c r="EC6" s="118">
        <f t="shared" si="4"/>
        <v>8</v>
      </c>
      <c r="ED6" s="118">
        <f t="shared" si="4"/>
        <v>0</v>
      </c>
      <c r="EE6" s="143">
        <f t="shared" si="4"/>
        <v>4</v>
      </c>
      <c r="EF6" s="143">
        <f t="shared" si="4"/>
        <v>4</v>
      </c>
      <c r="EG6" s="143">
        <f t="shared" si="4"/>
        <v>0</v>
      </c>
      <c r="EH6" s="143">
        <f t="shared" si="4"/>
        <v>2305</v>
      </c>
      <c r="EI6" s="143">
        <f t="shared" si="4"/>
        <v>1490</v>
      </c>
      <c r="EJ6" s="143">
        <f t="shared" si="4"/>
        <v>815</v>
      </c>
      <c r="EK6" s="143">
        <f t="shared" si="4"/>
        <v>62</v>
      </c>
      <c r="EL6" s="143">
        <f t="shared" si="4"/>
        <v>44</v>
      </c>
      <c r="EM6" s="118">
        <f t="shared" si="4"/>
        <v>18</v>
      </c>
    </row>
    <row r="7" spans="1:150" ht="22.5" customHeight="1">
      <c r="A7" s="631" t="s">
        <v>285</v>
      </c>
      <c r="B7" s="632"/>
      <c r="C7" s="132">
        <f>SUM(C8:C17)</f>
        <v>2446</v>
      </c>
      <c r="D7" s="132">
        <f>SUM(D8:D17)</f>
        <v>1581</v>
      </c>
      <c r="E7" s="133">
        <f>SUM(E8:E17)</f>
        <v>865</v>
      </c>
      <c r="F7" s="132">
        <f>SUM(F8:F17)</f>
        <v>1050</v>
      </c>
      <c r="G7" s="132">
        <f t="shared" ref="G7:AJ7" si="5">SUM(G8:G17)</f>
        <v>759</v>
      </c>
      <c r="H7" s="132">
        <f t="shared" si="5"/>
        <v>291</v>
      </c>
      <c r="I7" s="132">
        <f>SUM(I8:I17)</f>
        <v>37</v>
      </c>
      <c r="J7" s="132">
        <f>SUM(J8:J17)</f>
        <v>24</v>
      </c>
      <c r="K7" s="132">
        <f t="shared" si="5"/>
        <v>13</v>
      </c>
      <c r="L7" s="132">
        <f>SUM(L8:L17)</f>
        <v>5</v>
      </c>
      <c r="M7" s="132">
        <f>SUM(M8:M17)</f>
        <v>3</v>
      </c>
      <c r="N7" s="133">
        <f t="shared" si="5"/>
        <v>2</v>
      </c>
      <c r="O7" s="133">
        <f t="shared" si="5"/>
        <v>10</v>
      </c>
      <c r="P7" s="133">
        <f t="shared" si="5"/>
        <v>9</v>
      </c>
      <c r="Q7" s="133">
        <f t="shared" si="5"/>
        <v>1</v>
      </c>
      <c r="R7" s="133">
        <f t="shared" si="5"/>
        <v>3</v>
      </c>
      <c r="S7" s="133">
        <f t="shared" si="5"/>
        <v>3</v>
      </c>
      <c r="T7" s="133">
        <f t="shared" si="5"/>
        <v>0</v>
      </c>
      <c r="U7" s="132">
        <f>SUM(U8:U17)</f>
        <v>3</v>
      </c>
      <c r="V7" s="132">
        <f>SUM(V8:V17)</f>
        <v>2</v>
      </c>
      <c r="W7" s="133">
        <f t="shared" si="5"/>
        <v>1</v>
      </c>
      <c r="X7" s="132">
        <f t="shared" si="5"/>
        <v>1</v>
      </c>
      <c r="Y7" s="132">
        <f t="shared" si="5"/>
        <v>1</v>
      </c>
      <c r="Z7" s="132">
        <f t="shared" si="5"/>
        <v>0</v>
      </c>
      <c r="AA7" s="132">
        <f t="shared" si="5"/>
        <v>324</v>
      </c>
      <c r="AB7" s="132">
        <f t="shared" si="5"/>
        <v>291</v>
      </c>
      <c r="AC7" s="132">
        <f t="shared" si="5"/>
        <v>33</v>
      </c>
      <c r="AD7" s="132">
        <f t="shared" si="5"/>
        <v>149</v>
      </c>
      <c r="AE7" s="132">
        <f t="shared" si="5"/>
        <v>138</v>
      </c>
      <c r="AF7" s="133">
        <f t="shared" si="5"/>
        <v>11</v>
      </c>
      <c r="AG7" s="134"/>
      <c r="AH7" s="631" t="s">
        <v>285</v>
      </c>
      <c r="AI7" s="632"/>
      <c r="AJ7" s="132">
        <f t="shared" si="5"/>
        <v>549</v>
      </c>
      <c r="AK7" s="132">
        <f t="shared" ref="AK7:BM7" si="6">SUM(AK8:AK17)</f>
        <v>413</v>
      </c>
      <c r="AL7" s="133">
        <f t="shared" si="6"/>
        <v>136</v>
      </c>
      <c r="AM7" s="132">
        <f t="shared" si="6"/>
        <v>227</v>
      </c>
      <c r="AN7" s="132">
        <f t="shared" si="6"/>
        <v>180</v>
      </c>
      <c r="AO7" s="132">
        <f t="shared" si="6"/>
        <v>47</v>
      </c>
      <c r="AP7" s="132">
        <f>SUM(AP8:AP17)</f>
        <v>39</v>
      </c>
      <c r="AQ7" s="132">
        <f>SUM(AQ8:AQ17)</f>
        <v>34</v>
      </c>
      <c r="AR7" s="132">
        <f t="shared" si="6"/>
        <v>5</v>
      </c>
      <c r="AS7" s="132">
        <f t="shared" si="6"/>
        <v>26</v>
      </c>
      <c r="AT7" s="132">
        <f t="shared" si="6"/>
        <v>25</v>
      </c>
      <c r="AU7" s="133">
        <f t="shared" si="6"/>
        <v>1</v>
      </c>
      <c r="AV7" s="132">
        <f t="shared" si="6"/>
        <v>52</v>
      </c>
      <c r="AW7" s="133">
        <f t="shared" si="6"/>
        <v>39</v>
      </c>
      <c r="AX7" s="133">
        <f t="shared" si="6"/>
        <v>13</v>
      </c>
      <c r="AY7" s="132">
        <f t="shared" si="6"/>
        <v>39</v>
      </c>
      <c r="AZ7" s="133">
        <f t="shared" si="6"/>
        <v>32</v>
      </c>
      <c r="BA7" s="133">
        <f t="shared" si="6"/>
        <v>7</v>
      </c>
      <c r="BB7" s="132">
        <f t="shared" si="6"/>
        <v>100</v>
      </c>
      <c r="BC7" s="132">
        <f t="shared" si="6"/>
        <v>80</v>
      </c>
      <c r="BD7" s="132">
        <f t="shared" si="6"/>
        <v>20</v>
      </c>
      <c r="BE7" s="132">
        <f t="shared" si="6"/>
        <v>62</v>
      </c>
      <c r="BF7" s="132">
        <f t="shared" si="6"/>
        <v>52</v>
      </c>
      <c r="BG7" s="132">
        <f t="shared" si="6"/>
        <v>10</v>
      </c>
      <c r="BH7" s="132">
        <f t="shared" si="6"/>
        <v>281</v>
      </c>
      <c r="BI7" s="133">
        <f t="shared" si="6"/>
        <v>114</v>
      </c>
      <c r="BJ7" s="132">
        <f t="shared" si="6"/>
        <v>167</v>
      </c>
      <c r="BK7" s="132">
        <f t="shared" si="6"/>
        <v>65</v>
      </c>
      <c r="BL7" s="132">
        <f t="shared" si="6"/>
        <v>28</v>
      </c>
      <c r="BM7" s="133">
        <f t="shared" si="6"/>
        <v>37</v>
      </c>
      <c r="BN7" s="134"/>
      <c r="BO7" s="631" t="s">
        <v>285</v>
      </c>
      <c r="BP7" s="632"/>
      <c r="BQ7" s="132">
        <f t="shared" ref="BQ7" si="7">SUM(BQ8:BQ17)</f>
        <v>31</v>
      </c>
      <c r="BR7" s="132">
        <f t="shared" ref="BR7:CZ7" si="8">SUM(BR8:BR17)</f>
        <v>8</v>
      </c>
      <c r="BS7" s="133">
        <f t="shared" si="8"/>
        <v>23</v>
      </c>
      <c r="BT7" s="132">
        <f t="shared" si="8"/>
        <v>5</v>
      </c>
      <c r="BU7" s="132">
        <f t="shared" si="8"/>
        <v>1</v>
      </c>
      <c r="BV7" s="132">
        <f t="shared" si="8"/>
        <v>4</v>
      </c>
      <c r="BW7" s="132">
        <f t="shared" si="8"/>
        <v>22</v>
      </c>
      <c r="BX7" s="132">
        <f t="shared" si="8"/>
        <v>7</v>
      </c>
      <c r="BY7" s="132">
        <f t="shared" si="8"/>
        <v>15</v>
      </c>
      <c r="BZ7" s="132">
        <f t="shared" si="8"/>
        <v>7</v>
      </c>
      <c r="CA7" s="132">
        <f t="shared" si="8"/>
        <v>3</v>
      </c>
      <c r="CB7" s="133">
        <f t="shared" si="8"/>
        <v>4</v>
      </c>
      <c r="CC7" s="132">
        <f t="shared" si="8"/>
        <v>54</v>
      </c>
      <c r="CD7" s="133">
        <f t="shared" si="8"/>
        <v>37</v>
      </c>
      <c r="CE7" s="132">
        <f t="shared" si="8"/>
        <v>17</v>
      </c>
      <c r="CF7" s="132">
        <f t="shared" si="8"/>
        <v>21</v>
      </c>
      <c r="CG7" s="132">
        <f t="shared" si="8"/>
        <v>19</v>
      </c>
      <c r="CH7" s="133">
        <f t="shared" si="8"/>
        <v>2</v>
      </c>
      <c r="CI7" s="132">
        <f t="shared" si="8"/>
        <v>107</v>
      </c>
      <c r="CJ7" s="132">
        <f t="shared" si="8"/>
        <v>33</v>
      </c>
      <c r="CK7" s="132">
        <f t="shared" si="8"/>
        <v>74</v>
      </c>
      <c r="CL7" s="132">
        <f t="shared" si="8"/>
        <v>61</v>
      </c>
      <c r="CM7" s="132">
        <f t="shared" si="8"/>
        <v>18</v>
      </c>
      <c r="CN7" s="133">
        <f t="shared" si="8"/>
        <v>43</v>
      </c>
      <c r="CO7" s="132">
        <f t="shared" si="8"/>
        <v>107</v>
      </c>
      <c r="CP7" s="132">
        <f t="shared" si="8"/>
        <v>39</v>
      </c>
      <c r="CQ7" s="132">
        <f t="shared" si="8"/>
        <v>68</v>
      </c>
      <c r="CR7" s="132">
        <f t="shared" si="8"/>
        <v>38</v>
      </c>
      <c r="CS7" s="132">
        <f t="shared" si="8"/>
        <v>13</v>
      </c>
      <c r="CT7" s="132">
        <f t="shared" si="8"/>
        <v>25</v>
      </c>
      <c r="CU7" s="132">
        <f t="shared" si="8"/>
        <v>9</v>
      </c>
      <c r="CV7" s="133">
        <f t="shared" si="8"/>
        <v>2</v>
      </c>
      <c r="CW7" s="132">
        <f t="shared" si="8"/>
        <v>7</v>
      </c>
      <c r="CX7" s="132">
        <f t="shared" si="8"/>
        <v>1</v>
      </c>
      <c r="CY7" s="133">
        <f t="shared" si="8"/>
        <v>1</v>
      </c>
      <c r="CZ7" s="133">
        <f t="shared" si="8"/>
        <v>0</v>
      </c>
      <c r="DA7" s="134"/>
      <c r="DB7" s="631" t="s">
        <v>285</v>
      </c>
      <c r="DC7" s="632"/>
      <c r="DD7" s="132">
        <f t="shared" ref="DD7" si="9">SUM(DD8:DD17)</f>
        <v>123</v>
      </c>
      <c r="DE7" s="132">
        <f t="shared" ref="DE7:EM7" si="10">SUM(DE8:DE17)</f>
        <v>24</v>
      </c>
      <c r="DF7" s="133">
        <f t="shared" si="10"/>
        <v>99</v>
      </c>
      <c r="DG7" s="132">
        <f t="shared" si="10"/>
        <v>24</v>
      </c>
      <c r="DH7" s="132">
        <f t="shared" si="10"/>
        <v>4</v>
      </c>
      <c r="DI7" s="132">
        <f t="shared" si="10"/>
        <v>20</v>
      </c>
      <c r="DJ7" s="132">
        <f t="shared" si="10"/>
        <v>45</v>
      </c>
      <c r="DK7" s="132">
        <f t="shared" si="10"/>
        <v>21</v>
      </c>
      <c r="DL7" s="132">
        <f t="shared" si="10"/>
        <v>24</v>
      </c>
      <c r="DM7" s="132">
        <f t="shared" si="10"/>
        <v>4</v>
      </c>
      <c r="DN7" s="132">
        <f t="shared" si="10"/>
        <v>2</v>
      </c>
      <c r="DO7" s="133">
        <f t="shared" si="10"/>
        <v>2</v>
      </c>
      <c r="DP7" s="132">
        <f t="shared" si="10"/>
        <v>158</v>
      </c>
      <c r="DQ7" s="132">
        <f t="shared" si="10"/>
        <v>114</v>
      </c>
      <c r="DR7" s="132">
        <f t="shared" si="10"/>
        <v>44</v>
      </c>
      <c r="DS7" s="132">
        <f t="shared" si="10"/>
        <v>74</v>
      </c>
      <c r="DT7" s="133">
        <f t="shared" si="10"/>
        <v>55</v>
      </c>
      <c r="DU7" s="133">
        <f t="shared" si="10"/>
        <v>19</v>
      </c>
      <c r="DV7" s="132">
        <f t="shared" si="10"/>
        <v>391</v>
      </c>
      <c r="DW7" s="132">
        <f t="shared" si="10"/>
        <v>286</v>
      </c>
      <c r="DX7" s="132">
        <f t="shared" si="10"/>
        <v>105</v>
      </c>
      <c r="DY7" s="132">
        <f t="shared" si="10"/>
        <v>236</v>
      </c>
      <c r="DZ7" s="132">
        <f t="shared" si="10"/>
        <v>179</v>
      </c>
      <c r="EA7" s="133">
        <f t="shared" si="10"/>
        <v>57</v>
      </c>
      <c r="EB7" s="132">
        <f t="shared" si="10"/>
        <v>4</v>
      </c>
      <c r="EC7" s="133">
        <f t="shared" si="10"/>
        <v>4</v>
      </c>
      <c r="ED7" s="132">
        <f t="shared" si="10"/>
        <v>0</v>
      </c>
      <c r="EE7" s="132">
        <f t="shared" si="10"/>
        <v>2</v>
      </c>
      <c r="EF7" s="132">
        <f t="shared" si="10"/>
        <v>2</v>
      </c>
      <c r="EG7" s="132">
        <f t="shared" si="10"/>
        <v>0</v>
      </c>
      <c r="EH7" s="132">
        <f>SUM(EH8:EH17)</f>
        <v>2012</v>
      </c>
      <c r="EI7" s="132">
        <f>SUM(EI8:EI17)</f>
        <v>1335</v>
      </c>
      <c r="EJ7" s="132">
        <f t="shared" si="10"/>
        <v>677</v>
      </c>
      <c r="EK7" s="133">
        <f t="shared" si="10"/>
        <v>53</v>
      </c>
      <c r="EL7" s="132">
        <f t="shared" si="10"/>
        <v>40</v>
      </c>
      <c r="EM7" s="133">
        <f t="shared" si="10"/>
        <v>13</v>
      </c>
    </row>
    <row r="8" spans="1:150" s="1" customFormat="1" ht="19.5" customHeight="1">
      <c r="A8" s="147"/>
      <c r="B8" s="148" t="s">
        <v>286</v>
      </c>
      <c r="C8" s="135">
        <v>570</v>
      </c>
      <c r="D8" s="135">
        <v>365</v>
      </c>
      <c r="E8" s="135">
        <v>205</v>
      </c>
      <c r="F8" s="135">
        <v>231</v>
      </c>
      <c r="G8" s="135">
        <v>176</v>
      </c>
      <c r="H8" s="135">
        <v>55</v>
      </c>
      <c r="I8" s="135">
        <v>3</v>
      </c>
      <c r="J8" s="135">
        <v>2</v>
      </c>
      <c r="K8" s="135">
        <v>1</v>
      </c>
      <c r="L8" s="135">
        <v>0</v>
      </c>
      <c r="M8" s="135">
        <v>0</v>
      </c>
      <c r="N8" s="135">
        <v>0</v>
      </c>
      <c r="O8" s="135">
        <v>1</v>
      </c>
      <c r="P8" s="135">
        <v>1</v>
      </c>
      <c r="Q8" s="135">
        <v>0</v>
      </c>
      <c r="R8" s="135">
        <v>0</v>
      </c>
      <c r="S8" s="135">
        <v>0</v>
      </c>
      <c r="T8" s="135">
        <v>0</v>
      </c>
      <c r="U8" s="135">
        <v>1</v>
      </c>
      <c r="V8" s="135">
        <v>0</v>
      </c>
      <c r="W8" s="135">
        <v>1</v>
      </c>
      <c r="X8" s="135">
        <v>0</v>
      </c>
      <c r="Y8" s="135">
        <v>0</v>
      </c>
      <c r="Z8" s="135">
        <v>0</v>
      </c>
      <c r="AA8" s="135">
        <v>78</v>
      </c>
      <c r="AB8" s="135">
        <v>68</v>
      </c>
      <c r="AC8" s="135">
        <v>10</v>
      </c>
      <c r="AD8" s="135">
        <v>40</v>
      </c>
      <c r="AE8" s="135">
        <v>37</v>
      </c>
      <c r="AF8" s="135">
        <v>3</v>
      </c>
      <c r="AG8" s="134"/>
      <c r="AH8" s="147"/>
      <c r="AI8" s="148" t="s">
        <v>286</v>
      </c>
      <c r="AJ8" s="135">
        <v>73</v>
      </c>
      <c r="AK8" s="135">
        <v>59</v>
      </c>
      <c r="AL8" s="135">
        <v>14</v>
      </c>
      <c r="AM8" s="135">
        <v>39</v>
      </c>
      <c r="AN8" s="135">
        <v>36</v>
      </c>
      <c r="AO8" s="135">
        <v>3</v>
      </c>
      <c r="AP8" s="135">
        <v>5</v>
      </c>
      <c r="AQ8" s="135">
        <v>5</v>
      </c>
      <c r="AR8" s="135">
        <v>0</v>
      </c>
      <c r="AS8" s="135">
        <v>4</v>
      </c>
      <c r="AT8" s="135">
        <v>4</v>
      </c>
      <c r="AU8" s="135">
        <v>0</v>
      </c>
      <c r="AV8" s="135">
        <v>15</v>
      </c>
      <c r="AW8" s="135">
        <v>11</v>
      </c>
      <c r="AX8" s="135">
        <v>4</v>
      </c>
      <c r="AY8" s="135">
        <v>13</v>
      </c>
      <c r="AZ8" s="135">
        <v>10</v>
      </c>
      <c r="BA8" s="135">
        <v>3</v>
      </c>
      <c r="BB8" s="135">
        <v>27</v>
      </c>
      <c r="BC8" s="135">
        <v>21</v>
      </c>
      <c r="BD8" s="135">
        <v>6</v>
      </c>
      <c r="BE8" s="135">
        <v>15</v>
      </c>
      <c r="BF8" s="135">
        <v>13</v>
      </c>
      <c r="BG8" s="135">
        <v>2</v>
      </c>
      <c r="BH8" s="135">
        <v>63</v>
      </c>
      <c r="BI8" s="135">
        <v>28</v>
      </c>
      <c r="BJ8" s="135">
        <v>35</v>
      </c>
      <c r="BK8" s="135">
        <v>8</v>
      </c>
      <c r="BL8" s="135">
        <v>4</v>
      </c>
      <c r="BM8" s="135">
        <v>4</v>
      </c>
      <c r="BN8" s="134"/>
      <c r="BO8" s="147"/>
      <c r="BP8" s="148" t="s">
        <v>286</v>
      </c>
      <c r="BQ8" s="135">
        <v>14</v>
      </c>
      <c r="BR8" s="135">
        <v>5</v>
      </c>
      <c r="BS8" s="135">
        <v>9</v>
      </c>
      <c r="BT8" s="135">
        <v>1</v>
      </c>
      <c r="BU8" s="135">
        <v>1</v>
      </c>
      <c r="BV8" s="135">
        <v>0</v>
      </c>
      <c r="BW8" s="135">
        <v>8</v>
      </c>
      <c r="BX8" s="135">
        <v>2</v>
      </c>
      <c r="BY8" s="135">
        <v>6</v>
      </c>
      <c r="BZ8" s="135">
        <v>1</v>
      </c>
      <c r="CA8" s="135">
        <v>0</v>
      </c>
      <c r="CB8" s="135">
        <v>1</v>
      </c>
      <c r="CC8" s="135">
        <v>20</v>
      </c>
      <c r="CD8" s="135">
        <v>13</v>
      </c>
      <c r="CE8" s="135">
        <v>7</v>
      </c>
      <c r="CF8" s="135">
        <v>9</v>
      </c>
      <c r="CG8" s="135">
        <v>8</v>
      </c>
      <c r="CH8" s="135">
        <v>1</v>
      </c>
      <c r="CI8" s="135">
        <v>33</v>
      </c>
      <c r="CJ8" s="135">
        <v>18</v>
      </c>
      <c r="CK8" s="135">
        <v>15</v>
      </c>
      <c r="CL8" s="135">
        <v>14</v>
      </c>
      <c r="CM8" s="135">
        <v>9</v>
      </c>
      <c r="CN8" s="135">
        <v>5</v>
      </c>
      <c r="CO8" s="135">
        <v>38</v>
      </c>
      <c r="CP8" s="135">
        <v>21</v>
      </c>
      <c r="CQ8" s="135">
        <v>17</v>
      </c>
      <c r="CR8" s="135">
        <v>10</v>
      </c>
      <c r="CS8" s="135">
        <v>5</v>
      </c>
      <c r="CT8" s="135">
        <v>5</v>
      </c>
      <c r="CU8" s="135">
        <v>1</v>
      </c>
      <c r="CV8" s="135">
        <v>0</v>
      </c>
      <c r="CW8" s="135">
        <v>1</v>
      </c>
      <c r="CX8" s="135">
        <v>0</v>
      </c>
      <c r="CY8" s="135">
        <v>0</v>
      </c>
      <c r="CZ8" s="135">
        <v>0</v>
      </c>
      <c r="DA8" s="134"/>
      <c r="DB8" s="147"/>
      <c r="DC8" s="148" t="s">
        <v>286</v>
      </c>
      <c r="DD8" s="135">
        <v>49</v>
      </c>
      <c r="DE8" s="135">
        <v>15</v>
      </c>
      <c r="DF8" s="135">
        <v>34</v>
      </c>
      <c r="DG8" s="135">
        <v>8</v>
      </c>
      <c r="DH8" s="135">
        <v>2</v>
      </c>
      <c r="DI8" s="135">
        <v>6</v>
      </c>
      <c r="DJ8" s="135">
        <v>12</v>
      </c>
      <c r="DK8" s="135">
        <v>5</v>
      </c>
      <c r="DL8" s="135">
        <v>7</v>
      </c>
      <c r="DM8" s="135">
        <v>3</v>
      </c>
      <c r="DN8" s="135">
        <v>1</v>
      </c>
      <c r="DO8" s="135">
        <v>2</v>
      </c>
      <c r="DP8" s="135">
        <v>33</v>
      </c>
      <c r="DQ8" s="135">
        <v>25</v>
      </c>
      <c r="DR8" s="135">
        <v>8</v>
      </c>
      <c r="DS8" s="135">
        <v>19</v>
      </c>
      <c r="DT8" s="135">
        <v>12</v>
      </c>
      <c r="DU8" s="135">
        <v>7</v>
      </c>
      <c r="DV8" s="135">
        <v>96</v>
      </c>
      <c r="DW8" s="135">
        <v>66</v>
      </c>
      <c r="DX8" s="135">
        <v>30</v>
      </c>
      <c r="DY8" s="135">
        <v>47</v>
      </c>
      <c r="DZ8" s="135">
        <v>34</v>
      </c>
      <c r="EA8" s="135">
        <v>13</v>
      </c>
      <c r="EB8" s="135">
        <v>0</v>
      </c>
      <c r="EC8" s="135">
        <v>0</v>
      </c>
      <c r="ED8" s="135">
        <v>0</v>
      </c>
      <c r="EE8" s="135">
        <v>0</v>
      </c>
      <c r="EF8" s="135">
        <v>0</v>
      </c>
      <c r="EG8" s="135">
        <v>0</v>
      </c>
      <c r="EH8" s="135">
        <v>458</v>
      </c>
      <c r="EI8" s="135">
        <v>297</v>
      </c>
      <c r="EJ8" s="135">
        <v>161</v>
      </c>
      <c r="EK8" s="135">
        <v>13</v>
      </c>
      <c r="EL8" s="135">
        <v>10</v>
      </c>
      <c r="EM8" s="135">
        <v>3</v>
      </c>
    </row>
    <row r="9" spans="1:150" s="1" customFormat="1" ht="19.5" customHeight="1">
      <c r="A9" s="147"/>
      <c r="B9" s="148" t="s">
        <v>288</v>
      </c>
      <c r="C9" s="135">
        <v>424</v>
      </c>
      <c r="D9" s="135">
        <v>283</v>
      </c>
      <c r="E9" s="135">
        <v>141</v>
      </c>
      <c r="F9" s="135">
        <v>175</v>
      </c>
      <c r="G9" s="135">
        <v>132</v>
      </c>
      <c r="H9" s="135">
        <v>43</v>
      </c>
      <c r="I9" s="135">
        <v>6</v>
      </c>
      <c r="J9" s="135">
        <v>4</v>
      </c>
      <c r="K9" s="135">
        <v>2</v>
      </c>
      <c r="L9" s="135">
        <v>0</v>
      </c>
      <c r="M9" s="135">
        <v>0</v>
      </c>
      <c r="N9" s="135">
        <v>0</v>
      </c>
      <c r="O9" s="135">
        <v>1</v>
      </c>
      <c r="P9" s="135">
        <v>1</v>
      </c>
      <c r="Q9" s="135">
        <v>0</v>
      </c>
      <c r="R9" s="135">
        <v>1</v>
      </c>
      <c r="S9" s="135">
        <v>1</v>
      </c>
      <c r="T9" s="135">
        <v>0</v>
      </c>
      <c r="U9" s="135">
        <v>1</v>
      </c>
      <c r="V9" s="135">
        <v>1</v>
      </c>
      <c r="W9" s="135">
        <v>0</v>
      </c>
      <c r="X9" s="135">
        <v>1</v>
      </c>
      <c r="Y9" s="135">
        <v>1</v>
      </c>
      <c r="Z9" s="135">
        <v>0</v>
      </c>
      <c r="AA9" s="135">
        <v>57</v>
      </c>
      <c r="AB9" s="135">
        <v>49</v>
      </c>
      <c r="AC9" s="135">
        <v>8</v>
      </c>
      <c r="AD9" s="135">
        <v>38</v>
      </c>
      <c r="AE9" s="135">
        <v>33</v>
      </c>
      <c r="AF9" s="135">
        <v>5</v>
      </c>
      <c r="AG9" s="134"/>
      <c r="AH9" s="147"/>
      <c r="AI9" s="148" t="s">
        <v>288</v>
      </c>
      <c r="AJ9" s="135">
        <v>112</v>
      </c>
      <c r="AK9" s="135">
        <v>90</v>
      </c>
      <c r="AL9" s="135">
        <v>22</v>
      </c>
      <c r="AM9" s="135">
        <v>46</v>
      </c>
      <c r="AN9" s="135">
        <v>39</v>
      </c>
      <c r="AO9" s="135">
        <v>7</v>
      </c>
      <c r="AP9" s="135">
        <v>6</v>
      </c>
      <c r="AQ9" s="135">
        <v>5</v>
      </c>
      <c r="AR9" s="135">
        <v>1</v>
      </c>
      <c r="AS9" s="135">
        <v>1</v>
      </c>
      <c r="AT9" s="135">
        <v>1</v>
      </c>
      <c r="AU9" s="135">
        <v>0</v>
      </c>
      <c r="AV9" s="135">
        <v>11</v>
      </c>
      <c r="AW9" s="135">
        <v>9</v>
      </c>
      <c r="AX9" s="135">
        <v>2</v>
      </c>
      <c r="AY9" s="135">
        <v>9</v>
      </c>
      <c r="AZ9" s="135">
        <v>7</v>
      </c>
      <c r="BA9" s="135">
        <v>2</v>
      </c>
      <c r="BB9" s="135">
        <v>15</v>
      </c>
      <c r="BC9" s="135">
        <v>12</v>
      </c>
      <c r="BD9" s="135">
        <v>3</v>
      </c>
      <c r="BE9" s="135">
        <v>12</v>
      </c>
      <c r="BF9" s="135">
        <v>11</v>
      </c>
      <c r="BG9" s="135">
        <v>1</v>
      </c>
      <c r="BH9" s="135">
        <v>47</v>
      </c>
      <c r="BI9" s="135">
        <v>22</v>
      </c>
      <c r="BJ9" s="135">
        <v>25</v>
      </c>
      <c r="BK9" s="135">
        <v>8</v>
      </c>
      <c r="BL9" s="135">
        <v>3</v>
      </c>
      <c r="BM9" s="135">
        <v>5</v>
      </c>
      <c r="BN9" s="134"/>
      <c r="BO9" s="147"/>
      <c r="BP9" s="148" t="s">
        <v>288</v>
      </c>
      <c r="BQ9" s="135">
        <v>3</v>
      </c>
      <c r="BR9" s="135">
        <v>2</v>
      </c>
      <c r="BS9" s="135">
        <v>1</v>
      </c>
      <c r="BT9" s="135">
        <v>0</v>
      </c>
      <c r="BU9" s="135">
        <v>0</v>
      </c>
      <c r="BV9" s="135">
        <v>0</v>
      </c>
      <c r="BW9" s="135">
        <v>2</v>
      </c>
      <c r="BX9" s="135">
        <v>0</v>
      </c>
      <c r="BY9" s="135">
        <v>2</v>
      </c>
      <c r="BZ9" s="135">
        <v>0</v>
      </c>
      <c r="CA9" s="135">
        <v>0</v>
      </c>
      <c r="CB9" s="135">
        <v>0</v>
      </c>
      <c r="CC9" s="135">
        <v>8</v>
      </c>
      <c r="CD9" s="135">
        <v>4</v>
      </c>
      <c r="CE9" s="135">
        <v>4</v>
      </c>
      <c r="CF9" s="135">
        <v>4</v>
      </c>
      <c r="CG9" s="135">
        <v>3</v>
      </c>
      <c r="CH9" s="135">
        <v>1</v>
      </c>
      <c r="CI9" s="135">
        <v>13</v>
      </c>
      <c r="CJ9" s="135">
        <v>3</v>
      </c>
      <c r="CK9" s="135">
        <v>10</v>
      </c>
      <c r="CL9" s="135">
        <v>6</v>
      </c>
      <c r="CM9" s="135">
        <v>0</v>
      </c>
      <c r="CN9" s="135">
        <v>6</v>
      </c>
      <c r="CO9" s="135">
        <v>19</v>
      </c>
      <c r="CP9" s="135">
        <v>8</v>
      </c>
      <c r="CQ9" s="135">
        <v>11</v>
      </c>
      <c r="CR9" s="135">
        <v>4</v>
      </c>
      <c r="CS9" s="135">
        <v>1</v>
      </c>
      <c r="CT9" s="135">
        <v>3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4"/>
      <c r="DB9" s="147"/>
      <c r="DC9" s="148" t="s">
        <v>288</v>
      </c>
      <c r="DD9" s="135">
        <v>17</v>
      </c>
      <c r="DE9" s="135">
        <v>3</v>
      </c>
      <c r="DF9" s="135">
        <v>14</v>
      </c>
      <c r="DG9" s="135">
        <v>2</v>
      </c>
      <c r="DH9" s="135">
        <v>1</v>
      </c>
      <c r="DI9" s="135">
        <v>1</v>
      </c>
      <c r="DJ9" s="135">
        <v>8</v>
      </c>
      <c r="DK9" s="135">
        <v>3</v>
      </c>
      <c r="DL9" s="135">
        <v>5</v>
      </c>
      <c r="DM9" s="135">
        <v>0</v>
      </c>
      <c r="DN9" s="135">
        <v>0</v>
      </c>
      <c r="DO9" s="135">
        <v>0</v>
      </c>
      <c r="DP9" s="135">
        <v>30</v>
      </c>
      <c r="DQ9" s="135">
        <v>19</v>
      </c>
      <c r="DR9" s="135">
        <v>11</v>
      </c>
      <c r="DS9" s="135">
        <v>13</v>
      </c>
      <c r="DT9" s="135">
        <v>10</v>
      </c>
      <c r="DU9" s="135">
        <v>3</v>
      </c>
      <c r="DV9" s="135">
        <v>66</v>
      </c>
      <c r="DW9" s="135">
        <v>46</v>
      </c>
      <c r="DX9" s="135">
        <v>20</v>
      </c>
      <c r="DY9" s="135">
        <v>29</v>
      </c>
      <c r="DZ9" s="135">
        <v>20</v>
      </c>
      <c r="EA9" s="135">
        <v>9</v>
      </c>
      <c r="EB9" s="135">
        <v>2</v>
      </c>
      <c r="EC9" s="135">
        <v>2</v>
      </c>
      <c r="ED9" s="135">
        <v>0</v>
      </c>
      <c r="EE9" s="135">
        <v>1</v>
      </c>
      <c r="EF9" s="135">
        <v>1</v>
      </c>
      <c r="EG9" s="135">
        <v>0</v>
      </c>
      <c r="EH9" s="135">
        <v>281</v>
      </c>
      <c r="EI9" s="135">
        <v>211</v>
      </c>
      <c r="EJ9" s="135">
        <v>70</v>
      </c>
      <c r="EK9" s="135">
        <v>18</v>
      </c>
      <c r="EL9" s="135">
        <v>14</v>
      </c>
      <c r="EM9" s="135">
        <v>4</v>
      </c>
    </row>
    <row r="10" spans="1:150" s="1" customFormat="1" ht="19.5" customHeight="1">
      <c r="A10" s="147"/>
      <c r="B10" s="148" t="s">
        <v>290</v>
      </c>
      <c r="C10" s="135">
        <v>514</v>
      </c>
      <c r="D10" s="135">
        <v>335</v>
      </c>
      <c r="E10" s="135">
        <v>179</v>
      </c>
      <c r="F10" s="135">
        <v>232</v>
      </c>
      <c r="G10" s="135">
        <v>167</v>
      </c>
      <c r="H10" s="135">
        <v>65</v>
      </c>
      <c r="I10" s="135">
        <v>4</v>
      </c>
      <c r="J10" s="135">
        <v>1</v>
      </c>
      <c r="K10" s="135">
        <v>3</v>
      </c>
      <c r="L10" s="135">
        <v>1</v>
      </c>
      <c r="M10" s="135">
        <v>0</v>
      </c>
      <c r="N10" s="135">
        <v>1</v>
      </c>
      <c r="O10" s="135">
        <v>8</v>
      </c>
      <c r="P10" s="135">
        <v>7</v>
      </c>
      <c r="Q10" s="135">
        <v>1</v>
      </c>
      <c r="R10" s="135">
        <v>2</v>
      </c>
      <c r="S10" s="135">
        <v>2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62</v>
      </c>
      <c r="AB10" s="135">
        <v>58</v>
      </c>
      <c r="AC10" s="135">
        <v>4</v>
      </c>
      <c r="AD10" s="135">
        <v>26</v>
      </c>
      <c r="AE10" s="135">
        <v>24</v>
      </c>
      <c r="AF10" s="135">
        <v>2</v>
      </c>
      <c r="AG10" s="134"/>
      <c r="AH10" s="147"/>
      <c r="AI10" s="148" t="s">
        <v>290</v>
      </c>
      <c r="AJ10" s="135">
        <v>145</v>
      </c>
      <c r="AK10" s="135">
        <v>116</v>
      </c>
      <c r="AL10" s="135">
        <v>29</v>
      </c>
      <c r="AM10" s="135">
        <v>50</v>
      </c>
      <c r="AN10" s="135">
        <v>43</v>
      </c>
      <c r="AO10" s="135">
        <v>7</v>
      </c>
      <c r="AP10" s="135">
        <v>14</v>
      </c>
      <c r="AQ10" s="135">
        <v>14</v>
      </c>
      <c r="AR10" s="135">
        <v>0</v>
      </c>
      <c r="AS10" s="135">
        <v>11</v>
      </c>
      <c r="AT10" s="135">
        <v>11</v>
      </c>
      <c r="AU10" s="135">
        <v>0</v>
      </c>
      <c r="AV10" s="135">
        <v>8</v>
      </c>
      <c r="AW10" s="135">
        <v>8</v>
      </c>
      <c r="AX10" s="135">
        <v>0</v>
      </c>
      <c r="AY10" s="135">
        <v>5</v>
      </c>
      <c r="AZ10" s="135">
        <v>5</v>
      </c>
      <c r="BA10" s="135">
        <v>0</v>
      </c>
      <c r="BB10" s="135">
        <v>35</v>
      </c>
      <c r="BC10" s="135">
        <v>29</v>
      </c>
      <c r="BD10" s="135">
        <v>6</v>
      </c>
      <c r="BE10" s="135">
        <v>21</v>
      </c>
      <c r="BF10" s="135">
        <v>17</v>
      </c>
      <c r="BG10" s="135">
        <v>4</v>
      </c>
      <c r="BH10" s="135">
        <v>58</v>
      </c>
      <c r="BI10" s="135">
        <v>14</v>
      </c>
      <c r="BJ10" s="135">
        <v>44</v>
      </c>
      <c r="BK10" s="135">
        <v>14</v>
      </c>
      <c r="BL10" s="135">
        <v>4</v>
      </c>
      <c r="BM10" s="135">
        <v>10</v>
      </c>
      <c r="BN10" s="134"/>
      <c r="BO10" s="147"/>
      <c r="BP10" s="148" t="s">
        <v>290</v>
      </c>
      <c r="BQ10" s="135">
        <v>4</v>
      </c>
      <c r="BR10" s="135">
        <v>0</v>
      </c>
      <c r="BS10" s="135">
        <v>4</v>
      </c>
      <c r="BT10" s="135">
        <v>0</v>
      </c>
      <c r="BU10" s="135">
        <v>0</v>
      </c>
      <c r="BV10" s="135">
        <v>0</v>
      </c>
      <c r="BW10" s="135">
        <v>2</v>
      </c>
      <c r="BX10" s="135">
        <v>0</v>
      </c>
      <c r="BY10" s="135">
        <v>2</v>
      </c>
      <c r="BZ10" s="135">
        <v>1</v>
      </c>
      <c r="CA10" s="135">
        <v>0</v>
      </c>
      <c r="CB10" s="135">
        <v>1</v>
      </c>
      <c r="CC10" s="135">
        <v>7</v>
      </c>
      <c r="CD10" s="135">
        <v>6</v>
      </c>
      <c r="CE10" s="135">
        <v>1</v>
      </c>
      <c r="CF10" s="135">
        <v>3</v>
      </c>
      <c r="CG10" s="135">
        <v>3</v>
      </c>
      <c r="CH10" s="135">
        <v>0</v>
      </c>
      <c r="CI10" s="135">
        <v>19</v>
      </c>
      <c r="CJ10" s="135">
        <v>0</v>
      </c>
      <c r="CK10" s="135">
        <v>19</v>
      </c>
      <c r="CL10" s="135">
        <v>13</v>
      </c>
      <c r="CM10" s="135">
        <v>0</v>
      </c>
      <c r="CN10" s="135">
        <v>13</v>
      </c>
      <c r="CO10" s="135">
        <v>20</v>
      </c>
      <c r="CP10" s="135">
        <v>2</v>
      </c>
      <c r="CQ10" s="135">
        <v>18</v>
      </c>
      <c r="CR10" s="135">
        <v>7</v>
      </c>
      <c r="CS10" s="135">
        <v>1</v>
      </c>
      <c r="CT10" s="135">
        <v>6</v>
      </c>
      <c r="CU10" s="135">
        <v>4</v>
      </c>
      <c r="CV10" s="135">
        <v>1</v>
      </c>
      <c r="CW10" s="135">
        <v>3</v>
      </c>
      <c r="CX10" s="135">
        <v>0</v>
      </c>
      <c r="CY10" s="135">
        <v>0</v>
      </c>
      <c r="CZ10" s="135">
        <v>0</v>
      </c>
      <c r="DA10" s="134"/>
      <c r="DB10" s="147"/>
      <c r="DC10" s="148" t="s">
        <v>290</v>
      </c>
      <c r="DD10" s="135">
        <v>17</v>
      </c>
      <c r="DE10" s="135">
        <v>1</v>
      </c>
      <c r="DF10" s="135">
        <v>16</v>
      </c>
      <c r="DG10" s="135">
        <v>2</v>
      </c>
      <c r="DH10" s="135">
        <v>0</v>
      </c>
      <c r="DI10" s="135">
        <v>2</v>
      </c>
      <c r="DJ10" s="135">
        <v>2</v>
      </c>
      <c r="DK10" s="135">
        <v>0</v>
      </c>
      <c r="DL10" s="135">
        <v>2</v>
      </c>
      <c r="DM10" s="135">
        <v>0</v>
      </c>
      <c r="DN10" s="135">
        <v>0</v>
      </c>
      <c r="DO10" s="135">
        <v>0</v>
      </c>
      <c r="DP10" s="135">
        <v>25</v>
      </c>
      <c r="DQ10" s="135">
        <v>19</v>
      </c>
      <c r="DR10" s="135">
        <v>6</v>
      </c>
      <c r="DS10" s="135">
        <v>11</v>
      </c>
      <c r="DT10" s="135">
        <v>8</v>
      </c>
      <c r="DU10" s="135">
        <v>3</v>
      </c>
      <c r="DV10" s="135">
        <v>80</v>
      </c>
      <c r="DW10" s="135">
        <v>59</v>
      </c>
      <c r="DX10" s="135">
        <v>21</v>
      </c>
      <c r="DY10" s="135">
        <v>65</v>
      </c>
      <c r="DZ10" s="135">
        <v>49</v>
      </c>
      <c r="EA10" s="135">
        <v>16</v>
      </c>
      <c r="EB10" s="135">
        <v>0</v>
      </c>
      <c r="EC10" s="135">
        <v>0</v>
      </c>
      <c r="ED10" s="135">
        <v>0</v>
      </c>
      <c r="EE10" s="135">
        <v>0</v>
      </c>
      <c r="EF10" s="135">
        <v>0</v>
      </c>
      <c r="EG10" s="135">
        <v>0</v>
      </c>
      <c r="EH10" s="135">
        <v>463</v>
      </c>
      <c r="EI10" s="135">
        <v>306</v>
      </c>
      <c r="EJ10" s="135">
        <v>157</v>
      </c>
      <c r="EK10" s="135">
        <v>9</v>
      </c>
      <c r="EL10" s="135">
        <v>7</v>
      </c>
      <c r="EM10" s="135">
        <v>2</v>
      </c>
    </row>
    <row r="11" spans="1:150" s="1" customFormat="1" ht="19.5" customHeight="1">
      <c r="A11" s="147"/>
      <c r="B11" s="148" t="s">
        <v>292</v>
      </c>
      <c r="C11" s="135">
        <v>81</v>
      </c>
      <c r="D11" s="135">
        <v>43</v>
      </c>
      <c r="E11" s="135">
        <v>38</v>
      </c>
      <c r="F11" s="135">
        <v>33</v>
      </c>
      <c r="G11" s="135">
        <v>21</v>
      </c>
      <c r="H11" s="135">
        <v>12</v>
      </c>
      <c r="I11" s="135">
        <v>2</v>
      </c>
      <c r="J11" s="135">
        <v>1</v>
      </c>
      <c r="K11" s="135">
        <v>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4</v>
      </c>
      <c r="AB11" s="135">
        <v>3</v>
      </c>
      <c r="AC11" s="135">
        <v>1</v>
      </c>
      <c r="AD11" s="135">
        <v>1</v>
      </c>
      <c r="AE11" s="135">
        <v>1</v>
      </c>
      <c r="AF11" s="135">
        <v>0</v>
      </c>
      <c r="AG11" s="134"/>
      <c r="AH11" s="147"/>
      <c r="AI11" s="148" t="s">
        <v>292</v>
      </c>
      <c r="AJ11" s="135">
        <v>19</v>
      </c>
      <c r="AK11" s="135">
        <v>9</v>
      </c>
      <c r="AL11" s="135">
        <v>10</v>
      </c>
      <c r="AM11" s="135">
        <v>8</v>
      </c>
      <c r="AN11" s="135">
        <v>6</v>
      </c>
      <c r="AO11" s="135">
        <v>2</v>
      </c>
      <c r="AP11" s="135">
        <v>2</v>
      </c>
      <c r="AQ11" s="135">
        <v>1</v>
      </c>
      <c r="AR11" s="135">
        <v>1</v>
      </c>
      <c r="AS11" s="135">
        <v>0</v>
      </c>
      <c r="AT11" s="135">
        <v>0</v>
      </c>
      <c r="AU11" s="135">
        <v>0</v>
      </c>
      <c r="AV11" s="135">
        <v>2</v>
      </c>
      <c r="AW11" s="135">
        <v>2</v>
      </c>
      <c r="AX11" s="135">
        <v>0</v>
      </c>
      <c r="AY11" s="135">
        <v>2</v>
      </c>
      <c r="AZ11" s="135">
        <v>2</v>
      </c>
      <c r="BA11" s="135">
        <v>0</v>
      </c>
      <c r="BB11" s="135">
        <v>6</v>
      </c>
      <c r="BC11" s="135">
        <v>4</v>
      </c>
      <c r="BD11" s="135">
        <v>2</v>
      </c>
      <c r="BE11" s="135">
        <v>4</v>
      </c>
      <c r="BF11" s="135">
        <v>3</v>
      </c>
      <c r="BG11" s="135">
        <v>1</v>
      </c>
      <c r="BH11" s="135">
        <v>18</v>
      </c>
      <c r="BI11" s="135">
        <v>9</v>
      </c>
      <c r="BJ11" s="135">
        <v>9</v>
      </c>
      <c r="BK11" s="135">
        <v>6</v>
      </c>
      <c r="BL11" s="135">
        <v>3</v>
      </c>
      <c r="BM11" s="135">
        <v>3</v>
      </c>
      <c r="BN11" s="134"/>
      <c r="BO11" s="147"/>
      <c r="BP11" s="148" t="s">
        <v>292</v>
      </c>
      <c r="BQ11" s="135">
        <v>1</v>
      </c>
      <c r="BR11" s="135">
        <v>0</v>
      </c>
      <c r="BS11" s="135">
        <v>1</v>
      </c>
      <c r="BT11" s="135">
        <v>0</v>
      </c>
      <c r="BU11" s="135">
        <v>0</v>
      </c>
      <c r="BV11" s="135">
        <v>0</v>
      </c>
      <c r="BW11" s="135">
        <v>1</v>
      </c>
      <c r="BX11" s="135">
        <v>1</v>
      </c>
      <c r="BY11" s="135">
        <v>0</v>
      </c>
      <c r="BZ11" s="135">
        <v>0</v>
      </c>
      <c r="CA11" s="135">
        <v>0</v>
      </c>
      <c r="CB11" s="135">
        <v>0</v>
      </c>
      <c r="CC11" s="135">
        <v>3</v>
      </c>
      <c r="CD11" s="135">
        <v>3</v>
      </c>
      <c r="CE11" s="135">
        <v>0</v>
      </c>
      <c r="CF11" s="135">
        <v>0</v>
      </c>
      <c r="CG11" s="135">
        <v>0</v>
      </c>
      <c r="CH11" s="135">
        <v>0</v>
      </c>
      <c r="CI11" s="135">
        <v>5</v>
      </c>
      <c r="CJ11" s="135">
        <v>1</v>
      </c>
      <c r="CK11" s="135">
        <v>4</v>
      </c>
      <c r="CL11" s="135">
        <v>2</v>
      </c>
      <c r="CM11" s="135">
        <v>1</v>
      </c>
      <c r="CN11" s="135">
        <v>1</v>
      </c>
      <c r="CO11" s="135">
        <v>2</v>
      </c>
      <c r="CP11" s="135">
        <v>0</v>
      </c>
      <c r="CQ11" s="135">
        <v>2</v>
      </c>
      <c r="CR11" s="135">
        <v>1</v>
      </c>
      <c r="CS11" s="135">
        <v>0</v>
      </c>
      <c r="CT11" s="135">
        <v>1</v>
      </c>
      <c r="CU11" s="135">
        <v>0</v>
      </c>
      <c r="CV11" s="135">
        <v>0</v>
      </c>
      <c r="CW11" s="135">
        <v>0</v>
      </c>
      <c r="CX11" s="135">
        <v>0</v>
      </c>
      <c r="CY11" s="135">
        <v>0</v>
      </c>
      <c r="CZ11" s="135">
        <v>0</v>
      </c>
      <c r="DA11" s="134"/>
      <c r="DB11" s="147"/>
      <c r="DC11" s="148" t="s">
        <v>292</v>
      </c>
      <c r="DD11" s="135">
        <v>3</v>
      </c>
      <c r="DE11" s="135">
        <v>0</v>
      </c>
      <c r="DF11" s="135">
        <v>3</v>
      </c>
      <c r="DG11" s="135">
        <v>2</v>
      </c>
      <c r="DH11" s="135">
        <v>0</v>
      </c>
      <c r="DI11" s="135">
        <v>2</v>
      </c>
      <c r="DJ11" s="135">
        <v>2</v>
      </c>
      <c r="DK11" s="135">
        <v>1</v>
      </c>
      <c r="DL11" s="135">
        <v>1</v>
      </c>
      <c r="DM11" s="135">
        <v>0</v>
      </c>
      <c r="DN11" s="135">
        <v>0</v>
      </c>
      <c r="DO11" s="135">
        <v>0</v>
      </c>
      <c r="DP11" s="135">
        <v>2</v>
      </c>
      <c r="DQ11" s="135">
        <v>2</v>
      </c>
      <c r="DR11" s="135">
        <v>0</v>
      </c>
      <c r="DS11" s="135">
        <v>0</v>
      </c>
      <c r="DT11" s="135">
        <v>0</v>
      </c>
      <c r="DU11" s="135">
        <v>0</v>
      </c>
      <c r="DV11" s="135">
        <v>9</v>
      </c>
      <c r="DW11" s="135">
        <v>6</v>
      </c>
      <c r="DX11" s="135">
        <v>3</v>
      </c>
      <c r="DY11" s="135">
        <v>7</v>
      </c>
      <c r="DZ11" s="135">
        <v>5</v>
      </c>
      <c r="EA11" s="135">
        <v>2</v>
      </c>
      <c r="EB11" s="135">
        <v>0</v>
      </c>
      <c r="EC11" s="135">
        <v>0</v>
      </c>
      <c r="ED11" s="135">
        <v>0</v>
      </c>
      <c r="EE11" s="135">
        <v>0</v>
      </c>
      <c r="EF11" s="135">
        <v>0</v>
      </c>
      <c r="EG11" s="135">
        <v>0</v>
      </c>
      <c r="EH11" s="135">
        <v>75</v>
      </c>
      <c r="EI11" s="135">
        <v>39</v>
      </c>
      <c r="EJ11" s="135">
        <v>36</v>
      </c>
      <c r="EK11" s="135">
        <v>1</v>
      </c>
      <c r="EL11" s="135">
        <v>1</v>
      </c>
      <c r="EM11" s="135">
        <v>0</v>
      </c>
    </row>
    <row r="12" spans="1:150" s="1" customFormat="1" ht="19.5" customHeight="1">
      <c r="A12" s="147"/>
      <c r="B12" s="148" t="s">
        <v>39</v>
      </c>
      <c r="C12" s="135">
        <v>243</v>
      </c>
      <c r="D12" s="135">
        <v>152</v>
      </c>
      <c r="E12" s="135">
        <v>91</v>
      </c>
      <c r="F12" s="135">
        <v>121</v>
      </c>
      <c r="G12" s="135">
        <v>80</v>
      </c>
      <c r="H12" s="135">
        <v>41</v>
      </c>
      <c r="I12" s="135">
        <v>6</v>
      </c>
      <c r="J12" s="135">
        <v>4</v>
      </c>
      <c r="K12" s="135">
        <v>2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27</v>
      </c>
      <c r="AB12" s="135">
        <v>24</v>
      </c>
      <c r="AC12" s="135">
        <v>3</v>
      </c>
      <c r="AD12" s="135">
        <v>11</v>
      </c>
      <c r="AE12" s="135">
        <v>10</v>
      </c>
      <c r="AF12" s="135">
        <v>1</v>
      </c>
      <c r="AG12" s="134"/>
      <c r="AH12" s="147"/>
      <c r="AI12" s="148" t="s">
        <v>39</v>
      </c>
      <c r="AJ12" s="135">
        <v>78</v>
      </c>
      <c r="AK12" s="135">
        <v>54</v>
      </c>
      <c r="AL12" s="135">
        <v>24</v>
      </c>
      <c r="AM12" s="135">
        <v>42</v>
      </c>
      <c r="AN12" s="135">
        <v>29</v>
      </c>
      <c r="AO12" s="135">
        <v>13</v>
      </c>
      <c r="AP12" s="135">
        <v>3</v>
      </c>
      <c r="AQ12" s="135">
        <v>3</v>
      </c>
      <c r="AR12" s="135">
        <v>0</v>
      </c>
      <c r="AS12" s="135">
        <v>3</v>
      </c>
      <c r="AT12" s="135">
        <v>3</v>
      </c>
      <c r="AU12" s="135">
        <v>0</v>
      </c>
      <c r="AV12" s="135">
        <v>2</v>
      </c>
      <c r="AW12" s="135">
        <v>2</v>
      </c>
      <c r="AX12" s="135">
        <v>0</v>
      </c>
      <c r="AY12" s="135">
        <v>2</v>
      </c>
      <c r="AZ12" s="135">
        <v>2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</v>
      </c>
      <c r="BH12" s="135">
        <v>30</v>
      </c>
      <c r="BI12" s="135">
        <v>11</v>
      </c>
      <c r="BJ12" s="135">
        <v>19</v>
      </c>
      <c r="BK12" s="135">
        <v>10</v>
      </c>
      <c r="BL12" s="135">
        <v>4</v>
      </c>
      <c r="BM12" s="135">
        <v>6</v>
      </c>
      <c r="BN12" s="134"/>
      <c r="BO12" s="147"/>
      <c r="BP12" s="148" t="s">
        <v>39</v>
      </c>
      <c r="BQ12" s="135">
        <v>2</v>
      </c>
      <c r="BR12" s="135">
        <v>1</v>
      </c>
      <c r="BS12" s="135">
        <v>1</v>
      </c>
      <c r="BT12" s="135">
        <v>0</v>
      </c>
      <c r="BU12" s="135">
        <v>0</v>
      </c>
      <c r="BV12" s="135">
        <v>0</v>
      </c>
      <c r="BW12" s="135">
        <v>3</v>
      </c>
      <c r="BX12" s="135">
        <v>2</v>
      </c>
      <c r="BY12" s="135">
        <v>1</v>
      </c>
      <c r="BZ12" s="135">
        <v>1</v>
      </c>
      <c r="CA12" s="135">
        <v>1</v>
      </c>
      <c r="CB12" s="135">
        <v>0</v>
      </c>
      <c r="CC12" s="135">
        <v>1</v>
      </c>
      <c r="CD12" s="135">
        <v>0</v>
      </c>
      <c r="CE12" s="135">
        <v>1</v>
      </c>
      <c r="CF12" s="135">
        <v>0</v>
      </c>
      <c r="CG12" s="135">
        <v>0</v>
      </c>
      <c r="CH12" s="135">
        <v>0</v>
      </c>
      <c r="CI12" s="135">
        <v>16</v>
      </c>
      <c r="CJ12" s="135">
        <v>1</v>
      </c>
      <c r="CK12" s="135">
        <v>15</v>
      </c>
      <c r="CL12" s="135">
        <v>12</v>
      </c>
      <c r="CM12" s="135">
        <v>1</v>
      </c>
      <c r="CN12" s="135">
        <v>11</v>
      </c>
      <c r="CO12" s="135">
        <v>4</v>
      </c>
      <c r="CP12" s="135">
        <v>1</v>
      </c>
      <c r="CQ12" s="135">
        <v>3</v>
      </c>
      <c r="CR12" s="135">
        <v>4</v>
      </c>
      <c r="CS12" s="135">
        <v>1</v>
      </c>
      <c r="CT12" s="135">
        <v>3</v>
      </c>
      <c r="CU12" s="135">
        <v>0</v>
      </c>
      <c r="CV12" s="135">
        <v>0</v>
      </c>
      <c r="CW12" s="135">
        <v>0</v>
      </c>
      <c r="CX12" s="135">
        <v>0</v>
      </c>
      <c r="CY12" s="135">
        <v>0</v>
      </c>
      <c r="CZ12" s="135">
        <v>0</v>
      </c>
      <c r="DA12" s="134"/>
      <c r="DB12" s="147"/>
      <c r="DC12" s="148" t="s">
        <v>39</v>
      </c>
      <c r="DD12" s="135">
        <v>18</v>
      </c>
      <c r="DE12" s="135">
        <v>3</v>
      </c>
      <c r="DF12" s="135">
        <v>15</v>
      </c>
      <c r="DG12" s="135">
        <v>3</v>
      </c>
      <c r="DH12" s="135">
        <v>0</v>
      </c>
      <c r="DI12" s="135">
        <v>3</v>
      </c>
      <c r="DJ12" s="135">
        <v>7</v>
      </c>
      <c r="DK12" s="135">
        <v>6</v>
      </c>
      <c r="DL12" s="135">
        <v>1</v>
      </c>
      <c r="DM12" s="135">
        <v>1</v>
      </c>
      <c r="DN12" s="135">
        <v>1</v>
      </c>
      <c r="DO12" s="135">
        <v>0</v>
      </c>
      <c r="DP12" s="135">
        <v>17</v>
      </c>
      <c r="DQ12" s="135">
        <v>14</v>
      </c>
      <c r="DR12" s="135">
        <v>3</v>
      </c>
      <c r="DS12" s="135">
        <v>14</v>
      </c>
      <c r="DT12" s="135">
        <v>13</v>
      </c>
      <c r="DU12" s="135">
        <v>1</v>
      </c>
      <c r="DV12" s="135">
        <v>28</v>
      </c>
      <c r="DW12" s="135">
        <v>25</v>
      </c>
      <c r="DX12" s="135">
        <v>3</v>
      </c>
      <c r="DY12" s="135">
        <v>18</v>
      </c>
      <c r="DZ12" s="135">
        <v>15</v>
      </c>
      <c r="EA12" s="135">
        <v>3</v>
      </c>
      <c r="EB12" s="135">
        <v>1</v>
      </c>
      <c r="EC12" s="135">
        <v>1</v>
      </c>
      <c r="ED12" s="135">
        <v>0</v>
      </c>
      <c r="EE12" s="135">
        <v>0</v>
      </c>
      <c r="EF12" s="135">
        <v>0</v>
      </c>
      <c r="EG12" s="135">
        <v>0</v>
      </c>
      <c r="EH12" s="135">
        <v>224</v>
      </c>
      <c r="EI12" s="135">
        <v>144</v>
      </c>
      <c r="EJ12" s="135">
        <v>80</v>
      </c>
      <c r="EK12" s="135">
        <v>5</v>
      </c>
      <c r="EL12" s="135">
        <v>2</v>
      </c>
      <c r="EM12" s="135">
        <v>3</v>
      </c>
    </row>
    <row r="13" spans="1:150" s="1" customFormat="1" ht="19.5" customHeight="1">
      <c r="A13" s="147"/>
      <c r="B13" s="148" t="s">
        <v>344</v>
      </c>
      <c r="C13" s="135">
        <v>216</v>
      </c>
      <c r="D13" s="135">
        <v>160</v>
      </c>
      <c r="E13" s="135">
        <v>56</v>
      </c>
      <c r="F13" s="135">
        <v>90</v>
      </c>
      <c r="G13" s="135">
        <v>72</v>
      </c>
      <c r="H13" s="135">
        <v>18</v>
      </c>
      <c r="I13" s="135">
        <v>6</v>
      </c>
      <c r="J13" s="135">
        <v>4</v>
      </c>
      <c r="K13" s="135">
        <v>2</v>
      </c>
      <c r="L13" s="135">
        <v>2</v>
      </c>
      <c r="M13" s="135">
        <v>1</v>
      </c>
      <c r="N13" s="135">
        <v>1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48</v>
      </c>
      <c r="AB13" s="135">
        <v>45</v>
      </c>
      <c r="AC13" s="135">
        <v>3</v>
      </c>
      <c r="AD13" s="135">
        <v>13</v>
      </c>
      <c r="AE13" s="135">
        <v>13</v>
      </c>
      <c r="AF13" s="135">
        <v>0</v>
      </c>
      <c r="AG13" s="134"/>
      <c r="AH13" s="147"/>
      <c r="AI13" s="148" t="s">
        <v>344</v>
      </c>
      <c r="AJ13" s="135">
        <v>52</v>
      </c>
      <c r="AK13" s="135">
        <v>41</v>
      </c>
      <c r="AL13" s="135">
        <v>11</v>
      </c>
      <c r="AM13" s="135">
        <v>17</v>
      </c>
      <c r="AN13" s="135">
        <v>13</v>
      </c>
      <c r="AO13" s="135">
        <v>4</v>
      </c>
      <c r="AP13" s="135">
        <v>3</v>
      </c>
      <c r="AQ13" s="135">
        <v>3</v>
      </c>
      <c r="AR13" s="135">
        <v>0</v>
      </c>
      <c r="AS13" s="135">
        <v>3</v>
      </c>
      <c r="AT13" s="135">
        <v>3</v>
      </c>
      <c r="AU13" s="135">
        <v>0</v>
      </c>
      <c r="AV13" s="135">
        <v>6</v>
      </c>
      <c r="AW13" s="135">
        <v>3</v>
      </c>
      <c r="AX13" s="135">
        <v>3</v>
      </c>
      <c r="AY13" s="135">
        <v>4</v>
      </c>
      <c r="AZ13" s="135">
        <v>3</v>
      </c>
      <c r="BA13" s="135">
        <v>1</v>
      </c>
      <c r="BB13" s="135">
        <v>6</v>
      </c>
      <c r="BC13" s="135">
        <v>6</v>
      </c>
      <c r="BD13" s="135">
        <v>0</v>
      </c>
      <c r="BE13" s="135">
        <v>4</v>
      </c>
      <c r="BF13" s="135">
        <v>4</v>
      </c>
      <c r="BG13" s="135">
        <v>0</v>
      </c>
      <c r="BH13" s="135">
        <v>24</v>
      </c>
      <c r="BI13" s="135">
        <v>10</v>
      </c>
      <c r="BJ13" s="135">
        <v>14</v>
      </c>
      <c r="BK13" s="135">
        <v>5</v>
      </c>
      <c r="BL13" s="135">
        <v>3</v>
      </c>
      <c r="BM13" s="135">
        <v>2</v>
      </c>
      <c r="BN13" s="134"/>
      <c r="BO13" s="147"/>
      <c r="BP13" s="148" t="s">
        <v>344</v>
      </c>
      <c r="BQ13" s="135">
        <v>1</v>
      </c>
      <c r="BR13" s="135">
        <v>0</v>
      </c>
      <c r="BS13" s="135">
        <v>1</v>
      </c>
      <c r="BT13" s="135">
        <v>0</v>
      </c>
      <c r="BU13" s="135">
        <v>0</v>
      </c>
      <c r="BV13" s="135">
        <v>0</v>
      </c>
      <c r="BW13" s="135">
        <v>2</v>
      </c>
      <c r="BX13" s="135">
        <v>1</v>
      </c>
      <c r="BY13" s="135">
        <v>1</v>
      </c>
      <c r="BZ13" s="135">
        <v>1</v>
      </c>
      <c r="CA13" s="135">
        <v>1</v>
      </c>
      <c r="CB13" s="135">
        <v>0</v>
      </c>
      <c r="CC13" s="135">
        <v>4</v>
      </c>
      <c r="CD13" s="135">
        <v>4</v>
      </c>
      <c r="CE13" s="135">
        <v>0</v>
      </c>
      <c r="CF13" s="135">
        <v>1</v>
      </c>
      <c r="CG13" s="135">
        <v>1</v>
      </c>
      <c r="CH13" s="135">
        <v>0</v>
      </c>
      <c r="CI13" s="135">
        <v>10</v>
      </c>
      <c r="CJ13" s="135">
        <v>3</v>
      </c>
      <c r="CK13" s="135">
        <v>7</v>
      </c>
      <c r="CL13" s="135">
        <v>7</v>
      </c>
      <c r="CM13" s="135">
        <v>2</v>
      </c>
      <c r="CN13" s="135">
        <v>5</v>
      </c>
      <c r="CO13" s="135">
        <v>10</v>
      </c>
      <c r="CP13" s="135">
        <v>4</v>
      </c>
      <c r="CQ13" s="135">
        <v>6</v>
      </c>
      <c r="CR13" s="135">
        <v>2</v>
      </c>
      <c r="CS13" s="135">
        <v>2</v>
      </c>
      <c r="CT13" s="135">
        <v>0</v>
      </c>
      <c r="CU13" s="135">
        <v>2</v>
      </c>
      <c r="CV13" s="135">
        <v>1</v>
      </c>
      <c r="CW13" s="135">
        <v>1</v>
      </c>
      <c r="CX13" s="135">
        <v>1</v>
      </c>
      <c r="CY13" s="135">
        <v>1</v>
      </c>
      <c r="CZ13" s="135">
        <v>0</v>
      </c>
      <c r="DA13" s="134"/>
      <c r="DB13" s="147"/>
      <c r="DC13" s="148" t="s">
        <v>344</v>
      </c>
      <c r="DD13" s="135">
        <v>2</v>
      </c>
      <c r="DE13" s="135">
        <v>1</v>
      </c>
      <c r="DF13" s="135">
        <v>1</v>
      </c>
      <c r="DG13" s="135">
        <v>2</v>
      </c>
      <c r="DH13" s="135">
        <v>1</v>
      </c>
      <c r="DI13" s="135">
        <v>1</v>
      </c>
      <c r="DJ13" s="135">
        <v>2</v>
      </c>
      <c r="DK13" s="135">
        <v>1</v>
      </c>
      <c r="DL13" s="135">
        <v>1</v>
      </c>
      <c r="DM13" s="135">
        <v>0</v>
      </c>
      <c r="DN13" s="135">
        <v>0</v>
      </c>
      <c r="DO13" s="135">
        <v>0</v>
      </c>
      <c r="DP13" s="135">
        <v>16</v>
      </c>
      <c r="DQ13" s="135">
        <v>14</v>
      </c>
      <c r="DR13" s="135">
        <v>2</v>
      </c>
      <c r="DS13" s="135">
        <v>8</v>
      </c>
      <c r="DT13" s="135">
        <v>7</v>
      </c>
      <c r="DU13" s="135">
        <v>1</v>
      </c>
      <c r="DV13" s="135">
        <v>22</v>
      </c>
      <c r="DW13" s="135">
        <v>19</v>
      </c>
      <c r="DX13" s="135">
        <v>3</v>
      </c>
      <c r="DY13" s="135">
        <v>20</v>
      </c>
      <c r="DZ13" s="135">
        <v>17</v>
      </c>
      <c r="EA13" s="135">
        <v>3</v>
      </c>
      <c r="EB13" s="135">
        <v>0</v>
      </c>
      <c r="EC13" s="135">
        <v>0</v>
      </c>
      <c r="ED13" s="135">
        <v>0</v>
      </c>
      <c r="EE13" s="135">
        <v>0</v>
      </c>
      <c r="EF13" s="135">
        <v>0</v>
      </c>
      <c r="EG13" s="135">
        <v>0</v>
      </c>
      <c r="EH13" s="135">
        <v>207</v>
      </c>
      <c r="EI13" s="135">
        <v>153</v>
      </c>
      <c r="EJ13" s="135">
        <v>54</v>
      </c>
      <c r="EK13" s="135">
        <v>1</v>
      </c>
      <c r="EL13" s="135">
        <v>1</v>
      </c>
      <c r="EM13" s="135">
        <v>0</v>
      </c>
    </row>
    <row r="14" spans="1:150" s="1" customFormat="1" ht="19.5" customHeight="1">
      <c r="A14" s="147"/>
      <c r="B14" s="148" t="s">
        <v>294</v>
      </c>
      <c r="C14" s="135">
        <v>73</v>
      </c>
      <c r="D14" s="135">
        <v>26</v>
      </c>
      <c r="E14" s="135">
        <v>47</v>
      </c>
      <c r="F14" s="135">
        <v>25</v>
      </c>
      <c r="G14" s="135">
        <v>10</v>
      </c>
      <c r="H14" s="135">
        <v>15</v>
      </c>
      <c r="I14" s="135">
        <v>2</v>
      </c>
      <c r="J14" s="135">
        <v>0</v>
      </c>
      <c r="K14" s="135">
        <v>2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5</v>
      </c>
      <c r="AB14" s="135">
        <v>2</v>
      </c>
      <c r="AC14" s="135">
        <v>3</v>
      </c>
      <c r="AD14" s="135">
        <v>0</v>
      </c>
      <c r="AE14" s="135">
        <v>0</v>
      </c>
      <c r="AF14" s="135">
        <v>0</v>
      </c>
      <c r="AG14" s="134"/>
      <c r="AH14" s="147"/>
      <c r="AI14" s="148" t="s">
        <v>294</v>
      </c>
      <c r="AJ14" s="135">
        <v>22</v>
      </c>
      <c r="AK14" s="135">
        <v>9</v>
      </c>
      <c r="AL14" s="135">
        <v>13</v>
      </c>
      <c r="AM14" s="135">
        <v>4</v>
      </c>
      <c r="AN14" s="135">
        <v>0</v>
      </c>
      <c r="AO14" s="135">
        <v>4</v>
      </c>
      <c r="AP14" s="135">
        <v>1</v>
      </c>
      <c r="AQ14" s="135">
        <v>0</v>
      </c>
      <c r="AR14" s="135">
        <v>1</v>
      </c>
      <c r="AS14" s="135">
        <v>1</v>
      </c>
      <c r="AT14" s="135">
        <v>0</v>
      </c>
      <c r="AU14" s="135">
        <v>1</v>
      </c>
      <c r="AV14" s="135">
        <v>2</v>
      </c>
      <c r="AW14" s="135">
        <v>1</v>
      </c>
      <c r="AX14" s="135">
        <v>1</v>
      </c>
      <c r="AY14" s="135">
        <v>1</v>
      </c>
      <c r="AZ14" s="135">
        <v>1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4</v>
      </c>
      <c r="BI14" s="135">
        <v>1</v>
      </c>
      <c r="BJ14" s="135">
        <v>3</v>
      </c>
      <c r="BK14" s="135">
        <v>1</v>
      </c>
      <c r="BL14" s="135">
        <v>1</v>
      </c>
      <c r="BM14" s="135">
        <v>0</v>
      </c>
      <c r="BN14" s="134"/>
      <c r="BO14" s="147"/>
      <c r="BP14" s="148" t="s">
        <v>294</v>
      </c>
      <c r="BQ14" s="135">
        <v>6</v>
      </c>
      <c r="BR14" s="135">
        <v>0</v>
      </c>
      <c r="BS14" s="135">
        <v>6</v>
      </c>
      <c r="BT14" s="135">
        <v>4</v>
      </c>
      <c r="BU14" s="135">
        <v>0</v>
      </c>
      <c r="BV14" s="135">
        <v>4</v>
      </c>
      <c r="BW14" s="135">
        <v>3</v>
      </c>
      <c r="BX14" s="135">
        <v>1</v>
      </c>
      <c r="BY14" s="135">
        <v>2</v>
      </c>
      <c r="BZ14" s="135">
        <v>2</v>
      </c>
      <c r="CA14" s="135">
        <v>1</v>
      </c>
      <c r="CB14" s="135">
        <v>1</v>
      </c>
      <c r="CC14" s="135">
        <v>2</v>
      </c>
      <c r="CD14" s="135">
        <v>0</v>
      </c>
      <c r="CE14" s="135">
        <v>2</v>
      </c>
      <c r="CF14" s="135">
        <v>0</v>
      </c>
      <c r="CG14" s="135">
        <v>0</v>
      </c>
      <c r="CH14" s="135">
        <v>0</v>
      </c>
      <c r="CI14" s="135">
        <v>1</v>
      </c>
      <c r="CJ14" s="135">
        <v>1</v>
      </c>
      <c r="CK14" s="135">
        <v>0</v>
      </c>
      <c r="CL14" s="135">
        <v>0</v>
      </c>
      <c r="CM14" s="135">
        <v>0</v>
      </c>
      <c r="CN14" s="135">
        <v>0</v>
      </c>
      <c r="CO14" s="135">
        <v>3</v>
      </c>
      <c r="CP14" s="135">
        <v>2</v>
      </c>
      <c r="CQ14" s="135">
        <v>1</v>
      </c>
      <c r="CR14" s="135">
        <v>2</v>
      </c>
      <c r="CS14" s="135">
        <v>2</v>
      </c>
      <c r="CT14" s="135">
        <v>0</v>
      </c>
      <c r="CU14" s="135">
        <v>0</v>
      </c>
      <c r="CV14" s="135">
        <v>0</v>
      </c>
      <c r="CW14" s="135">
        <v>0</v>
      </c>
      <c r="CX14" s="135">
        <v>0</v>
      </c>
      <c r="CY14" s="135">
        <v>0</v>
      </c>
      <c r="CZ14" s="135">
        <v>0</v>
      </c>
      <c r="DA14" s="134"/>
      <c r="DB14" s="147"/>
      <c r="DC14" s="148" t="s">
        <v>294</v>
      </c>
      <c r="DD14" s="135">
        <v>3</v>
      </c>
      <c r="DE14" s="135">
        <v>0</v>
      </c>
      <c r="DF14" s="135">
        <v>3</v>
      </c>
      <c r="DG14" s="135">
        <v>1</v>
      </c>
      <c r="DH14" s="135">
        <v>0</v>
      </c>
      <c r="DI14" s="135">
        <v>1</v>
      </c>
      <c r="DJ14" s="135">
        <v>3</v>
      </c>
      <c r="DK14" s="135">
        <v>0</v>
      </c>
      <c r="DL14" s="135">
        <v>3</v>
      </c>
      <c r="DM14" s="135">
        <v>0</v>
      </c>
      <c r="DN14" s="135">
        <v>0</v>
      </c>
      <c r="DO14" s="135">
        <v>0</v>
      </c>
      <c r="DP14" s="135">
        <v>2</v>
      </c>
      <c r="DQ14" s="135">
        <v>0</v>
      </c>
      <c r="DR14" s="135">
        <v>2</v>
      </c>
      <c r="DS14" s="135">
        <v>1</v>
      </c>
      <c r="DT14" s="135">
        <v>0</v>
      </c>
      <c r="DU14" s="135">
        <v>1</v>
      </c>
      <c r="DV14" s="135">
        <v>14</v>
      </c>
      <c r="DW14" s="135">
        <v>9</v>
      </c>
      <c r="DX14" s="135">
        <v>5</v>
      </c>
      <c r="DY14" s="135">
        <v>8</v>
      </c>
      <c r="DZ14" s="135">
        <v>5</v>
      </c>
      <c r="EA14" s="135">
        <v>3</v>
      </c>
      <c r="EB14" s="135">
        <v>0</v>
      </c>
      <c r="EC14" s="135">
        <v>0</v>
      </c>
      <c r="ED14" s="135">
        <v>0</v>
      </c>
      <c r="EE14" s="135">
        <v>0</v>
      </c>
      <c r="EF14" s="135">
        <v>0</v>
      </c>
      <c r="EG14" s="135">
        <v>0</v>
      </c>
      <c r="EH14" s="135">
        <v>62</v>
      </c>
      <c r="EI14" s="135">
        <v>20</v>
      </c>
      <c r="EJ14" s="135">
        <v>42</v>
      </c>
      <c r="EK14" s="135">
        <v>1</v>
      </c>
      <c r="EL14" s="135">
        <v>0</v>
      </c>
      <c r="EM14" s="135">
        <v>1</v>
      </c>
    </row>
    <row r="15" spans="1:150" s="1" customFormat="1" ht="19.5" customHeight="1">
      <c r="A15" s="147"/>
      <c r="B15" s="148" t="s">
        <v>296</v>
      </c>
      <c r="C15" s="135">
        <v>193</v>
      </c>
      <c r="D15" s="135">
        <v>129</v>
      </c>
      <c r="E15" s="135">
        <v>64</v>
      </c>
      <c r="F15" s="135">
        <v>108</v>
      </c>
      <c r="G15" s="135">
        <v>81</v>
      </c>
      <c r="H15" s="135">
        <v>27</v>
      </c>
      <c r="I15" s="135">
        <v>1</v>
      </c>
      <c r="J15" s="135">
        <v>1</v>
      </c>
      <c r="K15" s="135">
        <v>0</v>
      </c>
      <c r="L15" s="135">
        <v>1</v>
      </c>
      <c r="M15" s="135">
        <v>1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29</v>
      </c>
      <c r="AB15" s="135">
        <v>28</v>
      </c>
      <c r="AC15" s="135">
        <v>1</v>
      </c>
      <c r="AD15" s="135">
        <v>17</v>
      </c>
      <c r="AE15" s="135">
        <v>17</v>
      </c>
      <c r="AF15" s="135">
        <v>0</v>
      </c>
      <c r="AG15" s="134"/>
      <c r="AH15" s="147"/>
      <c r="AI15" s="148" t="s">
        <v>296</v>
      </c>
      <c r="AJ15" s="135">
        <v>31</v>
      </c>
      <c r="AK15" s="135">
        <v>23</v>
      </c>
      <c r="AL15" s="135">
        <v>8</v>
      </c>
      <c r="AM15" s="135">
        <v>18</v>
      </c>
      <c r="AN15" s="135">
        <v>13</v>
      </c>
      <c r="AO15" s="135">
        <v>5</v>
      </c>
      <c r="AP15" s="135">
        <v>5</v>
      </c>
      <c r="AQ15" s="135">
        <v>3</v>
      </c>
      <c r="AR15" s="135">
        <v>2</v>
      </c>
      <c r="AS15" s="135">
        <v>3</v>
      </c>
      <c r="AT15" s="135">
        <v>3</v>
      </c>
      <c r="AU15" s="135">
        <v>0</v>
      </c>
      <c r="AV15" s="135">
        <v>6</v>
      </c>
      <c r="AW15" s="135">
        <v>3</v>
      </c>
      <c r="AX15" s="135">
        <v>3</v>
      </c>
      <c r="AY15" s="135">
        <v>3</v>
      </c>
      <c r="AZ15" s="135">
        <v>2</v>
      </c>
      <c r="BA15" s="135">
        <v>1</v>
      </c>
      <c r="BB15" s="135">
        <v>6</v>
      </c>
      <c r="BC15" s="135">
        <v>4</v>
      </c>
      <c r="BD15" s="135">
        <v>2</v>
      </c>
      <c r="BE15" s="135">
        <v>4</v>
      </c>
      <c r="BF15" s="135">
        <v>2</v>
      </c>
      <c r="BG15" s="135">
        <v>2</v>
      </c>
      <c r="BH15" s="135">
        <v>16</v>
      </c>
      <c r="BI15" s="135">
        <v>7</v>
      </c>
      <c r="BJ15" s="135">
        <v>9</v>
      </c>
      <c r="BK15" s="135">
        <v>3</v>
      </c>
      <c r="BL15" s="135">
        <v>2</v>
      </c>
      <c r="BM15" s="135">
        <v>1</v>
      </c>
      <c r="BN15" s="134"/>
      <c r="BO15" s="147"/>
      <c r="BP15" s="148" t="s">
        <v>296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1</v>
      </c>
      <c r="BX15" s="135">
        <v>0</v>
      </c>
      <c r="BY15" s="135">
        <v>1</v>
      </c>
      <c r="BZ15" s="135">
        <v>1</v>
      </c>
      <c r="CA15" s="135">
        <v>0</v>
      </c>
      <c r="CB15" s="135">
        <v>1</v>
      </c>
      <c r="CC15" s="135">
        <v>9</v>
      </c>
      <c r="CD15" s="135">
        <v>7</v>
      </c>
      <c r="CE15" s="135">
        <v>2</v>
      </c>
      <c r="CF15" s="135">
        <v>4</v>
      </c>
      <c r="CG15" s="135">
        <v>4</v>
      </c>
      <c r="CH15" s="135">
        <v>0</v>
      </c>
      <c r="CI15" s="135">
        <v>7</v>
      </c>
      <c r="CJ15" s="135">
        <v>4</v>
      </c>
      <c r="CK15" s="135">
        <v>3</v>
      </c>
      <c r="CL15" s="135">
        <v>6</v>
      </c>
      <c r="CM15" s="135">
        <v>4</v>
      </c>
      <c r="CN15" s="135">
        <v>2</v>
      </c>
      <c r="CO15" s="135">
        <v>4</v>
      </c>
      <c r="CP15" s="135">
        <v>1</v>
      </c>
      <c r="CQ15" s="135">
        <v>3</v>
      </c>
      <c r="CR15" s="135">
        <v>3</v>
      </c>
      <c r="CS15" s="135">
        <v>1</v>
      </c>
      <c r="CT15" s="135">
        <v>2</v>
      </c>
      <c r="CU15" s="135">
        <v>1</v>
      </c>
      <c r="CV15" s="135">
        <v>0</v>
      </c>
      <c r="CW15" s="135">
        <v>1</v>
      </c>
      <c r="CX15" s="135">
        <v>0</v>
      </c>
      <c r="CY15" s="135">
        <v>0</v>
      </c>
      <c r="CZ15" s="135">
        <v>0</v>
      </c>
      <c r="DA15" s="134"/>
      <c r="DB15" s="147"/>
      <c r="DC15" s="148" t="s">
        <v>296</v>
      </c>
      <c r="DD15" s="135">
        <v>11</v>
      </c>
      <c r="DE15" s="135">
        <v>1</v>
      </c>
      <c r="DF15" s="135">
        <v>10</v>
      </c>
      <c r="DG15" s="135">
        <v>4</v>
      </c>
      <c r="DH15" s="135">
        <v>0</v>
      </c>
      <c r="DI15" s="135">
        <v>4</v>
      </c>
      <c r="DJ15" s="135">
        <v>1</v>
      </c>
      <c r="DK15" s="135">
        <v>0</v>
      </c>
      <c r="DL15" s="135">
        <v>1</v>
      </c>
      <c r="DM15" s="135">
        <v>0</v>
      </c>
      <c r="DN15" s="135">
        <v>0</v>
      </c>
      <c r="DO15" s="135">
        <v>0</v>
      </c>
      <c r="DP15" s="135">
        <v>24</v>
      </c>
      <c r="DQ15" s="135">
        <v>15</v>
      </c>
      <c r="DR15" s="135">
        <v>9</v>
      </c>
      <c r="DS15" s="135">
        <v>7</v>
      </c>
      <c r="DT15" s="135">
        <v>5</v>
      </c>
      <c r="DU15" s="135">
        <v>2</v>
      </c>
      <c r="DV15" s="135">
        <v>40</v>
      </c>
      <c r="DW15" s="135">
        <v>31</v>
      </c>
      <c r="DX15" s="135">
        <v>9</v>
      </c>
      <c r="DY15" s="135">
        <v>33</v>
      </c>
      <c r="DZ15" s="135">
        <v>26</v>
      </c>
      <c r="EA15" s="135">
        <v>7</v>
      </c>
      <c r="EB15" s="135">
        <v>1</v>
      </c>
      <c r="EC15" s="135">
        <v>1</v>
      </c>
      <c r="ED15" s="135">
        <v>0</v>
      </c>
      <c r="EE15" s="135">
        <v>1</v>
      </c>
      <c r="EF15" s="135">
        <v>1</v>
      </c>
      <c r="EG15" s="135">
        <v>0</v>
      </c>
      <c r="EH15" s="135">
        <v>153</v>
      </c>
      <c r="EI15" s="135">
        <v>106</v>
      </c>
      <c r="EJ15" s="135">
        <v>47</v>
      </c>
      <c r="EK15" s="135">
        <v>3</v>
      </c>
      <c r="EL15" s="135">
        <v>3</v>
      </c>
      <c r="EM15" s="135">
        <v>0</v>
      </c>
    </row>
    <row r="16" spans="1:150" s="1" customFormat="1" ht="19.5" customHeight="1">
      <c r="A16" s="147"/>
      <c r="B16" s="148" t="s">
        <v>37</v>
      </c>
      <c r="C16" s="135">
        <v>40</v>
      </c>
      <c r="D16" s="135">
        <v>21</v>
      </c>
      <c r="E16" s="135">
        <v>19</v>
      </c>
      <c r="F16" s="135">
        <v>11</v>
      </c>
      <c r="G16" s="135">
        <v>6</v>
      </c>
      <c r="H16" s="135">
        <v>5</v>
      </c>
      <c r="I16" s="135">
        <v>2</v>
      </c>
      <c r="J16" s="135">
        <v>2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1</v>
      </c>
      <c r="AB16" s="135">
        <v>1</v>
      </c>
      <c r="AC16" s="135">
        <v>0</v>
      </c>
      <c r="AD16" s="135">
        <v>0</v>
      </c>
      <c r="AE16" s="135">
        <v>0</v>
      </c>
      <c r="AF16" s="135">
        <v>0</v>
      </c>
      <c r="AG16" s="134"/>
      <c r="AH16" s="147"/>
      <c r="AI16" s="148" t="s">
        <v>37</v>
      </c>
      <c r="AJ16" s="135">
        <v>2</v>
      </c>
      <c r="AK16" s="135">
        <v>1</v>
      </c>
      <c r="AL16" s="135">
        <v>1</v>
      </c>
      <c r="AM16" s="135">
        <v>1</v>
      </c>
      <c r="AN16" s="135">
        <v>0</v>
      </c>
      <c r="AO16" s="135">
        <v>1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1</v>
      </c>
      <c r="BC16" s="135">
        <v>0</v>
      </c>
      <c r="BD16" s="135">
        <v>1</v>
      </c>
      <c r="BE16" s="135">
        <v>0</v>
      </c>
      <c r="BF16" s="135">
        <v>0</v>
      </c>
      <c r="BG16" s="135">
        <v>0</v>
      </c>
      <c r="BH16" s="135">
        <v>2</v>
      </c>
      <c r="BI16" s="135">
        <v>0</v>
      </c>
      <c r="BJ16" s="135">
        <v>2</v>
      </c>
      <c r="BK16" s="135">
        <v>2</v>
      </c>
      <c r="BL16" s="135">
        <v>0</v>
      </c>
      <c r="BM16" s="135">
        <v>2</v>
      </c>
      <c r="BN16" s="134"/>
      <c r="BO16" s="147"/>
      <c r="BP16" s="148" t="s">
        <v>37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1</v>
      </c>
      <c r="CP16" s="135">
        <v>0</v>
      </c>
      <c r="CQ16" s="135">
        <v>1</v>
      </c>
      <c r="CR16" s="135">
        <v>1</v>
      </c>
      <c r="CS16" s="135">
        <v>0</v>
      </c>
      <c r="CT16" s="135">
        <v>1</v>
      </c>
      <c r="CU16" s="135">
        <v>1</v>
      </c>
      <c r="CV16" s="135">
        <v>0</v>
      </c>
      <c r="CW16" s="135">
        <v>1</v>
      </c>
      <c r="CX16" s="135">
        <v>0</v>
      </c>
      <c r="CY16" s="135">
        <v>0</v>
      </c>
      <c r="CZ16" s="135">
        <v>0</v>
      </c>
      <c r="DA16" s="134"/>
      <c r="DB16" s="147"/>
      <c r="DC16" s="148" t="s">
        <v>37</v>
      </c>
      <c r="DD16" s="135">
        <v>1</v>
      </c>
      <c r="DE16" s="135">
        <v>0</v>
      </c>
      <c r="DF16" s="135">
        <v>1</v>
      </c>
      <c r="DG16" s="135">
        <v>0</v>
      </c>
      <c r="DH16" s="135">
        <v>0</v>
      </c>
      <c r="DI16" s="135">
        <v>0</v>
      </c>
      <c r="DJ16" s="135">
        <v>0</v>
      </c>
      <c r="DK16" s="135">
        <v>0</v>
      </c>
      <c r="DL16" s="135">
        <v>0</v>
      </c>
      <c r="DM16" s="135">
        <v>0</v>
      </c>
      <c r="DN16" s="135">
        <v>0</v>
      </c>
      <c r="DO16" s="135">
        <v>0</v>
      </c>
      <c r="DP16" s="135">
        <v>1</v>
      </c>
      <c r="DQ16" s="135">
        <v>0</v>
      </c>
      <c r="DR16" s="135">
        <v>1</v>
      </c>
      <c r="DS16" s="135">
        <v>0</v>
      </c>
      <c r="DT16" s="135">
        <v>0</v>
      </c>
      <c r="DU16" s="135">
        <v>0</v>
      </c>
      <c r="DV16" s="135">
        <v>28</v>
      </c>
      <c r="DW16" s="135">
        <v>17</v>
      </c>
      <c r="DX16" s="135">
        <v>11</v>
      </c>
      <c r="DY16" s="135">
        <v>7</v>
      </c>
      <c r="DZ16" s="135">
        <v>6</v>
      </c>
      <c r="EA16" s="135">
        <v>1</v>
      </c>
      <c r="EB16" s="135">
        <v>0</v>
      </c>
      <c r="EC16" s="135">
        <v>0</v>
      </c>
      <c r="ED16" s="135">
        <v>0</v>
      </c>
      <c r="EE16" s="135">
        <v>0</v>
      </c>
      <c r="EF16" s="135">
        <v>0</v>
      </c>
      <c r="EG16" s="135">
        <v>0</v>
      </c>
      <c r="EH16" s="135">
        <v>6</v>
      </c>
      <c r="EI16" s="135">
        <v>0</v>
      </c>
      <c r="EJ16" s="135">
        <v>6</v>
      </c>
      <c r="EK16" s="135">
        <v>0</v>
      </c>
      <c r="EL16" s="135">
        <v>0</v>
      </c>
      <c r="EM16" s="135">
        <v>0</v>
      </c>
    </row>
    <row r="17" spans="1:144" s="1" customFormat="1" ht="19.5" customHeight="1">
      <c r="A17" s="147"/>
      <c r="B17" s="148" t="s">
        <v>40</v>
      </c>
      <c r="C17" s="135">
        <v>92</v>
      </c>
      <c r="D17" s="135">
        <v>67</v>
      </c>
      <c r="E17" s="135">
        <v>25</v>
      </c>
      <c r="F17" s="135">
        <v>24</v>
      </c>
      <c r="G17" s="135">
        <v>14</v>
      </c>
      <c r="H17" s="135">
        <v>10</v>
      </c>
      <c r="I17" s="135">
        <v>5</v>
      </c>
      <c r="J17" s="135">
        <v>5</v>
      </c>
      <c r="K17" s="135">
        <v>0</v>
      </c>
      <c r="L17" s="135">
        <v>1</v>
      </c>
      <c r="M17" s="135">
        <v>1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1</v>
      </c>
      <c r="V17" s="135">
        <v>1</v>
      </c>
      <c r="W17" s="135">
        <v>0</v>
      </c>
      <c r="X17" s="135">
        <v>0</v>
      </c>
      <c r="Y17" s="135">
        <v>0</v>
      </c>
      <c r="Z17" s="135">
        <v>0</v>
      </c>
      <c r="AA17" s="135">
        <v>13</v>
      </c>
      <c r="AB17" s="135">
        <v>13</v>
      </c>
      <c r="AC17" s="135">
        <v>0</v>
      </c>
      <c r="AD17" s="135">
        <v>3</v>
      </c>
      <c r="AE17" s="135">
        <v>3</v>
      </c>
      <c r="AF17" s="135">
        <v>0</v>
      </c>
      <c r="AG17" s="134"/>
      <c r="AH17" s="147"/>
      <c r="AI17" s="148" t="s">
        <v>40</v>
      </c>
      <c r="AJ17" s="135">
        <v>15</v>
      </c>
      <c r="AK17" s="135">
        <v>11</v>
      </c>
      <c r="AL17" s="135">
        <v>4</v>
      </c>
      <c r="AM17" s="135">
        <v>2</v>
      </c>
      <c r="AN17" s="135">
        <v>1</v>
      </c>
      <c r="AO17" s="135">
        <v>1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4</v>
      </c>
      <c r="BC17" s="135">
        <v>4</v>
      </c>
      <c r="BD17" s="135">
        <v>0</v>
      </c>
      <c r="BE17" s="135">
        <v>2</v>
      </c>
      <c r="BF17" s="135">
        <v>2</v>
      </c>
      <c r="BG17" s="135">
        <v>0</v>
      </c>
      <c r="BH17" s="135">
        <v>19</v>
      </c>
      <c r="BI17" s="135">
        <v>12</v>
      </c>
      <c r="BJ17" s="135">
        <v>7</v>
      </c>
      <c r="BK17" s="135">
        <v>8</v>
      </c>
      <c r="BL17" s="135">
        <v>4</v>
      </c>
      <c r="BM17" s="135">
        <v>4</v>
      </c>
      <c r="BN17" s="134"/>
      <c r="BO17" s="147"/>
      <c r="BP17" s="148" t="s">
        <v>40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3</v>
      </c>
      <c r="CJ17" s="135">
        <v>2</v>
      </c>
      <c r="CK17" s="135">
        <v>1</v>
      </c>
      <c r="CL17" s="135">
        <v>1</v>
      </c>
      <c r="CM17" s="135">
        <v>1</v>
      </c>
      <c r="CN17" s="135">
        <v>0</v>
      </c>
      <c r="CO17" s="135">
        <v>6</v>
      </c>
      <c r="CP17" s="135">
        <v>0</v>
      </c>
      <c r="CQ17" s="135">
        <v>6</v>
      </c>
      <c r="CR17" s="135">
        <v>4</v>
      </c>
      <c r="CS17" s="135">
        <v>0</v>
      </c>
      <c r="CT17" s="135">
        <v>4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4"/>
      <c r="DB17" s="147"/>
      <c r="DC17" s="148" t="s">
        <v>40</v>
      </c>
      <c r="DD17" s="135">
        <v>2</v>
      </c>
      <c r="DE17" s="135">
        <v>0</v>
      </c>
      <c r="DF17" s="135">
        <v>2</v>
      </c>
      <c r="DG17" s="135">
        <v>0</v>
      </c>
      <c r="DH17" s="135">
        <v>0</v>
      </c>
      <c r="DI17" s="135">
        <v>0</v>
      </c>
      <c r="DJ17" s="135">
        <v>8</v>
      </c>
      <c r="DK17" s="135">
        <v>5</v>
      </c>
      <c r="DL17" s="135">
        <v>3</v>
      </c>
      <c r="DM17" s="135">
        <v>0</v>
      </c>
      <c r="DN17" s="135">
        <v>0</v>
      </c>
      <c r="DO17" s="135">
        <v>0</v>
      </c>
      <c r="DP17" s="135">
        <v>8</v>
      </c>
      <c r="DQ17" s="135">
        <v>6</v>
      </c>
      <c r="DR17" s="135">
        <v>2</v>
      </c>
      <c r="DS17" s="135">
        <v>1</v>
      </c>
      <c r="DT17" s="135">
        <v>0</v>
      </c>
      <c r="DU17" s="135">
        <v>1</v>
      </c>
      <c r="DV17" s="135">
        <v>8</v>
      </c>
      <c r="DW17" s="135">
        <v>8</v>
      </c>
      <c r="DX17" s="135">
        <v>0</v>
      </c>
      <c r="DY17" s="135">
        <v>2</v>
      </c>
      <c r="DZ17" s="135">
        <v>2</v>
      </c>
      <c r="EA17" s="135">
        <v>0</v>
      </c>
      <c r="EB17" s="135">
        <v>0</v>
      </c>
      <c r="EC17" s="135">
        <v>0</v>
      </c>
      <c r="ED17" s="135">
        <v>0</v>
      </c>
      <c r="EE17" s="135">
        <v>0</v>
      </c>
      <c r="EF17" s="135">
        <v>0</v>
      </c>
      <c r="EG17" s="135">
        <v>0</v>
      </c>
      <c r="EH17" s="135">
        <v>83</v>
      </c>
      <c r="EI17" s="135">
        <v>59</v>
      </c>
      <c r="EJ17" s="135">
        <v>24</v>
      </c>
      <c r="EK17" s="135">
        <v>2</v>
      </c>
      <c r="EL17" s="135">
        <v>2</v>
      </c>
      <c r="EM17" s="135">
        <v>0</v>
      </c>
    </row>
    <row r="18" spans="1:144" s="1" customFormat="1" ht="19.5" customHeight="1">
      <c r="A18" s="633" t="s">
        <v>298</v>
      </c>
      <c r="B18" s="634"/>
      <c r="C18" s="136">
        <f>SUM(C19,C24,C27,C29,C33,C37,C45,C50)</f>
        <v>419</v>
      </c>
      <c r="D18" s="136">
        <f>SUM(D19,D24,D27,D29,D33,D37,D45,D50)</f>
        <v>236</v>
      </c>
      <c r="E18" s="136">
        <f t="shared" ref="E18:AF18" si="11">SUM(E19,E24,E27,E29,E33,E37,E45,E50)</f>
        <v>183</v>
      </c>
      <c r="F18" s="136">
        <f t="shared" si="11"/>
        <v>132</v>
      </c>
      <c r="G18" s="136">
        <f t="shared" si="11"/>
        <v>69</v>
      </c>
      <c r="H18" s="136">
        <f t="shared" si="11"/>
        <v>63</v>
      </c>
      <c r="I18" s="136">
        <f t="shared" si="11"/>
        <v>12</v>
      </c>
      <c r="J18" s="136">
        <f t="shared" si="11"/>
        <v>7</v>
      </c>
      <c r="K18" s="136">
        <f t="shared" si="11"/>
        <v>5</v>
      </c>
      <c r="L18" s="136">
        <f t="shared" si="11"/>
        <v>1</v>
      </c>
      <c r="M18" s="136">
        <f t="shared" si="11"/>
        <v>1</v>
      </c>
      <c r="N18" s="136">
        <f t="shared" si="11"/>
        <v>0</v>
      </c>
      <c r="O18" s="136">
        <f t="shared" si="11"/>
        <v>7</v>
      </c>
      <c r="P18" s="136">
        <f t="shared" si="11"/>
        <v>3</v>
      </c>
      <c r="Q18" s="136">
        <f t="shared" si="11"/>
        <v>4</v>
      </c>
      <c r="R18" s="136">
        <f t="shared" si="11"/>
        <v>0</v>
      </c>
      <c r="S18" s="136">
        <f t="shared" si="11"/>
        <v>0</v>
      </c>
      <c r="T18" s="136">
        <f t="shared" si="11"/>
        <v>0</v>
      </c>
      <c r="U18" s="136">
        <f t="shared" si="11"/>
        <v>1</v>
      </c>
      <c r="V18" s="136">
        <f t="shared" si="11"/>
        <v>1</v>
      </c>
      <c r="W18" s="136">
        <f t="shared" si="11"/>
        <v>0</v>
      </c>
      <c r="X18" s="136">
        <f t="shared" si="11"/>
        <v>0</v>
      </c>
      <c r="Y18" s="136">
        <f t="shared" si="11"/>
        <v>0</v>
      </c>
      <c r="Z18" s="136">
        <f t="shared" si="11"/>
        <v>0</v>
      </c>
      <c r="AA18" s="136">
        <f>SUM(AA19,AA24,AA27,AA29,AA33,AA37,AA45,AA50)</f>
        <v>31</v>
      </c>
      <c r="AB18" s="136">
        <f t="shared" si="11"/>
        <v>25</v>
      </c>
      <c r="AC18" s="136">
        <f t="shared" si="11"/>
        <v>6</v>
      </c>
      <c r="AD18" s="136">
        <f t="shared" si="11"/>
        <v>5</v>
      </c>
      <c r="AE18" s="136">
        <f t="shared" si="11"/>
        <v>3</v>
      </c>
      <c r="AF18" s="136">
        <f t="shared" si="11"/>
        <v>2</v>
      </c>
      <c r="AG18" s="134"/>
      <c r="AH18" s="633" t="s">
        <v>298</v>
      </c>
      <c r="AI18" s="634"/>
      <c r="AJ18" s="136">
        <f>SUM(AJ19,AJ24,AJ27,AJ29,AJ33,AJ37,AJ45,AJ50)</f>
        <v>82</v>
      </c>
      <c r="AK18" s="136">
        <f t="shared" ref="AK18:BM18" si="12">SUM(AK19,AK24,AK27,AK29,AK33,AK37,AK45,AK50)</f>
        <v>47</v>
      </c>
      <c r="AL18" s="136">
        <f t="shared" si="12"/>
        <v>35</v>
      </c>
      <c r="AM18" s="136">
        <f>SUM(AM19,AM24,AM27,AM29,AM33,AM37,AM45,AM50)</f>
        <v>23</v>
      </c>
      <c r="AN18" s="136">
        <f t="shared" si="12"/>
        <v>9</v>
      </c>
      <c r="AO18" s="136">
        <f t="shared" si="12"/>
        <v>14</v>
      </c>
      <c r="AP18" s="136">
        <f t="shared" si="12"/>
        <v>3</v>
      </c>
      <c r="AQ18" s="136">
        <f t="shared" si="12"/>
        <v>2</v>
      </c>
      <c r="AR18" s="136">
        <f t="shared" si="12"/>
        <v>1</v>
      </c>
      <c r="AS18" s="136">
        <f t="shared" si="12"/>
        <v>2</v>
      </c>
      <c r="AT18" s="136">
        <f t="shared" si="12"/>
        <v>1</v>
      </c>
      <c r="AU18" s="136">
        <f t="shared" si="12"/>
        <v>1</v>
      </c>
      <c r="AV18" s="136">
        <f t="shared" si="12"/>
        <v>5</v>
      </c>
      <c r="AW18" s="136">
        <f t="shared" si="12"/>
        <v>2</v>
      </c>
      <c r="AX18" s="136">
        <f t="shared" si="12"/>
        <v>3</v>
      </c>
      <c r="AY18" s="136">
        <f t="shared" si="12"/>
        <v>2</v>
      </c>
      <c r="AZ18" s="136">
        <f t="shared" si="12"/>
        <v>1</v>
      </c>
      <c r="BA18" s="136">
        <f t="shared" si="12"/>
        <v>1</v>
      </c>
      <c r="BB18" s="136">
        <f>SUM(BB19,BB24,BB27,BB29,BB33,BB37,BB45,BB50)</f>
        <v>11</v>
      </c>
      <c r="BC18" s="136">
        <f t="shared" si="12"/>
        <v>11</v>
      </c>
      <c r="BD18" s="136">
        <f t="shared" si="12"/>
        <v>0</v>
      </c>
      <c r="BE18" s="136">
        <f>SUM(BE19,BE24,BE27,BE29,BE33,BE37,BE45,BE50)</f>
        <v>6</v>
      </c>
      <c r="BF18" s="136">
        <f t="shared" si="12"/>
        <v>6</v>
      </c>
      <c r="BG18" s="136">
        <f t="shared" si="12"/>
        <v>0</v>
      </c>
      <c r="BH18" s="136">
        <f>SUM(BH19,BH24,BH27,BH29,BH33,BH37,BH45,BH50)</f>
        <v>60</v>
      </c>
      <c r="BI18" s="136">
        <f>SUM(BI19,BI24,BI27,BI29,BI33,BI37,BI45,BI50)</f>
        <v>30</v>
      </c>
      <c r="BJ18" s="136">
        <f>SUM(BJ19,BJ24,BJ27,BJ29,BJ33,BJ37,BJ45,BJ50)</f>
        <v>30</v>
      </c>
      <c r="BK18" s="136">
        <f>SUM(BK19,BK24,BK27,BK29,BK33,BK37,BK45,BK50)</f>
        <v>17</v>
      </c>
      <c r="BL18" s="136">
        <f t="shared" si="12"/>
        <v>8</v>
      </c>
      <c r="BM18" s="136">
        <f t="shared" si="12"/>
        <v>9</v>
      </c>
      <c r="BN18" s="134"/>
      <c r="BO18" s="633" t="s">
        <v>298</v>
      </c>
      <c r="BP18" s="634"/>
      <c r="BQ18" s="136">
        <f t="shared" ref="BQ18:CZ18" si="13">SUM(BQ19,BQ24,BQ27,BQ29,BQ33,BQ37,BQ45,BQ50)</f>
        <v>1</v>
      </c>
      <c r="BR18" s="136">
        <f t="shared" si="13"/>
        <v>0</v>
      </c>
      <c r="BS18" s="136">
        <f t="shared" si="13"/>
        <v>1</v>
      </c>
      <c r="BT18" s="136">
        <f t="shared" si="13"/>
        <v>0</v>
      </c>
      <c r="BU18" s="136">
        <f t="shared" si="13"/>
        <v>0</v>
      </c>
      <c r="BV18" s="136">
        <f t="shared" si="13"/>
        <v>0</v>
      </c>
      <c r="BW18" s="136">
        <f t="shared" si="13"/>
        <v>2</v>
      </c>
      <c r="BX18" s="136">
        <f t="shared" si="13"/>
        <v>0</v>
      </c>
      <c r="BY18" s="136">
        <f t="shared" si="13"/>
        <v>2</v>
      </c>
      <c r="BZ18" s="136">
        <f t="shared" si="13"/>
        <v>0</v>
      </c>
      <c r="CA18" s="136">
        <f t="shared" si="13"/>
        <v>0</v>
      </c>
      <c r="CB18" s="136">
        <f t="shared" si="13"/>
        <v>0</v>
      </c>
      <c r="CC18" s="136">
        <f>SUM(CC19,CC24,CC27,CC29,CC33,CC37,CC45,CC50)</f>
        <v>7</v>
      </c>
      <c r="CD18" s="136">
        <f t="shared" si="13"/>
        <v>3</v>
      </c>
      <c r="CE18" s="136">
        <f t="shared" si="13"/>
        <v>4</v>
      </c>
      <c r="CF18" s="136">
        <f t="shared" si="13"/>
        <v>1</v>
      </c>
      <c r="CG18" s="136">
        <f t="shared" si="13"/>
        <v>0</v>
      </c>
      <c r="CH18" s="136">
        <f t="shared" si="13"/>
        <v>1</v>
      </c>
      <c r="CI18" s="136">
        <f>SUM(CI19,CI24,CI27,CI29,CI33,CI37,CI45,CI50)</f>
        <v>39</v>
      </c>
      <c r="CJ18" s="136">
        <f t="shared" si="13"/>
        <v>14</v>
      </c>
      <c r="CK18" s="136">
        <f t="shared" si="13"/>
        <v>25</v>
      </c>
      <c r="CL18" s="136">
        <f>SUM(CL19,CL24,CL27,CL29,CL33,CL37,CL45,CL50)</f>
        <v>25</v>
      </c>
      <c r="CM18" s="136">
        <f t="shared" si="13"/>
        <v>10</v>
      </c>
      <c r="CN18" s="136">
        <f t="shared" si="13"/>
        <v>15</v>
      </c>
      <c r="CO18" s="136">
        <f>SUM(CO19,CO24,CO27,CO29,CO33,CO37,CO45,CO50)</f>
        <v>13</v>
      </c>
      <c r="CP18" s="136">
        <f t="shared" si="13"/>
        <v>7</v>
      </c>
      <c r="CQ18" s="136">
        <f t="shared" si="13"/>
        <v>6</v>
      </c>
      <c r="CR18" s="136">
        <f>SUM(CR19,CR24,CR27,CR29,CR33,CR37,CR45,CR50)</f>
        <v>7</v>
      </c>
      <c r="CS18" s="136">
        <f t="shared" si="13"/>
        <v>3</v>
      </c>
      <c r="CT18" s="136">
        <f t="shared" si="13"/>
        <v>4</v>
      </c>
      <c r="CU18" s="136">
        <f t="shared" si="13"/>
        <v>0</v>
      </c>
      <c r="CV18" s="136">
        <f t="shared" si="13"/>
        <v>0</v>
      </c>
      <c r="CW18" s="136">
        <f t="shared" si="13"/>
        <v>0</v>
      </c>
      <c r="CX18" s="136">
        <f t="shared" si="13"/>
        <v>0</v>
      </c>
      <c r="CY18" s="136">
        <f t="shared" si="13"/>
        <v>0</v>
      </c>
      <c r="CZ18" s="136">
        <f t="shared" si="13"/>
        <v>0</v>
      </c>
      <c r="DA18" s="134"/>
      <c r="DB18" s="633" t="s">
        <v>298</v>
      </c>
      <c r="DC18" s="634"/>
      <c r="DD18" s="136">
        <f>SUM(DD19,DD24,DD27,DD29,DD33,DD37,DD45,DD50)</f>
        <v>47</v>
      </c>
      <c r="DE18" s="136">
        <f t="shared" ref="DE18:EM18" si="14">SUM(DE19,DE24,DE27,DE29,DE33,DE37,DE45,DE50)</f>
        <v>14</v>
      </c>
      <c r="DF18" s="136">
        <f t="shared" si="14"/>
        <v>33</v>
      </c>
      <c r="DG18" s="136">
        <f>SUM(DG19,DG24,DG27,DG29,DG33,DG37,DG45,DG50)</f>
        <v>6</v>
      </c>
      <c r="DH18" s="136">
        <f t="shared" si="14"/>
        <v>0</v>
      </c>
      <c r="DI18" s="136">
        <f t="shared" si="14"/>
        <v>6</v>
      </c>
      <c r="DJ18" s="136">
        <f t="shared" ref="DJ18:DP18" si="15">SUM(DJ19,DJ24,DJ27,DJ29,DJ33,DJ37,DJ45,DJ50)</f>
        <v>8</v>
      </c>
      <c r="DK18" s="136">
        <f t="shared" si="15"/>
        <v>5</v>
      </c>
      <c r="DL18" s="136">
        <f t="shared" si="15"/>
        <v>3</v>
      </c>
      <c r="DM18" s="136">
        <f t="shared" si="15"/>
        <v>3</v>
      </c>
      <c r="DN18" s="136">
        <f t="shared" si="15"/>
        <v>3</v>
      </c>
      <c r="DO18" s="136">
        <f t="shared" si="15"/>
        <v>0</v>
      </c>
      <c r="DP18" s="136">
        <f t="shared" si="15"/>
        <v>32</v>
      </c>
      <c r="DQ18" s="136">
        <f t="shared" si="14"/>
        <v>24</v>
      </c>
      <c r="DR18" s="136">
        <f t="shared" si="14"/>
        <v>8</v>
      </c>
      <c r="DS18" s="136">
        <f>SUM(DS19,DS24,DS27,DS29,DS33,DS37,DS45,DS50)</f>
        <v>4</v>
      </c>
      <c r="DT18" s="136">
        <f t="shared" si="14"/>
        <v>2</v>
      </c>
      <c r="DU18" s="136">
        <f t="shared" si="14"/>
        <v>2</v>
      </c>
      <c r="DV18" s="136">
        <f>SUM(DV19,DV24,DV27,DV29,DV33,DV37,DV45,DV50)</f>
        <v>54</v>
      </c>
      <c r="DW18" s="136">
        <f t="shared" si="14"/>
        <v>37</v>
      </c>
      <c r="DX18" s="136">
        <f t="shared" si="14"/>
        <v>17</v>
      </c>
      <c r="DY18" s="136">
        <f>SUM(DY19,DY24,DY27,DY29,DY33,DY37,DY45,DY50)</f>
        <v>28</v>
      </c>
      <c r="DZ18" s="136">
        <f t="shared" si="14"/>
        <v>20</v>
      </c>
      <c r="EA18" s="136">
        <f t="shared" si="14"/>
        <v>8</v>
      </c>
      <c r="EB18" s="136">
        <f t="shared" ref="EB18:EG18" si="16">SUM(EB19,EB24,EB27,EB29,EB33,EB37,EB45,EB50)</f>
        <v>4</v>
      </c>
      <c r="EC18" s="136">
        <f t="shared" si="16"/>
        <v>4</v>
      </c>
      <c r="ED18" s="136">
        <f t="shared" si="16"/>
        <v>0</v>
      </c>
      <c r="EE18" s="136">
        <f t="shared" si="16"/>
        <v>2</v>
      </c>
      <c r="EF18" s="136">
        <f t="shared" si="16"/>
        <v>2</v>
      </c>
      <c r="EG18" s="136">
        <f t="shared" si="16"/>
        <v>0</v>
      </c>
      <c r="EH18" s="136">
        <f t="shared" si="14"/>
        <v>293</v>
      </c>
      <c r="EI18" s="136">
        <f t="shared" si="14"/>
        <v>155</v>
      </c>
      <c r="EJ18" s="136">
        <f t="shared" si="14"/>
        <v>138</v>
      </c>
      <c r="EK18" s="136">
        <f t="shared" si="14"/>
        <v>9</v>
      </c>
      <c r="EL18" s="136">
        <f t="shared" si="14"/>
        <v>4</v>
      </c>
      <c r="EM18" s="136">
        <f t="shared" si="14"/>
        <v>5</v>
      </c>
    </row>
    <row r="19" spans="1:144" s="1" customFormat="1" ht="19.5" customHeight="1">
      <c r="A19" s="622" t="s">
        <v>41</v>
      </c>
      <c r="B19" s="623"/>
      <c r="C19" s="137">
        <f t="shared" ref="C19:AF19" si="17">SUM(C20:C23)</f>
        <v>4</v>
      </c>
      <c r="D19" s="137">
        <f>SUM(D20:D23)</f>
        <v>3</v>
      </c>
      <c r="E19" s="137">
        <f t="shared" si="17"/>
        <v>1</v>
      </c>
      <c r="F19" s="137">
        <f t="shared" si="17"/>
        <v>1</v>
      </c>
      <c r="G19" s="137">
        <f t="shared" si="17"/>
        <v>1</v>
      </c>
      <c r="H19" s="137">
        <f t="shared" si="17"/>
        <v>0</v>
      </c>
      <c r="I19" s="137">
        <f>SUM(I20:I23)</f>
        <v>0</v>
      </c>
      <c r="J19" s="137">
        <f>SUM(J20:J23)</f>
        <v>0</v>
      </c>
      <c r="K19" s="137">
        <f t="shared" si="17"/>
        <v>0</v>
      </c>
      <c r="L19" s="137">
        <f t="shared" si="17"/>
        <v>0</v>
      </c>
      <c r="M19" s="137">
        <f t="shared" si="17"/>
        <v>0</v>
      </c>
      <c r="N19" s="137">
        <f t="shared" si="17"/>
        <v>0</v>
      </c>
      <c r="O19" s="137">
        <f t="shared" si="17"/>
        <v>0</v>
      </c>
      <c r="P19" s="137">
        <f t="shared" si="17"/>
        <v>0</v>
      </c>
      <c r="Q19" s="137">
        <f t="shared" si="17"/>
        <v>0</v>
      </c>
      <c r="R19" s="137">
        <f t="shared" si="17"/>
        <v>0</v>
      </c>
      <c r="S19" s="137">
        <f t="shared" si="17"/>
        <v>0</v>
      </c>
      <c r="T19" s="137">
        <f t="shared" si="17"/>
        <v>0</v>
      </c>
      <c r="U19" s="137">
        <f t="shared" si="17"/>
        <v>0</v>
      </c>
      <c r="V19" s="137">
        <f t="shared" si="17"/>
        <v>0</v>
      </c>
      <c r="W19" s="137">
        <f t="shared" si="17"/>
        <v>0</v>
      </c>
      <c r="X19" s="137">
        <f t="shared" si="17"/>
        <v>0</v>
      </c>
      <c r="Y19" s="137">
        <f t="shared" si="17"/>
        <v>0</v>
      </c>
      <c r="Z19" s="137">
        <f t="shared" si="17"/>
        <v>0</v>
      </c>
      <c r="AA19" s="137">
        <f t="shared" si="17"/>
        <v>1</v>
      </c>
      <c r="AB19" s="137">
        <f t="shared" si="17"/>
        <v>1</v>
      </c>
      <c r="AC19" s="137">
        <f t="shared" si="17"/>
        <v>0</v>
      </c>
      <c r="AD19" s="137">
        <f t="shared" si="17"/>
        <v>0</v>
      </c>
      <c r="AE19" s="137">
        <f t="shared" si="17"/>
        <v>0</v>
      </c>
      <c r="AF19" s="137">
        <f t="shared" si="17"/>
        <v>0</v>
      </c>
      <c r="AG19" s="134"/>
      <c r="AH19" s="622" t="s">
        <v>41</v>
      </c>
      <c r="AI19" s="623"/>
      <c r="AJ19" s="137">
        <f>SUM(AJ20:AJ23)</f>
        <v>0</v>
      </c>
      <c r="AK19" s="137">
        <f t="shared" ref="AK19:BM19" si="18">SUM(AK20:AK23)</f>
        <v>0</v>
      </c>
      <c r="AL19" s="137">
        <f t="shared" si="18"/>
        <v>0</v>
      </c>
      <c r="AM19" s="137">
        <f t="shared" si="18"/>
        <v>0</v>
      </c>
      <c r="AN19" s="137">
        <f t="shared" si="18"/>
        <v>0</v>
      </c>
      <c r="AO19" s="137">
        <f t="shared" si="18"/>
        <v>0</v>
      </c>
      <c r="AP19" s="137">
        <f t="shared" si="18"/>
        <v>0</v>
      </c>
      <c r="AQ19" s="137">
        <f t="shared" si="18"/>
        <v>0</v>
      </c>
      <c r="AR19" s="137">
        <f t="shared" si="18"/>
        <v>0</v>
      </c>
      <c r="AS19" s="137">
        <f t="shared" si="18"/>
        <v>0</v>
      </c>
      <c r="AT19" s="137">
        <f t="shared" si="18"/>
        <v>0</v>
      </c>
      <c r="AU19" s="137">
        <f t="shared" si="18"/>
        <v>0</v>
      </c>
      <c r="AV19" s="137">
        <f t="shared" si="18"/>
        <v>0</v>
      </c>
      <c r="AW19" s="137">
        <f t="shared" si="18"/>
        <v>0</v>
      </c>
      <c r="AX19" s="137">
        <f t="shared" si="18"/>
        <v>0</v>
      </c>
      <c r="AY19" s="137">
        <f t="shared" si="18"/>
        <v>0</v>
      </c>
      <c r="AZ19" s="137">
        <f t="shared" si="18"/>
        <v>0</v>
      </c>
      <c r="BA19" s="137">
        <f t="shared" si="18"/>
        <v>0</v>
      </c>
      <c r="BB19" s="137">
        <f t="shared" si="18"/>
        <v>0</v>
      </c>
      <c r="BC19" s="137">
        <f t="shared" si="18"/>
        <v>0</v>
      </c>
      <c r="BD19" s="137">
        <f t="shared" si="18"/>
        <v>0</v>
      </c>
      <c r="BE19" s="137">
        <f t="shared" si="18"/>
        <v>0</v>
      </c>
      <c r="BF19" s="137">
        <f t="shared" si="18"/>
        <v>0</v>
      </c>
      <c r="BG19" s="137">
        <f t="shared" si="18"/>
        <v>0</v>
      </c>
      <c r="BH19" s="137">
        <f t="shared" si="18"/>
        <v>1</v>
      </c>
      <c r="BI19" s="137">
        <f t="shared" si="18"/>
        <v>0</v>
      </c>
      <c r="BJ19" s="137">
        <f t="shared" si="18"/>
        <v>1</v>
      </c>
      <c r="BK19" s="137">
        <f t="shared" si="18"/>
        <v>0</v>
      </c>
      <c r="BL19" s="137">
        <f t="shared" si="18"/>
        <v>0</v>
      </c>
      <c r="BM19" s="137">
        <f t="shared" si="18"/>
        <v>0</v>
      </c>
      <c r="BN19" s="134"/>
      <c r="BO19" s="622" t="s">
        <v>41</v>
      </c>
      <c r="BP19" s="623"/>
      <c r="BQ19" s="137">
        <f>SUM(BQ20:BQ23)</f>
        <v>0</v>
      </c>
      <c r="BR19" s="137">
        <f t="shared" ref="BR19:CZ19" si="19">SUM(BR20:BR23)</f>
        <v>0</v>
      </c>
      <c r="BS19" s="137">
        <f t="shared" si="19"/>
        <v>0</v>
      </c>
      <c r="BT19" s="137">
        <f t="shared" si="19"/>
        <v>0</v>
      </c>
      <c r="BU19" s="137">
        <f t="shared" si="19"/>
        <v>0</v>
      </c>
      <c r="BV19" s="137">
        <f t="shared" si="19"/>
        <v>0</v>
      </c>
      <c r="BW19" s="137">
        <f t="shared" si="19"/>
        <v>0</v>
      </c>
      <c r="BX19" s="137">
        <f t="shared" si="19"/>
        <v>0</v>
      </c>
      <c r="BY19" s="137">
        <f t="shared" si="19"/>
        <v>0</v>
      </c>
      <c r="BZ19" s="137">
        <f t="shared" si="19"/>
        <v>0</v>
      </c>
      <c r="CA19" s="137">
        <f t="shared" si="19"/>
        <v>0</v>
      </c>
      <c r="CB19" s="137">
        <f t="shared" si="19"/>
        <v>0</v>
      </c>
      <c r="CC19" s="137">
        <f t="shared" si="19"/>
        <v>0</v>
      </c>
      <c r="CD19" s="137">
        <f t="shared" si="19"/>
        <v>0</v>
      </c>
      <c r="CE19" s="137">
        <f t="shared" si="19"/>
        <v>0</v>
      </c>
      <c r="CF19" s="137">
        <f t="shared" si="19"/>
        <v>0</v>
      </c>
      <c r="CG19" s="137">
        <f t="shared" si="19"/>
        <v>0</v>
      </c>
      <c r="CH19" s="137">
        <f t="shared" si="19"/>
        <v>0</v>
      </c>
      <c r="CI19" s="137">
        <f t="shared" si="19"/>
        <v>1</v>
      </c>
      <c r="CJ19" s="137">
        <f t="shared" si="19"/>
        <v>1</v>
      </c>
      <c r="CK19" s="137">
        <f t="shared" si="19"/>
        <v>0</v>
      </c>
      <c r="CL19" s="137">
        <f t="shared" si="19"/>
        <v>0</v>
      </c>
      <c r="CM19" s="137">
        <f t="shared" si="19"/>
        <v>0</v>
      </c>
      <c r="CN19" s="137">
        <f t="shared" si="19"/>
        <v>0</v>
      </c>
      <c r="CO19" s="137">
        <f t="shared" si="19"/>
        <v>0</v>
      </c>
      <c r="CP19" s="137">
        <f t="shared" si="19"/>
        <v>0</v>
      </c>
      <c r="CQ19" s="137">
        <f t="shared" si="19"/>
        <v>0</v>
      </c>
      <c r="CR19" s="137">
        <f t="shared" si="19"/>
        <v>0</v>
      </c>
      <c r="CS19" s="137">
        <f t="shared" si="19"/>
        <v>0</v>
      </c>
      <c r="CT19" s="137">
        <f t="shared" si="19"/>
        <v>0</v>
      </c>
      <c r="CU19" s="137">
        <f t="shared" si="19"/>
        <v>0</v>
      </c>
      <c r="CV19" s="137">
        <f t="shared" si="19"/>
        <v>0</v>
      </c>
      <c r="CW19" s="137">
        <f t="shared" si="19"/>
        <v>0</v>
      </c>
      <c r="CX19" s="137">
        <f t="shared" si="19"/>
        <v>0</v>
      </c>
      <c r="CY19" s="137">
        <f t="shared" si="19"/>
        <v>0</v>
      </c>
      <c r="CZ19" s="137">
        <f t="shared" si="19"/>
        <v>0</v>
      </c>
      <c r="DA19" s="134"/>
      <c r="DB19" s="622" t="s">
        <v>41</v>
      </c>
      <c r="DC19" s="623"/>
      <c r="DD19" s="137">
        <f>SUM(DD20:DD23)</f>
        <v>0</v>
      </c>
      <c r="DE19" s="137">
        <f t="shared" ref="DE19:EM19" si="20">SUM(DE20:DE23)</f>
        <v>0</v>
      </c>
      <c r="DF19" s="137">
        <f t="shared" si="20"/>
        <v>0</v>
      </c>
      <c r="DG19" s="137">
        <f t="shared" si="20"/>
        <v>0</v>
      </c>
      <c r="DH19" s="137">
        <f t="shared" si="20"/>
        <v>0</v>
      </c>
      <c r="DI19" s="137">
        <f t="shared" si="20"/>
        <v>0</v>
      </c>
      <c r="DJ19" s="137">
        <f t="shared" si="20"/>
        <v>0</v>
      </c>
      <c r="DK19" s="137">
        <f t="shared" si="20"/>
        <v>0</v>
      </c>
      <c r="DL19" s="137">
        <f t="shared" si="20"/>
        <v>0</v>
      </c>
      <c r="DM19" s="137">
        <f t="shared" si="20"/>
        <v>0</v>
      </c>
      <c r="DN19" s="137">
        <f t="shared" si="20"/>
        <v>0</v>
      </c>
      <c r="DO19" s="137">
        <f t="shared" si="20"/>
        <v>0</v>
      </c>
      <c r="DP19" s="137">
        <f t="shared" si="20"/>
        <v>0</v>
      </c>
      <c r="DQ19" s="137">
        <f t="shared" si="20"/>
        <v>0</v>
      </c>
      <c r="DR19" s="137">
        <f t="shared" si="20"/>
        <v>0</v>
      </c>
      <c r="DS19" s="137">
        <f t="shared" si="20"/>
        <v>0</v>
      </c>
      <c r="DT19" s="137">
        <f t="shared" si="20"/>
        <v>0</v>
      </c>
      <c r="DU19" s="137">
        <f t="shared" si="20"/>
        <v>0</v>
      </c>
      <c r="DV19" s="137">
        <f t="shared" si="20"/>
        <v>1</v>
      </c>
      <c r="DW19" s="137">
        <f t="shared" si="20"/>
        <v>1</v>
      </c>
      <c r="DX19" s="137">
        <f t="shared" si="20"/>
        <v>0</v>
      </c>
      <c r="DY19" s="137">
        <f t="shared" si="20"/>
        <v>1</v>
      </c>
      <c r="DZ19" s="137">
        <f t="shared" si="20"/>
        <v>1</v>
      </c>
      <c r="EA19" s="137">
        <f t="shared" si="20"/>
        <v>0</v>
      </c>
      <c r="EB19" s="137">
        <f t="shared" si="20"/>
        <v>0</v>
      </c>
      <c r="EC19" s="137">
        <f>SUM(EC20:EC23)</f>
        <v>0</v>
      </c>
      <c r="ED19" s="137">
        <f t="shared" si="20"/>
        <v>0</v>
      </c>
      <c r="EE19" s="137">
        <f t="shared" si="20"/>
        <v>0</v>
      </c>
      <c r="EF19" s="137">
        <f t="shared" si="20"/>
        <v>0</v>
      </c>
      <c r="EG19" s="137">
        <f t="shared" si="20"/>
        <v>0</v>
      </c>
      <c r="EH19" s="137">
        <f t="shared" si="20"/>
        <v>1</v>
      </c>
      <c r="EI19" s="137">
        <f t="shared" si="20"/>
        <v>0</v>
      </c>
      <c r="EJ19" s="137">
        <f t="shared" si="20"/>
        <v>1</v>
      </c>
      <c r="EK19" s="137">
        <f t="shared" si="20"/>
        <v>2</v>
      </c>
      <c r="EL19" s="137">
        <f t="shared" si="20"/>
        <v>2</v>
      </c>
      <c r="EM19" s="137">
        <f t="shared" si="20"/>
        <v>0</v>
      </c>
      <c r="EN19" s="13"/>
    </row>
    <row r="20" spans="1:144" s="1" customFormat="1" ht="19.5" customHeight="1">
      <c r="A20" s="149"/>
      <c r="B20" s="150" t="s">
        <v>299</v>
      </c>
      <c r="C20" s="138">
        <v>4</v>
      </c>
      <c r="D20" s="138">
        <v>3</v>
      </c>
      <c r="E20" s="138">
        <v>1</v>
      </c>
      <c r="F20" s="138">
        <v>1</v>
      </c>
      <c r="G20" s="138">
        <v>1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1</v>
      </c>
      <c r="AB20" s="138">
        <v>1</v>
      </c>
      <c r="AC20" s="138">
        <v>0</v>
      </c>
      <c r="AD20" s="138">
        <v>0</v>
      </c>
      <c r="AE20" s="138">
        <v>0</v>
      </c>
      <c r="AF20" s="138">
        <v>0</v>
      </c>
      <c r="AG20" s="134"/>
      <c r="AH20" s="149"/>
      <c r="AI20" s="150" t="s">
        <v>299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1</v>
      </c>
      <c r="BI20" s="138">
        <v>0</v>
      </c>
      <c r="BJ20" s="138">
        <v>1</v>
      </c>
      <c r="BK20" s="138">
        <v>0</v>
      </c>
      <c r="BL20" s="138">
        <v>0</v>
      </c>
      <c r="BM20" s="138">
        <v>0</v>
      </c>
      <c r="BN20" s="134"/>
      <c r="BO20" s="149"/>
      <c r="BP20" s="150" t="s">
        <v>299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8">
        <v>0</v>
      </c>
      <c r="CB20" s="138">
        <v>0</v>
      </c>
      <c r="CC20" s="138">
        <v>0</v>
      </c>
      <c r="CD20" s="138">
        <v>0</v>
      </c>
      <c r="CE20" s="138">
        <v>0</v>
      </c>
      <c r="CF20" s="138">
        <v>0</v>
      </c>
      <c r="CG20" s="138">
        <v>0</v>
      </c>
      <c r="CH20" s="138">
        <v>0</v>
      </c>
      <c r="CI20" s="138">
        <v>1</v>
      </c>
      <c r="CJ20" s="138">
        <v>1</v>
      </c>
      <c r="CK20" s="138">
        <v>0</v>
      </c>
      <c r="CL20" s="138">
        <v>0</v>
      </c>
      <c r="CM20" s="138">
        <v>0</v>
      </c>
      <c r="CN20" s="138">
        <v>0</v>
      </c>
      <c r="CO20" s="138">
        <v>0</v>
      </c>
      <c r="CP20" s="138">
        <v>0</v>
      </c>
      <c r="CQ20" s="138">
        <v>0</v>
      </c>
      <c r="CR20" s="138">
        <v>0</v>
      </c>
      <c r="CS20" s="138">
        <v>0</v>
      </c>
      <c r="CT20" s="138">
        <v>0</v>
      </c>
      <c r="CU20" s="138">
        <v>0</v>
      </c>
      <c r="CV20" s="138">
        <v>0</v>
      </c>
      <c r="CW20" s="138">
        <v>0</v>
      </c>
      <c r="CX20" s="138">
        <v>0</v>
      </c>
      <c r="CY20" s="138">
        <v>0</v>
      </c>
      <c r="CZ20" s="138">
        <v>0</v>
      </c>
      <c r="DA20" s="134"/>
      <c r="DB20" s="149"/>
      <c r="DC20" s="150" t="s">
        <v>299</v>
      </c>
      <c r="DD20" s="138">
        <v>0</v>
      </c>
      <c r="DE20" s="138">
        <v>0</v>
      </c>
      <c r="DF20" s="138">
        <v>0</v>
      </c>
      <c r="DG20" s="138">
        <v>0</v>
      </c>
      <c r="DH20" s="138">
        <v>0</v>
      </c>
      <c r="DI20" s="138">
        <v>0</v>
      </c>
      <c r="DJ20" s="138">
        <v>0</v>
      </c>
      <c r="DK20" s="138">
        <v>0</v>
      </c>
      <c r="DL20" s="138">
        <v>0</v>
      </c>
      <c r="DM20" s="138">
        <v>0</v>
      </c>
      <c r="DN20" s="138">
        <v>0</v>
      </c>
      <c r="DO20" s="138">
        <v>0</v>
      </c>
      <c r="DP20" s="138">
        <v>0</v>
      </c>
      <c r="DQ20" s="138">
        <v>0</v>
      </c>
      <c r="DR20" s="138">
        <v>0</v>
      </c>
      <c r="DS20" s="138">
        <v>0</v>
      </c>
      <c r="DT20" s="138">
        <v>0</v>
      </c>
      <c r="DU20" s="138">
        <v>0</v>
      </c>
      <c r="DV20" s="138">
        <v>1</v>
      </c>
      <c r="DW20" s="138">
        <v>1</v>
      </c>
      <c r="DX20" s="138">
        <v>0</v>
      </c>
      <c r="DY20" s="138">
        <v>1</v>
      </c>
      <c r="DZ20" s="138">
        <v>1</v>
      </c>
      <c r="EA20" s="138">
        <v>0</v>
      </c>
      <c r="EB20" s="138">
        <v>0</v>
      </c>
      <c r="EC20" s="138">
        <v>0</v>
      </c>
      <c r="ED20" s="138">
        <v>0</v>
      </c>
      <c r="EE20" s="138">
        <v>0</v>
      </c>
      <c r="EF20" s="138">
        <v>0</v>
      </c>
      <c r="EG20" s="138">
        <v>0</v>
      </c>
      <c r="EH20" s="138">
        <v>1</v>
      </c>
      <c r="EI20" s="138">
        <v>0</v>
      </c>
      <c r="EJ20" s="138">
        <v>1</v>
      </c>
      <c r="EK20" s="138">
        <v>2</v>
      </c>
      <c r="EL20" s="138">
        <v>2</v>
      </c>
      <c r="EM20" s="138">
        <v>0</v>
      </c>
    </row>
    <row r="21" spans="1:144" s="1" customFormat="1" ht="19.5" customHeight="1">
      <c r="A21" s="151"/>
      <c r="B21" s="148" t="s">
        <v>301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4"/>
      <c r="AH21" s="151"/>
      <c r="AI21" s="148" t="s">
        <v>301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4"/>
      <c r="BO21" s="151"/>
      <c r="BP21" s="148" t="s">
        <v>301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4"/>
      <c r="DB21" s="151"/>
      <c r="DC21" s="148" t="s">
        <v>301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5">
        <v>0</v>
      </c>
      <c r="DJ21" s="135">
        <v>0</v>
      </c>
      <c r="DK21" s="135">
        <v>0</v>
      </c>
      <c r="DL21" s="135">
        <v>0</v>
      </c>
      <c r="DM21" s="135">
        <v>0</v>
      </c>
      <c r="DN21" s="135">
        <v>0</v>
      </c>
      <c r="DO21" s="135">
        <v>0</v>
      </c>
      <c r="DP21" s="135">
        <v>0</v>
      </c>
      <c r="DQ21" s="135">
        <v>0</v>
      </c>
      <c r="DR21" s="135">
        <v>0</v>
      </c>
      <c r="DS21" s="135">
        <v>0</v>
      </c>
      <c r="DT21" s="135">
        <v>0</v>
      </c>
      <c r="DU21" s="135">
        <v>0</v>
      </c>
      <c r="DV21" s="135">
        <v>0</v>
      </c>
      <c r="DW21" s="135">
        <v>0</v>
      </c>
      <c r="DX21" s="135">
        <v>0</v>
      </c>
      <c r="DY21" s="135">
        <v>0</v>
      </c>
      <c r="DZ21" s="135">
        <v>0</v>
      </c>
      <c r="EA21" s="135">
        <v>0</v>
      </c>
      <c r="EB21" s="135">
        <v>0</v>
      </c>
      <c r="EC21" s="135">
        <v>0</v>
      </c>
      <c r="ED21" s="135">
        <v>0</v>
      </c>
      <c r="EE21" s="135">
        <v>0</v>
      </c>
      <c r="EF21" s="135">
        <v>0</v>
      </c>
      <c r="EG21" s="135">
        <v>0</v>
      </c>
      <c r="EH21" s="135">
        <v>0</v>
      </c>
      <c r="EI21" s="135">
        <v>0</v>
      </c>
      <c r="EJ21" s="135">
        <v>0</v>
      </c>
      <c r="EK21" s="135">
        <v>0</v>
      </c>
      <c r="EL21" s="135">
        <v>0</v>
      </c>
      <c r="EM21" s="135">
        <v>0</v>
      </c>
    </row>
    <row r="22" spans="1:144" s="1" customFormat="1" ht="19.5" customHeight="1">
      <c r="A22" s="151"/>
      <c r="B22" s="148" t="s">
        <v>303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4"/>
      <c r="AH22" s="151"/>
      <c r="AI22" s="148" t="s">
        <v>303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4"/>
      <c r="BO22" s="151"/>
      <c r="BP22" s="148" t="s">
        <v>303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4"/>
      <c r="DB22" s="151"/>
      <c r="DC22" s="148" t="s">
        <v>303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  <c r="DJ22" s="135">
        <v>0</v>
      </c>
      <c r="DK22" s="135">
        <v>0</v>
      </c>
      <c r="DL22" s="135">
        <v>0</v>
      </c>
      <c r="DM22" s="135">
        <v>0</v>
      </c>
      <c r="DN22" s="135">
        <v>0</v>
      </c>
      <c r="DO22" s="135">
        <v>0</v>
      </c>
      <c r="DP22" s="135">
        <v>0</v>
      </c>
      <c r="DQ22" s="135">
        <v>0</v>
      </c>
      <c r="DR22" s="135">
        <v>0</v>
      </c>
      <c r="DS22" s="135">
        <v>0</v>
      </c>
      <c r="DT22" s="135">
        <v>0</v>
      </c>
      <c r="DU22" s="135">
        <v>0</v>
      </c>
      <c r="DV22" s="135">
        <v>0</v>
      </c>
      <c r="DW22" s="135">
        <v>0</v>
      </c>
      <c r="DX22" s="135">
        <v>0</v>
      </c>
      <c r="DY22" s="135">
        <v>0</v>
      </c>
      <c r="DZ22" s="135">
        <v>0</v>
      </c>
      <c r="EA22" s="135">
        <v>0</v>
      </c>
      <c r="EB22" s="135">
        <v>0</v>
      </c>
      <c r="EC22" s="135">
        <v>0</v>
      </c>
      <c r="ED22" s="135">
        <v>0</v>
      </c>
      <c r="EE22" s="135">
        <v>0</v>
      </c>
      <c r="EF22" s="135">
        <v>0</v>
      </c>
      <c r="EG22" s="135">
        <v>0</v>
      </c>
      <c r="EH22" s="135">
        <v>0</v>
      </c>
      <c r="EI22" s="135">
        <v>0</v>
      </c>
      <c r="EJ22" s="135">
        <v>0</v>
      </c>
      <c r="EK22" s="135">
        <v>0</v>
      </c>
      <c r="EL22" s="135">
        <v>0</v>
      </c>
      <c r="EM22" s="135">
        <v>0</v>
      </c>
    </row>
    <row r="23" spans="1:144" s="1" customFormat="1" ht="19.5" customHeight="1">
      <c r="A23" s="152"/>
      <c r="B23" s="153" t="s">
        <v>38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4"/>
      <c r="AH23" s="152"/>
      <c r="AI23" s="153" t="s">
        <v>38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v>0</v>
      </c>
      <c r="AZ23" s="139">
        <v>0</v>
      </c>
      <c r="BA23" s="139">
        <v>0</v>
      </c>
      <c r="BB23" s="139">
        <v>0</v>
      </c>
      <c r="BC23" s="139">
        <v>0</v>
      </c>
      <c r="BD23" s="139">
        <v>0</v>
      </c>
      <c r="BE23" s="139">
        <v>0</v>
      </c>
      <c r="BF23" s="139">
        <v>0</v>
      </c>
      <c r="BG23" s="139">
        <v>0</v>
      </c>
      <c r="BH23" s="139"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4"/>
      <c r="BO23" s="152"/>
      <c r="BP23" s="153" t="s">
        <v>38</v>
      </c>
      <c r="BQ23" s="139">
        <v>0</v>
      </c>
      <c r="BR23" s="139">
        <v>0</v>
      </c>
      <c r="BS23" s="139">
        <v>0</v>
      </c>
      <c r="BT23" s="139">
        <v>0</v>
      </c>
      <c r="BU23" s="139"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0</v>
      </c>
      <c r="CF23" s="139">
        <v>0</v>
      </c>
      <c r="CG23" s="139">
        <v>0</v>
      </c>
      <c r="CH23" s="139">
        <v>0</v>
      </c>
      <c r="CI23" s="139">
        <v>0</v>
      </c>
      <c r="CJ23" s="139">
        <v>0</v>
      </c>
      <c r="CK23" s="139">
        <v>0</v>
      </c>
      <c r="CL23" s="139">
        <v>0</v>
      </c>
      <c r="CM23" s="139">
        <v>0</v>
      </c>
      <c r="CN23" s="139">
        <v>0</v>
      </c>
      <c r="CO23" s="139">
        <v>0</v>
      </c>
      <c r="CP23" s="139">
        <v>0</v>
      </c>
      <c r="CQ23" s="139">
        <v>0</v>
      </c>
      <c r="CR23" s="139">
        <v>0</v>
      </c>
      <c r="CS23" s="139">
        <v>0</v>
      </c>
      <c r="CT23" s="139">
        <v>0</v>
      </c>
      <c r="CU23" s="139">
        <v>0</v>
      </c>
      <c r="CV23" s="139">
        <v>0</v>
      </c>
      <c r="CW23" s="139">
        <v>0</v>
      </c>
      <c r="CX23" s="139">
        <v>0</v>
      </c>
      <c r="CY23" s="139">
        <v>0</v>
      </c>
      <c r="CZ23" s="139">
        <v>0</v>
      </c>
      <c r="DA23" s="134"/>
      <c r="DB23" s="152"/>
      <c r="DC23" s="153" t="s">
        <v>38</v>
      </c>
      <c r="DD23" s="139">
        <v>0</v>
      </c>
      <c r="DE23" s="139">
        <v>0</v>
      </c>
      <c r="DF23" s="139">
        <v>0</v>
      </c>
      <c r="DG23" s="139">
        <v>0</v>
      </c>
      <c r="DH23" s="139">
        <v>0</v>
      </c>
      <c r="DI23" s="139">
        <v>0</v>
      </c>
      <c r="DJ23" s="139">
        <v>0</v>
      </c>
      <c r="DK23" s="139">
        <v>0</v>
      </c>
      <c r="DL23" s="139">
        <v>0</v>
      </c>
      <c r="DM23" s="139">
        <v>0</v>
      </c>
      <c r="DN23" s="139">
        <v>0</v>
      </c>
      <c r="DO23" s="139">
        <v>0</v>
      </c>
      <c r="DP23" s="139">
        <v>0</v>
      </c>
      <c r="DQ23" s="139">
        <v>0</v>
      </c>
      <c r="DR23" s="139">
        <v>0</v>
      </c>
      <c r="DS23" s="139">
        <v>0</v>
      </c>
      <c r="DT23" s="139">
        <v>0</v>
      </c>
      <c r="DU23" s="139">
        <v>0</v>
      </c>
      <c r="DV23" s="139">
        <v>0</v>
      </c>
      <c r="DW23" s="139">
        <v>0</v>
      </c>
      <c r="DX23" s="139">
        <v>0</v>
      </c>
      <c r="DY23" s="139">
        <v>0</v>
      </c>
      <c r="DZ23" s="139">
        <v>0</v>
      </c>
      <c r="EA23" s="139">
        <v>0</v>
      </c>
      <c r="EB23" s="139">
        <v>0</v>
      </c>
      <c r="EC23" s="139">
        <v>0</v>
      </c>
      <c r="ED23" s="139">
        <v>0</v>
      </c>
      <c r="EE23" s="139">
        <v>0</v>
      </c>
      <c r="EF23" s="139">
        <v>0</v>
      </c>
      <c r="EG23" s="139">
        <v>0</v>
      </c>
      <c r="EH23" s="139">
        <v>0</v>
      </c>
      <c r="EI23" s="139">
        <v>0</v>
      </c>
      <c r="EJ23" s="139">
        <v>0</v>
      </c>
      <c r="EK23" s="139">
        <v>0</v>
      </c>
      <c r="EL23" s="139">
        <v>0</v>
      </c>
      <c r="EM23" s="139">
        <v>0</v>
      </c>
    </row>
    <row r="24" spans="1:144" s="1" customFormat="1" ht="19.5" customHeight="1">
      <c r="A24" s="622" t="s">
        <v>42</v>
      </c>
      <c r="B24" s="623"/>
      <c r="C24" s="137">
        <f t="shared" ref="C24:AF24" si="21">SUM(C25:C26)</f>
        <v>19</v>
      </c>
      <c r="D24" s="137">
        <f t="shared" si="21"/>
        <v>10</v>
      </c>
      <c r="E24" s="137">
        <f t="shared" si="21"/>
        <v>9</v>
      </c>
      <c r="F24" s="137">
        <f t="shared" si="21"/>
        <v>10</v>
      </c>
      <c r="G24" s="137">
        <f t="shared" si="21"/>
        <v>6</v>
      </c>
      <c r="H24" s="137">
        <f t="shared" si="21"/>
        <v>4</v>
      </c>
      <c r="I24" s="137">
        <f>SUM(I25:I26)</f>
        <v>0</v>
      </c>
      <c r="J24" s="137">
        <f t="shared" si="21"/>
        <v>0</v>
      </c>
      <c r="K24" s="137">
        <f t="shared" si="21"/>
        <v>0</v>
      </c>
      <c r="L24" s="137">
        <f>SUM(L25:L26)</f>
        <v>0</v>
      </c>
      <c r="M24" s="137">
        <f t="shared" si="21"/>
        <v>0</v>
      </c>
      <c r="N24" s="137">
        <f t="shared" si="21"/>
        <v>0</v>
      </c>
      <c r="O24" s="137">
        <f>SUM(O25:O26)</f>
        <v>0</v>
      </c>
      <c r="P24" s="137">
        <f t="shared" si="21"/>
        <v>0</v>
      </c>
      <c r="Q24" s="137">
        <f t="shared" si="21"/>
        <v>0</v>
      </c>
      <c r="R24" s="137">
        <f>SUM(R25:R26)</f>
        <v>0</v>
      </c>
      <c r="S24" s="137">
        <f t="shared" si="21"/>
        <v>0</v>
      </c>
      <c r="T24" s="137">
        <f t="shared" si="21"/>
        <v>0</v>
      </c>
      <c r="U24" s="137">
        <f>SUM(U25:U26)</f>
        <v>0</v>
      </c>
      <c r="V24" s="137">
        <f t="shared" si="21"/>
        <v>0</v>
      </c>
      <c r="W24" s="137">
        <f t="shared" si="21"/>
        <v>0</v>
      </c>
      <c r="X24" s="137">
        <f>SUM(X25:X26)</f>
        <v>0</v>
      </c>
      <c r="Y24" s="137">
        <f t="shared" si="21"/>
        <v>0</v>
      </c>
      <c r="Z24" s="137">
        <f t="shared" si="21"/>
        <v>0</v>
      </c>
      <c r="AA24" s="137">
        <f>SUM(AA25:AA26)</f>
        <v>1</v>
      </c>
      <c r="AB24" s="137">
        <f t="shared" si="21"/>
        <v>1</v>
      </c>
      <c r="AC24" s="137">
        <f t="shared" si="21"/>
        <v>0</v>
      </c>
      <c r="AD24" s="137">
        <f>SUM(AD25:AD26)</f>
        <v>0</v>
      </c>
      <c r="AE24" s="137">
        <f t="shared" si="21"/>
        <v>0</v>
      </c>
      <c r="AF24" s="137">
        <f t="shared" si="21"/>
        <v>0</v>
      </c>
      <c r="AG24" s="140"/>
      <c r="AH24" s="622" t="s">
        <v>42</v>
      </c>
      <c r="AI24" s="623"/>
      <c r="AJ24" s="137">
        <f>SUM(AJ25:AJ26)</f>
        <v>2</v>
      </c>
      <c r="AK24" s="137">
        <f t="shared" ref="AK24:BM24" si="22">SUM(AK25:AK26)</f>
        <v>0</v>
      </c>
      <c r="AL24" s="137">
        <f t="shared" si="22"/>
        <v>2</v>
      </c>
      <c r="AM24" s="137">
        <f t="shared" si="22"/>
        <v>1</v>
      </c>
      <c r="AN24" s="137">
        <f t="shared" si="22"/>
        <v>0</v>
      </c>
      <c r="AO24" s="137">
        <f t="shared" si="22"/>
        <v>1</v>
      </c>
      <c r="AP24" s="137">
        <f t="shared" si="22"/>
        <v>0</v>
      </c>
      <c r="AQ24" s="137">
        <f t="shared" si="22"/>
        <v>0</v>
      </c>
      <c r="AR24" s="137">
        <f t="shared" si="22"/>
        <v>0</v>
      </c>
      <c r="AS24" s="137">
        <f t="shared" si="22"/>
        <v>0</v>
      </c>
      <c r="AT24" s="137">
        <f t="shared" si="22"/>
        <v>0</v>
      </c>
      <c r="AU24" s="137">
        <f t="shared" si="22"/>
        <v>0</v>
      </c>
      <c r="AV24" s="137">
        <f t="shared" si="22"/>
        <v>0</v>
      </c>
      <c r="AW24" s="137">
        <f t="shared" si="22"/>
        <v>0</v>
      </c>
      <c r="AX24" s="137">
        <f t="shared" si="22"/>
        <v>0</v>
      </c>
      <c r="AY24" s="137">
        <f t="shared" si="22"/>
        <v>0</v>
      </c>
      <c r="AZ24" s="137">
        <f t="shared" si="22"/>
        <v>0</v>
      </c>
      <c r="BA24" s="137">
        <f t="shared" si="22"/>
        <v>0</v>
      </c>
      <c r="BB24" s="137">
        <f t="shared" si="22"/>
        <v>0</v>
      </c>
      <c r="BC24" s="137">
        <f t="shared" si="22"/>
        <v>0</v>
      </c>
      <c r="BD24" s="137">
        <f t="shared" si="22"/>
        <v>0</v>
      </c>
      <c r="BE24" s="137">
        <f t="shared" si="22"/>
        <v>0</v>
      </c>
      <c r="BF24" s="137">
        <f t="shared" si="22"/>
        <v>0</v>
      </c>
      <c r="BG24" s="137">
        <f t="shared" si="22"/>
        <v>0</v>
      </c>
      <c r="BH24" s="137">
        <f t="shared" si="22"/>
        <v>4</v>
      </c>
      <c r="BI24" s="137">
        <f t="shared" si="22"/>
        <v>3</v>
      </c>
      <c r="BJ24" s="137">
        <f t="shared" si="22"/>
        <v>1</v>
      </c>
      <c r="BK24" s="137">
        <f t="shared" si="22"/>
        <v>4</v>
      </c>
      <c r="BL24" s="137">
        <f t="shared" si="22"/>
        <v>3</v>
      </c>
      <c r="BM24" s="137">
        <f t="shared" si="22"/>
        <v>1</v>
      </c>
      <c r="BN24" s="140"/>
      <c r="BO24" s="622" t="s">
        <v>42</v>
      </c>
      <c r="BP24" s="623"/>
      <c r="BQ24" s="137">
        <f>SUM(BQ25:BQ26)</f>
        <v>0</v>
      </c>
      <c r="BR24" s="137">
        <f t="shared" ref="BR24:CZ24" si="23">SUM(BR25:BR26)</f>
        <v>0</v>
      </c>
      <c r="BS24" s="137">
        <f t="shared" si="23"/>
        <v>0</v>
      </c>
      <c r="BT24" s="137">
        <f t="shared" si="23"/>
        <v>0</v>
      </c>
      <c r="BU24" s="137">
        <f t="shared" si="23"/>
        <v>0</v>
      </c>
      <c r="BV24" s="137">
        <f t="shared" si="23"/>
        <v>0</v>
      </c>
      <c r="BW24" s="137">
        <f t="shared" si="23"/>
        <v>0</v>
      </c>
      <c r="BX24" s="137">
        <f t="shared" si="23"/>
        <v>0</v>
      </c>
      <c r="BY24" s="137">
        <f t="shared" si="23"/>
        <v>0</v>
      </c>
      <c r="BZ24" s="137">
        <f t="shared" si="23"/>
        <v>0</v>
      </c>
      <c r="CA24" s="137">
        <f t="shared" si="23"/>
        <v>0</v>
      </c>
      <c r="CB24" s="137">
        <f t="shared" si="23"/>
        <v>0</v>
      </c>
      <c r="CC24" s="137">
        <f t="shared" si="23"/>
        <v>0</v>
      </c>
      <c r="CD24" s="137">
        <f t="shared" si="23"/>
        <v>0</v>
      </c>
      <c r="CE24" s="137">
        <f t="shared" si="23"/>
        <v>0</v>
      </c>
      <c r="CF24" s="137">
        <f t="shared" si="23"/>
        <v>0</v>
      </c>
      <c r="CG24" s="137">
        <f t="shared" si="23"/>
        <v>0</v>
      </c>
      <c r="CH24" s="137">
        <f t="shared" si="23"/>
        <v>0</v>
      </c>
      <c r="CI24" s="137">
        <f t="shared" si="23"/>
        <v>3</v>
      </c>
      <c r="CJ24" s="137">
        <f t="shared" si="23"/>
        <v>0</v>
      </c>
      <c r="CK24" s="137">
        <f t="shared" si="23"/>
        <v>3</v>
      </c>
      <c r="CL24" s="137">
        <f t="shared" si="23"/>
        <v>2</v>
      </c>
      <c r="CM24" s="137">
        <f t="shared" si="23"/>
        <v>0</v>
      </c>
      <c r="CN24" s="137">
        <f t="shared" si="23"/>
        <v>2</v>
      </c>
      <c r="CO24" s="137">
        <f t="shared" si="23"/>
        <v>2</v>
      </c>
      <c r="CP24" s="137">
        <f t="shared" si="23"/>
        <v>2</v>
      </c>
      <c r="CQ24" s="137">
        <f t="shared" si="23"/>
        <v>0</v>
      </c>
      <c r="CR24" s="137">
        <f t="shared" si="23"/>
        <v>1</v>
      </c>
      <c r="CS24" s="137">
        <f t="shared" si="23"/>
        <v>1</v>
      </c>
      <c r="CT24" s="137">
        <f t="shared" si="23"/>
        <v>0</v>
      </c>
      <c r="CU24" s="137">
        <f t="shared" si="23"/>
        <v>0</v>
      </c>
      <c r="CV24" s="137">
        <f t="shared" si="23"/>
        <v>0</v>
      </c>
      <c r="CW24" s="137">
        <f t="shared" si="23"/>
        <v>0</v>
      </c>
      <c r="CX24" s="137">
        <f t="shared" si="23"/>
        <v>0</v>
      </c>
      <c r="CY24" s="137">
        <f t="shared" si="23"/>
        <v>0</v>
      </c>
      <c r="CZ24" s="137">
        <f t="shared" si="23"/>
        <v>0</v>
      </c>
      <c r="DA24" s="140"/>
      <c r="DB24" s="622" t="s">
        <v>42</v>
      </c>
      <c r="DC24" s="623"/>
      <c r="DD24" s="137">
        <f>SUM(DD25:DD26)</f>
        <v>0</v>
      </c>
      <c r="DE24" s="137">
        <f t="shared" ref="DE24:EM24" si="24">SUM(DE25:DE26)</f>
        <v>0</v>
      </c>
      <c r="DF24" s="137">
        <f t="shared" si="24"/>
        <v>0</v>
      </c>
      <c r="DG24" s="137">
        <f t="shared" si="24"/>
        <v>0</v>
      </c>
      <c r="DH24" s="137">
        <f t="shared" si="24"/>
        <v>0</v>
      </c>
      <c r="DI24" s="137">
        <f t="shared" si="24"/>
        <v>0</v>
      </c>
      <c r="DJ24" s="137">
        <f t="shared" si="24"/>
        <v>0</v>
      </c>
      <c r="DK24" s="137">
        <f t="shared" si="24"/>
        <v>0</v>
      </c>
      <c r="DL24" s="137">
        <f t="shared" si="24"/>
        <v>0</v>
      </c>
      <c r="DM24" s="137">
        <f t="shared" si="24"/>
        <v>0</v>
      </c>
      <c r="DN24" s="137">
        <f t="shared" si="24"/>
        <v>0</v>
      </c>
      <c r="DO24" s="137">
        <f t="shared" si="24"/>
        <v>0</v>
      </c>
      <c r="DP24" s="137">
        <f t="shared" si="24"/>
        <v>2</v>
      </c>
      <c r="DQ24" s="137">
        <f t="shared" si="24"/>
        <v>1</v>
      </c>
      <c r="DR24" s="137">
        <f t="shared" si="24"/>
        <v>1</v>
      </c>
      <c r="DS24" s="137">
        <f t="shared" si="24"/>
        <v>0</v>
      </c>
      <c r="DT24" s="137">
        <f t="shared" si="24"/>
        <v>0</v>
      </c>
      <c r="DU24" s="137">
        <f t="shared" si="24"/>
        <v>0</v>
      </c>
      <c r="DV24" s="137">
        <f t="shared" si="24"/>
        <v>5</v>
      </c>
      <c r="DW24" s="137">
        <f t="shared" si="24"/>
        <v>3</v>
      </c>
      <c r="DX24" s="137">
        <f t="shared" si="24"/>
        <v>2</v>
      </c>
      <c r="DY24" s="137">
        <f t="shared" si="24"/>
        <v>2</v>
      </c>
      <c r="DZ24" s="137">
        <f t="shared" si="24"/>
        <v>2</v>
      </c>
      <c r="EA24" s="137">
        <f t="shared" si="24"/>
        <v>0</v>
      </c>
      <c r="EB24" s="137">
        <f t="shared" si="24"/>
        <v>0</v>
      </c>
      <c r="EC24" s="137">
        <f t="shared" si="24"/>
        <v>0</v>
      </c>
      <c r="ED24" s="137">
        <f t="shared" si="24"/>
        <v>0</v>
      </c>
      <c r="EE24" s="137">
        <f t="shared" si="24"/>
        <v>0</v>
      </c>
      <c r="EF24" s="137">
        <f t="shared" si="24"/>
        <v>0</v>
      </c>
      <c r="EG24" s="137">
        <f t="shared" si="24"/>
        <v>0</v>
      </c>
      <c r="EH24" s="137">
        <f t="shared" si="24"/>
        <v>19</v>
      </c>
      <c r="EI24" s="137">
        <f t="shared" si="24"/>
        <v>10</v>
      </c>
      <c r="EJ24" s="137">
        <f t="shared" si="24"/>
        <v>9</v>
      </c>
      <c r="EK24" s="137">
        <f t="shared" si="24"/>
        <v>0</v>
      </c>
      <c r="EL24" s="137">
        <f t="shared" si="24"/>
        <v>0</v>
      </c>
      <c r="EM24" s="137">
        <f t="shared" si="24"/>
        <v>0</v>
      </c>
    </row>
    <row r="25" spans="1:144" s="1" customFormat="1" ht="19.5" customHeight="1">
      <c r="A25" s="154"/>
      <c r="B25" s="150" t="s">
        <v>129</v>
      </c>
      <c r="C25" s="138">
        <v>6</v>
      </c>
      <c r="D25" s="138">
        <v>3</v>
      </c>
      <c r="E25" s="138">
        <v>3</v>
      </c>
      <c r="F25" s="138">
        <v>2</v>
      </c>
      <c r="G25" s="138">
        <v>1</v>
      </c>
      <c r="H25" s="138">
        <v>1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1</v>
      </c>
      <c r="AB25" s="138">
        <v>1</v>
      </c>
      <c r="AC25" s="138">
        <v>0</v>
      </c>
      <c r="AD25" s="138">
        <v>0</v>
      </c>
      <c r="AE25" s="138">
        <v>0</v>
      </c>
      <c r="AF25" s="138">
        <v>0</v>
      </c>
      <c r="AG25" s="134"/>
      <c r="AH25" s="154"/>
      <c r="AI25" s="150" t="s">
        <v>69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138">
        <v>0</v>
      </c>
      <c r="BC25" s="138">
        <v>0</v>
      </c>
      <c r="BD25" s="138">
        <v>0</v>
      </c>
      <c r="BE25" s="138">
        <v>0</v>
      </c>
      <c r="BF25" s="138">
        <v>0</v>
      </c>
      <c r="BG25" s="138">
        <v>0</v>
      </c>
      <c r="BH25" s="138">
        <v>0</v>
      </c>
      <c r="BI25" s="138">
        <v>0</v>
      </c>
      <c r="BJ25" s="138">
        <v>0</v>
      </c>
      <c r="BK25" s="138">
        <v>0</v>
      </c>
      <c r="BL25" s="138">
        <v>0</v>
      </c>
      <c r="BM25" s="138">
        <v>0</v>
      </c>
      <c r="BN25" s="134"/>
      <c r="BO25" s="154"/>
      <c r="BP25" s="150" t="s">
        <v>69</v>
      </c>
      <c r="BQ25" s="138">
        <v>0</v>
      </c>
      <c r="BR25" s="138">
        <v>0</v>
      </c>
      <c r="BS25" s="138">
        <v>0</v>
      </c>
      <c r="BT25" s="138">
        <v>0</v>
      </c>
      <c r="BU25" s="138">
        <v>0</v>
      </c>
      <c r="BV25" s="138">
        <v>0</v>
      </c>
      <c r="BW25" s="138">
        <v>0</v>
      </c>
      <c r="BX25" s="138">
        <v>0</v>
      </c>
      <c r="BY25" s="138">
        <v>0</v>
      </c>
      <c r="BZ25" s="138">
        <v>0</v>
      </c>
      <c r="CA25" s="138">
        <v>0</v>
      </c>
      <c r="CB25" s="138">
        <v>0</v>
      </c>
      <c r="CC25" s="138">
        <v>0</v>
      </c>
      <c r="CD25" s="138">
        <v>0</v>
      </c>
      <c r="CE25" s="138">
        <v>0</v>
      </c>
      <c r="CF25" s="138">
        <v>0</v>
      </c>
      <c r="CG25" s="138">
        <v>0</v>
      </c>
      <c r="CH25" s="138">
        <v>0</v>
      </c>
      <c r="CI25" s="138">
        <v>1</v>
      </c>
      <c r="CJ25" s="138">
        <v>0</v>
      </c>
      <c r="CK25" s="138">
        <v>1</v>
      </c>
      <c r="CL25" s="138">
        <v>1</v>
      </c>
      <c r="CM25" s="138">
        <v>0</v>
      </c>
      <c r="CN25" s="138">
        <v>1</v>
      </c>
      <c r="CO25" s="138">
        <v>2</v>
      </c>
      <c r="CP25" s="138">
        <v>2</v>
      </c>
      <c r="CQ25" s="138">
        <v>0</v>
      </c>
      <c r="CR25" s="138">
        <v>1</v>
      </c>
      <c r="CS25" s="138">
        <v>1</v>
      </c>
      <c r="CT25" s="138">
        <v>0</v>
      </c>
      <c r="CU25" s="138">
        <v>0</v>
      </c>
      <c r="CV25" s="138">
        <v>0</v>
      </c>
      <c r="CW25" s="138">
        <v>0</v>
      </c>
      <c r="CX25" s="138">
        <v>0</v>
      </c>
      <c r="CY25" s="138">
        <v>0</v>
      </c>
      <c r="CZ25" s="138">
        <v>0</v>
      </c>
      <c r="DA25" s="134"/>
      <c r="DB25" s="154"/>
      <c r="DC25" s="150" t="s">
        <v>69</v>
      </c>
      <c r="DD25" s="138">
        <v>0</v>
      </c>
      <c r="DE25" s="138">
        <v>0</v>
      </c>
      <c r="DF25" s="138">
        <v>0</v>
      </c>
      <c r="DG25" s="138">
        <v>0</v>
      </c>
      <c r="DH25" s="138">
        <v>0</v>
      </c>
      <c r="DI25" s="138">
        <v>0</v>
      </c>
      <c r="DJ25" s="138">
        <v>0</v>
      </c>
      <c r="DK25" s="138">
        <v>0</v>
      </c>
      <c r="DL25" s="138">
        <v>0</v>
      </c>
      <c r="DM25" s="138">
        <v>0</v>
      </c>
      <c r="DN25" s="138">
        <v>0</v>
      </c>
      <c r="DO25" s="138">
        <v>0</v>
      </c>
      <c r="DP25" s="138">
        <v>1</v>
      </c>
      <c r="DQ25" s="138">
        <v>0</v>
      </c>
      <c r="DR25" s="138">
        <v>1</v>
      </c>
      <c r="DS25" s="138">
        <v>0</v>
      </c>
      <c r="DT25" s="138">
        <v>0</v>
      </c>
      <c r="DU25" s="138">
        <v>0</v>
      </c>
      <c r="DV25" s="138">
        <v>1</v>
      </c>
      <c r="DW25" s="138">
        <v>0</v>
      </c>
      <c r="DX25" s="138">
        <v>1</v>
      </c>
      <c r="DY25" s="138">
        <v>0</v>
      </c>
      <c r="DZ25" s="138">
        <v>0</v>
      </c>
      <c r="EA25" s="138">
        <v>0</v>
      </c>
      <c r="EB25" s="138">
        <v>0</v>
      </c>
      <c r="EC25" s="138">
        <v>0</v>
      </c>
      <c r="ED25" s="138">
        <v>0</v>
      </c>
      <c r="EE25" s="138">
        <v>0</v>
      </c>
      <c r="EF25" s="138">
        <v>0</v>
      </c>
      <c r="EG25" s="138">
        <v>0</v>
      </c>
      <c r="EH25" s="138">
        <v>6</v>
      </c>
      <c r="EI25" s="138">
        <v>3</v>
      </c>
      <c r="EJ25" s="138">
        <v>3</v>
      </c>
      <c r="EK25" s="138">
        <v>0</v>
      </c>
      <c r="EL25" s="138">
        <v>0</v>
      </c>
      <c r="EM25" s="138">
        <v>0</v>
      </c>
    </row>
    <row r="26" spans="1:144" s="1" customFormat="1" ht="19.5" customHeight="1">
      <c r="A26" s="155"/>
      <c r="B26" s="153" t="s">
        <v>356</v>
      </c>
      <c r="C26" s="139">
        <v>13</v>
      </c>
      <c r="D26" s="139">
        <v>7</v>
      </c>
      <c r="E26" s="139">
        <v>6</v>
      </c>
      <c r="F26" s="139">
        <v>8</v>
      </c>
      <c r="G26" s="139">
        <v>5</v>
      </c>
      <c r="H26" s="139">
        <v>3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4"/>
      <c r="AH26" s="155"/>
      <c r="AI26" s="153" t="s">
        <v>356</v>
      </c>
      <c r="AJ26" s="139">
        <v>2</v>
      </c>
      <c r="AK26" s="139">
        <v>0</v>
      </c>
      <c r="AL26" s="139">
        <v>2</v>
      </c>
      <c r="AM26" s="139">
        <v>1</v>
      </c>
      <c r="AN26" s="139">
        <v>0</v>
      </c>
      <c r="AO26" s="139">
        <v>1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0</v>
      </c>
      <c r="BD26" s="139">
        <v>0</v>
      </c>
      <c r="BE26" s="139">
        <v>0</v>
      </c>
      <c r="BF26" s="139">
        <v>0</v>
      </c>
      <c r="BG26" s="139">
        <v>0</v>
      </c>
      <c r="BH26" s="139">
        <v>4</v>
      </c>
      <c r="BI26" s="139">
        <v>3</v>
      </c>
      <c r="BJ26" s="139">
        <v>1</v>
      </c>
      <c r="BK26" s="139">
        <v>4</v>
      </c>
      <c r="BL26" s="139">
        <v>3</v>
      </c>
      <c r="BM26" s="139">
        <v>1</v>
      </c>
      <c r="BN26" s="134"/>
      <c r="BO26" s="155"/>
      <c r="BP26" s="153" t="s">
        <v>356</v>
      </c>
      <c r="BQ26" s="139">
        <v>0</v>
      </c>
      <c r="BR26" s="139">
        <v>0</v>
      </c>
      <c r="BS26" s="139">
        <v>0</v>
      </c>
      <c r="BT26" s="139">
        <v>0</v>
      </c>
      <c r="BU26" s="139"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0</v>
      </c>
      <c r="CF26" s="139">
        <v>0</v>
      </c>
      <c r="CG26" s="139">
        <v>0</v>
      </c>
      <c r="CH26" s="139">
        <v>0</v>
      </c>
      <c r="CI26" s="139">
        <v>2</v>
      </c>
      <c r="CJ26" s="139">
        <v>0</v>
      </c>
      <c r="CK26" s="139">
        <v>2</v>
      </c>
      <c r="CL26" s="139">
        <v>1</v>
      </c>
      <c r="CM26" s="139">
        <v>0</v>
      </c>
      <c r="CN26" s="139">
        <v>1</v>
      </c>
      <c r="CO26" s="139">
        <v>0</v>
      </c>
      <c r="CP26" s="139">
        <v>0</v>
      </c>
      <c r="CQ26" s="139">
        <v>0</v>
      </c>
      <c r="CR26" s="139">
        <v>0</v>
      </c>
      <c r="CS26" s="139">
        <v>0</v>
      </c>
      <c r="CT26" s="139">
        <v>0</v>
      </c>
      <c r="CU26" s="139">
        <v>0</v>
      </c>
      <c r="CV26" s="139">
        <v>0</v>
      </c>
      <c r="CW26" s="139">
        <v>0</v>
      </c>
      <c r="CX26" s="139">
        <v>0</v>
      </c>
      <c r="CY26" s="139">
        <v>0</v>
      </c>
      <c r="CZ26" s="139">
        <v>0</v>
      </c>
      <c r="DA26" s="134"/>
      <c r="DB26" s="155"/>
      <c r="DC26" s="153" t="s">
        <v>356</v>
      </c>
      <c r="DD26" s="139">
        <v>0</v>
      </c>
      <c r="DE26" s="139">
        <v>0</v>
      </c>
      <c r="DF26" s="139">
        <v>0</v>
      </c>
      <c r="DG26" s="139">
        <v>0</v>
      </c>
      <c r="DH26" s="139">
        <v>0</v>
      </c>
      <c r="DI26" s="139">
        <v>0</v>
      </c>
      <c r="DJ26" s="139">
        <v>0</v>
      </c>
      <c r="DK26" s="139">
        <v>0</v>
      </c>
      <c r="DL26" s="139">
        <v>0</v>
      </c>
      <c r="DM26" s="139">
        <v>0</v>
      </c>
      <c r="DN26" s="139">
        <v>0</v>
      </c>
      <c r="DO26" s="139">
        <v>0</v>
      </c>
      <c r="DP26" s="139">
        <v>1</v>
      </c>
      <c r="DQ26" s="139">
        <v>1</v>
      </c>
      <c r="DR26" s="139">
        <v>0</v>
      </c>
      <c r="DS26" s="139">
        <v>0</v>
      </c>
      <c r="DT26" s="139">
        <v>0</v>
      </c>
      <c r="DU26" s="139">
        <v>0</v>
      </c>
      <c r="DV26" s="139">
        <v>4</v>
      </c>
      <c r="DW26" s="139">
        <v>3</v>
      </c>
      <c r="DX26" s="139">
        <v>1</v>
      </c>
      <c r="DY26" s="139">
        <v>2</v>
      </c>
      <c r="DZ26" s="139">
        <v>2</v>
      </c>
      <c r="EA26" s="139">
        <v>0</v>
      </c>
      <c r="EB26" s="139">
        <v>0</v>
      </c>
      <c r="EC26" s="139">
        <v>0</v>
      </c>
      <c r="ED26" s="139">
        <v>0</v>
      </c>
      <c r="EE26" s="139">
        <v>0</v>
      </c>
      <c r="EF26" s="139">
        <v>0</v>
      </c>
      <c r="EG26" s="139">
        <v>0</v>
      </c>
      <c r="EH26" s="139">
        <v>13</v>
      </c>
      <c r="EI26" s="139">
        <v>7</v>
      </c>
      <c r="EJ26" s="139">
        <v>6</v>
      </c>
      <c r="EK26" s="139">
        <v>0</v>
      </c>
      <c r="EL26" s="139">
        <v>0</v>
      </c>
      <c r="EM26" s="139">
        <v>0</v>
      </c>
    </row>
    <row r="27" spans="1:144" s="1" customFormat="1" ht="19.5" customHeight="1">
      <c r="A27" s="622" t="s">
        <v>43</v>
      </c>
      <c r="B27" s="623"/>
      <c r="C27" s="137">
        <f t="shared" ref="C27:AF27" si="25">C28</f>
        <v>0</v>
      </c>
      <c r="D27" s="137">
        <f t="shared" si="25"/>
        <v>0</v>
      </c>
      <c r="E27" s="137">
        <f t="shared" si="25"/>
        <v>0</v>
      </c>
      <c r="F27" s="137">
        <f t="shared" si="25"/>
        <v>0</v>
      </c>
      <c r="G27" s="137">
        <f t="shared" si="25"/>
        <v>0</v>
      </c>
      <c r="H27" s="137">
        <f t="shared" si="25"/>
        <v>0</v>
      </c>
      <c r="I27" s="137">
        <f t="shared" si="25"/>
        <v>0</v>
      </c>
      <c r="J27" s="137">
        <f t="shared" si="25"/>
        <v>0</v>
      </c>
      <c r="K27" s="137">
        <f t="shared" si="25"/>
        <v>0</v>
      </c>
      <c r="L27" s="137">
        <f t="shared" si="25"/>
        <v>0</v>
      </c>
      <c r="M27" s="137">
        <f t="shared" si="25"/>
        <v>0</v>
      </c>
      <c r="N27" s="137">
        <f t="shared" si="25"/>
        <v>0</v>
      </c>
      <c r="O27" s="137">
        <f t="shared" si="25"/>
        <v>0</v>
      </c>
      <c r="P27" s="137">
        <f t="shared" si="25"/>
        <v>0</v>
      </c>
      <c r="Q27" s="141">
        <f t="shared" si="25"/>
        <v>0</v>
      </c>
      <c r="R27" s="137">
        <f t="shared" si="25"/>
        <v>0</v>
      </c>
      <c r="S27" s="141">
        <f t="shared" si="25"/>
        <v>0</v>
      </c>
      <c r="T27" s="141">
        <f t="shared" si="25"/>
        <v>0</v>
      </c>
      <c r="U27" s="137">
        <f t="shared" si="25"/>
        <v>0</v>
      </c>
      <c r="V27" s="141">
        <f t="shared" si="25"/>
        <v>0</v>
      </c>
      <c r="W27" s="141">
        <f t="shared" si="25"/>
        <v>0</v>
      </c>
      <c r="X27" s="137">
        <f t="shared" si="25"/>
        <v>0</v>
      </c>
      <c r="Y27" s="141">
        <f t="shared" si="25"/>
        <v>0</v>
      </c>
      <c r="Z27" s="141">
        <f t="shared" si="25"/>
        <v>0</v>
      </c>
      <c r="AA27" s="137">
        <f t="shared" si="25"/>
        <v>0</v>
      </c>
      <c r="AB27" s="141">
        <f t="shared" si="25"/>
        <v>0</v>
      </c>
      <c r="AC27" s="141">
        <f t="shared" si="25"/>
        <v>0</v>
      </c>
      <c r="AD27" s="137">
        <f t="shared" si="25"/>
        <v>0</v>
      </c>
      <c r="AE27" s="141">
        <f t="shared" si="25"/>
        <v>0</v>
      </c>
      <c r="AF27" s="141">
        <f t="shared" si="25"/>
        <v>0</v>
      </c>
      <c r="AG27" s="134"/>
      <c r="AH27" s="622" t="s">
        <v>43</v>
      </c>
      <c r="AI27" s="623"/>
      <c r="AJ27" s="137">
        <f>AJ28</f>
        <v>0</v>
      </c>
      <c r="AK27" s="137">
        <f t="shared" ref="AK27:BM27" si="26">AK28</f>
        <v>0</v>
      </c>
      <c r="AL27" s="137">
        <f t="shared" si="26"/>
        <v>0</v>
      </c>
      <c r="AM27" s="137">
        <f t="shared" si="26"/>
        <v>0</v>
      </c>
      <c r="AN27" s="137">
        <f t="shared" si="26"/>
        <v>0</v>
      </c>
      <c r="AO27" s="137">
        <f t="shared" si="26"/>
        <v>0</v>
      </c>
      <c r="AP27" s="137">
        <f t="shared" si="26"/>
        <v>0</v>
      </c>
      <c r="AQ27" s="137">
        <f t="shared" si="26"/>
        <v>0</v>
      </c>
      <c r="AR27" s="137">
        <f t="shared" si="26"/>
        <v>0</v>
      </c>
      <c r="AS27" s="137">
        <f t="shared" si="26"/>
        <v>0</v>
      </c>
      <c r="AT27" s="137">
        <f t="shared" si="26"/>
        <v>0</v>
      </c>
      <c r="AU27" s="137">
        <f t="shared" si="26"/>
        <v>0</v>
      </c>
      <c r="AV27" s="137">
        <f t="shared" si="26"/>
        <v>0</v>
      </c>
      <c r="AW27" s="137">
        <f t="shared" si="26"/>
        <v>0</v>
      </c>
      <c r="AX27" s="137">
        <f t="shared" si="26"/>
        <v>0</v>
      </c>
      <c r="AY27" s="137">
        <f t="shared" si="26"/>
        <v>0</v>
      </c>
      <c r="AZ27" s="137">
        <f t="shared" si="26"/>
        <v>0</v>
      </c>
      <c r="BA27" s="137">
        <f t="shared" si="26"/>
        <v>0</v>
      </c>
      <c r="BB27" s="137">
        <f t="shared" si="26"/>
        <v>0</v>
      </c>
      <c r="BC27" s="137">
        <f t="shared" si="26"/>
        <v>0</v>
      </c>
      <c r="BD27" s="137">
        <f t="shared" si="26"/>
        <v>0</v>
      </c>
      <c r="BE27" s="137">
        <f t="shared" si="26"/>
        <v>0</v>
      </c>
      <c r="BF27" s="137">
        <f t="shared" si="26"/>
        <v>0</v>
      </c>
      <c r="BG27" s="137">
        <f t="shared" si="26"/>
        <v>0</v>
      </c>
      <c r="BH27" s="137">
        <f t="shared" si="26"/>
        <v>0</v>
      </c>
      <c r="BI27" s="137">
        <f t="shared" si="26"/>
        <v>0</v>
      </c>
      <c r="BJ27" s="137">
        <f t="shared" si="26"/>
        <v>0</v>
      </c>
      <c r="BK27" s="137">
        <f t="shared" si="26"/>
        <v>0</v>
      </c>
      <c r="BL27" s="137">
        <f t="shared" si="26"/>
        <v>0</v>
      </c>
      <c r="BM27" s="137">
        <f t="shared" si="26"/>
        <v>0</v>
      </c>
      <c r="BN27" s="134"/>
      <c r="BO27" s="622" t="s">
        <v>43</v>
      </c>
      <c r="BP27" s="623"/>
      <c r="BQ27" s="137">
        <f>BQ28</f>
        <v>0</v>
      </c>
      <c r="BR27" s="137">
        <f t="shared" ref="BR27:CZ27" si="27">BR28</f>
        <v>0</v>
      </c>
      <c r="BS27" s="137">
        <f t="shared" si="27"/>
        <v>0</v>
      </c>
      <c r="BT27" s="137">
        <f t="shared" si="27"/>
        <v>0</v>
      </c>
      <c r="BU27" s="137">
        <f t="shared" si="27"/>
        <v>0</v>
      </c>
      <c r="BV27" s="137">
        <f t="shared" si="27"/>
        <v>0</v>
      </c>
      <c r="BW27" s="137">
        <f t="shared" si="27"/>
        <v>0</v>
      </c>
      <c r="BX27" s="137">
        <f t="shared" si="27"/>
        <v>0</v>
      </c>
      <c r="BY27" s="137">
        <f t="shared" si="27"/>
        <v>0</v>
      </c>
      <c r="BZ27" s="137">
        <f t="shared" si="27"/>
        <v>0</v>
      </c>
      <c r="CA27" s="137">
        <f t="shared" si="27"/>
        <v>0</v>
      </c>
      <c r="CB27" s="137">
        <f t="shared" si="27"/>
        <v>0</v>
      </c>
      <c r="CC27" s="137">
        <f t="shared" si="27"/>
        <v>0</v>
      </c>
      <c r="CD27" s="137">
        <f t="shared" si="27"/>
        <v>0</v>
      </c>
      <c r="CE27" s="137">
        <f t="shared" si="27"/>
        <v>0</v>
      </c>
      <c r="CF27" s="137">
        <f t="shared" si="27"/>
        <v>0</v>
      </c>
      <c r="CG27" s="137">
        <f t="shared" si="27"/>
        <v>0</v>
      </c>
      <c r="CH27" s="137">
        <f t="shared" si="27"/>
        <v>0</v>
      </c>
      <c r="CI27" s="137">
        <f t="shared" si="27"/>
        <v>0</v>
      </c>
      <c r="CJ27" s="137">
        <f t="shared" si="27"/>
        <v>0</v>
      </c>
      <c r="CK27" s="137">
        <f t="shared" si="27"/>
        <v>0</v>
      </c>
      <c r="CL27" s="137">
        <f t="shared" si="27"/>
        <v>0</v>
      </c>
      <c r="CM27" s="137">
        <f t="shared" si="27"/>
        <v>0</v>
      </c>
      <c r="CN27" s="137">
        <f t="shared" si="27"/>
        <v>0</v>
      </c>
      <c r="CO27" s="137">
        <f t="shared" si="27"/>
        <v>0</v>
      </c>
      <c r="CP27" s="137">
        <f t="shared" si="27"/>
        <v>0</v>
      </c>
      <c r="CQ27" s="137">
        <f t="shared" si="27"/>
        <v>0</v>
      </c>
      <c r="CR27" s="137">
        <f t="shared" si="27"/>
        <v>0</v>
      </c>
      <c r="CS27" s="137">
        <f t="shared" si="27"/>
        <v>0</v>
      </c>
      <c r="CT27" s="137">
        <f t="shared" si="27"/>
        <v>0</v>
      </c>
      <c r="CU27" s="137">
        <f t="shared" si="27"/>
        <v>0</v>
      </c>
      <c r="CV27" s="137">
        <f t="shared" si="27"/>
        <v>0</v>
      </c>
      <c r="CW27" s="137">
        <f t="shared" si="27"/>
        <v>0</v>
      </c>
      <c r="CX27" s="137">
        <f t="shared" si="27"/>
        <v>0</v>
      </c>
      <c r="CY27" s="137">
        <f t="shared" si="27"/>
        <v>0</v>
      </c>
      <c r="CZ27" s="137">
        <f t="shared" si="27"/>
        <v>0</v>
      </c>
      <c r="DA27" s="134"/>
      <c r="DB27" s="622" t="s">
        <v>43</v>
      </c>
      <c r="DC27" s="623"/>
      <c r="DD27" s="137">
        <f>DD28</f>
        <v>0</v>
      </c>
      <c r="DE27" s="137">
        <f t="shared" ref="DE27:EM27" si="28">DE28</f>
        <v>0</v>
      </c>
      <c r="DF27" s="137">
        <f t="shared" si="28"/>
        <v>0</v>
      </c>
      <c r="DG27" s="137">
        <f t="shared" si="28"/>
        <v>0</v>
      </c>
      <c r="DH27" s="137">
        <f t="shared" si="28"/>
        <v>0</v>
      </c>
      <c r="DI27" s="137">
        <f t="shared" si="28"/>
        <v>0</v>
      </c>
      <c r="DJ27" s="137">
        <f t="shared" si="28"/>
        <v>0</v>
      </c>
      <c r="DK27" s="137">
        <f t="shared" si="28"/>
        <v>0</v>
      </c>
      <c r="DL27" s="137">
        <f t="shared" si="28"/>
        <v>0</v>
      </c>
      <c r="DM27" s="137">
        <f t="shared" si="28"/>
        <v>0</v>
      </c>
      <c r="DN27" s="137">
        <f t="shared" si="28"/>
        <v>0</v>
      </c>
      <c r="DO27" s="137">
        <f t="shared" si="28"/>
        <v>0</v>
      </c>
      <c r="DP27" s="137">
        <f t="shared" si="28"/>
        <v>0</v>
      </c>
      <c r="DQ27" s="137">
        <f t="shared" si="28"/>
        <v>0</v>
      </c>
      <c r="DR27" s="137">
        <f t="shared" si="28"/>
        <v>0</v>
      </c>
      <c r="DS27" s="137">
        <f t="shared" si="28"/>
        <v>0</v>
      </c>
      <c r="DT27" s="137">
        <f t="shared" si="28"/>
        <v>0</v>
      </c>
      <c r="DU27" s="137">
        <f t="shared" si="28"/>
        <v>0</v>
      </c>
      <c r="DV27" s="137">
        <f t="shared" si="28"/>
        <v>0</v>
      </c>
      <c r="DW27" s="137">
        <f t="shared" si="28"/>
        <v>0</v>
      </c>
      <c r="DX27" s="137">
        <f t="shared" si="28"/>
        <v>0</v>
      </c>
      <c r="DY27" s="137">
        <f t="shared" si="28"/>
        <v>0</v>
      </c>
      <c r="DZ27" s="137">
        <f t="shared" si="28"/>
        <v>0</v>
      </c>
      <c r="EA27" s="137">
        <f t="shared" si="28"/>
        <v>0</v>
      </c>
      <c r="EB27" s="137">
        <f t="shared" si="28"/>
        <v>0</v>
      </c>
      <c r="EC27" s="137">
        <f t="shared" si="28"/>
        <v>0</v>
      </c>
      <c r="ED27" s="137">
        <f t="shared" si="28"/>
        <v>0</v>
      </c>
      <c r="EE27" s="137">
        <f t="shared" si="28"/>
        <v>0</v>
      </c>
      <c r="EF27" s="137">
        <f t="shared" si="28"/>
        <v>0</v>
      </c>
      <c r="EG27" s="137">
        <f t="shared" si="28"/>
        <v>0</v>
      </c>
      <c r="EH27" s="137">
        <f t="shared" si="28"/>
        <v>0</v>
      </c>
      <c r="EI27" s="137">
        <f t="shared" si="28"/>
        <v>0</v>
      </c>
      <c r="EJ27" s="137">
        <f t="shared" si="28"/>
        <v>0</v>
      </c>
      <c r="EK27" s="137">
        <f t="shared" si="28"/>
        <v>0</v>
      </c>
      <c r="EL27" s="137">
        <f t="shared" si="28"/>
        <v>0</v>
      </c>
      <c r="EM27" s="137">
        <f t="shared" si="28"/>
        <v>0</v>
      </c>
    </row>
    <row r="28" spans="1:144" s="1" customFormat="1" ht="19.5" customHeight="1">
      <c r="A28" s="156"/>
      <c r="B28" s="157" t="s">
        <v>130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34"/>
      <c r="AH28" s="156"/>
      <c r="AI28" s="157" t="s">
        <v>70</v>
      </c>
      <c r="AJ28" s="142">
        <v>0</v>
      </c>
      <c r="AK28" s="142">
        <v>0</v>
      </c>
      <c r="AL28" s="142">
        <v>0</v>
      </c>
      <c r="AM28" s="142">
        <v>0</v>
      </c>
      <c r="AN28" s="142">
        <v>0</v>
      </c>
      <c r="AO28" s="142">
        <v>0</v>
      </c>
      <c r="AP28" s="142">
        <v>0</v>
      </c>
      <c r="AQ28" s="142">
        <v>0</v>
      </c>
      <c r="AR28" s="142">
        <v>0</v>
      </c>
      <c r="AS28" s="142">
        <v>0</v>
      </c>
      <c r="AT28" s="142">
        <v>0</v>
      </c>
      <c r="AU28" s="142">
        <v>0</v>
      </c>
      <c r="AV28" s="142">
        <v>0</v>
      </c>
      <c r="AW28" s="142">
        <v>0</v>
      </c>
      <c r="AX28" s="142">
        <v>0</v>
      </c>
      <c r="AY28" s="142">
        <v>0</v>
      </c>
      <c r="AZ28" s="142">
        <v>0</v>
      </c>
      <c r="BA28" s="142">
        <v>0</v>
      </c>
      <c r="BB28" s="142">
        <v>0</v>
      </c>
      <c r="BC28" s="142">
        <v>0</v>
      </c>
      <c r="BD28" s="142">
        <v>0</v>
      </c>
      <c r="BE28" s="142">
        <v>0</v>
      </c>
      <c r="BF28" s="142">
        <v>0</v>
      </c>
      <c r="BG28" s="142">
        <v>0</v>
      </c>
      <c r="BH28" s="142">
        <v>0</v>
      </c>
      <c r="BI28" s="142">
        <v>0</v>
      </c>
      <c r="BJ28" s="142">
        <v>0</v>
      </c>
      <c r="BK28" s="142">
        <v>0</v>
      </c>
      <c r="BL28" s="142">
        <v>0</v>
      </c>
      <c r="BM28" s="142">
        <v>0</v>
      </c>
      <c r="BN28" s="134"/>
      <c r="BO28" s="156"/>
      <c r="BP28" s="157" t="s">
        <v>70</v>
      </c>
      <c r="BQ28" s="142">
        <v>0</v>
      </c>
      <c r="BR28" s="142">
        <v>0</v>
      </c>
      <c r="BS28" s="142">
        <v>0</v>
      </c>
      <c r="BT28" s="142">
        <v>0</v>
      </c>
      <c r="BU28" s="142">
        <v>0</v>
      </c>
      <c r="BV28" s="142">
        <v>0</v>
      </c>
      <c r="BW28" s="142">
        <v>0</v>
      </c>
      <c r="BX28" s="142">
        <v>0</v>
      </c>
      <c r="BY28" s="142">
        <v>0</v>
      </c>
      <c r="BZ28" s="142">
        <v>0</v>
      </c>
      <c r="CA28" s="142">
        <v>0</v>
      </c>
      <c r="CB28" s="142">
        <v>0</v>
      </c>
      <c r="CC28" s="142">
        <v>0</v>
      </c>
      <c r="CD28" s="142">
        <v>0</v>
      </c>
      <c r="CE28" s="142">
        <v>0</v>
      </c>
      <c r="CF28" s="142">
        <v>0</v>
      </c>
      <c r="CG28" s="142">
        <v>0</v>
      </c>
      <c r="CH28" s="142">
        <v>0</v>
      </c>
      <c r="CI28" s="142">
        <v>0</v>
      </c>
      <c r="CJ28" s="142">
        <v>0</v>
      </c>
      <c r="CK28" s="142">
        <v>0</v>
      </c>
      <c r="CL28" s="142">
        <v>0</v>
      </c>
      <c r="CM28" s="142">
        <v>0</v>
      </c>
      <c r="CN28" s="142">
        <v>0</v>
      </c>
      <c r="CO28" s="142">
        <v>0</v>
      </c>
      <c r="CP28" s="142">
        <v>0</v>
      </c>
      <c r="CQ28" s="142">
        <v>0</v>
      </c>
      <c r="CR28" s="142">
        <v>0</v>
      </c>
      <c r="CS28" s="142">
        <v>0</v>
      </c>
      <c r="CT28" s="142">
        <v>0</v>
      </c>
      <c r="CU28" s="142">
        <v>0</v>
      </c>
      <c r="CV28" s="142">
        <v>0</v>
      </c>
      <c r="CW28" s="142">
        <v>0</v>
      </c>
      <c r="CX28" s="142">
        <v>0</v>
      </c>
      <c r="CY28" s="142">
        <v>0</v>
      </c>
      <c r="CZ28" s="142">
        <v>0</v>
      </c>
      <c r="DA28" s="134"/>
      <c r="DB28" s="156"/>
      <c r="DC28" s="157" t="s">
        <v>70</v>
      </c>
      <c r="DD28" s="142">
        <v>0</v>
      </c>
      <c r="DE28" s="142">
        <v>0</v>
      </c>
      <c r="DF28" s="142">
        <v>0</v>
      </c>
      <c r="DG28" s="142">
        <v>0</v>
      </c>
      <c r="DH28" s="142">
        <v>0</v>
      </c>
      <c r="DI28" s="142">
        <v>0</v>
      </c>
      <c r="DJ28" s="142">
        <v>0</v>
      </c>
      <c r="DK28" s="142">
        <v>0</v>
      </c>
      <c r="DL28" s="142">
        <v>0</v>
      </c>
      <c r="DM28" s="142">
        <v>0</v>
      </c>
      <c r="DN28" s="142">
        <v>0</v>
      </c>
      <c r="DO28" s="142">
        <v>0</v>
      </c>
      <c r="DP28" s="142">
        <v>0</v>
      </c>
      <c r="DQ28" s="142">
        <v>0</v>
      </c>
      <c r="DR28" s="142">
        <v>0</v>
      </c>
      <c r="DS28" s="142">
        <v>0</v>
      </c>
      <c r="DT28" s="142">
        <v>0</v>
      </c>
      <c r="DU28" s="142">
        <v>0</v>
      </c>
      <c r="DV28" s="142">
        <v>0</v>
      </c>
      <c r="DW28" s="142">
        <v>0</v>
      </c>
      <c r="DX28" s="142">
        <v>0</v>
      </c>
      <c r="DY28" s="142">
        <v>0</v>
      </c>
      <c r="DZ28" s="142">
        <v>0</v>
      </c>
      <c r="EA28" s="142">
        <v>0</v>
      </c>
      <c r="EB28" s="142">
        <v>0</v>
      </c>
      <c r="EC28" s="142">
        <v>0</v>
      </c>
      <c r="ED28" s="142">
        <v>0</v>
      </c>
      <c r="EE28" s="142">
        <v>0</v>
      </c>
      <c r="EF28" s="142">
        <v>0</v>
      </c>
      <c r="EG28" s="142">
        <v>0</v>
      </c>
      <c r="EH28" s="142">
        <v>0</v>
      </c>
      <c r="EI28" s="142">
        <v>0</v>
      </c>
      <c r="EJ28" s="142">
        <v>0</v>
      </c>
      <c r="EK28" s="142">
        <v>0</v>
      </c>
      <c r="EL28" s="142">
        <v>0</v>
      </c>
      <c r="EM28" s="142">
        <v>0</v>
      </c>
    </row>
    <row r="29" spans="1:144" s="1" customFormat="1" ht="19.5" customHeight="1">
      <c r="A29" s="622" t="s">
        <v>44</v>
      </c>
      <c r="B29" s="623"/>
      <c r="C29" s="137">
        <f t="shared" ref="C29:AF29" si="29">SUM(C30:C32)</f>
        <v>0</v>
      </c>
      <c r="D29" s="137">
        <f t="shared" si="29"/>
        <v>0</v>
      </c>
      <c r="E29" s="137">
        <f t="shared" si="29"/>
        <v>0</v>
      </c>
      <c r="F29" s="137">
        <f t="shared" si="29"/>
        <v>0</v>
      </c>
      <c r="G29" s="137">
        <f t="shared" si="29"/>
        <v>0</v>
      </c>
      <c r="H29" s="137">
        <f t="shared" si="29"/>
        <v>0</v>
      </c>
      <c r="I29" s="137">
        <f>SUM(I30:I32)</f>
        <v>0</v>
      </c>
      <c r="J29" s="137">
        <f t="shared" si="29"/>
        <v>0</v>
      </c>
      <c r="K29" s="137">
        <f t="shared" si="29"/>
        <v>0</v>
      </c>
      <c r="L29" s="137">
        <f>SUM(L30:L32)</f>
        <v>0</v>
      </c>
      <c r="M29" s="137">
        <f t="shared" si="29"/>
        <v>0</v>
      </c>
      <c r="N29" s="137">
        <f t="shared" si="29"/>
        <v>0</v>
      </c>
      <c r="O29" s="137">
        <f>SUM(O30:O32)</f>
        <v>0</v>
      </c>
      <c r="P29" s="137">
        <f t="shared" si="29"/>
        <v>0</v>
      </c>
      <c r="Q29" s="141">
        <f t="shared" si="29"/>
        <v>0</v>
      </c>
      <c r="R29" s="137">
        <f>SUM(R30:R32)</f>
        <v>0</v>
      </c>
      <c r="S29" s="141">
        <f t="shared" si="29"/>
        <v>0</v>
      </c>
      <c r="T29" s="141">
        <f t="shared" si="29"/>
        <v>0</v>
      </c>
      <c r="U29" s="137">
        <f>SUM(U30:U32)</f>
        <v>0</v>
      </c>
      <c r="V29" s="141">
        <f t="shared" si="29"/>
        <v>0</v>
      </c>
      <c r="W29" s="141">
        <f t="shared" si="29"/>
        <v>0</v>
      </c>
      <c r="X29" s="137">
        <f>SUM(X30:X32)</f>
        <v>0</v>
      </c>
      <c r="Y29" s="141">
        <f t="shared" si="29"/>
        <v>0</v>
      </c>
      <c r="Z29" s="141">
        <f t="shared" si="29"/>
        <v>0</v>
      </c>
      <c r="AA29" s="137">
        <f>SUM(AA30:AA32)</f>
        <v>0</v>
      </c>
      <c r="AB29" s="141">
        <f t="shared" si="29"/>
        <v>0</v>
      </c>
      <c r="AC29" s="141">
        <f t="shared" si="29"/>
        <v>0</v>
      </c>
      <c r="AD29" s="137">
        <f>SUM(AD30:AD32)</f>
        <v>0</v>
      </c>
      <c r="AE29" s="141">
        <f t="shared" si="29"/>
        <v>0</v>
      </c>
      <c r="AF29" s="141">
        <f t="shared" si="29"/>
        <v>0</v>
      </c>
      <c r="AG29" s="134"/>
      <c r="AH29" s="622" t="s">
        <v>44</v>
      </c>
      <c r="AI29" s="623"/>
      <c r="AJ29" s="137">
        <f>SUM(AJ30:AJ32)</f>
        <v>0</v>
      </c>
      <c r="AK29" s="137">
        <f t="shared" ref="AK29:BM29" si="30">SUM(AK30:AK32)</f>
        <v>0</v>
      </c>
      <c r="AL29" s="137">
        <f t="shared" si="30"/>
        <v>0</v>
      </c>
      <c r="AM29" s="137">
        <f t="shared" si="30"/>
        <v>0</v>
      </c>
      <c r="AN29" s="137">
        <f t="shared" si="30"/>
        <v>0</v>
      </c>
      <c r="AO29" s="137">
        <f t="shared" si="30"/>
        <v>0</v>
      </c>
      <c r="AP29" s="137">
        <f t="shared" si="30"/>
        <v>0</v>
      </c>
      <c r="AQ29" s="137">
        <f t="shared" si="30"/>
        <v>0</v>
      </c>
      <c r="AR29" s="137">
        <f t="shared" si="30"/>
        <v>0</v>
      </c>
      <c r="AS29" s="137">
        <f t="shared" si="30"/>
        <v>0</v>
      </c>
      <c r="AT29" s="137">
        <f t="shared" si="30"/>
        <v>0</v>
      </c>
      <c r="AU29" s="137">
        <f t="shared" si="30"/>
        <v>0</v>
      </c>
      <c r="AV29" s="137">
        <f t="shared" si="30"/>
        <v>0</v>
      </c>
      <c r="AW29" s="137">
        <f t="shared" si="30"/>
        <v>0</v>
      </c>
      <c r="AX29" s="137">
        <f t="shared" si="30"/>
        <v>0</v>
      </c>
      <c r="AY29" s="137">
        <f t="shared" si="30"/>
        <v>0</v>
      </c>
      <c r="AZ29" s="137">
        <f t="shared" si="30"/>
        <v>0</v>
      </c>
      <c r="BA29" s="137">
        <f t="shared" si="30"/>
        <v>0</v>
      </c>
      <c r="BB29" s="137">
        <f t="shared" si="30"/>
        <v>0</v>
      </c>
      <c r="BC29" s="137">
        <f t="shared" si="30"/>
        <v>0</v>
      </c>
      <c r="BD29" s="137">
        <f t="shared" si="30"/>
        <v>0</v>
      </c>
      <c r="BE29" s="137">
        <f t="shared" si="30"/>
        <v>0</v>
      </c>
      <c r="BF29" s="137">
        <f t="shared" si="30"/>
        <v>0</v>
      </c>
      <c r="BG29" s="137">
        <f t="shared" si="30"/>
        <v>0</v>
      </c>
      <c r="BH29" s="137">
        <f t="shared" si="30"/>
        <v>0</v>
      </c>
      <c r="BI29" s="137">
        <f t="shared" si="30"/>
        <v>0</v>
      </c>
      <c r="BJ29" s="137">
        <f t="shared" si="30"/>
        <v>0</v>
      </c>
      <c r="BK29" s="137">
        <f t="shared" si="30"/>
        <v>0</v>
      </c>
      <c r="BL29" s="137">
        <f t="shared" si="30"/>
        <v>0</v>
      </c>
      <c r="BM29" s="137">
        <f t="shared" si="30"/>
        <v>0</v>
      </c>
      <c r="BN29" s="134"/>
      <c r="BO29" s="622" t="s">
        <v>44</v>
      </c>
      <c r="BP29" s="623"/>
      <c r="BQ29" s="137">
        <f>SUM(BQ30:BQ32)</f>
        <v>0</v>
      </c>
      <c r="BR29" s="137">
        <f t="shared" ref="BR29:CZ29" si="31">SUM(BR30:BR32)</f>
        <v>0</v>
      </c>
      <c r="BS29" s="137">
        <f t="shared" si="31"/>
        <v>0</v>
      </c>
      <c r="BT29" s="137">
        <f t="shared" si="31"/>
        <v>0</v>
      </c>
      <c r="BU29" s="137">
        <f t="shared" si="31"/>
        <v>0</v>
      </c>
      <c r="BV29" s="137">
        <f t="shared" si="31"/>
        <v>0</v>
      </c>
      <c r="BW29" s="137">
        <f t="shared" si="31"/>
        <v>0</v>
      </c>
      <c r="BX29" s="137">
        <f t="shared" si="31"/>
        <v>0</v>
      </c>
      <c r="BY29" s="137">
        <f t="shared" si="31"/>
        <v>0</v>
      </c>
      <c r="BZ29" s="137">
        <f t="shared" si="31"/>
        <v>0</v>
      </c>
      <c r="CA29" s="137">
        <f t="shared" si="31"/>
        <v>0</v>
      </c>
      <c r="CB29" s="137">
        <f t="shared" si="31"/>
        <v>0</v>
      </c>
      <c r="CC29" s="137">
        <f t="shared" si="31"/>
        <v>0</v>
      </c>
      <c r="CD29" s="137">
        <f t="shared" si="31"/>
        <v>0</v>
      </c>
      <c r="CE29" s="137">
        <f t="shared" si="31"/>
        <v>0</v>
      </c>
      <c r="CF29" s="137">
        <f t="shared" si="31"/>
        <v>0</v>
      </c>
      <c r="CG29" s="137">
        <f t="shared" si="31"/>
        <v>0</v>
      </c>
      <c r="CH29" s="137">
        <f t="shared" si="31"/>
        <v>0</v>
      </c>
      <c r="CI29" s="137">
        <f t="shared" si="31"/>
        <v>0</v>
      </c>
      <c r="CJ29" s="137">
        <f t="shared" si="31"/>
        <v>0</v>
      </c>
      <c r="CK29" s="137">
        <f t="shared" si="31"/>
        <v>0</v>
      </c>
      <c r="CL29" s="137">
        <f t="shared" si="31"/>
        <v>0</v>
      </c>
      <c r="CM29" s="137">
        <f t="shared" si="31"/>
        <v>0</v>
      </c>
      <c r="CN29" s="137">
        <f t="shared" si="31"/>
        <v>0</v>
      </c>
      <c r="CO29" s="137">
        <f t="shared" si="31"/>
        <v>0</v>
      </c>
      <c r="CP29" s="137">
        <f t="shared" si="31"/>
        <v>0</v>
      </c>
      <c r="CQ29" s="137">
        <f t="shared" si="31"/>
        <v>0</v>
      </c>
      <c r="CR29" s="137">
        <f t="shared" si="31"/>
        <v>0</v>
      </c>
      <c r="CS29" s="137">
        <f t="shared" si="31"/>
        <v>0</v>
      </c>
      <c r="CT29" s="137">
        <f t="shared" si="31"/>
        <v>0</v>
      </c>
      <c r="CU29" s="137">
        <f t="shared" si="31"/>
        <v>0</v>
      </c>
      <c r="CV29" s="137">
        <f t="shared" si="31"/>
        <v>0</v>
      </c>
      <c r="CW29" s="137">
        <f t="shared" si="31"/>
        <v>0</v>
      </c>
      <c r="CX29" s="137">
        <f t="shared" si="31"/>
        <v>0</v>
      </c>
      <c r="CY29" s="137">
        <f t="shared" si="31"/>
        <v>0</v>
      </c>
      <c r="CZ29" s="137">
        <f t="shared" si="31"/>
        <v>0</v>
      </c>
      <c r="DA29" s="134"/>
      <c r="DB29" s="622" t="s">
        <v>44</v>
      </c>
      <c r="DC29" s="623"/>
      <c r="DD29" s="137">
        <f>SUM(DD30:DD32)</f>
        <v>0</v>
      </c>
      <c r="DE29" s="137">
        <f t="shared" ref="DE29:EM29" si="32">SUM(DE30:DE32)</f>
        <v>0</v>
      </c>
      <c r="DF29" s="137">
        <f t="shared" si="32"/>
        <v>0</v>
      </c>
      <c r="DG29" s="137">
        <f t="shared" si="32"/>
        <v>0</v>
      </c>
      <c r="DH29" s="137">
        <f t="shared" si="32"/>
        <v>0</v>
      </c>
      <c r="DI29" s="137">
        <f t="shared" si="32"/>
        <v>0</v>
      </c>
      <c r="DJ29" s="137">
        <f t="shared" si="32"/>
        <v>0</v>
      </c>
      <c r="DK29" s="137">
        <f t="shared" si="32"/>
        <v>0</v>
      </c>
      <c r="DL29" s="137">
        <f t="shared" si="32"/>
        <v>0</v>
      </c>
      <c r="DM29" s="137">
        <f t="shared" si="32"/>
        <v>0</v>
      </c>
      <c r="DN29" s="137">
        <f t="shared" si="32"/>
        <v>0</v>
      </c>
      <c r="DO29" s="137">
        <f t="shared" si="32"/>
        <v>0</v>
      </c>
      <c r="DP29" s="137">
        <f t="shared" si="32"/>
        <v>0</v>
      </c>
      <c r="DQ29" s="137">
        <f t="shared" si="32"/>
        <v>0</v>
      </c>
      <c r="DR29" s="137">
        <f t="shared" si="32"/>
        <v>0</v>
      </c>
      <c r="DS29" s="137">
        <f t="shared" si="32"/>
        <v>0</v>
      </c>
      <c r="DT29" s="137">
        <f t="shared" si="32"/>
        <v>0</v>
      </c>
      <c r="DU29" s="137">
        <f>SUM(DU30:DU32)</f>
        <v>0</v>
      </c>
      <c r="DV29" s="137">
        <f>SUM(DV30:DV32)</f>
        <v>0</v>
      </c>
      <c r="DW29" s="137">
        <f t="shared" si="32"/>
        <v>0</v>
      </c>
      <c r="DX29" s="137">
        <f t="shared" si="32"/>
        <v>0</v>
      </c>
      <c r="DY29" s="137">
        <f t="shared" si="32"/>
        <v>0</v>
      </c>
      <c r="DZ29" s="137">
        <f t="shared" si="32"/>
        <v>0</v>
      </c>
      <c r="EA29" s="137">
        <f t="shared" si="32"/>
        <v>0</v>
      </c>
      <c r="EB29" s="137">
        <f t="shared" si="32"/>
        <v>0</v>
      </c>
      <c r="EC29" s="137">
        <f t="shared" si="32"/>
        <v>0</v>
      </c>
      <c r="ED29" s="137">
        <f t="shared" si="32"/>
        <v>0</v>
      </c>
      <c r="EE29" s="137">
        <f t="shared" si="32"/>
        <v>0</v>
      </c>
      <c r="EF29" s="137">
        <f t="shared" si="32"/>
        <v>0</v>
      </c>
      <c r="EG29" s="137">
        <f t="shared" si="32"/>
        <v>0</v>
      </c>
      <c r="EH29" s="137">
        <f t="shared" si="32"/>
        <v>0</v>
      </c>
      <c r="EI29" s="137">
        <f t="shared" si="32"/>
        <v>0</v>
      </c>
      <c r="EJ29" s="137">
        <f t="shared" si="32"/>
        <v>0</v>
      </c>
      <c r="EK29" s="137">
        <f t="shared" si="32"/>
        <v>0</v>
      </c>
      <c r="EL29" s="137">
        <f t="shared" si="32"/>
        <v>0</v>
      </c>
      <c r="EM29" s="137">
        <f t="shared" si="32"/>
        <v>0</v>
      </c>
    </row>
    <row r="30" spans="1:144" s="1" customFormat="1" ht="19.5" customHeight="1">
      <c r="A30" s="154"/>
      <c r="B30" s="150" t="s">
        <v>306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4"/>
      <c r="AH30" s="154"/>
      <c r="AI30" s="150" t="s">
        <v>306</v>
      </c>
      <c r="AJ30" s="138">
        <v>0</v>
      </c>
      <c r="AK30" s="138">
        <v>0</v>
      </c>
      <c r="AL30" s="138">
        <v>0</v>
      </c>
      <c r="AM30" s="138">
        <v>0</v>
      </c>
      <c r="AN30" s="138">
        <v>0</v>
      </c>
      <c r="AO30" s="138">
        <v>0</v>
      </c>
      <c r="AP30" s="138">
        <v>0</v>
      </c>
      <c r="AQ30" s="138">
        <v>0</v>
      </c>
      <c r="AR30" s="138">
        <v>0</v>
      </c>
      <c r="AS30" s="138">
        <v>0</v>
      </c>
      <c r="AT30" s="138">
        <v>0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38">
        <v>0</v>
      </c>
      <c r="BE30" s="138">
        <v>0</v>
      </c>
      <c r="BF30" s="138">
        <v>0</v>
      </c>
      <c r="BG30" s="138">
        <v>0</v>
      </c>
      <c r="BH30" s="138">
        <v>0</v>
      </c>
      <c r="BI30" s="138">
        <v>0</v>
      </c>
      <c r="BJ30" s="138">
        <v>0</v>
      </c>
      <c r="BK30" s="138">
        <v>0</v>
      </c>
      <c r="BL30" s="138">
        <v>0</v>
      </c>
      <c r="BM30" s="138">
        <v>0</v>
      </c>
      <c r="BN30" s="134"/>
      <c r="BO30" s="154"/>
      <c r="BP30" s="150" t="s">
        <v>306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0</v>
      </c>
      <c r="CA30" s="138">
        <v>0</v>
      </c>
      <c r="CB30" s="138">
        <v>0</v>
      </c>
      <c r="CC30" s="138">
        <v>0</v>
      </c>
      <c r="CD30" s="138">
        <v>0</v>
      </c>
      <c r="CE30" s="138">
        <v>0</v>
      </c>
      <c r="CF30" s="138">
        <v>0</v>
      </c>
      <c r="CG30" s="138">
        <v>0</v>
      </c>
      <c r="CH30" s="138">
        <v>0</v>
      </c>
      <c r="CI30" s="138">
        <v>0</v>
      </c>
      <c r="CJ30" s="138">
        <v>0</v>
      </c>
      <c r="CK30" s="138">
        <v>0</v>
      </c>
      <c r="CL30" s="138">
        <v>0</v>
      </c>
      <c r="CM30" s="138">
        <v>0</v>
      </c>
      <c r="CN30" s="138">
        <v>0</v>
      </c>
      <c r="CO30" s="138">
        <v>0</v>
      </c>
      <c r="CP30" s="138">
        <v>0</v>
      </c>
      <c r="CQ30" s="138">
        <v>0</v>
      </c>
      <c r="CR30" s="138">
        <v>0</v>
      </c>
      <c r="CS30" s="138">
        <v>0</v>
      </c>
      <c r="CT30" s="138">
        <v>0</v>
      </c>
      <c r="CU30" s="138">
        <v>0</v>
      </c>
      <c r="CV30" s="138">
        <v>0</v>
      </c>
      <c r="CW30" s="138">
        <v>0</v>
      </c>
      <c r="CX30" s="138">
        <v>0</v>
      </c>
      <c r="CY30" s="138">
        <v>0</v>
      </c>
      <c r="CZ30" s="138">
        <v>0</v>
      </c>
      <c r="DA30" s="134"/>
      <c r="DB30" s="154"/>
      <c r="DC30" s="150" t="s">
        <v>306</v>
      </c>
      <c r="DD30" s="138">
        <v>0</v>
      </c>
      <c r="DE30" s="138">
        <v>0</v>
      </c>
      <c r="DF30" s="138">
        <v>0</v>
      </c>
      <c r="DG30" s="138">
        <v>0</v>
      </c>
      <c r="DH30" s="138">
        <v>0</v>
      </c>
      <c r="DI30" s="138">
        <v>0</v>
      </c>
      <c r="DJ30" s="138">
        <v>0</v>
      </c>
      <c r="DK30" s="138">
        <v>0</v>
      </c>
      <c r="DL30" s="138">
        <v>0</v>
      </c>
      <c r="DM30" s="138">
        <v>0</v>
      </c>
      <c r="DN30" s="138">
        <v>0</v>
      </c>
      <c r="DO30" s="138">
        <v>0</v>
      </c>
      <c r="DP30" s="138">
        <v>0</v>
      </c>
      <c r="DQ30" s="138">
        <v>0</v>
      </c>
      <c r="DR30" s="138">
        <v>0</v>
      </c>
      <c r="DS30" s="138">
        <v>0</v>
      </c>
      <c r="DT30" s="138">
        <v>0</v>
      </c>
      <c r="DU30" s="138">
        <v>0</v>
      </c>
      <c r="DV30" s="138">
        <v>0</v>
      </c>
      <c r="DW30" s="138">
        <v>0</v>
      </c>
      <c r="DX30" s="138">
        <v>0</v>
      </c>
      <c r="DY30" s="138">
        <v>0</v>
      </c>
      <c r="DZ30" s="138">
        <v>0</v>
      </c>
      <c r="EA30" s="138">
        <v>0</v>
      </c>
      <c r="EB30" s="138">
        <v>0</v>
      </c>
      <c r="EC30" s="138">
        <v>0</v>
      </c>
      <c r="ED30" s="138">
        <v>0</v>
      </c>
      <c r="EE30" s="138">
        <v>0</v>
      </c>
      <c r="EF30" s="138">
        <v>0</v>
      </c>
      <c r="EG30" s="138">
        <v>0</v>
      </c>
      <c r="EH30" s="138">
        <v>0</v>
      </c>
      <c r="EI30" s="138">
        <v>0</v>
      </c>
      <c r="EJ30" s="138">
        <v>0</v>
      </c>
      <c r="EK30" s="138">
        <v>0</v>
      </c>
      <c r="EL30" s="138">
        <v>0</v>
      </c>
      <c r="EM30" s="138">
        <v>0</v>
      </c>
    </row>
    <row r="31" spans="1:144" s="1" customFormat="1" ht="19.5" customHeight="1">
      <c r="A31" s="158"/>
      <c r="B31" s="148" t="s">
        <v>308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4"/>
      <c r="AH31" s="158"/>
      <c r="AI31" s="148" t="s">
        <v>308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0</v>
      </c>
      <c r="AU31" s="135">
        <v>0</v>
      </c>
      <c r="AV31" s="135">
        <v>0</v>
      </c>
      <c r="AW31" s="135">
        <v>0</v>
      </c>
      <c r="AX31" s="135">
        <v>0</v>
      </c>
      <c r="AY31" s="135">
        <v>0</v>
      </c>
      <c r="AZ31" s="135">
        <v>0</v>
      </c>
      <c r="BA31" s="135">
        <v>0</v>
      </c>
      <c r="BB31" s="135">
        <v>0</v>
      </c>
      <c r="BC31" s="135">
        <v>0</v>
      </c>
      <c r="BD31" s="135">
        <v>0</v>
      </c>
      <c r="BE31" s="135">
        <v>0</v>
      </c>
      <c r="BF31" s="135">
        <v>0</v>
      </c>
      <c r="BG31" s="135">
        <v>0</v>
      </c>
      <c r="BH31" s="135">
        <v>0</v>
      </c>
      <c r="BI31" s="135">
        <v>0</v>
      </c>
      <c r="BJ31" s="135">
        <v>0</v>
      </c>
      <c r="BK31" s="135">
        <v>0</v>
      </c>
      <c r="BL31" s="135">
        <v>0</v>
      </c>
      <c r="BM31" s="135">
        <v>0</v>
      </c>
      <c r="BN31" s="134"/>
      <c r="BO31" s="158"/>
      <c r="BP31" s="148" t="s">
        <v>308</v>
      </c>
      <c r="BQ31" s="135">
        <v>0</v>
      </c>
      <c r="BR31" s="135">
        <v>0</v>
      </c>
      <c r="BS31" s="135">
        <v>0</v>
      </c>
      <c r="BT31" s="135">
        <v>0</v>
      </c>
      <c r="BU31" s="135">
        <v>0</v>
      </c>
      <c r="BV31" s="135">
        <v>0</v>
      </c>
      <c r="BW31" s="135">
        <v>0</v>
      </c>
      <c r="BX31" s="135">
        <v>0</v>
      </c>
      <c r="BY31" s="135">
        <v>0</v>
      </c>
      <c r="BZ31" s="135">
        <v>0</v>
      </c>
      <c r="CA31" s="135">
        <v>0</v>
      </c>
      <c r="CB31" s="135">
        <v>0</v>
      </c>
      <c r="CC31" s="135">
        <v>0</v>
      </c>
      <c r="CD31" s="135">
        <v>0</v>
      </c>
      <c r="CE31" s="135">
        <v>0</v>
      </c>
      <c r="CF31" s="135">
        <v>0</v>
      </c>
      <c r="CG31" s="135">
        <v>0</v>
      </c>
      <c r="CH31" s="135">
        <v>0</v>
      </c>
      <c r="CI31" s="135">
        <v>0</v>
      </c>
      <c r="CJ31" s="135">
        <v>0</v>
      </c>
      <c r="CK31" s="135">
        <v>0</v>
      </c>
      <c r="CL31" s="135">
        <v>0</v>
      </c>
      <c r="CM31" s="135">
        <v>0</v>
      </c>
      <c r="CN31" s="135">
        <v>0</v>
      </c>
      <c r="CO31" s="135">
        <v>0</v>
      </c>
      <c r="CP31" s="135">
        <v>0</v>
      </c>
      <c r="CQ31" s="135">
        <v>0</v>
      </c>
      <c r="CR31" s="135">
        <v>0</v>
      </c>
      <c r="CS31" s="135">
        <v>0</v>
      </c>
      <c r="CT31" s="135">
        <v>0</v>
      </c>
      <c r="CU31" s="135">
        <v>0</v>
      </c>
      <c r="CV31" s="135">
        <v>0</v>
      </c>
      <c r="CW31" s="135">
        <v>0</v>
      </c>
      <c r="CX31" s="135">
        <v>0</v>
      </c>
      <c r="CY31" s="135">
        <v>0</v>
      </c>
      <c r="CZ31" s="135">
        <v>0</v>
      </c>
      <c r="DA31" s="134"/>
      <c r="DB31" s="158"/>
      <c r="DC31" s="148" t="s">
        <v>308</v>
      </c>
      <c r="DD31" s="135">
        <v>0</v>
      </c>
      <c r="DE31" s="135">
        <v>0</v>
      </c>
      <c r="DF31" s="135">
        <v>0</v>
      </c>
      <c r="DG31" s="135">
        <v>0</v>
      </c>
      <c r="DH31" s="135">
        <v>0</v>
      </c>
      <c r="DI31" s="135">
        <v>0</v>
      </c>
      <c r="DJ31" s="135">
        <v>0</v>
      </c>
      <c r="DK31" s="135">
        <v>0</v>
      </c>
      <c r="DL31" s="135">
        <v>0</v>
      </c>
      <c r="DM31" s="135">
        <v>0</v>
      </c>
      <c r="DN31" s="135">
        <v>0</v>
      </c>
      <c r="DO31" s="135">
        <v>0</v>
      </c>
      <c r="DP31" s="135">
        <v>0</v>
      </c>
      <c r="DQ31" s="135">
        <v>0</v>
      </c>
      <c r="DR31" s="135">
        <v>0</v>
      </c>
      <c r="DS31" s="135">
        <v>0</v>
      </c>
      <c r="DT31" s="135">
        <v>0</v>
      </c>
      <c r="DU31" s="135">
        <v>0</v>
      </c>
      <c r="DV31" s="135">
        <v>0</v>
      </c>
      <c r="DW31" s="135">
        <v>0</v>
      </c>
      <c r="DX31" s="135">
        <v>0</v>
      </c>
      <c r="DY31" s="135">
        <v>0</v>
      </c>
      <c r="DZ31" s="135">
        <v>0</v>
      </c>
      <c r="EA31" s="135">
        <v>0</v>
      </c>
      <c r="EB31" s="135">
        <v>0</v>
      </c>
      <c r="EC31" s="135">
        <v>0</v>
      </c>
      <c r="ED31" s="135">
        <v>0</v>
      </c>
      <c r="EE31" s="135">
        <v>0</v>
      </c>
      <c r="EF31" s="135">
        <v>0</v>
      </c>
      <c r="EG31" s="135">
        <v>0</v>
      </c>
      <c r="EH31" s="135">
        <v>0</v>
      </c>
      <c r="EI31" s="135">
        <v>0</v>
      </c>
      <c r="EJ31" s="135">
        <v>0</v>
      </c>
      <c r="EK31" s="135">
        <v>0</v>
      </c>
      <c r="EL31" s="135">
        <v>0</v>
      </c>
      <c r="EM31" s="135">
        <v>0</v>
      </c>
    </row>
    <row r="32" spans="1:144" s="1" customFormat="1" ht="19.5" customHeight="1">
      <c r="A32" s="155"/>
      <c r="B32" s="153" t="s">
        <v>310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4"/>
      <c r="AH32" s="155"/>
      <c r="AI32" s="153" t="s">
        <v>310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  <c r="AO32" s="139"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v>0</v>
      </c>
      <c r="AZ32" s="139">
        <v>0</v>
      </c>
      <c r="BA32" s="139">
        <v>0</v>
      </c>
      <c r="BB32" s="139">
        <v>0</v>
      </c>
      <c r="BC32" s="139">
        <v>0</v>
      </c>
      <c r="BD32" s="139">
        <v>0</v>
      </c>
      <c r="BE32" s="139">
        <v>0</v>
      </c>
      <c r="BF32" s="139">
        <v>0</v>
      </c>
      <c r="BG32" s="139">
        <v>0</v>
      </c>
      <c r="BH32" s="139"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4"/>
      <c r="BO32" s="155"/>
      <c r="BP32" s="153" t="s">
        <v>310</v>
      </c>
      <c r="BQ32" s="139">
        <v>0</v>
      </c>
      <c r="BR32" s="139">
        <v>0</v>
      </c>
      <c r="BS32" s="139">
        <v>0</v>
      </c>
      <c r="BT32" s="139">
        <v>0</v>
      </c>
      <c r="BU32" s="139"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0</v>
      </c>
      <c r="CF32" s="139">
        <v>0</v>
      </c>
      <c r="CG32" s="139">
        <v>0</v>
      </c>
      <c r="CH32" s="139">
        <v>0</v>
      </c>
      <c r="CI32" s="139">
        <v>0</v>
      </c>
      <c r="CJ32" s="139">
        <v>0</v>
      </c>
      <c r="CK32" s="139">
        <v>0</v>
      </c>
      <c r="CL32" s="139">
        <v>0</v>
      </c>
      <c r="CM32" s="139">
        <v>0</v>
      </c>
      <c r="CN32" s="139">
        <v>0</v>
      </c>
      <c r="CO32" s="139">
        <v>0</v>
      </c>
      <c r="CP32" s="139">
        <v>0</v>
      </c>
      <c r="CQ32" s="139">
        <v>0</v>
      </c>
      <c r="CR32" s="139">
        <v>0</v>
      </c>
      <c r="CS32" s="139">
        <v>0</v>
      </c>
      <c r="CT32" s="139">
        <v>0</v>
      </c>
      <c r="CU32" s="139">
        <v>0</v>
      </c>
      <c r="CV32" s="139">
        <v>0</v>
      </c>
      <c r="CW32" s="139">
        <v>0</v>
      </c>
      <c r="CX32" s="139">
        <v>0</v>
      </c>
      <c r="CY32" s="139">
        <v>0</v>
      </c>
      <c r="CZ32" s="139">
        <v>0</v>
      </c>
      <c r="DA32" s="134"/>
      <c r="DB32" s="155"/>
      <c r="DC32" s="153" t="s">
        <v>310</v>
      </c>
      <c r="DD32" s="139">
        <v>0</v>
      </c>
      <c r="DE32" s="139">
        <v>0</v>
      </c>
      <c r="DF32" s="139">
        <v>0</v>
      </c>
      <c r="DG32" s="139">
        <v>0</v>
      </c>
      <c r="DH32" s="139">
        <v>0</v>
      </c>
      <c r="DI32" s="139">
        <v>0</v>
      </c>
      <c r="DJ32" s="139">
        <v>0</v>
      </c>
      <c r="DK32" s="139">
        <v>0</v>
      </c>
      <c r="DL32" s="139">
        <v>0</v>
      </c>
      <c r="DM32" s="139">
        <v>0</v>
      </c>
      <c r="DN32" s="139">
        <v>0</v>
      </c>
      <c r="DO32" s="139">
        <v>0</v>
      </c>
      <c r="DP32" s="139">
        <v>0</v>
      </c>
      <c r="DQ32" s="139">
        <v>0</v>
      </c>
      <c r="DR32" s="139">
        <v>0</v>
      </c>
      <c r="DS32" s="139">
        <v>0</v>
      </c>
      <c r="DT32" s="139">
        <v>0</v>
      </c>
      <c r="DU32" s="139">
        <v>0</v>
      </c>
      <c r="DV32" s="139">
        <v>0</v>
      </c>
      <c r="DW32" s="139">
        <v>0</v>
      </c>
      <c r="DX32" s="139">
        <v>0</v>
      </c>
      <c r="DY32" s="139">
        <v>0</v>
      </c>
      <c r="DZ32" s="139">
        <v>0</v>
      </c>
      <c r="EA32" s="139">
        <v>0</v>
      </c>
      <c r="EB32" s="139">
        <v>0</v>
      </c>
      <c r="EC32" s="139">
        <v>0</v>
      </c>
      <c r="ED32" s="139">
        <v>0</v>
      </c>
      <c r="EE32" s="139">
        <v>0</v>
      </c>
      <c r="EF32" s="139">
        <v>0</v>
      </c>
      <c r="EG32" s="139">
        <v>0</v>
      </c>
      <c r="EH32" s="139">
        <v>0</v>
      </c>
      <c r="EI32" s="139">
        <v>0</v>
      </c>
      <c r="EJ32" s="139">
        <v>0</v>
      </c>
      <c r="EK32" s="139">
        <v>0</v>
      </c>
      <c r="EL32" s="139">
        <v>0</v>
      </c>
      <c r="EM32" s="139">
        <v>0</v>
      </c>
    </row>
    <row r="33" spans="1:143" s="1" customFormat="1" ht="19.5" customHeight="1">
      <c r="A33" s="622" t="s">
        <v>45</v>
      </c>
      <c r="B33" s="623"/>
      <c r="C33" s="137">
        <f t="shared" ref="C33:AF33" si="33">SUM(C34:C36)</f>
        <v>49</v>
      </c>
      <c r="D33" s="137">
        <f t="shared" si="33"/>
        <v>29</v>
      </c>
      <c r="E33" s="137">
        <f t="shared" si="33"/>
        <v>20</v>
      </c>
      <c r="F33" s="137">
        <f>SUM(F34:F36)</f>
        <v>10</v>
      </c>
      <c r="G33" s="137">
        <f t="shared" si="33"/>
        <v>6</v>
      </c>
      <c r="H33" s="137">
        <f t="shared" si="33"/>
        <v>4</v>
      </c>
      <c r="I33" s="137">
        <f>SUM(I34:I36)</f>
        <v>3</v>
      </c>
      <c r="J33" s="137">
        <f t="shared" si="33"/>
        <v>1</v>
      </c>
      <c r="K33" s="137">
        <f t="shared" si="33"/>
        <v>2</v>
      </c>
      <c r="L33" s="137">
        <f>SUM(L34:L36)</f>
        <v>0</v>
      </c>
      <c r="M33" s="137">
        <f t="shared" si="33"/>
        <v>0</v>
      </c>
      <c r="N33" s="137">
        <f t="shared" si="33"/>
        <v>0</v>
      </c>
      <c r="O33" s="137">
        <f>SUM(O34:O36)</f>
        <v>0</v>
      </c>
      <c r="P33" s="137">
        <f t="shared" si="33"/>
        <v>0</v>
      </c>
      <c r="Q33" s="141">
        <f t="shared" si="33"/>
        <v>0</v>
      </c>
      <c r="R33" s="137">
        <f>SUM(R34:R36)</f>
        <v>0</v>
      </c>
      <c r="S33" s="141">
        <f t="shared" si="33"/>
        <v>0</v>
      </c>
      <c r="T33" s="141">
        <f t="shared" si="33"/>
        <v>0</v>
      </c>
      <c r="U33" s="137">
        <f>SUM(U34:U36)</f>
        <v>0</v>
      </c>
      <c r="V33" s="141">
        <f t="shared" si="33"/>
        <v>0</v>
      </c>
      <c r="W33" s="141">
        <f t="shared" si="33"/>
        <v>0</v>
      </c>
      <c r="X33" s="137">
        <f>SUM(X34:X36)</f>
        <v>0</v>
      </c>
      <c r="Y33" s="141">
        <f t="shared" si="33"/>
        <v>0</v>
      </c>
      <c r="Z33" s="141">
        <f t="shared" si="33"/>
        <v>0</v>
      </c>
      <c r="AA33" s="137">
        <f>SUM(AA34:AA36)</f>
        <v>0</v>
      </c>
      <c r="AB33" s="137">
        <f t="shared" si="33"/>
        <v>0</v>
      </c>
      <c r="AC33" s="141">
        <f t="shared" si="33"/>
        <v>0</v>
      </c>
      <c r="AD33" s="137">
        <f>SUM(AD34:AD36)</f>
        <v>0</v>
      </c>
      <c r="AE33" s="141">
        <f t="shared" si="33"/>
        <v>0</v>
      </c>
      <c r="AF33" s="141">
        <f t="shared" si="33"/>
        <v>0</v>
      </c>
      <c r="AG33" s="134"/>
      <c r="AH33" s="622" t="s">
        <v>45</v>
      </c>
      <c r="AI33" s="623"/>
      <c r="AJ33" s="137">
        <f>SUM(AJ34:AJ36)</f>
        <v>8</v>
      </c>
      <c r="AK33" s="137">
        <f t="shared" ref="AK33:BM33" si="34">SUM(AK34:AK36)</f>
        <v>6</v>
      </c>
      <c r="AL33" s="137">
        <f t="shared" si="34"/>
        <v>2</v>
      </c>
      <c r="AM33" s="137">
        <f t="shared" si="34"/>
        <v>1</v>
      </c>
      <c r="AN33" s="137">
        <f t="shared" si="34"/>
        <v>0</v>
      </c>
      <c r="AO33" s="137">
        <f t="shared" si="34"/>
        <v>1</v>
      </c>
      <c r="AP33" s="137">
        <f t="shared" si="34"/>
        <v>0</v>
      </c>
      <c r="AQ33" s="137">
        <f t="shared" si="34"/>
        <v>0</v>
      </c>
      <c r="AR33" s="137">
        <f t="shared" si="34"/>
        <v>0</v>
      </c>
      <c r="AS33" s="137">
        <f t="shared" si="34"/>
        <v>0</v>
      </c>
      <c r="AT33" s="137">
        <f t="shared" si="34"/>
        <v>0</v>
      </c>
      <c r="AU33" s="137">
        <f t="shared" si="34"/>
        <v>0</v>
      </c>
      <c r="AV33" s="137">
        <f t="shared" si="34"/>
        <v>0</v>
      </c>
      <c r="AW33" s="137">
        <f t="shared" si="34"/>
        <v>0</v>
      </c>
      <c r="AX33" s="137">
        <f t="shared" si="34"/>
        <v>0</v>
      </c>
      <c r="AY33" s="137">
        <f t="shared" si="34"/>
        <v>0</v>
      </c>
      <c r="AZ33" s="137">
        <f t="shared" si="34"/>
        <v>0</v>
      </c>
      <c r="BA33" s="137">
        <f t="shared" si="34"/>
        <v>0</v>
      </c>
      <c r="BB33" s="137">
        <f t="shared" si="34"/>
        <v>2</v>
      </c>
      <c r="BC33" s="137">
        <f t="shared" si="34"/>
        <v>2</v>
      </c>
      <c r="BD33" s="137">
        <f t="shared" si="34"/>
        <v>0</v>
      </c>
      <c r="BE33" s="137">
        <f t="shared" si="34"/>
        <v>0</v>
      </c>
      <c r="BF33" s="137">
        <f t="shared" si="34"/>
        <v>0</v>
      </c>
      <c r="BG33" s="137">
        <f t="shared" si="34"/>
        <v>0</v>
      </c>
      <c r="BH33" s="137">
        <f t="shared" si="34"/>
        <v>14</v>
      </c>
      <c r="BI33" s="137">
        <f t="shared" si="34"/>
        <v>10</v>
      </c>
      <c r="BJ33" s="137">
        <f t="shared" si="34"/>
        <v>4</v>
      </c>
      <c r="BK33" s="137">
        <f t="shared" si="34"/>
        <v>3</v>
      </c>
      <c r="BL33" s="137">
        <f t="shared" si="34"/>
        <v>3</v>
      </c>
      <c r="BM33" s="137">
        <f t="shared" si="34"/>
        <v>0</v>
      </c>
      <c r="BN33" s="134"/>
      <c r="BO33" s="622" t="s">
        <v>45</v>
      </c>
      <c r="BP33" s="623"/>
      <c r="BQ33" s="137">
        <f>SUM(BQ34:BQ36)</f>
        <v>1</v>
      </c>
      <c r="BR33" s="137">
        <f t="shared" ref="BR33:CZ33" si="35">SUM(BR34:BR36)</f>
        <v>0</v>
      </c>
      <c r="BS33" s="137">
        <f t="shared" si="35"/>
        <v>1</v>
      </c>
      <c r="BT33" s="137">
        <f t="shared" si="35"/>
        <v>0</v>
      </c>
      <c r="BU33" s="137">
        <f t="shared" si="35"/>
        <v>0</v>
      </c>
      <c r="BV33" s="137">
        <f t="shared" si="35"/>
        <v>0</v>
      </c>
      <c r="BW33" s="137">
        <f t="shared" si="35"/>
        <v>0</v>
      </c>
      <c r="BX33" s="137">
        <f t="shared" si="35"/>
        <v>0</v>
      </c>
      <c r="BY33" s="137">
        <f t="shared" si="35"/>
        <v>0</v>
      </c>
      <c r="BZ33" s="137">
        <f t="shared" si="35"/>
        <v>0</v>
      </c>
      <c r="CA33" s="137">
        <f t="shared" si="35"/>
        <v>0</v>
      </c>
      <c r="CB33" s="137">
        <f t="shared" si="35"/>
        <v>0</v>
      </c>
      <c r="CC33" s="137">
        <f t="shared" si="35"/>
        <v>1</v>
      </c>
      <c r="CD33" s="137">
        <f t="shared" si="35"/>
        <v>1</v>
      </c>
      <c r="CE33" s="137">
        <f t="shared" si="35"/>
        <v>0</v>
      </c>
      <c r="CF33" s="137">
        <f t="shared" si="35"/>
        <v>0</v>
      </c>
      <c r="CG33" s="137">
        <f t="shared" si="35"/>
        <v>0</v>
      </c>
      <c r="CH33" s="137">
        <f t="shared" si="35"/>
        <v>0</v>
      </c>
      <c r="CI33" s="137">
        <f t="shared" si="35"/>
        <v>3</v>
      </c>
      <c r="CJ33" s="137">
        <f t="shared" si="35"/>
        <v>0</v>
      </c>
      <c r="CK33" s="137">
        <f t="shared" si="35"/>
        <v>3</v>
      </c>
      <c r="CL33" s="137">
        <f t="shared" si="35"/>
        <v>2</v>
      </c>
      <c r="CM33" s="137">
        <f t="shared" si="35"/>
        <v>0</v>
      </c>
      <c r="CN33" s="137">
        <f t="shared" si="35"/>
        <v>2</v>
      </c>
      <c r="CO33" s="137">
        <f t="shared" si="35"/>
        <v>2</v>
      </c>
      <c r="CP33" s="137">
        <f t="shared" si="35"/>
        <v>1</v>
      </c>
      <c r="CQ33" s="137">
        <f t="shared" si="35"/>
        <v>1</v>
      </c>
      <c r="CR33" s="137">
        <f t="shared" si="35"/>
        <v>0</v>
      </c>
      <c r="CS33" s="137">
        <f t="shared" si="35"/>
        <v>0</v>
      </c>
      <c r="CT33" s="137">
        <f t="shared" si="35"/>
        <v>0</v>
      </c>
      <c r="CU33" s="137">
        <f t="shared" si="35"/>
        <v>0</v>
      </c>
      <c r="CV33" s="137">
        <f t="shared" si="35"/>
        <v>0</v>
      </c>
      <c r="CW33" s="137">
        <f t="shared" si="35"/>
        <v>0</v>
      </c>
      <c r="CX33" s="137">
        <f t="shared" si="35"/>
        <v>0</v>
      </c>
      <c r="CY33" s="137">
        <f t="shared" si="35"/>
        <v>0</v>
      </c>
      <c r="CZ33" s="137">
        <f t="shared" si="35"/>
        <v>0</v>
      </c>
      <c r="DA33" s="134"/>
      <c r="DB33" s="622" t="s">
        <v>45</v>
      </c>
      <c r="DC33" s="623"/>
      <c r="DD33" s="137">
        <f>SUM(DD34:DD36)</f>
        <v>8</v>
      </c>
      <c r="DE33" s="137">
        <f t="shared" ref="DE33:EM33" si="36">SUM(DE34:DE36)</f>
        <v>3</v>
      </c>
      <c r="DF33" s="137">
        <f t="shared" si="36"/>
        <v>5</v>
      </c>
      <c r="DG33" s="137">
        <f t="shared" si="36"/>
        <v>1</v>
      </c>
      <c r="DH33" s="137">
        <f t="shared" si="36"/>
        <v>0</v>
      </c>
      <c r="DI33" s="137">
        <f t="shared" si="36"/>
        <v>1</v>
      </c>
      <c r="DJ33" s="137">
        <f t="shared" si="36"/>
        <v>1</v>
      </c>
      <c r="DK33" s="137">
        <f t="shared" si="36"/>
        <v>1</v>
      </c>
      <c r="DL33" s="137">
        <f t="shared" si="36"/>
        <v>0</v>
      </c>
      <c r="DM33" s="137">
        <f t="shared" si="36"/>
        <v>0</v>
      </c>
      <c r="DN33" s="137">
        <f t="shared" si="36"/>
        <v>0</v>
      </c>
      <c r="DO33" s="137">
        <f t="shared" si="36"/>
        <v>0</v>
      </c>
      <c r="DP33" s="137">
        <f t="shared" si="36"/>
        <v>2</v>
      </c>
      <c r="DQ33" s="137">
        <f t="shared" si="36"/>
        <v>1</v>
      </c>
      <c r="DR33" s="137">
        <f t="shared" si="36"/>
        <v>1</v>
      </c>
      <c r="DS33" s="137">
        <f t="shared" si="36"/>
        <v>0</v>
      </c>
      <c r="DT33" s="137">
        <f t="shared" si="36"/>
        <v>0</v>
      </c>
      <c r="DU33" s="137">
        <f t="shared" si="36"/>
        <v>0</v>
      </c>
      <c r="DV33" s="137">
        <f t="shared" si="36"/>
        <v>4</v>
      </c>
      <c r="DW33" s="137">
        <f t="shared" si="36"/>
        <v>3</v>
      </c>
      <c r="DX33" s="137">
        <f t="shared" si="36"/>
        <v>1</v>
      </c>
      <c r="DY33" s="137">
        <f t="shared" si="36"/>
        <v>3</v>
      </c>
      <c r="DZ33" s="137">
        <f t="shared" si="36"/>
        <v>3</v>
      </c>
      <c r="EA33" s="137">
        <f t="shared" si="36"/>
        <v>0</v>
      </c>
      <c r="EB33" s="137">
        <f t="shared" si="36"/>
        <v>0</v>
      </c>
      <c r="EC33" s="137">
        <f t="shared" si="36"/>
        <v>0</v>
      </c>
      <c r="ED33" s="137">
        <f t="shared" si="36"/>
        <v>0</v>
      </c>
      <c r="EE33" s="137">
        <f t="shared" si="36"/>
        <v>0</v>
      </c>
      <c r="EF33" s="137">
        <f t="shared" si="36"/>
        <v>0</v>
      </c>
      <c r="EG33" s="137">
        <f t="shared" si="36"/>
        <v>0</v>
      </c>
      <c r="EH33" s="137">
        <f t="shared" si="36"/>
        <v>44</v>
      </c>
      <c r="EI33" s="137">
        <f t="shared" si="36"/>
        <v>26</v>
      </c>
      <c r="EJ33" s="137">
        <f t="shared" si="36"/>
        <v>18</v>
      </c>
      <c r="EK33" s="137">
        <f t="shared" si="36"/>
        <v>3</v>
      </c>
      <c r="EL33" s="137">
        <f t="shared" si="36"/>
        <v>1</v>
      </c>
      <c r="EM33" s="137">
        <f t="shared" si="36"/>
        <v>2</v>
      </c>
    </row>
    <row r="34" spans="1:143" s="1" customFormat="1" ht="19.5" customHeight="1">
      <c r="A34" s="159"/>
      <c r="B34" s="150" t="s">
        <v>311</v>
      </c>
      <c r="C34" s="138">
        <v>23</v>
      </c>
      <c r="D34" s="138">
        <v>13</v>
      </c>
      <c r="E34" s="138">
        <v>10</v>
      </c>
      <c r="F34" s="138">
        <v>3</v>
      </c>
      <c r="G34" s="138">
        <v>1</v>
      </c>
      <c r="H34" s="138">
        <v>2</v>
      </c>
      <c r="I34" s="138">
        <v>3</v>
      </c>
      <c r="J34" s="138">
        <v>1</v>
      </c>
      <c r="K34" s="138">
        <v>2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4"/>
      <c r="AH34" s="159"/>
      <c r="AI34" s="150" t="s">
        <v>311</v>
      </c>
      <c r="AJ34" s="138">
        <v>2</v>
      </c>
      <c r="AK34" s="138">
        <v>0</v>
      </c>
      <c r="AL34" s="138">
        <v>2</v>
      </c>
      <c r="AM34" s="138">
        <v>1</v>
      </c>
      <c r="AN34" s="138">
        <v>0</v>
      </c>
      <c r="AO34" s="138">
        <v>1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138">
        <v>0</v>
      </c>
      <c r="AY34" s="138">
        <v>0</v>
      </c>
      <c r="AZ34" s="138">
        <v>0</v>
      </c>
      <c r="BA34" s="138">
        <v>0</v>
      </c>
      <c r="BB34" s="138">
        <v>2</v>
      </c>
      <c r="BC34" s="138">
        <v>2</v>
      </c>
      <c r="BD34" s="138">
        <v>0</v>
      </c>
      <c r="BE34" s="138">
        <v>0</v>
      </c>
      <c r="BF34" s="138">
        <v>0</v>
      </c>
      <c r="BG34" s="138">
        <v>0</v>
      </c>
      <c r="BH34" s="138">
        <v>8</v>
      </c>
      <c r="BI34" s="138">
        <v>6</v>
      </c>
      <c r="BJ34" s="138">
        <v>2</v>
      </c>
      <c r="BK34" s="138">
        <v>1</v>
      </c>
      <c r="BL34" s="138">
        <v>1</v>
      </c>
      <c r="BM34" s="138">
        <v>0</v>
      </c>
      <c r="BN34" s="134"/>
      <c r="BO34" s="159"/>
      <c r="BP34" s="150" t="s">
        <v>311</v>
      </c>
      <c r="BQ34" s="138">
        <v>1</v>
      </c>
      <c r="BR34" s="138">
        <v>0</v>
      </c>
      <c r="BS34" s="138">
        <v>1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8">
        <v>0</v>
      </c>
      <c r="CB34" s="138">
        <v>0</v>
      </c>
      <c r="CC34" s="138">
        <v>1</v>
      </c>
      <c r="CD34" s="138">
        <v>1</v>
      </c>
      <c r="CE34" s="138">
        <v>0</v>
      </c>
      <c r="CF34" s="138">
        <v>0</v>
      </c>
      <c r="CG34" s="138">
        <v>0</v>
      </c>
      <c r="CH34" s="138">
        <v>0</v>
      </c>
      <c r="CI34" s="138">
        <v>0</v>
      </c>
      <c r="CJ34" s="138">
        <v>0</v>
      </c>
      <c r="CK34" s="138">
        <v>0</v>
      </c>
      <c r="CL34" s="138">
        <v>0</v>
      </c>
      <c r="CM34" s="138">
        <v>0</v>
      </c>
      <c r="CN34" s="138">
        <v>0</v>
      </c>
      <c r="CO34" s="138">
        <v>1</v>
      </c>
      <c r="CP34" s="138">
        <v>1</v>
      </c>
      <c r="CQ34" s="138">
        <v>0</v>
      </c>
      <c r="CR34" s="138">
        <v>0</v>
      </c>
      <c r="CS34" s="138">
        <v>0</v>
      </c>
      <c r="CT34" s="138">
        <v>0</v>
      </c>
      <c r="CU34" s="138">
        <v>0</v>
      </c>
      <c r="CV34" s="138">
        <v>0</v>
      </c>
      <c r="CW34" s="138">
        <v>0</v>
      </c>
      <c r="CX34" s="138">
        <v>0</v>
      </c>
      <c r="CY34" s="138">
        <v>0</v>
      </c>
      <c r="CZ34" s="138">
        <v>0</v>
      </c>
      <c r="DA34" s="134"/>
      <c r="DB34" s="159"/>
      <c r="DC34" s="150" t="s">
        <v>311</v>
      </c>
      <c r="DD34" s="138">
        <v>3</v>
      </c>
      <c r="DE34" s="138">
        <v>0</v>
      </c>
      <c r="DF34" s="138">
        <v>3</v>
      </c>
      <c r="DG34" s="138">
        <v>1</v>
      </c>
      <c r="DH34" s="138">
        <v>0</v>
      </c>
      <c r="DI34" s="138">
        <v>1</v>
      </c>
      <c r="DJ34" s="138">
        <v>1</v>
      </c>
      <c r="DK34" s="138">
        <v>1</v>
      </c>
      <c r="DL34" s="138">
        <v>0</v>
      </c>
      <c r="DM34" s="138">
        <v>0</v>
      </c>
      <c r="DN34" s="138">
        <v>0</v>
      </c>
      <c r="DO34" s="138">
        <v>0</v>
      </c>
      <c r="DP34" s="138">
        <v>1</v>
      </c>
      <c r="DQ34" s="138">
        <v>1</v>
      </c>
      <c r="DR34" s="138">
        <v>0</v>
      </c>
      <c r="DS34" s="138">
        <v>0</v>
      </c>
      <c r="DT34" s="138">
        <v>0</v>
      </c>
      <c r="DU34" s="138">
        <v>0</v>
      </c>
      <c r="DV34" s="138">
        <v>0</v>
      </c>
      <c r="DW34" s="138">
        <v>0</v>
      </c>
      <c r="DX34" s="138">
        <v>0</v>
      </c>
      <c r="DY34" s="138">
        <v>0</v>
      </c>
      <c r="DZ34" s="138">
        <v>0</v>
      </c>
      <c r="EA34" s="138">
        <v>0</v>
      </c>
      <c r="EB34" s="138">
        <v>0</v>
      </c>
      <c r="EC34" s="138">
        <v>0</v>
      </c>
      <c r="ED34" s="138">
        <v>0</v>
      </c>
      <c r="EE34" s="138">
        <v>0</v>
      </c>
      <c r="EF34" s="138">
        <v>0</v>
      </c>
      <c r="EG34" s="138">
        <v>0</v>
      </c>
      <c r="EH34" s="138">
        <v>20</v>
      </c>
      <c r="EI34" s="138">
        <v>12</v>
      </c>
      <c r="EJ34" s="138">
        <v>8</v>
      </c>
      <c r="EK34" s="138">
        <v>3</v>
      </c>
      <c r="EL34" s="138">
        <v>1</v>
      </c>
      <c r="EM34" s="138">
        <v>2</v>
      </c>
    </row>
    <row r="35" spans="1:143" s="1" customFormat="1" ht="19.5" customHeight="1">
      <c r="A35" s="160"/>
      <c r="B35" s="148" t="s">
        <v>313</v>
      </c>
      <c r="C35" s="135">
        <v>15</v>
      </c>
      <c r="D35" s="135">
        <v>12</v>
      </c>
      <c r="E35" s="135">
        <v>3</v>
      </c>
      <c r="F35" s="135">
        <v>4</v>
      </c>
      <c r="G35" s="135">
        <v>3</v>
      </c>
      <c r="H35" s="135">
        <v>1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4"/>
      <c r="AH35" s="160"/>
      <c r="AI35" s="148" t="s">
        <v>313</v>
      </c>
      <c r="AJ35" s="135">
        <v>6</v>
      </c>
      <c r="AK35" s="135">
        <v>6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0</v>
      </c>
      <c r="AY35" s="135">
        <v>0</v>
      </c>
      <c r="AZ35" s="135">
        <v>0</v>
      </c>
      <c r="BA35" s="135">
        <v>0</v>
      </c>
      <c r="BB35" s="135">
        <v>0</v>
      </c>
      <c r="BC35" s="135">
        <v>0</v>
      </c>
      <c r="BD35" s="135">
        <v>0</v>
      </c>
      <c r="BE35" s="135">
        <v>0</v>
      </c>
      <c r="BF35" s="135">
        <v>0</v>
      </c>
      <c r="BG35" s="135">
        <v>0</v>
      </c>
      <c r="BH35" s="135">
        <v>2</v>
      </c>
      <c r="BI35" s="135">
        <v>2</v>
      </c>
      <c r="BJ35" s="135">
        <v>0</v>
      </c>
      <c r="BK35" s="135">
        <v>1</v>
      </c>
      <c r="BL35" s="135">
        <v>1</v>
      </c>
      <c r="BM35" s="135">
        <v>0</v>
      </c>
      <c r="BN35" s="134"/>
      <c r="BO35" s="160"/>
      <c r="BP35" s="148" t="s">
        <v>313</v>
      </c>
      <c r="BQ35" s="135">
        <v>0</v>
      </c>
      <c r="BR35" s="135">
        <v>0</v>
      </c>
      <c r="BS35" s="135">
        <v>0</v>
      </c>
      <c r="BT35" s="135">
        <v>0</v>
      </c>
      <c r="BU35" s="135">
        <v>0</v>
      </c>
      <c r="BV35" s="135">
        <v>0</v>
      </c>
      <c r="BW35" s="135">
        <v>0</v>
      </c>
      <c r="BX35" s="135">
        <v>0</v>
      </c>
      <c r="BY35" s="135">
        <v>0</v>
      </c>
      <c r="BZ35" s="135">
        <v>0</v>
      </c>
      <c r="CA35" s="135">
        <v>0</v>
      </c>
      <c r="CB35" s="135">
        <v>0</v>
      </c>
      <c r="CC35" s="135">
        <v>0</v>
      </c>
      <c r="CD35" s="135">
        <v>0</v>
      </c>
      <c r="CE35" s="135">
        <v>0</v>
      </c>
      <c r="CF35" s="135">
        <v>0</v>
      </c>
      <c r="CG35" s="135">
        <v>0</v>
      </c>
      <c r="CH35" s="135">
        <v>0</v>
      </c>
      <c r="CI35" s="135">
        <v>1</v>
      </c>
      <c r="CJ35" s="135">
        <v>0</v>
      </c>
      <c r="CK35" s="135">
        <v>1</v>
      </c>
      <c r="CL35" s="135">
        <v>1</v>
      </c>
      <c r="CM35" s="135">
        <v>0</v>
      </c>
      <c r="CN35" s="135">
        <v>1</v>
      </c>
      <c r="CO35" s="135">
        <v>0</v>
      </c>
      <c r="CP35" s="135">
        <v>0</v>
      </c>
      <c r="CQ35" s="135">
        <v>0</v>
      </c>
      <c r="CR35" s="135">
        <v>0</v>
      </c>
      <c r="CS35" s="135">
        <v>0</v>
      </c>
      <c r="CT35" s="135">
        <v>0</v>
      </c>
      <c r="CU35" s="135">
        <v>0</v>
      </c>
      <c r="CV35" s="135">
        <v>0</v>
      </c>
      <c r="CW35" s="135">
        <v>0</v>
      </c>
      <c r="CX35" s="135">
        <v>0</v>
      </c>
      <c r="CY35" s="135">
        <v>0</v>
      </c>
      <c r="CZ35" s="135">
        <v>0</v>
      </c>
      <c r="DA35" s="134"/>
      <c r="DB35" s="160"/>
      <c r="DC35" s="148" t="s">
        <v>313</v>
      </c>
      <c r="DD35" s="135">
        <v>4</v>
      </c>
      <c r="DE35" s="135">
        <v>2</v>
      </c>
      <c r="DF35" s="135">
        <v>2</v>
      </c>
      <c r="DG35" s="135">
        <v>0</v>
      </c>
      <c r="DH35" s="135">
        <v>0</v>
      </c>
      <c r="DI35" s="135">
        <v>0</v>
      </c>
      <c r="DJ35" s="135">
        <v>0</v>
      </c>
      <c r="DK35" s="135">
        <v>0</v>
      </c>
      <c r="DL35" s="135">
        <v>0</v>
      </c>
      <c r="DM35" s="135">
        <v>0</v>
      </c>
      <c r="DN35" s="135">
        <v>0</v>
      </c>
      <c r="DO35" s="135">
        <v>0</v>
      </c>
      <c r="DP35" s="135">
        <v>0</v>
      </c>
      <c r="DQ35" s="135">
        <v>0</v>
      </c>
      <c r="DR35" s="135">
        <v>0</v>
      </c>
      <c r="DS35" s="135">
        <v>0</v>
      </c>
      <c r="DT35" s="135">
        <v>0</v>
      </c>
      <c r="DU35" s="135">
        <v>0</v>
      </c>
      <c r="DV35" s="135">
        <v>2</v>
      </c>
      <c r="DW35" s="135">
        <v>2</v>
      </c>
      <c r="DX35" s="135">
        <v>0</v>
      </c>
      <c r="DY35" s="135">
        <v>2</v>
      </c>
      <c r="DZ35" s="135">
        <v>2</v>
      </c>
      <c r="EA35" s="135">
        <v>0</v>
      </c>
      <c r="EB35" s="135">
        <v>0</v>
      </c>
      <c r="EC35" s="135">
        <v>0</v>
      </c>
      <c r="ED35" s="135">
        <v>0</v>
      </c>
      <c r="EE35" s="135">
        <v>0</v>
      </c>
      <c r="EF35" s="135">
        <v>0</v>
      </c>
      <c r="EG35" s="135">
        <v>0</v>
      </c>
      <c r="EH35" s="135">
        <v>13</v>
      </c>
      <c r="EI35" s="135">
        <v>10</v>
      </c>
      <c r="EJ35" s="135">
        <v>3</v>
      </c>
      <c r="EK35" s="135">
        <v>0</v>
      </c>
      <c r="EL35" s="135">
        <v>0</v>
      </c>
      <c r="EM35" s="135">
        <v>0</v>
      </c>
    </row>
    <row r="36" spans="1:143" s="1" customFormat="1" ht="19.5" customHeight="1">
      <c r="A36" s="155"/>
      <c r="B36" s="153" t="s">
        <v>315</v>
      </c>
      <c r="C36" s="139">
        <v>11</v>
      </c>
      <c r="D36" s="139">
        <v>4</v>
      </c>
      <c r="E36" s="139">
        <v>7</v>
      </c>
      <c r="F36" s="139">
        <v>3</v>
      </c>
      <c r="G36" s="139">
        <v>2</v>
      </c>
      <c r="H36" s="139">
        <v>1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4"/>
      <c r="AH36" s="155"/>
      <c r="AI36" s="153" t="s">
        <v>315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v>0</v>
      </c>
      <c r="AU36" s="139">
        <v>0</v>
      </c>
      <c r="AV36" s="139">
        <v>0</v>
      </c>
      <c r="AW36" s="139">
        <v>0</v>
      </c>
      <c r="AX36" s="139">
        <v>0</v>
      </c>
      <c r="AY36" s="139">
        <v>0</v>
      </c>
      <c r="AZ36" s="139">
        <v>0</v>
      </c>
      <c r="BA36" s="139">
        <v>0</v>
      </c>
      <c r="BB36" s="139">
        <v>0</v>
      </c>
      <c r="BC36" s="139">
        <v>0</v>
      </c>
      <c r="BD36" s="139">
        <v>0</v>
      </c>
      <c r="BE36" s="139">
        <v>0</v>
      </c>
      <c r="BF36" s="139">
        <v>0</v>
      </c>
      <c r="BG36" s="139">
        <v>0</v>
      </c>
      <c r="BH36" s="139">
        <v>4</v>
      </c>
      <c r="BI36" s="139">
        <v>2</v>
      </c>
      <c r="BJ36" s="139">
        <v>2</v>
      </c>
      <c r="BK36" s="139">
        <v>1</v>
      </c>
      <c r="BL36" s="139">
        <v>1</v>
      </c>
      <c r="BM36" s="139">
        <v>0</v>
      </c>
      <c r="BN36" s="134"/>
      <c r="BO36" s="155"/>
      <c r="BP36" s="153" t="s">
        <v>315</v>
      </c>
      <c r="BQ36" s="139">
        <v>0</v>
      </c>
      <c r="BR36" s="139">
        <v>0</v>
      </c>
      <c r="BS36" s="139">
        <v>0</v>
      </c>
      <c r="BT36" s="139">
        <v>0</v>
      </c>
      <c r="BU36" s="139">
        <v>0</v>
      </c>
      <c r="BV36" s="139">
        <v>0</v>
      </c>
      <c r="BW36" s="139">
        <v>0</v>
      </c>
      <c r="BX36" s="139">
        <v>0</v>
      </c>
      <c r="BY36" s="139">
        <v>0</v>
      </c>
      <c r="BZ36" s="139">
        <v>0</v>
      </c>
      <c r="CA36" s="139">
        <v>0</v>
      </c>
      <c r="CB36" s="139">
        <v>0</v>
      </c>
      <c r="CC36" s="139">
        <v>0</v>
      </c>
      <c r="CD36" s="139">
        <v>0</v>
      </c>
      <c r="CE36" s="139">
        <v>0</v>
      </c>
      <c r="CF36" s="139">
        <v>0</v>
      </c>
      <c r="CG36" s="139">
        <v>0</v>
      </c>
      <c r="CH36" s="139">
        <v>0</v>
      </c>
      <c r="CI36" s="139">
        <v>2</v>
      </c>
      <c r="CJ36" s="139">
        <v>0</v>
      </c>
      <c r="CK36" s="139">
        <v>2</v>
      </c>
      <c r="CL36" s="139">
        <v>1</v>
      </c>
      <c r="CM36" s="139">
        <v>0</v>
      </c>
      <c r="CN36" s="139">
        <v>1</v>
      </c>
      <c r="CO36" s="139">
        <v>1</v>
      </c>
      <c r="CP36" s="139">
        <v>0</v>
      </c>
      <c r="CQ36" s="139">
        <v>1</v>
      </c>
      <c r="CR36" s="139">
        <v>0</v>
      </c>
      <c r="CS36" s="139">
        <v>0</v>
      </c>
      <c r="CT36" s="139">
        <v>0</v>
      </c>
      <c r="CU36" s="139">
        <v>0</v>
      </c>
      <c r="CV36" s="139">
        <v>0</v>
      </c>
      <c r="CW36" s="139">
        <v>0</v>
      </c>
      <c r="CX36" s="139">
        <v>0</v>
      </c>
      <c r="CY36" s="139">
        <v>0</v>
      </c>
      <c r="CZ36" s="139">
        <v>0</v>
      </c>
      <c r="DA36" s="134"/>
      <c r="DB36" s="155"/>
      <c r="DC36" s="153" t="s">
        <v>315</v>
      </c>
      <c r="DD36" s="139">
        <v>1</v>
      </c>
      <c r="DE36" s="139">
        <v>1</v>
      </c>
      <c r="DF36" s="139">
        <v>0</v>
      </c>
      <c r="DG36" s="139">
        <v>0</v>
      </c>
      <c r="DH36" s="139">
        <v>0</v>
      </c>
      <c r="DI36" s="139">
        <v>0</v>
      </c>
      <c r="DJ36" s="139">
        <v>0</v>
      </c>
      <c r="DK36" s="139">
        <v>0</v>
      </c>
      <c r="DL36" s="139">
        <v>0</v>
      </c>
      <c r="DM36" s="139">
        <v>0</v>
      </c>
      <c r="DN36" s="139">
        <v>0</v>
      </c>
      <c r="DO36" s="139">
        <v>0</v>
      </c>
      <c r="DP36" s="139">
        <v>1</v>
      </c>
      <c r="DQ36" s="139">
        <v>0</v>
      </c>
      <c r="DR36" s="139">
        <v>1</v>
      </c>
      <c r="DS36" s="139">
        <v>0</v>
      </c>
      <c r="DT36" s="139">
        <v>0</v>
      </c>
      <c r="DU36" s="139">
        <v>0</v>
      </c>
      <c r="DV36" s="139">
        <v>2</v>
      </c>
      <c r="DW36" s="139">
        <v>1</v>
      </c>
      <c r="DX36" s="139">
        <v>1</v>
      </c>
      <c r="DY36" s="139">
        <v>1</v>
      </c>
      <c r="DZ36" s="139">
        <v>1</v>
      </c>
      <c r="EA36" s="139">
        <v>0</v>
      </c>
      <c r="EB36" s="139">
        <v>0</v>
      </c>
      <c r="EC36" s="139">
        <v>0</v>
      </c>
      <c r="ED36" s="139">
        <v>0</v>
      </c>
      <c r="EE36" s="139">
        <v>0</v>
      </c>
      <c r="EF36" s="139">
        <v>0</v>
      </c>
      <c r="EG36" s="139">
        <v>0</v>
      </c>
      <c r="EH36" s="139">
        <v>11</v>
      </c>
      <c r="EI36" s="139">
        <v>4</v>
      </c>
      <c r="EJ36" s="139">
        <v>7</v>
      </c>
      <c r="EK36" s="139">
        <v>0</v>
      </c>
      <c r="EL36" s="139">
        <v>0</v>
      </c>
      <c r="EM36" s="139">
        <v>0</v>
      </c>
    </row>
    <row r="37" spans="1:143" s="1" customFormat="1" ht="19.5" customHeight="1">
      <c r="A37" s="622" t="s">
        <v>46</v>
      </c>
      <c r="B37" s="623"/>
      <c r="C37" s="137">
        <f t="shared" ref="C37:AF37" si="37">SUM(C38:C44)</f>
        <v>241</v>
      </c>
      <c r="D37" s="137">
        <f t="shared" si="37"/>
        <v>129</v>
      </c>
      <c r="E37" s="137">
        <f t="shared" si="37"/>
        <v>112</v>
      </c>
      <c r="F37" s="137">
        <f>SUM(F38:F44)</f>
        <v>81</v>
      </c>
      <c r="G37" s="137">
        <f t="shared" si="37"/>
        <v>39</v>
      </c>
      <c r="H37" s="137">
        <f t="shared" si="37"/>
        <v>42</v>
      </c>
      <c r="I37" s="137">
        <f>SUM(I38:I44)</f>
        <v>7</v>
      </c>
      <c r="J37" s="137">
        <f t="shared" si="37"/>
        <v>5</v>
      </c>
      <c r="K37" s="137">
        <f t="shared" si="37"/>
        <v>2</v>
      </c>
      <c r="L37" s="137">
        <f>SUM(L38:L44)</f>
        <v>1</v>
      </c>
      <c r="M37" s="137">
        <f t="shared" si="37"/>
        <v>1</v>
      </c>
      <c r="N37" s="137">
        <f t="shared" si="37"/>
        <v>0</v>
      </c>
      <c r="O37" s="137">
        <f>SUM(O38:O44)</f>
        <v>6</v>
      </c>
      <c r="P37" s="137">
        <f t="shared" si="37"/>
        <v>2</v>
      </c>
      <c r="Q37" s="137">
        <f t="shared" si="37"/>
        <v>4</v>
      </c>
      <c r="R37" s="137">
        <f>SUM(R38:R44)</f>
        <v>0</v>
      </c>
      <c r="S37" s="137">
        <f t="shared" si="37"/>
        <v>0</v>
      </c>
      <c r="T37" s="137">
        <f t="shared" si="37"/>
        <v>0</v>
      </c>
      <c r="U37" s="137">
        <f>SUM(U38:U44)</f>
        <v>1</v>
      </c>
      <c r="V37" s="137">
        <f t="shared" si="37"/>
        <v>1</v>
      </c>
      <c r="W37" s="137">
        <f t="shared" si="37"/>
        <v>0</v>
      </c>
      <c r="X37" s="137">
        <f>SUM(X38:X44)</f>
        <v>0</v>
      </c>
      <c r="Y37" s="137">
        <f t="shared" si="37"/>
        <v>0</v>
      </c>
      <c r="Z37" s="137">
        <f t="shared" si="37"/>
        <v>0</v>
      </c>
      <c r="AA37" s="137">
        <f>SUM(AA38:AA44)</f>
        <v>15</v>
      </c>
      <c r="AB37" s="137">
        <f t="shared" si="37"/>
        <v>12</v>
      </c>
      <c r="AC37" s="137">
        <f t="shared" si="37"/>
        <v>3</v>
      </c>
      <c r="AD37" s="137">
        <f>SUM(AD38:AD44)</f>
        <v>3</v>
      </c>
      <c r="AE37" s="137">
        <f t="shared" si="37"/>
        <v>3</v>
      </c>
      <c r="AF37" s="137">
        <f t="shared" si="37"/>
        <v>0</v>
      </c>
      <c r="AG37" s="134"/>
      <c r="AH37" s="622" t="s">
        <v>46</v>
      </c>
      <c r="AI37" s="623"/>
      <c r="AJ37" s="137">
        <f>SUM(AJ38:AJ44)</f>
        <v>44</v>
      </c>
      <c r="AK37" s="137">
        <f t="shared" ref="AK37:BM37" si="38">SUM(AK38:AK44)</f>
        <v>25</v>
      </c>
      <c r="AL37" s="137">
        <f t="shared" si="38"/>
        <v>19</v>
      </c>
      <c r="AM37" s="137">
        <f t="shared" si="38"/>
        <v>13</v>
      </c>
      <c r="AN37" s="137">
        <f t="shared" si="38"/>
        <v>5</v>
      </c>
      <c r="AO37" s="137">
        <f t="shared" si="38"/>
        <v>8</v>
      </c>
      <c r="AP37" s="137">
        <f t="shared" si="38"/>
        <v>2</v>
      </c>
      <c r="AQ37" s="137">
        <f t="shared" si="38"/>
        <v>2</v>
      </c>
      <c r="AR37" s="137">
        <f t="shared" si="38"/>
        <v>0</v>
      </c>
      <c r="AS37" s="137">
        <f t="shared" si="38"/>
        <v>1</v>
      </c>
      <c r="AT37" s="137">
        <f t="shared" si="38"/>
        <v>1</v>
      </c>
      <c r="AU37" s="137">
        <f t="shared" si="38"/>
        <v>0</v>
      </c>
      <c r="AV37" s="137">
        <f t="shared" si="38"/>
        <v>4</v>
      </c>
      <c r="AW37" s="137">
        <f t="shared" si="38"/>
        <v>2</v>
      </c>
      <c r="AX37" s="137">
        <f t="shared" si="38"/>
        <v>2</v>
      </c>
      <c r="AY37" s="137">
        <f t="shared" si="38"/>
        <v>1</v>
      </c>
      <c r="AZ37" s="137">
        <f t="shared" si="38"/>
        <v>1</v>
      </c>
      <c r="BA37" s="137">
        <f t="shared" si="38"/>
        <v>0</v>
      </c>
      <c r="BB37" s="137">
        <f t="shared" si="38"/>
        <v>6</v>
      </c>
      <c r="BC37" s="137">
        <f t="shared" si="38"/>
        <v>6</v>
      </c>
      <c r="BD37" s="137">
        <f t="shared" si="38"/>
        <v>0</v>
      </c>
      <c r="BE37" s="137">
        <f t="shared" si="38"/>
        <v>3</v>
      </c>
      <c r="BF37" s="137">
        <f t="shared" si="38"/>
        <v>3</v>
      </c>
      <c r="BG37" s="137">
        <f t="shared" si="38"/>
        <v>0</v>
      </c>
      <c r="BH37" s="137">
        <f t="shared" si="38"/>
        <v>24</v>
      </c>
      <c r="BI37" s="137">
        <f t="shared" si="38"/>
        <v>7</v>
      </c>
      <c r="BJ37" s="137">
        <f t="shared" si="38"/>
        <v>17</v>
      </c>
      <c r="BK37" s="137">
        <f t="shared" si="38"/>
        <v>6</v>
      </c>
      <c r="BL37" s="137">
        <f t="shared" si="38"/>
        <v>0</v>
      </c>
      <c r="BM37" s="137">
        <f t="shared" si="38"/>
        <v>6</v>
      </c>
      <c r="BN37" s="134"/>
      <c r="BO37" s="622" t="s">
        <v>46</v>
      </c>
      <c r="BP37" s="623"/>
      <c r="BQ37" s="137">
        <f>SUM(BQ38:BQ44)</f>
        <v>0</v>
      </c>
      <c r="BR37" s="137">
        <f t="shared" ref="BR37:CZ37" si="39">SUM(BR38:BR44)</f>
        <v>0</v>
      </c>
      <c r="BS37" s="137">
        <f t="shared" si="39"/>
        <v>0</v>
      </c>
      <c r="BT37" s="137">
        <f t="shared" si="39"/>
        <v>0</v>
      </c>
      <c r="BU37" s="137">
        <f t="shared" si="39"/>
        <v>0</v>
      </c>
      <c r="BV37" s="137">
        <f t="shared" si="39"/>
        <v>0</v>
      </c>
      <c r="BW37" s="137">
        <f t="shared" si="39"/>
        <v>2</v>
      </c>
      <c r="BX37" s="137">
        <f t="shared" si="39"/>
        <v>0</v>
      </c>
      <c r="BY37" s="137">
        <f t="shared" si="39"/>
        <v>2</v>
      </c>
      <c r="BZ37" s="137">
        <f t="shared" si="39"/>
        <v>0</v>
      </c>
      <c r="CA37" s="137">
        <f t="shared" si="39"/>
        <v>0</v>
      </c>
      <c r="CB37" s="137">
        <f t="shared" si="39"/>
        <v>0</v>
      </c>
      <c r="CC37" s="137">
        <f t="shared" si="39"/>
        <v>5</v>
      </c>
      <c r="CD37" s="137">
        <f t="shared" si="39"/>
        <v>1</v>
      </c>
      <c r="CE37" s="137">
        <f t="shared" si="39"/>
        <v>4</v>
      </c>
      <c r="CF37" s="137">
        <f t="shared" si="39"/>
        <v>1</v>
      </c>
      <c r="CG37" s="137">
        <f t="shared" si="39"/>
        <v>0</v>
      </c>
      <c r="CH37" s="137">
        <f t="shared" si="39"/>
        <v>1</v>
      </c>
      <c r="CI37" s="137">
        <f t="shared" si="39"/>
        <v>25</v>
      </c>
      <c r="CJ37" s="137">
        <f t="shared" si="39"/>
        <v>9</v>
      </c>
      <c r="CK37" s="137">
        <f t="shared" si="39"/>
        <v>16</v>
      </c>
      <c r="CL37" s="137">
        <f t="shared" si="39"/>
        <v>16</v>
      </c>
      <c r="CM37" s="137">
        <f t="shared" si="39"/>
        <v>6</v>
      </c>
      <c r="CN37" s="137">
        <f>SUM(CN38:CN44)</f>
        <v>10</v>
      </c>
      <c r="CO37" s="137">
        <f t="shared" si="39"/>
        <v>6</v>
      </c>
      <c r="CP37" s="137">
        <f t="shared" si="39"/>
        <v>2</v>
      </c>
      <c r="CQ37" s="137">
        <f t="shared" si="39"/>
        <v>4</v>
      </c>
      <c r="CR37" s="137">
        <f t="shared" si="39"/>
        <v>5</v>
      </c>
      <c r="CS37" s="137">
        <f t="shared" si="39"/>
        <v>1</v>
      </c>
      <c r="CT37" s="137">
        <f t="shared" si="39"/>
        <v>4</v>
      </c>
      <c r="CU37" s="137">
        <f t="shared" si="39"/>
        <v>0</v>
      </c>
      <c r="CV37" s="137">
        <f t="shared" si="39"/>
        <v>0</v>
      </c>
      <c r="CW37" s="137">
        <f t="shared" si="39"/>
        <v>0</v>
      </c>
      <c r="CX37" s="137">
        <f t="shared" si="39"/>
        <v>0</v>
      </c>
      <c r="CY37" s="137">
        <f t="shared" si="39"/>
        <v>0</v>
      </c>
      <c r="CZ37" s="137">
        <f t="shared" si="39"/>
        <v>0</v>
      </c>
      <c r="DA37" s="134"/>
      <c r="DB37" s="622" t="s">
        <v>46</v>
      </c>
      <c r="DC37" s="623"/>
      <c r="DD37" s="137">
        <f>SUM(DD38:DD44)</f>
        <v>27</v>
      </c>
      <c r="DE37" s="137">
        <f t="shared" ref="DE37:EM37" si="40">SUM(DE38:DE44)</f>
        <v>6</v>
      </c>
      <c r="DF37" s="137">
        <f t="shared" si="40"/>
        <v>21</v>
      </c>
      <c r="DG37" s="137">
        <f t="shared" si="40"/>
        <v>4</v>
      </c>
      <c r="DH37" s="137">
        <f t="shared" si="40"/>
        <v>0</v>
      </c>
      <c r="DI37" s="137">
        <f t="shared" si="40"/>
        <v>4</v>
      </c>
      <c r="DJ37" s="137">
        <f t="shared" si="40"/>
        <v>3</v>
      </c>
      <c r="DK37" s="137">
        <f t="shared" si="40"/>
        <v>2</v>
      </c>
      <c r="DL37" s="137">
        <f t="shared" si="40"/>
        <v>1</v>
      </c>
      <c r="DM37" s="137">
        <f t="shared" si="40"/>
        <v>2</v>
      </c>
      <c r="DN37" s="137">
        <f t="shared" si="40"/>
        <v>2</v>
      </c>
      <c r="DO37" s="137">
        <f t="shared" si="40"/>
        <v>0</v>
      </c>
      <c r="DP37" s="137">
        <f t="shared" si="40"/>
        <v>24</v>
      </c>
      <c r="DQ37" s="137">
        <f t="shared" si="40"/>
        <v>20</v>
      </c>
      <c r="DR37" s="137">
        <f t="shared" si="40"/>
        <v>4</v>
      </c>
      <c r="DS37" s="137">
        <f t="shared" si="40"/>
        <v>3</v>
      </c>
      <c r="DT37" s="137">
        <f t="shared" si="40"/>
        <v>2</v>
      </c>
      <c r="DU37" s="137">
        <f t="shared" si="40"/>
        <v>1</v>
      </c>
      <c r="DV37" s="137">
        <f t="shared" si="40"/>
        <v>39</v>
      </c>
      <c r="DW37" s="137">
        <f t="shared" si="40"/>
        <v>26</v>
      </c>
      <c r="DX37" s="137">
        <f t="shared" si="40"/>
        <v>13</v>
      </c>
      <c r="DY37" s="137">
        <f t="shared" si="40"/>
        <v>22</v>
      </c>
      <c r="DZ37" s="137">
        <f t="shared" si="40"/>
        <v>14</v>
      </c>
      <c r="EA37" s="137">
        <f t="shared" si="40"/>
        <v>8</v>
      </c>
      <c r="EB37" s="137">
        <f t="shared" si="40"/>
        <v>1</v>
      </c>
      <c r="EC37" s="137">
        <f t="shared" si="40"/>
        <v>1</v>
      </c>
      <c r="ED37" s="137">
        <f t="shared" si="40"/>
        <v>0</v>
      </c>
      <c r="EE37" s="137">
        <f t="shared" si="40"/>
        <v>0</v>
      </c>
      <c r="EF37" s="137">
        <f t="shared" si="40"/>
        <v>0</v>
      </c>
      <c r="EG37" s="137">
        <f t="shared" si="40"/>
        <v>0</v>
      </c>
      <c r="EH37" s="137">
        <f t="shared" si="40"/>
        <v>146</v>
      </c>
      <c r="EI37" s="137">
        <f t="shared" si="40"/>
        <v>67</v>
      </c>
      <c r="EJ37" s="137">
        <f t="shared" si="40"/>
        <v>79</v>
      </c>
      <c r="EK37" s="137">
        <f t="shared" si="40"/>
        <v>3</v>
      </c>
      <c r="EL37" s="137">
        <f t="shared" si="40"/>
        <v>0</v>
      </c>
      <c r="EM37" s="137">
        <f t="shared" si="40"/>
        <v>3</v>
      </c>
    </row>
    <row r="38" spans="1:143" s="1" customFormat="1" ht="19.5" customHeight="1">
      <c r="A38" s="149"/>
      <c r="B38" s="150" t="s">
        <v>316</v>
      </c>
      <c r="C38" s="138">
        <v>61</v>
      </c>
      <c r="D38" s="138">
        <v>40</v>
      </c>
      <c r="E38" s="138">
        <v>21</v>
      </c>
      <c r="F38" s="138">
        <v>13</v>
      </c>
      <c r="G38" s="138">
        <v>8</v>
      </c>
      <c r="H38" s="138">
        <v>5</v>
      </c>
      <c r="I38" s="138">
        <v>2</v>
      </c>
      <c r="J38" s="138">
        <v>1</v>
      </c>
      <c r="K38" s="138">
        <v>1</v>
      </c>
      <c r="L38" s="138">
        <v>0</v>
      </c>
      <c r="M38" s="138">
        <v>0</v>
      </c>
      <c r="N38" s="138">
        <v>0</v>
      </c>
      <c r="O38" s="138">
        <v>1</v>
      </c>
      <c r="P38" s="138">
        <v>0</v>
      </c>
      <c r="Q38" s="138">
        <v>1</v>
      </c>
      <c r="R38" s="138">
        <v>0</v>
      </c>
      <c r="S38" s="138">
        <v>0</v>
      </c>
      <c r="T38" s="138">
        <v>0</v>
      </c>
      <c r="U38" s="138">
        <v>1</v>
      </c>
      <c r="V38" s="138">
        <v>1</v>
      </c>
      <c r="W38" s="138">
        <v>0</v>
      </c>
      <c r="X38" s="138">
        <v>0</v>
      </c>
      <c r="Y38" s="138">
        <v>0</v>
      </c>
      <c r="Z38" s="138">
        <v>0</v>
      </c>
      <c r="AA38" s="138">
        <v>8</v>
      </c>
      <c r="AB38" s="138">
        <v>7</v>
      </c>
      <c r="AC38" s="138">
        <v>1</v>
      </c>
      <c r="AD38" s="138">
        <v>1</v>
      </c>
      <c r="AE38" s="138">
        <v>1</v>
      </c>
      <c r="AF38" s="138">
        <v>0</v>
      </c>
      <c r="AG38" s="134"/>
      <c r="AH38" s="149"/>
      <c r="AI38" s="150" t="s">
        <v>316</v>
      </c>
      <c r="AJ38" s="138">
        <v>9</v>
      </c>
      <c r="AK38" s="138">
        <v>8</v>
      </c>
      <c r="AL38" s="138">
        <v>1</v>
      </c>
      <c r="AM38" s="138">
        <v>2</v>
      </c>
      <c r="AN38" s="138">
        <v>2</v>
      </c>
      <c r="AO38" s="138">
        <v>0</v>
      </c>
      <c r="AP38" s="138">
        <v>1</v>
      </c>
      <c r="AQ38" s="138">
        <v>1</v>
      </c>
      <c r="AR38" s="138">
        <v>0</v>
      </c>
      <c r="AS38" s="138">
        <v>1</v>
      </c>
      <c r="AT38" s="138">
        <v>1</v>
      </c>
      <c r="AU38" s="138">
        <v>0</v>
      </c>
      <c r="AV38" s="138">
        <v>1</v>
      </c>
      <c r="AW38" s="138">
        <v>0</v>
      </c>
      <c r="AX38" s="138">
        <v>1</v>
      </c>
      <c r="AY38" s="138">
        <v>0</v>
      </c>
      <c r="AZ38" s="138">
        <v>0</v>
      </c>
      <c r="BA38" s="138">
        <v>0</v>
      </c>
      <c r="BB38" s="138">
        <v>3</v>
      </c>
      <c r="BC38" s="138">
        <v>3</v>
      </c>
      <c r="BD38" s="138">
        <v>0</v>
      </c>
      <c r="BE38" s="138">
        <v>2</v>
      </c>
      <c r="BF38" s="138">
        <v>2</v>
      </c>
      <c r="BG38" s="138">
        <v>0</v>
      </c>
      <c r="BH38" s="138">
        <v>2</v>
      </c>
      <c r="BI38" s="138">
        <v>2</v>
      </c>
      <c r="BJ38" s="138">
        <v>0</v>
      </c>
      <c r="BK38" s="138">
        <v>0</v>
      </c>
      <c r="BL38" s="138">
        <v>0</v>
      </c>
      <c r="BM38" s="138">
        <v>0</v>
      </c>
      <c r="BN38" s="134"/>
      <c r="BO38" s="149"/>
      <c r="BP38" s="150" t="s">
        <v>316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8">
        <v>0</v>
      </c>
      <c r="CB38" s="138">
        <v>0</v>
      </c>
      <c r="CC38" s="138">
        <v>1</v>
      </c>
      <c r="CD38" s="138">
        <v>0</v>
      </c>
      <c r="CE38" s="138">
        <v>1</v>
      </c>
      <c r="CF38" s="138">
        <v>0</v>
      </c>
      <c r="CG38" s="138">
        <v>0</v>
      </c>
      <c r="CH38" s="138">
        <v>0</v>
      </c>
      <c r="CI38" s="138">
        <v>5</v>
      </c>
      <c r="CJ38" s="138">
        <v>0</v>
      </c>
      <c r="CK38" s="138">
        <v>5</v>
      </c>
      <c r="CL38" s="138">
        <v>1</v>
      </c>
      <c r="CM38" s="138">
        <v>0</v>
      </c>
      <c r="CN38" s="138">
        <v>1</v>
      </c>
      <c r="CO38" s="138">
        <v>2</v>
      </c>
      <c r="CP38" s="138">
        <v>0</v>
      </c>
      <c r="CQ38" s="138">
        <v>2</v>
      </c>
      <c r="CR38" s="138">
        <v>2</v>
      </c>
      <c r="CS38" s="138">
        <v>0</v>
      </c>
      <c r="CT38" s="138">
        <v>2</v>
      </c>
      <c r="CU38" s="138">
        <v>0</v>
      </c>
      <c r="CV38" s="138">
        <v>0</v>
      </c>
      <c r="CW38" s="138">
        <v>0</v>
      </c>
      <c r="CX38" s="138">
        <v>0</v>
      </c>
      <c r="CY38" s="138">
        <v>0</v>
      </c>
      <c r="CZ38" s="138">
        <v>0</v>
      </c>
      <c r="DA38" s="134"/>
      <c r="DB38" s="149"/>
      <c r="DC38" s="150" t="s">
        <v>316</v>
      </c>
      <c r="DD38" s="138">
        <v>6</v>
      </c>
      <c r="DE38" s="138">
        <v>2</v>
      </c>
      <c r="DF38" s="138">
        <v>4</v>
      </c>
      <c r="DG38" s="138">
        <v>0</v>
      </c>
      <c r="DH38" s="138">
        <v>0</v>
      </c>
      <c r="DI38" s="138">
        <v>0</v>
      </c>
      <c r="DJ38" s="138">
        <v>0</v>
      </c>
      <c r="DK38" s="138">
        <v>0</v>
      </c>
      <c r="DL38" s="138">
        <v>0</v>
      </c>
      <c r="DM38" s="138">
        <v>0</v>
      </c>
      <c r="DN38" s="138">
        <v>0</v>
      </c>
      <c r="DO38" s="138">
        <v>0</v>
      </c>
      <c r="DP38" s="138">
        <v>10</v>
      </c>
      <c r="DQ38" s="138">
        <v>8</v>
      </c>
      <c r="DR38" s="138">
        <v>2</v>
      </c>
      <c r="DS38" s="138">
        <v>3</v>
      </c>
      <c r="DT38" s="138">
        <v>2</v>
      </c>
      <c r="DU38" s="138">
        <v>1</v>
      </c>
      <c r="DV38" s="138">
        <v>8</v>
      </c>
      <c r="DW38" s="138">
        <v>6</v>
      </c>
      <c r="DX38" s="138">
        <v>2</v>
      </c>
      <c r="DY38" s="138">
        <v>1</v>
      </c>
      <c r="DZ38" s="138">
        <v>0</v>
      </c>
      <c r="EA38" s="138">
        <v>1</v>
      </c>
      <c r="EB38" s="138">
        <v>1</v>
      </c>
      <c r="EC38" s="138">
        <v>1</v>
      </c>
      <c r="ED38" s="138">
        <v>0</v>
      </c>
      <c r="EE38" s="138">
        <v>0</v>
      </c>
      <c r="EF38" s="138">
        <v>0</v>
      </c>
      <c r="EG38" s="138">
        <v>0</v>
      </c>
      <c r="EH38" s="138">
        <v>24</v>
      </c>
      <c r="EI38" s="138">
        <v>13</v>
      </c>
      <c r="EJ38" s="138">
        <v>11</v>
      </c>
      <c r="EK38" s="138">
        <v>2</v>
      </c>
      <c r="EL38" s="138">
        <v>0</v>
      </c>
      <c r="EM38" s="138">
        <v>2</v>
      </c>
    </row>
    <row r="39" spans="1:143" s="1" customFormat="1" ht="19.5" customHeight="1">
      <c r="A39" s="151"/>
      <c r="B39" s="148" t="s">
        <v>317</v>
      </c>
      <c r="C39" s="135">
        <v>54</v>
      </c>
      <c r="D39" s="135">
        <v>22</v>
      </c>
      <c r="E39" s="135">
        <v>32</v>
      </c>
      <c r="F39" s="135">
        <v>22</v>
      </c>
      <c r="G39" s="135">
        <v>8</v>
      </c>
      <c r="H39" s="135">
        <v>14</v>
      </c>
      <c r="I39" s="135">
        <v>4</v>
      </c>
      <c r="J39" s="135">
        <v>3</v>
      </c>
      <c r="K39" s="135">
        <v>1</v>
      </c>
      <c r="L39" s="135">
        <v>1</v>
      </c>
      <c r="M39" s="135">
        <v>1</v>
      </c>
      <c r="N39" s="135">
        <v>0</v>
      </c>
      <c r="O39" s="135">
        <v>5</v>
      </c>
      <c r="P39" s="135">
        <v>2</v>
      </c>
      <c r="Q39" s="135">
        <v>3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4"/>
      <c r="AH39" s="151"/>
      <c r="AI39" s="148" t="s">
        <v>317</v>
      </c>
      <c r="AJ39" s="135">
        <v>8</v>
      </c>
      <c r="AK39" s="135">
        <v>2</v>
      </c>
      <c r="AL39" s="135">
        <v>6</v>
      </c>
      <c r="AM39" s="135">
        <v>7</v>
      </c>
      <c r="AN39" s="135">
        <v>2</v>
      </c>
      <c r="AO39" s="135">
        <v>5</v>
      </c>
      <c r="AP39" s="135">
        <v>1</v>
      </c>
      <c r="AQ39" s="135">
        <v>1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</v>
      </c>
      <c r="BH39" s="135">
        <v>7</v>
      </c>
      <c r="BI39" s="135">
        <v>1</v>
      </c>
      <c r="BJ39" s="135">
        <v>6</v>
      </c>
      <c r="BK39" s="135">
        <v>3</v>
      </c>
      <c r="BL39" s="135">
        <v>0</v>
      </c>
      <c r="BM39" s="135">
        <v>3</v>
      </c>
      <c r="BN39" s="134"/>
      <c r="BO39" s="151"/>
      <c r="BP39" s="148" t="s">
        <v>317</v>
      </c>
      <c r="BQ39" s="135">
        <v>0</v>
      </c>
      <c r="BR39" s="135">
        <v>0</v>
      </c>
      <c r="BS39" s="135">
        <v>0</v>
      </c>
      <c r="BT39" s="135">
        <v>0</v>
      </c>
      <c r="BU39" s="135">
        <v>0</v>
      </c>
      <c r="BV39" s="135">
        <v>0</v>
      </c>
      <c r="BW39" s="135">
        <v>2</v>
      </c>
      <c r="BX39" s="135">
        <v>0</v>
      </c>
      <c r="BY39" s="135">
        <v>2</v>
      </c>
      <c r="BZ39" s="135">
        <v>0</v>
      </c>
      <c r="CA39" s="135">
        <v>0</v>
      </c>
      <c r="CB39" s="135">
        <v>0</v>
      </c>
      <c r="CC39" s="135">
        <v>0</v>
      </c>
      <c r="CD39" s="135">
        <v>0</v>
      </c>
      <c r="CE39" s="135">
        <v>0</v>
      </c>
      <c r="CF39" s="135">
        <v>0</v>
      </c>
      <c r="CG39" s="135">
        <v>0</v>
      </c>
      <c r="CH39" s="135">
        <v>0</v>
      </c>
      <c r="CI39" s="135">
        <v>2</v>
      </c>
      <c r="CJ39" s="135">
        <v>0</v>
      </c>
      <c r="CK39" s="135">
        <v>2</v>
      </c>
      <c r="CL39" s="135">
        <v>2</v>
      </c>
      <c r="CM39" s="135">
        <v>0</v>
      </c>
      <c r="CN39" s="135">
        <v>2</v>
      </c>
      <c r="CO39" s="135">
        <v>0</v>
      </c>
      <c r="CP39" s="135">
        <v>0</v>
      </c>
      <c r="CQ39" s="135">
        <v>0</v>
      </c>
      <c r="CR39" s="135">
        <v>0</v>
      </c>
      <c r="CS39" s="135">
        <v>0</v>
      </c>
      <c r="CT39" s="135">
        <v>0</v>
      </c>
      <c r="CU39" s="135">
        <v>0</v>
      </c>
      <c r="CV39" s="135">
        <v>0</v>
      </c>
      <c r="CW39" s="135">
        <v>0</v>
      </c>
      <c r="CX39" s="135">
        <v>0</v>
      </c>
      <c r="CY39" s="135">
        <v>0</v>
      </c>
      <c r="CZ39" s="135">
        <v>0</v>
      </c>
      <c r="DA39" s="134"/>
      <c r="DB39" s="151"/>
      <c r="DC39" s="148" t="s">
        <v>317</v>
      </c>
      <c r="DD39" s="135">
        <v>9</v>
      </c>
      <c r="DE39" s="135">
        <v>3</v>
      </c>
      <c r="DF39" s="135">
        <v>6</v>
      </c>
      <c r="DG39" s="135">
        <v>1</v>
      </c>
      <c r="DH39" s="135">
        <v>0</v>
      </c>
      <c r="DI39" s="135">
        <v>1</v>
      </c>
      <c r="DJ39" s="135">
        <v>3</v>
      </c>
      <c r="DK39" s="135">
        <v>2</v>
      </c>
      <c r="DL39" s="135">
        <v>1</v>
      </c>
      <c r="DM39" s="135">
        <v>2</v>
      </c>
      <c r="DN39" s="135">
        <v>2</v>
      </c>
      <c r="DO39" s="135">
        <v>0</v>
      </c>
      <c r="DP39" s="135">
        <v>5</v>
      </c>
      <c r="DQ39" s="135">
        <v>4</v>
      </c>
      <c r="DR39" s="135">
        <v>1</v>
      </c>
      <c r="DS39" s="135">
        <v>0</v>
      </c>
      <c r="DT39" s="135">
        <v>0</v>
      </c>
      <c r="DU39" s="135">
        <v>0</v>
      </c>
      <c r="DV39" s="135">
        <v>8</v>
      </c>
      <c r="DW39" s="135">
        <v>4</v>
      </c>
      <c r="DX39" s="135">
        <v>4</v>
      </c>
      <c r="DY39" s="135">
        <v>6</v>
      </c>
      <c r="DZ39" s="135">
        <v>3</v>
      </c>
      <c r="EA39" s="135">
        <v>3</v>
      </c>
      <c r="EB39" s="135">
        <v>0</v>
      </c>
      <c r="EC39" s="135">
        <v>0</v>
      </c>
      <c r="ED39" s="135">
        <v>0</v>
      </c>
      <c r="EE39" s="135">
        <v>0</v>
      </c>
      <c r="EF39" s="135">
        <v>0</v>
      </c>
      <c r="EG39" s="135">
        <v>0</v>
      </c>
      <c r="EH39" s="135">
        <v>53</v>
      </c>
      <c r="EI39" s="135">
        <v>22</v>
      </c>
      <c r="EJ39" s="135">
        <v>31</v>
      </c>
      <c r="EK39" s="135">
        <v>1</v>
      </c>
      <c r="EL39" s="135">
        <v>0</v>
      </c>
      <c r="EM39" s="135">
        <v>1</v>
      </c>
    </row>
    <row r="40" spans="1:143" s="1" customFormat="1" ht="19.5" customHeight="1">
      <c r="A40" s="161"/>
      <c r="B40" s="148" t="s">
        <v>319</v>
      </c>
      <c r="C40" s="135">
        <v>17</v>
      </c>
      <c r="D40" s="135">
        <v>9</v>
      </c>
      <c r="E40" s="135">
        <v>8</v>
      </c>
      <c r="F40" s="135">
        <v>2</v>
      </c>
      <c r="G40" s="135">
        <v>1</v>
      </c>
      <c r="H40" s="135">
        <v>1</v>
      </c>
      <c r="I40" s="135">
        <v>1</v>
      </c>
      <c r="J40" s="135">
        <v>1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1</v>
      </c>
      <c r="AB40" s="135">
        <v>1</v>
      </c>
      <c r="AC40" s="135">
        <v>0</v>
      </c>
      <c r="AD40" s="135">
        <v>1</v>
      </c>
      <c r="AE40" s="135">
        <v>1</v>
      </c>
      <c r="AF40" s="135">
        <v>0</v>
      </c>
      <c r="AG40" s="134"/>
      <c r="AH40" s="161"/>
      <c r="AI40" s="148" t="s">
        <v>319</v>
      </c>
      <c r="AJ40" s="135">
        <v>6</v>
      </c>
      <c r="AK40" s="135">
        <v>3</v>
      </c>
      <c r="AL40" s="135">
        <v>3</v>
      </c>
      <c r="AM40" s="135">
        <v>1</v>
      </c>
      <c r="AN40" s="135">
        <v>0</v>
      </c>
      <c r="AO40" s="135">
        <v>1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1</v>
      </c>
      <c r="AW40" s="135">
        <v>0</v>
      </c>
      <c r="AX40" s="135">
        <v>1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3</v>
      </c>
      <c r="BI40" s="135">
        <v>0</v>
      </c>
      <c r="BJ40" s="135">
        <v>3</v>
      </c>
      <c r="BK40" s="135">
        <v>0</v>
      </c>
      <c r="BL40" s="135">
        <v>0</v>
      </c>
      <c r="BM40" s="135">
        <v>0</v>
      </c>
      <c r="BN40" s="134"/>
      <c r="BO40" s="161"/>
      <c r="BP40" s="148" t="s">
        <v>319</v>
      </c>
      <c r="BQ40" s="135">
        <v>0</v>
      </c>
      <c r="BR40" s="135">
        <v>0</v>
      </c>
      <c r="BS40" s="135">
        <v>0</v>
      </c>
      <c r="BT40" s="135">
        <v>0</v>
      </c>
      <c r="BU40" s="135">
        <v>0</v>
      </c>
      <c r="BV40" s="135">
        <v>0</v>
      </c>
      <c r="BW40" s="135">
        <v>0</v>
      </c>
      <c r="BX40" s="135">
        <v>0</v>
      </c>
      <c r="BY40" s="135">
        <v>0</v>
      </c>
      <c r="BZ40" s="135">
        <v>0</v>
      </c>
      <c r="CA40" s="135">
        <v>0</v>
      </c>
      <c r="CB40" s="135">
        <v>0</v>
      </c>
      <c r="CC40" s="135">
        <v>0</v>
      </c>
      <c r="CD40" s="135">
        <v>0</v>
      </c>
      <c r="CE40" s="135">
        <v>0</v>
      </c>
      <c r="CF40" s="135">
        <v>0</v>
      </c>
      <c r="CG40" s="135">
        <v>0</v>
      </c>
      <c r="CH40" s="135">
        <v>0</v>
      </c>
      <c r="CI40" s="135">
        <v>0</v>
      </c>
      <c r="CJ40" s="135">
        <v>0</v>
      </c>
      <c r="CK40" s="135">
        <v>0</v>
      </c>
      <c r="CL40" s="135">
        <v>0</v>
      </c>
      <c r="CM40" s="135">
        <v>0</v>
      </c>
      <c r="CN40" s="135">
        <v>0</v>
      </c>
      <c r="CO40" s="135">
        <v>0</v>
      </c>
      <c r="CP40" s="135">
        <v>0</v>
      </c>
      <c r="CQ40" s="135">
        <v>0</v>
      </c>
      <c r="CR40" s="135">
        <v>0</v>
      </c>
      <c r="CS40" s="135">
        <v>0</v>
      </c>
      <c r="CT40" s="135">
        <v>0</v>
      </c>
      <c r="CU40" s="135">
        <v>0</v>
      </c>
      <c r="CV40" s="135">
        <v>0</v>
      </c>
      <c r="CW40" s="135">
        <v>0</v>
      </c>
      <c r="CX40" s="135">
        <v>0</v>
      </c>
      <c r="CY40" s="135">
        <v>0</v>
      </c>
      <c r="CZ40" s="135">
        <v>0</v>
      </c>
      <c r="DA40" s="134"/>
      <c r="DB40" s="161"/>
      <c r="DC40" s="148" t="s">
        <v>319</v>
      </c>
      <c r="DD40" s="135">
        <v>0</v>
      </c>
      <c r="DE40" s="135">
        <v>0</v>
      </c>
      <c r="DF40" s="135">
        <v>0</v>
      </c>
      <c r="DG40" s="135">
        <v>0</v>
      </c>
      <c r="DH40" s="135">
        <v>0</v>
      </c>
      <c r="DI40" s="135">
        <v>0</v>
      </c>
      <c r="DJ40" s="135">
        <v>0</v>
      </c>
      <c r="DK40" s="135">
        <v>0</v>
      </c>
      <c r="DL40" s="135">
        <v>0</v>
      </c>
      <c r="DM40" s="135">
        <v>0</v>
      </c>
      <c r="DN40" s="135">
        <v>0</v>
      </c>
      <c r="DO40" s="135">
        <v>0</v>
      </c>
      <c r="DP40" s="135">
        <v>0</v>
      </c>
      <c r="DQ40" s="135">
        <v>0</v>
      </c>
      <c r="DR40" s="135">
        <v>0</v>
      </c>
      <c r="DS40" s="135">
        <v>0</v>
      </c>
      <c r="DT40" s="135">
        <v>0</v>
      </c>
      <c r="DU40" s="135">
        <v>0</v>
      </c>
      <c r="DV40" s="135">
        <v>5</v>
      </c>
      <c r="DW40" s="135">
        <v>4</v>
      </c>
      <c r="DX40" s="135">
        <v>1</v>
      </c>
      <c r="DY40" s="135">
        <v>0</v>
      </c>
      <c r="DZ40" s="135">
        <v>0</v>
      </c>
      <c r="EA40" s="135">
        <v>0</v>
      </c>
      <c r="EB40" s="135">
        <v>0</v>
      </c>
      <c r="EC40" s="135">
        <v>0</v>
      </c>
      <c r="ED40" s="135">
        <v>0</v>
      </c>
      <c r="EE40" s="135">
        <v>0</v>
      </c>
      <c r="EF40" s="135">
        <v>0</v>
      </c>
      <c r="EG40" s="135">
        <v>0</v>
      </c>
      <c r="EH40" s="135">
        <v>14</v>
      </c>
      <c r="EI40" s="135">
        <v>7</v>
      </c>
      <c r="EJ40" s="135">
        <v>7</v>
      </c>
      <c r="EK40" s="135">
        <v>0</v>
      </c>
      <c r="EL40" s="135">
        <v>0</v>
      </c>
      <c r="EM40" s="135">
        <v>0</v>
      </c>
    </row>
    <row r="41" spans="1:143" s="1" customFormat="1" ht="19.5" customHeight="1">
      <c r="A41" s="151"/>
      <c r="B41" s="148" t="s">
        <v>321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4"/>
      <c r="AH41" s="151"/>
      <c r="AI41" s="148" t="s">
        <v>321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35">
        <v>0</v>
      </c>
      <c r="BL41" s="135">
        <v>0</v>
      </c>
      <c r="BM41" s="135">
        <v>0</v>
      </c>
      <c r="BN41" s="134"/>
      <c r="BO41" s="151"/>
      <c r="BP41" s="148" t="s">
        <v>321</v>
      </c>
      <c r="BQ41" s="135">
        <v>0</v>
      </c>
      <c r="BR41" s="135">
        <v>0</v>
      </c>
      <c r="BS41" s="135">
        <v>0</v>
      </c>
      <c r="BT41" s="135">
        <v>0</v>
      </c>
      <c r="BU41" s="135">
        <v>0</v>
      </c>
      <c r="BV41" s="135">
        <v>0</v>
      </c>
      <c r="BW41" s="135">
        <v>0</v>
      </c>
      <c r="BX41" s="135">
        <v>0</v>
      </c>
      <c r="BY41" s="135">
        <v>0</v>
      </c>
      <c r="BZ41" s="135">
        <v>0</v>
      </c>
      <c r="CA41" s="135">
        <v>0</v>
      </c>
      <c r="CB41" s="135">
        <v>0</v>
      </c>
      <c r="CC41" s="135">
        <v>0</v>
      </c>
      <c r="CD41" s="135">
        <v>0</v>
      </c>
      <c r="CE41" s="135">
        <v>0</v>
      </c>
      <c r="CF41" s="135">
        <v>0</v>
      </c>
      <c r="CG41" s="135">
        <v>0</v>
      </c>
      <c r="CH41" s="135">
        <v>0</v>
      </c>
      <c r="CI41" s="135">
        <v>0</v>
      </c>
      <c r="CJ41" s="135">
        <v>0</v>
      </c>
      <c r="CK41" s="135">
        <v>0</v>
      </c>
      <c r="CL41" s="135">
        <v>0</v>
      </c>
      <c r="CM41" s="135">
        <v>0</v>
      </c>
      <c r="CN41" s="135">
        <v>0</v>
      </c>
      <c r="CO41" s="135">
        <v>0</v>
      </c>
      <c r="CP41" s="135">
        <v>0</v>
      </c>
      <c r="CQ41" s="135">
        <v>0</v>
      </c>
      <c r="CR41" s="135">
        <v>0</v>
      </c>
      <c r="CS41" s="135">
        <v>0</v>
      </c>
      <c r="CT41" s="135">
        <v>0</v>
      </c>
      <c r="CU41" s="135">
        <v>0</v>
      </c>
      <c r="CV41" s="135">
        <v>0</v>
      </c>
      <c r="CW41" s="135">
        <v>0</v>
      </c>
      <c r="CX41" s="135">
        <v>0</v>
      </c>
      <c r="CY41" s="135">
        <v>0</v>
      </c>
      <c r="CZ41" s="135">
        <v>0</v>
      </c>
      <c r="DA41" s="134"/>
      <c r="DB41" s="151"/>
      <c r="DC41" s="148" t="s">
        <v>321</v>
      </c>
      <c r="DD41" s="135">
        <v>0</v>
      </c>
      <c r="DE41" s="135">
        <v>0</v>
      </c>
      <c r="DF41" s="135">
        <v>0</v>
      </c>
      <c r="DG41" s="135">
        <v>0</v>
      </c>
      <c r="DH41" s="135">
        <v>0</v>
      </c>
      <c r="DI41" s="135">
        <v>0</v>
      </c>
      <c r="DJ41" s="135">
        <v>0</v>
      </c>
      <c r="DK41" s="135">
        <v>0</v>
      </c>
      <c r="DL41" s="135">
        <v>0</v>
      </c>
      <c r="DM41" s="135">
        <v>0</v>
      </c>
      <c r="DN41" s="135">
        <v>0</v>
      </c>
      <c r="DO41" s="135">
        <v>0</v>
      </c>
      <c r="DP41" s="135">
        <v>0</v>
      </c>
      <c r="DQ41" s="135">
        <v>0</v>
      </c>
      <c r="DR41" s="135">
        <v>0</v>
      </c>
      <c r="DS41" s="135">
        <v>0</v>
      </c>
      <c r="DT41" s="135">
        <v>0</v>
      </c>
      <c r="DU41" s="135">
        <v>0</v>
      </c>
      <c r="DV41" s="135">
        <v>0</v>
      </c>
      <c r="DW41" s="135">
        <v>0</v>
      </c>
      <c r="DX41" s="135">
        <v>0</v>
      </c>
      <c r="DY41" s="135">
        <v>0</v>
      </c>
      <c r="DZ41" s="135">
        <v>0</v>
      </c>
      <c r="EA41" s="135">
        <v>0</v>
      </c>
      <c r="EB41" s="135">
        <v>0</v>
      </c>
      <c r="EC41" s="135">
        <v>0</v>
      </c>
      <c r="ED41" s="135">
        <v>0</v>
      </c>
      <c r="EE41" s="135">
        <v>0</v>
      </c>
      <c r="EF41" s="135">
        <v>0</v>
      </c>
      <c r="EG41" s="135">
        <v>0</v>
      </c>
      <c r="EH41" s="135">
        <v>0</v>
      </c>
      <c r="EI41" s="135">
        <v>0</v>
      </c>
      <c r="EJ41" s="135">
        <v>0</v>
      </c>
      <c r="EK41" s="135">
        <v>0</v>
      </c>
      <c r="EL41" s="135">
        <v>0</v>
      </c>
      <c r="EM41" s="135">
        <v>0</v>
      </c>
    </row>
    <row r="42" spans="1:143" s="1" customFormat="1" ht="19.5" customHeight="1">
      <c r="A42" s="151"/>
      <c r="B42" s="148" t="s">
        <v>323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4"/>
      <c r="AH42" s="151"/>
      <c r="AI42" s="148" t="s">
        <v>323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35">
        <v>0</v>
      </c>
      <c r="BL42" s="135">
        <v>0</v>
      </c>
      <c r="BM42" s="135">
        <v>0</v>
      </c>
      <c r="BN42" s="134"/>
      <c r="BO42" s="151"/>
      <c r="BP42" s="148" t="s">
        <v>323</v>
      </c>
      <c r="BQ42" s="135">
        <v>0</v>
      </c>
      <c r="BR42" s="135">
        <v>0</v>
      </c>
      <c r="BS42" s="135">
        <v>0</v>
      </c>
      <c r="BT42" s="135">
        <v>0</v>
      </c>
      <c r="BU42" s="135">
        <v>0</v>
      </c>
      <c r="BV42" s="135">
        <v>0</v>
      </c>
      <c r="BW42" s="135">
        <v>0</v>
      </c>
      <c r="BX42" s="135">
        <v>0</v>
      </c>
      <c r="BY42" s="135">
        <v>0</v>
      </c>
      <c r="BZ42" s="135">
        <v>0</v>
      </c>
      <c r="CA42" s="135">
        <v>0</v>
      </c>
      <c r="CB42" s="135">
        <v>0</v>
      </c>
      <c r="CC42" s="135">
        <v>0</v>
      </c>
      <c r="CD42" s="135">
        <v>0</v>
      </c>
      <c r="CE42" s="135">
        <v>0</v>
      </c>
      <c r="CF42" s="135">
        <v>0</v>
      </c>
      <c r="CG42" s="135">
        <v>0</v>
      </c>
      <c r="CH42" s="135">
        <v>0</v>
      </c>
      <c r="CI42" s="135">
        <v>0</v>
      </c>
      <c r="CJ42" s="135">
        <v>0</v>
      </c>
      <c r="CK42" s="135">
        <v>0</v>
      </c>
      <c r="CL42" s="135">
        <v>0</v>
      </c>
      <c r="CM42" s="135">
        <v>0</v>
      </c>
      <c r="CN42" s="135">
        <v>0</v>
      </c>
      <c r="CO42" s="135">
        <v>0</v>
      </c>
      <c r="CP42" s="135">
        <v>0</v>
      </c>
      <c r="CQ42" s="135">
        <v>0</v>
      </c>
      <c r="CR42" s="135">
        <v>0</v>
      </c>
      <c r="CS42" s="135">
        <v>0</v>
      </c>
      <c r="CT42" s="135">
        <v>0</v>
      </c>
      <c r="CU42" s="135">
        <v>0</v>
      </c>
      <c r="CV42" s="135">
        <v>0</v>
      </c>
      <c r="CW42" s="135">
        <v>0</v>
      </c>
      <c r="CX42" s="135">
        <v>0</v>
      </c>
      <c r="CY42" s="135">
        <v>0</v>
      </c>
      <c r="CZ42" s="135">
        <v>0</v>
      </c>
      <c r="DA42" s="134"/>
      <c r="DB42" s="151"/>
      <c r="DC42" s="148" t="s">
        <v>323</v>
      </c>
      <c r="DD42" s="135">
        <v>0</v>
      </c>
      <c r="DE42" s="135">
        <v>0</v>
      </c>
      <c r="DF42" s="135">
        <v>0</v>
      </c>
      <c r="DG42" s="135">
        <v>0</v>
      </c>
      <c r="DH42" s="135">
        <v>0</v>
      </c>
      <c r="DI42" s="135">
        <v>0</v>
      </c>
      <c r="DJ42" s="135">
        <v>0</v>
      </c>
      <c r="DK42" s="135">
        <v>0</v>
      </c>
      <c r="DL42" s="135">
        <v>0</v>
      </c>
      <c r="DM42" s="135">
        <v>0</v>
      </c>
      <c r="DN42" s="135">
        <v>0</v>
      </c>
      <c r="DO42" s="135">
        <v>0</v>
      </c>
      <c r="DP42" s="135">
        <v>0</v>
      </c>
      <c r="DQ42" s="135">
        <v>0</v>
      </c>
      <c r="DR42" s="135">
        <v>0</v>
      </c>
      <c r="DS42" s="135">
        <v>0</v>
      </c>
      <c r="DT42" s="135">
        <v>0</v>
      </c>
      <c r="DU42" s="135">
        <v>0</v>
      </c>
      <c r="DV42" s="135">
        <v>0</v>
      </c>
      <c r="DW42" s="135">
        <v>0</v>
      </c>
      <c r="DX42" s="135">
        <v>0</v>
      </c>
      <c r="DY42" s="135">
        <v>0</v>
      </c>
      <c r="DZ42" s="135">
        <v>0</v>
      </c>
      <c r="EA42" s="135">
        <v>0</v>
      </c>
      <c r="EB42" s="135">
        <v>0</v>
      </c>
      <c r="EC42" s="135">
        <v>0</v>
      </c>
      <c r="ED42" s="135">
        <v>0</v>
      </c>
      <c r="EE42" s="135">
        <v>0</v>
      </c>
      <c r="EF42" s="135">
        <v>0</v>
      </c>
      <c r="EG42" s="135">
        <v>0</v>
      </c>
      <c r="EH42" s="135">
        <v>0</v>
      </c>
      <c r="EI42" s="135">
        <v>0</v>
      </c>
      <c r="EJ42" s="135">
        <v>0</v>
      </c>
      <c r="EK42" s="135">
        <v>0</v>
      </c>
      <c r="EL42" s="135">
        <v>0</v>
      </c>
      <c r="EM42" s="135">
        <v>0</v>
      </c>
    </row>
    <row r="43" spans="1:143" s="1" customFormat="1" ht="19.5" customHeight="1">
      <c r="A43" s="151"/>
      <c r="B43" s="148" t="s">
        <v>325</v>
      </c>
      <c r="C43" s="135">
        <v>39</v>
      </c>
      <c r="D43" s="135">
        <v>21</v>
      </c>
      <c r="E43" s="135">
        <v>18</v>
      </c>
      <c r="F43" s="135">
        <v>5</v>
      </c>
      <c r="G43" s="135">
        <v>2</v>
      </c>
      <c r="H43" s="135">
        <v>3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5</v>
      </c>
      <c r="AB43" s="135">
        <v>3</v>
      </c>
      <c r="AC43" s="135">
        <v>2</v>
      </c>
      <c r="AD43" s="135">
        <v>1</v>
      </c>
      <c r="AE43" s="135">
        <v>1</v>
      </c>
      <c r="AF43" s="135">
        <v>0</v>
      </c>
      <c r="AG43" s="134"/>
      <c r="AH43" s="151"/>
      <c r="AI43" s="148" t="s">
        <v>325</v>
      </c>
      <c r="AJ43" s="135">
        <v>12</v>
      </c>
      <c r="AK43" s="135">
        <v>8</v>
      </c>
      <c r="AL43" s="135">
        <v>4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135">
        <v>0</v>
      </c>
      <c r="AZ43" s="135">
        <v>0</v>
      </c>
      <c r="BA43" s="135">
        <v>0</v>
      </c>
      <c r="BB43" s="135">
        <v>1</v>
      </c>
      <c r="BC43" s="135">
        <v>1</v>
      </c>
      <c r="BD43" s="135">
        <v>0</v>
      </c>
      <c r="BE43" s="135">
        <v>0</v>
      </c>
      <c r="BF43" s="135">
        <v>0</v>
      </c>
      <c r="BG43" s="135">
        <v>0</v>
      </c>
      <c r="BH43" s="135">
        <v>3</v>
      </c>
      <c r="BI43" s="135">
        <v>0</v>
      </c>
      <c r="BJ43" s="135">
        <v>3</v>
      </c>
      <c r="BK43" s="135">
        <v>0</v>
      </c>
      <c r="BL43" s="135">
        <v>0</v>
      </c>
      <c r="BM43" s="135">
        <v>0</v>
      </c>
      <c r="BN43" s="134"/>
      <c r="BO43" s="151"/>
      <c r="BP43" s="148" t="s">
        <v>325</v>
      </c>
      <c r="BQ43" s="135">
        <v>0</v>
      </c>
      <c r="BR43" s="135">
        <v>0</v>
      </c>
      <c r="BS43" s="135">
        <v>0</v>
      </c>
      <c r="BT43" s="135">
        <v>0</v>
      </c>
      <c r="BU43" s="135">
        <v>0</v>
      </c>
      <c r="BV43" s="135">
        <v>0</v>
      </c>
      <c r="BW43" s="135">
        <v>0</v>
      </c>
      <c r="BX43" s="135">
        <v>0</v>
      </c>
      <c r="BY43" s="135">
        <v>0</v>
      </c>
      <c r="BZ43" s="135">
        <v>0</v>
      </c>
      <c r="CA43" s="135">
        <v>0</v>
      </c>
      <c r="CB43" s="135">
        <v>0</v>
      </c>
      <c r="CC43" s="135">
        <v>4</v>
      </c>
      <c r="CD43" s="135">
        <v>1</v>
      </c>
      <c r="CE43" s="135">
        <v>3</v>
      </c>
      <c r="CF43" s="135">
        <v>1</v>
      </c>
      <c r="CG43" s="135">
        <v>0</v>
      </c>
      <c r="CH43" s="135">
        <v>1</v>
      </c>
      <c r="CI43" s="135">
        <v>0</v>
      </c>
      <c r="CJ43" s="135">
        <v>0</v>
      </c>
      <c r="CK43" s="135">
        <v>0</v>
      </c>
      <c r="CL43" s="135">
        <v>0</v>
      </c>
      <c r="CM43" s="135">
        <v>0</v>
      </c>
      <c r="CN43" s="135">
        <v>0</v>
      </c>
      <c r="CO43" s="135">
        <v>1</v>
      </c>
      <c r="CP43" s="135">
        <v>0</v>
      </c>
      <c r="CQ43" s="135">
        <v>1</v>
      </c>
      <c r="CR43" s="135">
        <v>1</v>
      </c>
      <c r="CS43" s="135">
        <v>0</v>
      </c>
      <c r="CT43" s="135">
        <v>1</v>
      </c>
      <c r="CU43" s="135">
        <v>0</v>
      </c>
      <c r="CV43" s="135">
        <v>0</v>
      </c>
      <c r="CW43" s="135">
        <v>0</v>
      </c>
      <c r="CX43" s="135">
        <v>0</v>
      </c>
      <c r="CY43" s="135">
        <v>0</v>
      </c>
      <c r="CZ43" s="135">
        <v>0</v>
      </c>
      <c r="DA43" s="134"/>
      <c r="DB43" s="151"/>
      <c r="DC43" s="148" t="s">
        <v>325</v>
      </c>
      <c r="DD43" s="135">
        <v>1</v>
      </c>
      <c r="DE43" s="135">
        <v>0</v>
      </c>
      <c r="DF43" s="135">
        <v>1</v>
      </c>
      <c r="DG43" s="135">
        <v>0</v>
      </c>
      <c r="DH43" s="135">
        <v>0</v>
      </c>
      <c r="DI43" s="135">
        <v>0</v>
      </c>
      <c r="DJ43" s="135">
        <v>0</v>
      </c>
      <c r="DK43" s="135">
        <v>0</v>
      </c>
      <c r="DL43" s="135">
        <v>0</v>
      </c>
      <c r="DM43" s="135">
        <v>0</v>
      </c>
      <c r="DN43" s="135">
        <v>0</v>
      </c>
      <c r="DO43" s="135">
        <v>0</v>
      </c>
      <c r="DP43" s="135">
        <v>7</v>
      </c>
      <c r="DQ43" s="135">
        <v>6</v>
      </c>
      <c r="DR43" s="135">
        <v>1</v>
      </c>
      <c r="DS43" s="135">
        <v>0</v>
      </c>
      <c r="DT43" s="135">
        <v>0</v>
      </c>
      <c r="DU43" s="135">
        <v>0</v>
      </c>
      <c r="DV43" s="135">
        <v>5</v>
      </c>
      <c r="DW43" s="135">
        <v>2</v>
      </c>
      <c r="DX43" s="135">
        <v>3</v>
      </c>
      <c r="DY43" s="135">
        <v>2</v>
      </c>
      <c r="DZ43" s="135">
        <v>1</v>
      </c>
      <c r="EA43" s="135">
        <v>1</v>
      </c>
      <c r="EB43" s="135">
        <v>0</v>
      </c>
      <c r="EC43" s="135">
        <v>0</v>
      </c>
      <c r="ED43" s="135">
        <v>0</v>
      </c>
      <c r="EE43" s="135">
        <v>0</v>
      </c>
      <c r="EF43" s="135">
        <v>0</v>
      </c>
      <c r="EG43" s="135">
        <v>0</v>
      </c>
      <c r="EH43" s="135">
        <v>0</v>
      </c>
      <c r="EI43" s="135">
        <v>0</v>
      </c>
      <c r="EJ43" s="135">
        <v>0</v>
      </c>
      <c r="EK43" s="135">
        <v>0</v>
      </c>
      <c r="EL43" s="135">
        <v>0</v>
      </c>
      <c r="EM43" s="135">
        <v>0</v>
      </c>
    </row>
    <row r="44" spans="1:143" s="1" customFormat="1" ht="19.5" customHeight="1">
      <c r="A44" s="152"/>
      <c r="B44" s="153" t="s">
        <v>47</v>
      </c>
      <c r="C44" s="139">
        <v>70</v>
      </c>
      <c r="D44" s="139">
        <v>37</v>
      </c>
      <c r="E44" s="139">
        <v>33</v>
      </c>
      <c r="F44" s="139">
        <v>39</v>
      </c>
      <c r="G44" s="139">
        <v>20</v>
      </c>
      <c r="H44" s="139">
        <v>19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39">
        <v>1</v>
      </c>
      <c r="AB44" s="139">
        <v>1</v>
      </c>
      <c r="AC44" s="139">
        <v>0</v>
      </c>
      <c r="AD44" s="139">
        <v>0</v>
      </c>
      <c r="AE44" s="139">
        <v>0</v>
      </c>
      <c r="AF44" s="139">
        <v>0</v>
      </c>
      <c r="AG44" s="134"/>
      <c r="AH44" s="152"/>
      <c r="AI44" s="153" t="s">
        <v>47</v>
      </c>
      <c r="AJ44" s="139">
        <v>9</v>
      </c>
      <c r="AK44" s="139">
        <v>4</v>
      </c>
      <c r="AL44" s="139">
        <v>5</v>
      </c>
      <c r="AM44" s="139">
        <v>3</v>
      </c>
      <c r="AN44" s="139">
        <v>1</v>
      </c>
      <c r="AO44" s="139">
        <v>2</v>
      </c>
      <c r="AP44" s="139">
        <v>0</v>
      </c>
      <c r="AQ44" s="139">
        <v>0</v>
      </c>
      <c r="AR44" s="139">
        <v>0</v>
      </c>
      <c r="AS44" s="139">
        <v>0</v>
      </c>
      <c r="AT44" s="139">
        <v>0</v>
      </c>
      <c r="AU44" s="139">
        <v>0</v>
      </c>
      <c r="AV44" s="139">
        <v>2</v>
      </c>
      <c r="AW44" s="139">
        <v>2</v>
      </c>
      <c r="AX44" s="139">
        <v>0</v>
      </c>
      <c r="AY44" s="139">
        <v>1</v>
      </c>
      <c r="AZ44" s="139">
        <v>1</v>
      </c>
      <c r="BA44" s="139">
        <v>0</v>
      </c>
      <c r="BB44" s="139">
        <v>2</v>
      </c>
      <c r="BC44" s="139">
        <v>2</v>
      </c>
      <c r="BD44" s="139">
        <v>0</v>
      </c>
      <c r="BE44" s="139">
        <v>1</v>
      </c>
      <c r="BF44" s="139">
        <v>1</v>
      </c>
      <c r="BG44" s="139">
        <v>0</v>
      </c>
      <c r="BH44" s="139">
        <v>9</v>
      </c>
      <c r="BI44" s="139">
        <v>4</v>
      </c>
      <c r="BJ44" s="139">
        <v>5</v>
      </c>
      <c r="BK44" s="139">
        <v>3</v>
      </c>
      <c r="BL44" s="139">
        <v>0</v>
      </c>
      <c r="BM44" s="139">
        <v>3</v>
      </c>
      <c r="BN44" s="134"/>
      <c r="BO44" s="152"/>
      <c r="BP44" s="153" t="s">
        <v>47</v>
      </c>
      <c r="BQ44" s="139">
        <v>0</v>
      </c>
      <c r="BR44" s="139">
        <v>0</v>
      </c>
      <c r="BS44" s="139">
        <v>0</v>
      </c>
      <c r="BT44" s="139">
        <v>0</v>
      </c>
      <c r="BU44" s="139">
        <v>0</v>
      </c>
      <c r="BV44" s="139">
        <v>0</v>
      </c>
      <c r="BW44" s="139">
        <v>0</v>
      </c>
      <c r="BX44" s="139">
        <v>0</v>
      </c>
      <c r="BY44" s="139">
        <v>0</v>
      </c>
      <c r="BZ44" s="139">
        <v>0</v>
      </c>
      <c r="CA44" s="139">
        <v>0</v>
      </c>
      <c r="CB44" s="139">
        <v>0</v>
      </c>
      <c r="CC44" s="139">
        <v>0</v>
      </c>
      <c r="CD44" s="139">
        <v>0</v>
      </c>
      <c r="CE44" s="139">
        <v>0</v>
      </c>
      <c r="CF44" s="139">
        <v>0</v>
      </c>
      <c r="CG44" s="139">
        <v>0</v>
      </c>
      <c r="CH44" s="139">
        <v>0</v>
      </c>
      <c r="CI44" s="139">
        <v>18</v>
      </c>
      <c r="CJ44" s="139">
        <v>9</v>
      </c>
      <c r="CK44" s="139">
        <v>9</v>
      </c>
      <c r="CL44" s="139">
        <v>13</v>
      </c>
      <c r="CM44" s="139">
        <v>6</v>
      </c>
      <c r="CN44" s="139">
        <v>7</v>
      </c>
      <c r="CO44" s="139">
        <v>3</v>
      </c>
      <c r="CP44" s="139">
        <v>2</v>
      </c>
      <c r="CQ44" s="139">
        <v>1</v>
      </c>
      <c r="CR44" s="139">
        <v>2</v>
      </c>
      <c r="CS44" s="139">
        <v>1</v>
      </c>
      <c r="CT44" s="139">
        <v>1</v>
      </c>
      <c r="CU44" s="139">
        <v>0</v>
      </c>
      <c r="CV44" s="139">
        <v>0</v>
      </c>
      <c r="CW44" s="139">
        <v>0</v>
      </c>
      <c r="CX44" s="139">
        <v>0</v>
      </c>
      <c r="CY44" s="139">
        <v>0</v>
      </c>
      <c r="CZ44" s="139">
        <v>0</v>
      </c>
      <c r="DA44" s="134"/>
      <c r="DB44" s="152"/>
      <c r="DC44" s="153" t="s">
        <v>47</v>
      </c>
      <c r="DD44" s="139">
        <v>11</v>
      </c>
      <c r="DE44" s="139">
        <v>1</v>
      </c>
      <c r="DF44" s="139">
        <v>10</v>
      </c>
      <c r="DG44" s="139">
        <v>3</v>
      </c>
      <c r="DH44" s="139">
        <v>0</v>
      </c>
      <c r="DI44" s="139">
        <v>3</v>
      </c>
      <c r="DJ44" s="139">
        <v>0</v>
      </c>
      <c r="DK44" s="139">
        <v>0</v>
      </c>
      <c r="DL44" s="139">
        <v>0</v>
      </c>
      <c r="DM44" s="139">
        <v>0</v>
      </c>
      <c r="DN44" s="139">
        <v>0</v>
      </c>
      <c r="DO44" s="139">
        <v>0</v>
      </c>
      <c r="DP44" s="139">
        <v>2</v>
      </c>
      <c r="DQ44" s="139">
        <v>2</v>
      </c>
      <c r="DR44" s="139">
        <v>0</v>
      </c>
      <c r="DS44" s="139">
        <v>0</v>
      </c>
      <c r="DT44" s="139">
        <v>0</v>
      </c>
      <c r="DU44" s="139">
        <v>0</v>
      </c>
      <c r="DV44" s="139">
        <v>13</v>
      </c>
      <c r="DW44" s="139">
        <v>10</v>
      </c>
      <c r="DX44" s="139">
        <v>3</v>
      </c>
      <c r="DY44" s="139">
        <v>13</v>
      </c>
      <c r="DZ44" s="139">
        <v>10</v>
      </c>
      <c r="EA44" s="139">
        <v>3</v>
      </c>
      <c r="EB44" s="139">
        <v>0</v>
      </c>
      <c r="EC44" s="139">
        <v>0</v>
      </c>
      <c r="ED44" s="139">
        <v>0</v>
      </c>
      <c r="EE44" s="139">
        <v>0</v>
      </c>
      <c r="EF44" s="139">
        <v>0</v>
      </c>
      <c r="EG44" s="139">
        <v>0</v>
      </c>
      <c r="EH44" s="139">
        <v>55</v>
      </c>
      <c r="EI44" s="139">
        <v>25</v>
      </c>
      <c r="EJ44" s="139">
        <v>30</v>
      </c>
      <c r="EK44" s="139">
        <v>0</v>
      </c>
      <c r="EL44" s="139">
        <v>0</v>
      </c>
      <c r="EM44" s="139">
        <v>0</v>
      </c>
    </row>
    <row r="45" spans="1:143" s="1" customFormat="1" ht="19.5" customHeight="1">
      <c r="A45" s="622" t="s">
        <v>48</v>
      </c>
      <c r="B45" s="623"/>
      <c r="C45" s="137">
        <f t="shared" ref="C45:AF45" si="41">SUM(C46:C49)</f>
        <v>22</v>
      </c>
      <c r="D45" s="137">
        <f t="shared" si="41"/>
        <v>12</v>
      </c>
      <c r="E45" s="137">
        <f t="shared" si="41"/>
        <v>10</v>
      </c>
      <c r="F45" s="137">
        <f>SUM(F46:F49)</f>
        <v>8</v>
      </c>
      <c r="G45" s="137">
        <f t="shared" si="41"/>
        <v>3</v>
      </c>
      <c r="H45" s="137">
        <f t="shared" si="41"/>
        <v>5</v>
      </c>
      <c r="I45" s="137">
        <f>SUM(I46:I49)</f>
        <v>0</v>
      </c>
      <c r="J45" s="137">
        <f t="shared" si="41"/>
        <v>0</v>
      </c>
      <c r="K45" s="137">
        <f t="shared" si="41"/>
        <v>0</v>
      </c>
      <c r="L45" s="137">
        <f>SUM(L46:L49)</f>
        <v>0</v>
      </c>
      <c r="M45" s="137">
        <f t="shared" si="41"/>
        <v>0</v>
      </c>
      <c r="N45" s="137">
        <f t="shared" si="41"/>
        <v>0</v>
      </c>
      <c r="O45" s="137">
        <f>SUM(O46:O49)</f>
        <v>1</v>
      </c>
      <c r="P45" s="137">
        <f t="shared" si="41"/>
        <v>1</v>
      </c>
      <c r="Q45" s="137">
        <f t="shared" si="41"/>
        <v>0</v>
      </c>
      <c r="R45" s="137">
        <f>SUM(R46:R49)</f>
        <v>0</v>
      </c>
      <c r="S45" s="137">
        <f t="shared" si="41"/>
        <v>0</v>
      </c>
      <c r="T45" s="137">
        <f t="shared" si="41"/>
        <v>0</v>
      </c>
      <c r="U45" s="137">
        <f>SUM(U46:U49)</f>
        <v>0</v>
      </c>
      <c r="V45" s="137">
        <f t="shared" si="41"/>
        <v>0</v>
      </c>
      <c r="W45" s="137">
        <f t="shared" si="41"/>
        <v>0</v>
      </c>
      <c r="X45" s="137">
        <f>SUM(X46:X49)</f>
        <v>0</v>
      </c>
      <c r="Y45" s="137">
        <f t="shared" si="41"/>
        <v>0</v>
      </c>
      <c r="Z45" s="137">
        <f t="shared" si="41"/>
        <v>0</v>
      </c>
      <c r="AA45" s="137">
        <f>SUM(AA46:AA49)</f>
        <v>2</v>
      </c>
      <c r="AB45" s="137">
        <f t="shared" si="41"/>
        <v>1</v>
      </c>
      <c r="AC45" s="137">
        <f t="shared" si="41"/>
        <v>1</v>
      </c>
      <c r="AD45" s="137">
        <f>SUM(AD46:AD49)</f>
        <v>1</v>
      </c>
      <c r="AE45" s="137">
        <f t="shared" si="41"/>
        <v>0</v>
      </c>
      <c r="AF45" s="137">
        <f t="shared" si="41"/>
        <v>1</v>
      </c>
      <c r="AG45" s="134"/>
      <c r="AH45" s="622" t="s">
        <v>48</v>
      </c>
      <c r="AI45" s="623"/>
      <c r="AJ45" s="137">
        <f>SUM(AJ46:AJ49)</f>
        <v>1</v>
      </c>
      <c r="AK45" s="137">
        <f t="shared" ref="AK45:BM45" si="42">SUM(AK46:AK49)</f>
        <v>0</v>
      </c>
      <c r="AL45" s="137">
        <f t="shared" si="42"/>
        <v>1</v>
      </c>
      <c r="AM45" s="137">
        <f t="shared" si="42"/>
        <v>0</v>
      </c>
      <c r="AN45" s="137">
        <f t="shared" si="42"/>
        <v>0</v>
      </c>
      <c r="AO45" s="137">
        <f t="shared" si="42"/>
        <v>0</v>
      </c>
      <c r="AP45" s="137">
        <f t="shared" si="42"/>
        <v>0</v>
      </c>
      <c r="AQ45" s="137">
        <f t="shared" si="42"/>
        <v>0</v>
      </c>
      <c r="AR45" s="137">
        <f t="shared" si="42"/>
        <v>0</v>
      </c>
      <c r="AS45" s="137">
        <f t="shared" si="42"/>
        <v>0</v>
      </c>
      <c r="AT45" s="137">
        <f t="shared" si="42"/>
        <v>0</v>
      </c>
      <c r="AU45" s="137">
        <f t="shared" si="42"/>
        <v>0</v>
      </c>
      <c r="AV45" s="137">
        <f t="shared" si="42"/>
        <v>1</v>
      </c>
      <c r="AW45" s="137">
        <f t="shared" si="42"/>
        <v>0</v>
      </c>
      <c r="AX45" s="137">
        <f t="shared" si="42"/>
        <v>1</v>
      </c>
      <c r="AY45" s="137">
        <f t="shared" si="42"/>
        <v>1</v>
      </c>
      <c r="AZ45" s="137">
        <f t="shared" si="42"/>
        <v>0</v>
      </c>
      <c r="BA45" s="137">
        <f t="shared" si="42"/>
        <v>1</v>
      </c>
      <c r="BB45" s="137">
        <f t="shared" si="42"/>
        <v>2</v>
      </c>
      <c r="BC45" s="137">
        <f t="shared" si="42"/>
        <v>2</v>
      </c>
      <c r="BD45" s="137">
        <f t="shared" si="42"/>
        <v>0</v>
      </c>
      <c r="BE45" s="137">
        <f t="shared" si="42"/>
        <v>2</v>
      </c>
      <c r="BF45" s="137">
        <f t="shared" si="42"/>
        <v>2</v>
      </c>
      <c r="BG45" s="137">
        <f t="shared" si="42"/>
        <v>0</v>
      </c>
      <c r="BH45" s="137">
        <f t="shared" si="42"/>
        <v>1</v>
      </c>
      <c r="BI45" s="137">
        <f t="shared" si="42"/>
        <v>0</v>
      </c>
      <c r="BJ45" s="137">
        <f t="shared" si="42"/>
        <v>1</v>
      </c>
      <c r="BK45" s="137">
        <f t="shared" si="42"/>
        <v>1</v>
      </c>
      <c r="BL45" s="137">
        <f t="shared" si="42"/>
        <v>0</v>
      </c>
      <c r="BM45" s="137">
        <f t="shared" si="42"/>
        <v>1</v>
      </c>
      <c r="BN45" s="134"/>
      <c r="BO45" s="622" t="s">
        <v>48</v>
      </c>
      <c r="BP45" s="623"/>
      <c r="BQ45" s="137">
        <f>SUM(BQ46:BQ49)</f>
        <v>0</v>
      </c>
      <c r="BR45" s="137">
        <f t="shared" ref="BR45:CZ45" si="43">SUM(BR46:BR49)</f>
        <v>0</v>
      </c>
      <c r="BS45" s="137">
        <f t="shared" si="43"/>
        <v>0</v>
      </c>
      <c r="BT45" s="137">
        <f t="shared" si="43"/>
        <v>0</v>
      </c>
      <c r="BU45" s="137">
        <f t="shared" si="43"/>
        <v>0</v>
      </c>
      <c r="BV45" s="137">
        <f t="shared" si="43"/>
        <v>0</v>
      </c>
      <c r="BW45" s="137">
        <f t="shared" si="43"/>
        <v>0</v>
      </c>
      <c r="BX45" s="137">
        <f t="shared" si="43"/>
        <v>0</v>
      </c>
      <c r="BY45" s="137">
        <f t="shared" si="43"/>
        <v>0</v>
      </c>
      <c r="BZ45" s="137">
        <f t="shared" si="43"/>
        <v>0</v>
      </c>
      <c r="CA45" s="137">
        <f t="shared" si="43"/>
        <v>0</v>
      </c>
      <c r="CB45" s="137">
        <f t="shared" si="43"/>
        <v>0</v>
      </c>
      <c r="CC45" s="137">
        <f t="shared" si="43"/>
        <v>0</v>
      </c>
      <c r="CD45" s="137">
        <f t="shared" si="43"/>
        <v>0</v>
      </c>
      <c r="CE45" s="137">
        <f t="shared" si="43"/>
        <v>0</v>
      </c>
      <c r="CF45" s="137">
        <f t="shared" si="43"/>
        <v>0</v>
      </c>
      <c r="CG45" s="137">
        <f t="shared" si="43"/>
        <v>0</v>
      </c>
      <c r="CH45" s="137">
        <f t="shared" si="43"/>
        <v>0</v>
      </c>
      <c r="CI45" s="137">
        <f t="shared" si="43"/>
        <v>1</v>
      </c>
      <c r="CJ45" s="137">
        <f t="shared" si="43"/>
        <v>0</v>
      </c>
      <c r="CK45" s="137">
        <f t="shared" si="43"/>
        <v>1</v>
      </c>
      <c r="CL45" s="137">
        <f t="shared" si="43"/>
        <v>1</v>
      </c>
      <c r="CM45" s="137">
        <f t="shared" si="43"/>
        <v>0</v>
      </c>
      <c r="CN45" s="137">
        <f t="shared" si="43"/>
        <v>1</v>
      </c>
      <c r="CO45" s="137">
        <f t="shared" si="43"/>
        <v>1</v>
      </c>
      <c r="CP45" s="137">
        <f t="shared" si="43"/>
        <v>1</v>
      </c>
      <c r="CQ45" s="137">
        <f t="shared" si="43"/>
        <v>0</v>
      </c>
      <c r="CR45" s="137">
        <f t="shared" si="43"/>
        <v>1</v>
      </c>
      <c r="CS45" s="137">
        <f t="shared" si="43"/>
        <v>1</v>
      </c>
      <c r="CT45" s="137">
        <f t="shared" si="43"/>
        <v>0</v>
      </c>
      <c r="CU45" s="137">
        <f t="shared" si="43"/>
        <v>0</v>
      </c>
      <c r="CV45" s="137">
        <f t="shared" si="43"/>
        <v>0</v>
      </c>
      <c r="CW45" s="137">
        <f t="shared" si="43"/>
        <v>0</v>
      </c>
      <c r="CX45" s="137">
        <f t="shared" si="43"/>
        <v>0</v>
      </c>
      <c r="CY45" s="137">
        <f t="shared" si="43"/>
        <v>0</v>
      </c>
      <c r="CZ45" s="137">
        <f t="shared" si="43"/>
        <v>0</v>
      </c>
      <c r="DA45" s="134"/>
      <c r="DB45" s="622" t="s">
        <v>48</v>
      </c>
      <c r="DC45" s="623"/>
      <c r="DD45" s="137">
        <f>SUM(DD46:DD49)</f>
        <v>7</v>
      </c>
      <c r="DE45" s="137">
        <f t="shared" ref="DE45:EM45" si="44">SUM(DE46:DE49)</f>
        <v>3</v>
      </c>
      <c r="DF45" s="137">
        <f t="shared" si="44"/>
        <v>4</v>
      </c>
      <c r="DG45" s="137">
        <f>SUM(DG46:DG49)</f>
        <v>1</v>
      </c>
      <c r="DH45" s="137">
        <f t="shared" si="44"/>
        <v>0</v>
      </c>
      <c r="DI45" s="137">
        <f t="shared" si="44"/>
        <v>1</v>
      </c>
      <c r="DJ45" s="137">
        <f>SUM(DJ46:DJ49)</f>
        <v>0</v>
      </c>
      <c r="DK45" s="137">
        <f t="shared" si="44"/>
        <v>0</v>
      </c>
      <c r="DL45" s="137">
        <f t="shared" si="44"/>
        <v>0</v>
      </c>
      <c r="DM45" s="137">
        <f>SUM(DM46:DM49)</f>
        <v>0</v>
      </c>
      <c r="DN45" s="137">
        <f t="shared" si="44"/>
        <v>0</v>
      </c>
      <c r="DO45" s="137">
        <f t="shared" si="44"/>
        <v>0</v>
      </c>
      <c r="DP45" s="137">
        <f>SUM(DP46:DP49)</f>
        <v>0</v>
      </c>
      <c r="DQ45" s="137">
        <f t="shared" si="44"/>
        <v>0</v>
      </c>
      <c r="DR45" s="137">
        <f t="shared" si="44"/>
        <v>0</v>
      </c>
      <c r="DS45" s="137">
        <f>SUM(DS46:DS49)</f>
        <v>0</v>
      </c>
      <c r="DT45" s="137">
        <f t="shared" si="44"/>
        <v>0</v>
      </c>
      <c r="DU45" s="137">
        <v>0</v>
      </c>
      <c r="DV45" s="137">
        <f>SUM(DV46:DV49)</f>
        <v>5</v>
      </c>
      <c r="DW45" s="137">
        <f t="shared" si="44"/>
        <v>4</v>
      </c>
      <c r="DX45" s="137">
        <f t="shared" si="44"/>
        <v>1</v>
      </c>
      <c r="DY45" s="137">
        <f>SUM(DY46:DY49)</f>
        <v>0</v>
      </c>
      <c r="DZ45" s="137">
        <f t="shared" si="44"/>
        <v>0</v>
      </c>
      <c r="EA45" s="137">
        <f t="shared" si="44"/>
        <v>0</v>
      </c>
      <c r="EB45" s="137">
        <f>SUM(EB46:EB49)</f>
        <v>0</v>
      </c>
      <c r="EC45" s="137">
        <f t="shared" si="44"/>
        <v>0</v>
      </c>
      <c r="ED45" s="137">
        <f t="shared" si="44"/>
        <v>0</v>
      </c>
      <c r="EE45" s="137">
        <f>SUM(EE46:EE49)</f>
        <v>0</v>
      </c>
      <c r="EF45" s="137">
        <f t="shared" si="44"/>
        <v>0</v>
      </c>
      <c r="EG45" s="137">
        <f t="shared" si="44"/>
        <v>0</v>
      </c>
      <c r="EH45" s="137">
        <f>SUM(EH46:EH49)</f>
        <v>0</v>
      </c>
      <c r="EI45" s="137">
        <f t="shared" si="44"/>
        <v>0</v>
      </c>
      <c r="EJ45" s="137">
        <f t="shared" si="44"/>
        <v>0</v>
      </c>
      <c r="EK45" s="137">
        <f>SUM(EK46:EK49)</f>
        <v>0</v>
      </c>
      <c r="EL45" s="137">
        <f t="shared" si="44"/>
        <v>0</v>
      </c>
      <c r="EM45" s="137">
        <f t="shared" si="44"/>
        <v>0</v>
      </c>
    </row>
    <row r="46" spans="1:143" s="1" customFormat="1" ht="19.5" customHeight="1">
      <c r="A46" s="149"/>
      <c r="B46" s="150" t="s">
        <v>326</v>
      </c>
      <c r="C46" s="138">
        <v>22</v>
      </c>
      <c r="D46" s="138">
        <v>12</v>
      </c>
      <c r="E46" s="138">
        <v>10</v>
      </c>
      <c r="F46" s="138">
        <v>8</v>
      </c>
      <c r="G46" s="138">
        <v>3</v>
      </c>
      <c r="H46" s="138">
        <v>5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1</v>
      </c>
      <c r="P46" s="138">
        <v>1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8">
        <v>2</v>
      </c>
      <c r="AB46" s="138">
        <v>1</v>
      </c>
      <c r="AC46" s="138">
        <v>1</v>
      </c>
      <c r="AD46" s="138">
        <v>1</v>
      </c>
      <c r="AE46" s="138">
        <v>0</v>
      </c>
      <c r="AF46" s="138">
        <v>1</v>
      </c>
      <c r="AG46" s="134"/>
      <c r="AH46" s="149"/>
      <c r="AI46" s="150" t="s">
        <v>326</v>
      </c>
      <c r="AJ46" s="138">
        <v>1</v>
      </c>
      <c r="AK46" s="138">
        <v>0</v>
      </c>
      <c r="AL46" s="138">
        <v>1</v>
      </c>
      <c r="AM46" s="138">
        <v>0</v>
      </c>
      <c r="AN46" s="138">
        <v>0</v>
      </c>
      <c r="AO46" s="138">
        <v>0</v>
      </c>
      <c r="AP46" s="138">
        <v>0</v>
      </c>
      <c r="AQ46" s="138">
        <v>0</v>
      </c>
      <c r="AR46" s="138">
        <v>0</v>
      </c>
      <c r="AS46" s="138">
        <v>0</v>
      </c>
      <c r="AT46" s="138">
        <v>0</v>
      </c>
      <c r="AU46" s="138">
        <v>0</v>
      </c>
      <c r="AV46" s="138">
        <v>1</v>
      </c>
      <c r="AW46" s="138">
        <v>0</v>
      </c>
      <c r="AX46" s="138">
        <v>1</v>
      </c>
      <c r="AY46" s="138">
        <v>1</v>
      </c>
      <c r="AZ46" s="138">
        <v>0</v>
      </c>
      <c r="BA46" s="138">
        <v>1</v>
      </c>
      <c r="BB46" s="138">
        <v>2</v>
      </c>
      <c r="BC46" s="138">
        <v>2</v>
      </c>
      <c r="BD46" s="138">
        <v>0</v>
      </c>
      <c r="BE46" s="138">
        <v>2</v>
      </c>
      <c r="BF46" s="138">
        <v>2</v>
      </c>
      <c r="BG46" s="138">
        <v>0</v>
      </c>
      <c r="BH46" s="138">
        <v>1</v>
      </c>
      <c r="BI46" s="138">
        <v>0</v>
      </c>
      <c r="BJ46" s="138">
        <v>1</v>
      </c>
      <c r="BK46" s="138">
        <v>1</v>
      </c>
      <c r="BL46" s="138">
        <v>0</v>
      </c>
      <c r="BM46" s="138">
        <v>1</v>
      </c>
      <c r="BN46" s="134"/>
      <c r="BO46" s="149"/>
      <c r="BP46" s="150" t="s">
        <v>326</v>
      </c>
      <c r="BQ46" s="138">
        <v>0</v>
      </c>
      <c r="BR46" s="138">
        <v>0</v>
      </c>
      <c r="BS46" s="138">
        <v>0</v>
      </c>
      <c r="BT46" s="138">
        <v>0</v>
      </c>
      <c r="BU46" s="138">
        <v>0</v>
      </c>
      <c r="BV46" s="138">
        <v>0</v>
      </c>
      <c r="BW46" s="138">
        <v>0</v>
      </c>
      <c r="BX46" s="138">
        <v>0</v>
      </c>
      <c r="BY46" s="138">
        <v>0</v>
      </c>
      <c r="BZ46" s="138">
        <v>0</v>
      </c>
      <c r="CA46" s="138">
        <v>0</v>
      </c>
      <c r="CB46" s="138">
        <v>0</v>
      </c>
      <c r="CC46" s="138">
        <v>0</v>
      </c>
      <c r="CD46" s="138">
        <v>0</v>
      </c>
      <c r="CE46" s="138">
        <v>0</v>
      </c>
      <c r="CF46" s="138">
        <v>0</v>
      </c>
      <c r="CG46" s="138">
        <v>0</v>
      </c>
      <c r="CH46" s="138">
        <v>0</v>
      </c>
      <c r="CI46" s="138">
        <v>1</v>
      </c>
      <c r="CJ46" s="138">
        <v>0</v>
      </c>
      <c r="CK46" s="138">
        <v>1</v>
      </c>
      <c r="CL46" s="138">
        <v>1</v>
      </c>
      <c r="CM46" s="138">
        <v>0</v>
      </c>
      <c r="CN46" s="138">
        <v>1</v>
      </c>
      <c r="CO46" s="138">
        <v>1</v>
      </c>
      <c r="CP46" s="138">
        <v>1</v>
      </c>
      <c r="CQ46" s="138">
        <v>0</v>
      </c>
      <c r="CR46" s="138">
        <v>1</v>
      </c>
      <c r="CS46" s="138">
        <v>1</v>
      </c>
      <c r="CT46" s="138">
        <v>0</v>
      </c>
      <c r="CU46" s="138">
        <v>0</v>
      </c>
      <c r="CV46" s="138">
        <v>0</v>
      </c>
      <c r="CW46" s="138">
        <v>0</v>
      </c>
      <c r="CX46" s="138">
        <v>0</v>
      </c>
      <c r="CY46" s="138">
        <v>0</v>
      </c>
      <c r="CZ46" s="138">
        <v>0</v>
      </c>
      <c r="DA46" s="134"/>
      <c r="DB46" s="149"/>
      <c r="DC46" s="150" t="s">
        <v>326</v>
      </c>
      <c r="DD46" s="138">
        <v>7</v>
      </c>
      <c r="DE46" s="138">
        <v>3</v>
      </c>
      <c r="DF46" s="138">
        <v>4</v>
      </c>
      <c r="DG46" s="138">
        <v>1</v>
      </c>
      <c r="DH46" s="138">
        <v>0</v>
      </c>
      <c r="DI46" s="138">
        <v>1</v>
      </c>
      <c r="DJ46" s="138">
        <v>0</v>
      </c>
      <c r="DK46" s="138">
        <v>0</v>
      </c>
      <c r="DL46" s="138">
        <v>0</v>
      </c>
      <c r="DM46" s="138">
        <v>0</v>
      </c>
      <c r="DN46" s="138">
        <v>0</v>
      </c>
      <c r="DO46" s="138">
        <v>0</v>
      </c>
      <c r="DP46" s="138">
        <v>0</v>
      </c>
      <c r="DQ46" s="138">
        <v>0</v>
      </c>
      <c r="DR46" s="138">
        <v>0</v>
      </c>
      <c r="DS46" s="138">
        <v>0</v>
      </c>
      <c r="DT46" s="138">
        <v>0</v>
      </c>
      <c r="DU46" s="138">
        <v>0</v>
      </c>
      <c r="DV46" s="138">
        <v>5</v>
      </c>
      <c r="DW46" s="138">
        <v>4</v>
      </c>
      <c r="DX46" s="138">
        <v>1</v>
      </c>
      <c r="DY46" s="138">
        <v>0</v>
      </c>
      <c r="DZ46" s="138">
        <v>0</v>
      </c>
      <c r="EA46" s="138">
        <v>0</v>
      </c>
      <c r="EB46" s="138">
        <v>0</v>
      </c>
      <c r="EC46" s="138">
        <v>0</v>
      </c>
      <c r="ED46" s="138">
        <v>0</v>
      </c>
      <c r="EE46" s="138">
        <v>0</v>
      </c>
      <c r="EF46" s="138">
        <v>0</v>
      </c>
      <c r="EG46" s="138">
        <v>0</v>
      </c>
      <c r="EH46" s="138">
        <v>0</v>
      </c>
      <c r="EI46" s="138">
        <v>0</v>
      </c>
      <c r="EJ46" s="138">
        <v>0</v>
      </c>
      <c r="EK46" s="138">
        <v>0</v>
      </c>
      <c r="EL46" s="138">
        <v>0</v>
      </c>
      <c r="EM46" s="138">
        <v>0</v>
      </c>
    </row>
    <row r="47" spans="1:143" s="1" customFormat="1" ht="19.5" customHeight="1">
      <c r="A47" s="151"/>
      <c r="B47" s="148" t="s">
        <v>328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4"/>
      <c r="AH47" s="151"/>
      <c r="AI47" s="148" t="s">
        <v>328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>
        <v>0</v>
      </c>
      <c r="AW47" s="135">
        <v>0</v>
      </c>
      <c r="AX47" s="135">
        <v>0</v>
      </c>
      <c r="AY47" s="135">
        <v>0</v>
      </c>
      <c r="AZ47" s="135">
        <v>0</v>
      </c>
      <c r="BA47" s="135">
        <v>0</v>
      </c>
      <c r="BB47" s="135">
        <v>0</v>
      </c>
      <c r="BC47" s="135">
        <v>0</v>
      </c>
      <c r="BD47" s="135">
        <v>0</v>
      </c>
      <c r="BE47" s="135">
        <v>0</v>
      </c>
      <c r="BF47" s="135">
        <v>0</v>
      </c>
      <c r="BG47" s="135">
        <v>0</v>
      </c>
      <c r="BH47" s="135">
        <v>0</v>
      </c>
      <c r="BI47" s="135">
        <v>0</v>
      </c>
      <c r="BJ47" s="135">
        <v>0</v>
      </c>
      <c r="BK47" s="135">
        <v>0</v>
      </c>
      <c r="BL47" s="135">
        <v>0</v>
      </c>
      <c r="BM47" s="135">
        <v>0</v>
      </c>
      <c r="BN47" s="134"/>
      <c r="BO47" s="151"/>
      <c r="BP47" s="148" t="s">
        <v>328</v>
      </c>
      <c r="BQ47" s="135">
        <v>0</v>
      </c>
      <c r="BR47" s="135">
        <v>0</v>
      </c>
      <c r="BS47" s="135">
        <v>0</v>
      </c>
      <c r="BT47" s="135">
        <v>0</v>
      </c>
      <c r="BU47" s="135">
        <v>0</v>
      </c>
      <c r="BV47" s="135">
        <v>0</v>
      </c>
      <c r="BW47" s="135">
        <v>0</v>
      </c>
      <c r="BX47" s="135">
        <v>0</v>
      </c>
      <c r="BY47" s="135">
        <v>0</v>
      </c>
      <c r="BZ47" s="135">
        <v>0</v>
      </c>
      <c r="CA47" s="135">
        <v>0</v>
      </c>
      <c r="CB47" s="135">
        <v>0</v>
      </c>
      <c r="CC47" s="135">
        <v>0</v>
      </c>
      <c r="CD47" s="135">
        <v>0</v>
      </c>
      <c r="CE47" s="135">
        <v>0</v>
      </c>
      <c r="CF47" s="135">
        <v>0</v>
      </c>
      <c r="CG47" s="135">
        <v>0</v>
      </c>
      <c r="CH47" s="135">
        <v>0</v>
      </c>
      <c r="CI47" s="135">
        <v>0</v>
      </c>
      <c r="CJ47" s="135">
        <v>0</v>
      </c>
      <c r="CK47" s="135">
        <v>0</v>
      </c>
      <c r="CL47" s="135">
        <v>0</v>
      </c>
      <c r="CM47" s="135">
        <v>0</v>
      </c>
      <c r="CN47" s="135">
        <v>0</v>
      </c>
      <c r="CO47" s="135">
        <v>0</v>
      </c>
      <c r="CP47" s="135">
        <v>0</v>
      </c>
      <c r="CQ47" s="135">
        <v>0</v>
      </c>
      <c r="CR47" s="135">
        <v>0</v>
      </c>
      <c r="CS47" s="135">
        <v>0</v>
      </c>
      <c r="CT47" s="135">
        <v>0</v>
      </c>
      <c r="CU47" s="135">
        <v>0</v>
      </c>
      <c r="CV47" s="135">
        <v>0</v>
      </c>
      <c r="CW47" s="135">
        <v>0</v>
      </c>
      <c r="CX47" s="135">
        <v>0</v>
      </c>
      <c r="CY47" s="135">
        <v>0</v>
      </c>
      <c r="CZ47" s="135">
        <v>0</v>
      </c>
      <c r="DA47" s="134"/>
      <c r="DB47" s="151"/>
      <c r="DC47" s="148" t="s">
        <v>328</v>
      </c>
      <c r="DD47" s="135">
        <v>0</v>
      </c>
      <c r="DE47" s="135">
        <v>0</v>
      </c>
      <c r="DF47" s="135">
        <v>0</v>
      </c>
      <c r="DG47" s="135">
        <v>0</v>
      </c>
      <c r="DH47" s="135">
        <v>0</v>
      </c>
      <c r="DI47" s="135">
        <v>0</v>
      </c>
      <c r="DJ47" s="135">
        <v>0</v>
      </c>
      <c r="DK47" s="135">
        <v>0</v>
      </c>
      <c r="DL47" s="135">
        <v>0</v>
      </c>
      <c r="DM47" s="135">
        <v>0</v>
      </c>
      <c r="DN47" s="135">
        <v>0</v>
      </c>
      <c r="DO47" s="135">
        <v>0</v>
      </c>
      <c r="DP47" s="135">
        <v>0</v>
      </c>
      <c r="DQ47" s="135">
        <v>0</v>
      </c>
      <c r="DR47" s="135">
        <v>0</v>
      </c>
      <c r="DS47" s="135">
        <v>0</v>
      </c>
      <c r="DT47" s="135">
        <v>0</v>
      </c>
      <c r="DU47" s="135">
        <v>0</v>
      </c>
      <c r="DV47" s="135">
        <v>0</v>
      </c>
      <c r="DW47" s="135">
        <v>0</v>
      </c>
      <c r="DX47" s="135">
        <v>0</v>
      </c>
      <c r="DY47" s="135">
        <v>0</v>
      </c>
      <c r="DZ47" s="135">
        <v>0</v>
      </c>
      <c r="EA47" s="135">
        <v>0</v>
      </c>
      <c r="EB47" s="135">
        <v>0</v>
      </c>
      <c r="EC47" s="135">
        <v>0</v>
      </c>
      <c r="ED47" s="135">
        <v>0</v>
      </c>
      <c r="EE47" s="135">
        <v>0</v>
      </c>
      <c r="EF47" s="135">
        <v>0</v>
      </c>
      <c r="EG47" s="135">
        <v>0</v>
      </c>
      <c r="EH47" s="135">
        <v>0</v>
      </c>
      <c r="EI47" s="135">
        <v>0</v>
      </c>
      <c r="EJ47" s="135">
        <v>0</v>
      </c>
      <c r="EK47" s="135">
        <v>0</v>
      </c>
      <c r="EL47" s="135">
        <v>0</v>
      </c>
      <c r="EM47" s="135">
        <v>0</v>
      </c>
    </row>
    <row r="48" spans="1:143" s="1" customFormat="1" ht="19.5" customHeight="1">
      <c r="A48" s="161"/>
      <c r="B48" s="148" t="s">
        <v>330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4"/>
      <c r="AH48" s="161"/>
      <c r="AI48" s="148" t="s">
        <v>330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0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35">
        <v>0</v>
      </c>
      <c r="BL48" s="135">
        <v>0</v>
      </c>
      <c r="BM48" s="135">
        <v>0</v>
      </c>
      <c r="BN48" s="134"/>
      <c r="BO48" s="161"/>
      <c r="BP48" s="148" t="s">
        <v>330</v>
      </c>
      <c r="BQ48" s="135">
        <v>0</v>
      </c>
      <c r="BR48" s="135">
        <v>0</v>
      </c>
      <c r="BS48" s="135">
        <v>0</v>
      </c>
      <c r="BT48" s="135">
        <v>0</v>
      </c>
      <c r="BU48" s="135">
        <v>0</v>
      </c>
      <c r="BV48" s="135">
        <v>0</v>
      </c>
      <c r="BW48" s="135">
        <v>0</v>
      </c>
      <c r="BX48" s="135">
        <v>0</v>
      </c>
      <c r="BY48" s="135">
        <v>0</v>
      </c>
      <c r="BZ48" s="135">
        <v>0</v>
      </c>
      <c r="CA48" s="135">
        <v>0</v>
      </c>
      <c r="CB48" s="135">
        <v>0</v>
      </c>
      <c r="CC48" s="135">
        <v>0</v>
      </c>
      <c r="CD48" s="135">
        <v>0</v>
      </c>
      <c r="CE48" s="135">
        <v>0</v>
      </c>
      <c r="CF48" s="135">
        <v>0</v>
      </c>
      <c r="CG48" s="135">
        <v>0</v>
      </c>
      <c r="CH48" s="135">
        <v>0</v>
      </c>
      <c r="CI48" s="135">
        <v>0</v>
      </c>
      <c r="CJ48" s="135">
        <v>0</v>
      </c>
      <c r="CK48" s="135">
        <v>0</v>
      </c>
      <c r="CL48" s="135">
        <v>0</v>
      </c>
      <c r="CM48" s="135">
        <v>0</v>
      </c>
      <c r="CN48" s="135">
        <v>0</v>
      </c>
      <c r="CO48" s="135">
        <v>0</v>
      </c>
      <c r="CP48" s="135">
        <v>0</v>
      </c>
      <c r="CQ48" s="135">
        <v>0</v>
      </c>
      <c r="CR48" s="135">
        <v>0</v>
      </c>
      <c r="CS48" s="135">
        <v>0</v>
      </c>
      <c r="CT48" s="135">
        <v>0</v>
      </c>
      <c r="CU48" s="135">
        <v>0</v>
      </c>
      <c r="CV48" s="135">
        <v>0</v>
      </c>
      <c r="CW48" s="135">
        <v>0</v>
      </c>
      <c r="CX48" s="135">
        <v>0</v>
      </c>
      <c r="CY48" s="135">
        <v>0</v>
      </c>
      <c r="CZ48" s="135">
        <v>0</v>
      </c>
      <c r="DA48" s="134"/>
      <c r="DB48" s="161"/>
      <c r="DC48" s="148" t="s">
        <v>330</v>
      </c>
      <c r="DD48" s="135">
        <v>0</v>
      </c>
      <c r="DE48" s="135">
        <v>0</v>
      </c>
      <c r="DF48" s="135">
        <v>0</v>
      </c>
      <c r="DG48" s="135">
        <v>0</v>
      </c>
      <c r="DH48" s="135">
        <v>0</v>
      </c>
      <c r="DI48" s="135">
        <v>0</v>
      </c>
      <c r="DJ48" s="135">
        <v>0</v>
      </c>
      <c r="DK48" s="135">
        <v>0</v>
      </c>
      <c r="DL48" s="135">
        <v>0</v>
      </c>
      <c r="DM48" s="135">
        <v>0</v>
      </c>
      <c r="DN48" s="135">
        <v>0</v>
      </c>
      <c r="DO48" s="135">
        <v>0</v>
      </c>
      <c r="DP48" s="135">
        <v>0</v>
      </c>
      <c r="DQ48" s="135">
        <v>0</v>
      </c>
      <c r="DR48" s="135">
        <v>0</v>
      </c>
      <c r="DS48" s="135">
        <v>0</v>
      </c>
      <c r="DT48" s="135">
        <v>0</v>
      </c>
      <c r="DU48" s="135">
        <v>0</v>
      </c>
      <c r="DV48" s="135">
        <v>0</v>
      </c>
      <c r="DW48" s="135">
        <v>0</v>
      </c>
      <c r="DX48" s="135">
        <v>0</v>
      </c>
      <c r="DY48" s="135">
        <v>0</v>
      </c>
      <c r="DZ48" s="135">
        <v>0</v>
      </c>
      <c r="EA48" s="135">
        <v>0</v>
      </c>
      <c r="EB48" s="135">
        <v>0</v>
      </c>
      <c r="EC48" s="135">
        <v>0</v>
      </c>
      <c r="ED48" s="135">
        <v>0</v>
      </c>
      <c r="EE48" s="135">
        <v>0</v>
      </c>
      <c r="EF48" s="135">
        <v>0</v>
      </c>
      <c r="EG48" s="135">
        <v>0</v>
      </c>
      <c r="EH48" s="135">
        <v>0</v>
      </c>
      <c r="EI48" s="135">
        <v>0</v>
      </c>
      <c r="EJ48" s="135">
        <v>0</v>
      </c>
      <c r="EK48" s="135">
        <v>0</v>
      </c>
      <c r="EL48" s="135">
        <v>0</v>
      </c>
      <c r="EM48" s="135">
        <v>0</v>
      </c>
    </row>
    <row r="49" spans="1:143" s="1" customFormat="1" ht="19.5" customHeight="1">
      <c r="A49" s="162"/>
      <c r="B49" s="153" t="s">
        <v>331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4"/>
      <c r="AH49" s="162"/>
      <c r="AI49" s="153" t="s">
        <v>331</v>
      </c>
      <c r="AJ49" s="139">
        <v>0</v>
      </c>
      <c r="AK49" s="139">
        <v>0</v>
      </c>
      <c r="AL49" s="139">
        <v>0</v>
      </c>
      <c r="AM49" s="139">
        <v>0</v>
      </c>
      <c r="AN49" s="139">
        <v>0</v>
      </c>
      <c r="AO49" s="139">
        <v>0</v>
      </c>
      <c r="AP49" s="139">
        <v>0</v>
      </c>
      <c r="AQ49" s="139">
        <v>0</v>
      </c>
      <c r="AR49" s="139">
        <v>0</v>
      </c>
      <c r="AS49" s="139">
        <v>0</v>
      </c>
      <c r="AT49" s="139">
        <v>0</v>
      </c>
      <c r="AU49" s="139">
        <v>0</v>
      </c>
      <c r="AV49" s="139">
        <v>0</v>
      </c>
      <c r="AW49" s="139">
        <v>0</v>
      </c>
      <c r="AX49" s="139">
        <v>0</v>
      </c>
      <c r="AY49" s="139">
        <v>0</v>
      </c>
      <c r="AZ49" s="139">
        <v>0</v>
      </c>
      <c r="BA49" s="139">
        <v>0</v>
      </c>
      <c r="BB49" s="139">
        <v>0</v>
      </c>
      <c r="BC49" s="139">
        <v>0</v>
      </c>
      <c r="BD49" s="139">
        <v>0</v>
      </c>
      <c r="BE49" s="139">
        <v>0</v>
      </c>
      <c r="BF49" s="139">
        <v>0</v>
      </c>
      <c r="BG49" s="139">
        <v>0</v>
      </c>
      <c r="BH49" s="139">
        <v>0</v>
      </c>
      <c r="BI49" s="139">
        <v>0</v>
      </c>
      <c r="BJ49" s="139">
        <v>0</v>
      </c>
      <c r="BK49" s="139">
        <v>0</v>
      </c>
      <c r="BL49" s="139">
        <v>0</v>
      </c>
      <c r="BM49" s="139">
        <v>0</v>
      </c>
      <c r="BN49" s="134"/>
      <c r="BO49" s="162"/>
      <c r="BP49" s="153" t="s">
        <v>331</v>
      </c>
      <c r="BQ49" s="139">
        <v>0</v>
      </c>
      <c r="BR49" s="139">
        <v>0</v>
      </c>
      <c r="BS49" s="139">
        <v>0</v>
      </c>
      <c r="BT49" s="139">
        <v>0</v>
      </c>
      <c r="BU49" s="139">
        <v>0</v>
      </c>
      <c r="BV49" s="139">
        <v>0</v>
      </c>
      <c r="BW49" s="139">
        <v>0</v>
      </c>
      <c r="BX49" s="139">
        <v>0</v>
      </c>
      <c r="BY49" s="139">
        <v>0</v>
      </c>
      <c r="BZ49" s="139">
        <v>0</v>
      </c>
      <c r="CA49" s="139">
        <v>0</v>
      </c>
      <c r="CB49" s="139">
        <v>0</v>
      </c>
      <c r="CC49" s="139">
        <v>0</v>
      </c>
      <c r="CD49" s="139">
        <v>0</v>
      </c>
      <c r="CE49" s="139">
        <v>0</v>
      </c>
      <c r="CF49" s="139">
        <v>0</v>
      </c>
      <c r="CG49" s="139">
        <v>0</v>
      </c>
      <c r="CH49" s="139">
        <v>0</v>
      </c>
      <c r="CI49" s="139">
        <v>0</v>
      </c>
      <c r="CJ49" s="139">
        <v>0</v>
      </c>
      <c r="CK49" s="139">
        <v>0</v>
      </c>
      <c r="CL49" s="139">
        <v>0</v>
      </c>
      <c r="CM49" s="139">
        <v>0</v>
      </c>
      <c r="CN49" s="139">
        <v>0</v>
      </c>
      <c r="CO49" s="139">
        <v>0</v>
      </c>
      <c r="CP49" s="139">
        <v>0</v>
      </c>
      <c r="CQ49" s="139">
        <v>0</v>
      </c>
      <c r="CR49" s="139">
        <v>0</v>
      </c>
      <c r="CS49" s="139">
        <v>0</v>
      </c>
      <c r="CT49" s="139">
        <v>0</v>
      </c>
      <c r="CU49" s="139">
        <v>0</v>
      </c>
      <c r="CV49" s="139">
        <v>0</v>
      </c>
      <c r="CW49" s="139">
        <v>0</v>
      </c>
      <c r="CX49" s="139">
        <v>0</v>
      </c>
      <c r="CY49" s="139">
        <v>0</v>
      </c>
      <c r="CZ49" s="139">
        <v>0</v>
      </c>
      <c r="DA49" s="134"/>
      <c r="DB49" s="162"/>
      <c r="DC49" s="153" t="s">
        <v>331</v>
      </c>
      <c r="DD49" s="139">
        <v>0</v>
      </c>
      <c r="DE49" s="139">
        <v>0</v>
      </c>
      <c r="DF49" s="139">
        <v>0</v>
      </c>
      <c r="DG49" s="139">
        <v>0</v>
      </c>
      <c r="DH49" s="139">
        <v>0</v>
      </c>
      <c r="DI49" s="139">
        <v>0</v>
      </c>
      <c r="DJ49" s="139">
        <v>0</v>
      </c>
      <c r="DK49" s="139">
        <v>0</v>
      </c>
      <c r="DL49" s="139">
        <v>0</v>
      </c>
      <c r="DM49" s="139">
        <v>0</v>
      </c>
      <c r="DN49" s="139">
        <v>0</v>
      </c>
      <c r="DO49" s="139">
        <v>0</v>
      </c>
      <c r="DP49" s="139">
        <v>0</v>
      </c>
      <c r="DQ49" s="139">
        <v>0</v>
      </c>
      <c r="DR49" s="139">
        <v>0</v>
      </c>
      <c r="DS49" s="139">
        <v>0</v>
      </c>
      <c r="DT49" s="139">
        <v>0</v>
      </c>
      <c r="DU49" s="139">
        <v>0</v>
      </c>
      <c r="DV49" s="139">
        <v>0</v>
      </c>
      <c r="DW49" s="139">
        <v>0</v>
      </c>
      <c r="DX49" s="139">
        <v>0</v>
      </c>
      <c r="DY49" s="139">
        <v>0</v>
      </c>
      <c r="DZ49" s="139">
        <v>0</v>
      </c>
      <c r="EA49" s="139">
        <v>0</v>
      </c>
      <c r="EB49" s="139">
        <v>0</v>
      </c>
      <c r="EC49" s="139">
        <v>0</v>
      </c>
      <c r="ED49" s="139">
        <v>0</v>
      </c>
      <c r="EE49" s="139">
        <v>0</v>
      </c>
      <c r="EF49" s="139">
        <v>0</v>
      </c>
      <c r="EG49" s="139">
        <v>0</v>
      </c>
      <c r="EH49" s="139">
        <v>0</v>
      </c>
      <c r="EI49" s="139">
        <v>0</v>
      </c>
      <c r="EJ49" s="139">
        <v>0</v>
      </c>
      <c r="EK49" s="139">
        <v>0</v>
      </c>
      <c r="EL49" s="139">
        <v>0</v>
      </c>
      <c r="EM49" s="139">
        <v>0</v>
      </c>
    </row>
    <row r="50" spans="1:143" s="1" customFormat="1" ht="19.5" customHeight="1">
      <c r="A50" s="622" t="s">
        <v>49</v>
      </c>
      <c r="B50" s="623"/>
      <c r="C50" s="137">
        <f t="shared" ref="C50:AF50" si="45">SUM(C51:C56)</f>
        <v>84</v>
      </c>
      <c r="D50" s="137">
        <f t="shared" si="45"/>
        <v>53</v>
      </c>
      <c r="E50" s="137">
        <f t="shared" si="45"/>
        <v>31</v>
      </c>
      <c r="F50" s="137">
        <f>SUM(F51:F56)</f>
        <v>22</v>
      </c>
      <c r="G50" s="137">
        <f t="shared" si="45"/>
        <v>14</v>
      </c>
      <c r="H50" s="137">
        <f t="shared" si="45"/>
        <v>8</v>
      </c>
      <c r="I50" s="137">
        <f>SUM(I51:I56)</f>
        <v>2</v>
      </c>
      <c r="J50" s="137">
        <f t="shared" si="45"/>
        <v>1</v>
      </c>
      <c r="K50" s="137">
        <f t="shared" si="45"/>
        <v>1</v>
      </c>
      <c r="L50" s="137">
        <f>SUM(L51:L56)</f>
        <v>0</v>
      </c>
      <c r="M50" s="137">
        <f t="shared" si="45"/>
        <v>0</v>
      </c>
      <c r="N50" s="137">
        <f t="shared" si="45"/>
        <v>0</v>
      </c>
      <c r="O50" s="137">
        <f>SUM(O51:O56)</f>
        <v>0</v>
      </c>
      <c r="P50" s="137">
        <f t="shared" si="45"/>
        <v>0</v>
      </c>
      <c r="Q50" s="137">
        <f t="shared" si="45"/>
        <v>0</v>
      </c>
      <c r="R50" s="137">
        <f>SUM(R51:R56)</f>
        <v>0</v>
      </c>
      <c r="S50" s="137">
        <f t="shared" si="45"/>
        <v>0</v>
      </c>
      <c r="T50" s="137">
        <f t="shared" si="45"/>
        <v>0</v>
      </c>
      <c r="U50" s="137">
        <f>SUM(U51:U56)</f>
        <v>0</v>
      </c>
      <c r="V50" s="137">
        <f t="shared" si="45"/>
        <v>0</v>
      </c>
      <c r="W50" s="137">
        <f t="shared" si="45"/>
        <v>0</v>
      </c>
      <c r="X50" s="137">
        <f>SUM(X51:X56)</f>
        <v>0</v>
      </c>
      <c r="Y50" s="137">
        <f t="shared" si="45"/>
        <v>0</v>
      </c>
      <c r="Z50" s="137">
        <f t="shared" si="45"/>
        <v>0</v>
      </c>
      <c r="AA50" s="137">
        <f>SUM(AA51:AA56)</f>
        <v>12</v>
      </c>
      <c r="AB50" s="137">
        <f t="shared" si="45"/>
        <v>10</v>
      </c>
      <c r="AC50" s="137">
        <f t="shared" si="45"/>
        <v>2</v>
      </c>
      <c r="AD50" s="137">
        <f>SUM(AD51:AD56)</f>
        <v>1</v>
      </c>
      <c r="AE50" s="137">
        <f t="shared" si="45"/>
        <v>0</v>
      </c>
      <c r="AF50" s="137">
        <f t="shared" si="45"/>
        <v>1</v>
      </c>
      <c r="AG50" s="134"/>
      <c r="AH50" s="622" t="s">
        <v>49</v>
      </c>
      <c r="AI50" s="623"/>
      <c r="AJ50" s="137">
        <f>SUM(AJ51:AJ56)</f>
        <v>27</v>
      </c>
      <c r="AK50" s="137">
        <f t="shared" ref="AK50:BM50" si="46">SUM(AK51:AK56)</f>
        <v>16</v>
      </c>
      <c r="AL50" s="137">
        <f t="shared" si="46"/>
        <v>11</v>
      </c>
      <c r="AM50" s="137">
        <f t="shared" si="46"/>
        <v>8</v>
      </c>
      <c r="AN50" s="137">
        <f t="shared" si="46"/>
        <v>4</v>
      </c>
      <c r="AO50" s="137">
        <f t="shared" si="46"/>
        <v>4</v>
      </c>
      <c r="AP50" s="137">
        <f t="shared" si="46"/>
        <v>1</v>
      </c>
      <c r="AQ50" s="137">
        <f t="shared" si="46"/>
        <v>0</v>
      </c>
      <c r="AR50" s="137">
        <f t="shared" si="46"/>
        <v>1</v>
      </c>
      <c r="AS50" s="137">
        <f t="shared" si="46"/>
        <v>1</v>
      </c>
      <c r="AT50" s="137">
        <f t="shared" si="46"/>
        <v>0</v>
      </c>
      <c r="AU50" s="137">
        <f t="shared" si="46"/>
        <v>1</v>
      </c>
      <c r="AV50" s="137">
        <f t="shared" si="46"/>
        <v>0</v>
      </c>
      <c r="AW50" s="137">
        <f t="shared" si="46"/>
        <v>0</v>
      </c>
      <c r="AX50" s="137">
        <f t="shared" si="46"/>
        <v>0</v>
      </c>
      <c r="AY50" s="137">
        <f t="shared" si="46"/>
        <v>0</v>
      </c>
      <c r="AZ50" s="137">
        <f t="shared" si="46"/>
        <v>0</v>
      </c>
      <c r="BA50" s="137">
        <f t="shared" si="46"/>
        <v>0</v>
      </c>
      <c r="BB50" s="137">
        <f t="shared" si="46"/>
        <v>1</v>
      </c>
      <c r="BC50" s="137">
        <f t="shared" si="46"/>
        <v>1</v>
      </c>
      <c r="BD50" s="137">
        <f t="shared" si="46"/>
        <v>0</v>
      </c>
      <c r="BE50" s="137">
        <f t="shared" si="46"/>
        <v>1</v>
      </c>
      <c r="BF50" s="137">
        <f t="shared" si="46"/>
        <v>1</v>
      </c>
      <c r="BG50" s="137">
        <f t="shared" si="46"/>
        <v>0</v>
      </c>
      <c r="BH50" s="137">
        <f t="shared" si="46"/>
        <v>16</v>
      </c>
      <c r="BI50" s="137">
        <f t="shared" si="46"/>
        <v>10</v>
      </c>
      <c r="BJ50" s="137">
        <f t="shared" si="46"/>
        <v>6</v>
      </c>
      <c r="BK50" s="137">
        <f t="shared" si="46"/>
        <v>3</v>
      </c>
      <c r="BL50" s="137">
        <f t="shared" si="46"/>
        <v>2</v>
      </c>
      <c r="BM50" s="137">
        <f t="shared" si="46"/>
        <v>1</v>
      </c>
      <c r="BN50" s="134"/>
      <c r="BO50" s="622" t="s">
        <v>49</v>
      </c>
      <c r="BP50" s="623"/>
      <c r="BQ50" s="137">
        <f>SUM(BQ51:BQ56)</f>
        <v>0</v>
      </c>
      <c r="BR50" s="137">
        <f t="shared" ref="BR50:CZ50" si="47">SUM(BR51:BR56)</f>
        <v>0</v>
      </c>
      <c r="BS50" s="137">
        <f t="shared" si="47"/>
        <v>0</v>
      </c>
      <c r="BT50" s="137">
        <f t="shared" si="47"/>
        <v>0</v>
      </c>
      <c r="BU50" s="137">
        <f t="shared" si="47"/>
        <v>0</v>
      </c>
      <c r="BV50" s="137">
        <f t="shared" si="47"/>
        <v>0</v>
      </c>
      <c r="BW50" s="137">
        <f t="shared" si="47"/>
        <v>0</v>
      </c>
      <c r="BX50" s="137">
        <f t="shared" si="47"/>
        <v>0</v>
      </c>
      <c r="BY50" s="137">
        <f t="shared" si="47"/>
        <v>0</v>
      </c>
      <c r="BZ50" s="137">
        <f t="shared" si="47"/>
        <v>0</v>
      </c>
      <c r="CA50" s="137">
        <f t="shared" si="47"/>
        <v>0</v>
      </c>
      <c r="CB50" s="137">
        <f t="shared" si="47"/>
        <v>0</v>
      </c>
      <c r="CC50" s="137">
        <f t="shared" si="47"/>
        <v>1</v>
      </c>
      <c r="CD50" s="137">
        <f t="shared" si="47"/>
        <v>1</v>
      </c>
      <c r="CE50" s="137">
        <f t="shared" si="47"/>
        <v>0</v>
      </c>
      <c r="CF50" s="137">
        <f t="shared" si="47"/>
        <v>0</v>
      </c>
      <c r="CG50" s="137">
        <f t="shared" si="47"/>
        <v>0</v>
      </c>
      <c r="CH50" s="137">
        <f t="shared" si="47"/>
        <v>0</v>
      </c>
      <c r="CI50" s="137">
        <f t="shared" si="47"/>
        <v>6</v>
      </c>
      <c r="CJ50" s="137">
        <f t="shared" si="47"/>
        <v>4</v>
      </c>
      <c r="CK50" s="137">
        <f t="shared" si="47"/>
        <v>2</v>
      </c>
      <c r="CL50" s="137">
        <f t="shared" si="47"/>
        <v>4</v>
      </c>
      <c r="CM50" s="137">
        <f t="shared" si="47"/>
        <v>4</v>
      </c>
      <c r="CN50" s="137">
        <f t="shared" si="47"/>
        <v>0</v>
      </c>
      <c r="CO50" s="137">
        <f t="shared" si="47"/>
        <v>2</v>
      </c>
      <c r="CP50" s="137">
        <f t="shared" si="47"/>
        <v>1</v>
      </c>
      <c r="CQ50" s="137">
        <f t="shared" si="47"/>
        <v>1</v>
      </c>
      <c r="CR50" s="137">
        <f t="shared" si="47"/>
        <v>0</v>
      </c>
      <c r="CS50" s="137">
        <f t="shared" si="47"/>
        <v>0</v>
      </c>
      <c r="CT50" s="137">
        <f t="shared" si="47"/>
        <v>0</v>
      </c>
      <c r="CU50" s="137">
        <f t="shared" si="47"/>
        <v>0</v>
      </c>
      <c r="CV50" s="137">
        <f t="shared" si="47"/>
        <v>0</v>
      </c>
      <c r="CW50" s="137">
        <f t="shared" si="47"/>
        <v>0</v>
      </c>
      <c r="CX50" s="137">
        <f t="shared" si="47"/>
        <v>0</v>
      </c>
      <c r="CY50" s="137">
        <f t="shared" si="47"/>
        <v>0</v>
      </c>
      <c r="CZ50" s="137">
        <f t="shared" si="47"/>
        <v>0</v>
      </c>
      <c r="DA50" s="134"/>
      <c r="DB50" s="622" t="s">
        <v>49</v>
      </c>
      <c r="DC50" s="623"/>
      <c r="DD50" s="137">
        <f>SUM(DD51:DD56)</f>
        <v>5</v>
      </c>
      <c r="DE50" s="137">
        <f t="shared" ref="DE50:EM50" si="48">SUM(DE51:DE56)</f>
        <v>2</v>
      </c>
      <c r="DF50" s="137">
        <f t="shared" si="48"/>
        <v>3</v>
      </c>
      <c r="DG50" s="137">
        <f t="shared" si="48"/>
        <v>0</v>
      </c>
      <c r="DH50" s="137">
        <f t="shared" si="48"/>
        <v>0</v>
      </c>
      <c r="DI50" s="137">
        <f t="shared" si="48"/>
        <v>0</v>
      </c>
      <c r="DJ50" s="137">
        <f t="shared" si="48"/>
        <v>4</v>
      </c>
      <c r="DK50" s="137">
        <f t="shared" si="48"/>
        <v>2</v>
      </c>
      <c r="DL50" s="137">
        <f t="shared" si="48"/>
        <v>2</v>
      </c>
      <c r="DM50" s="137">
        <f t="shared" si="48"/>
        <v>1</v>
      </c>
      <c r="DN50" s="137">
        <f t="shared" si="48"/>
        <v>1</v>
      </c>
      <c r="DO50" s="137">
        <f t="shared" si="48"/>
        <v>0</v>
      </c>
      <c r="DP50" s="137">
        <f t="shared" si="48"/>
        <v>4</v>
      </c>
      <c r="DQ50" s="137">
        <f t="shared" si="48"/>
        <v>2</v>
      </c>
      <c r="DR50" s="137">
        <f t="shared" si="48"/>
        <v>2</v>
      </c>
      <c r="DS50" s="137">
        <f t="shared" si="48"/>
        <v>1</v>
      </c>
      <c r="DT50" s="137">
        <f t="shared" si="48"/>
        <v>0</v>
      </c>
      <c r="DU50" s="137">
        <f t="shared" si="48"/>
        <v>1</v>
      </c>
      <c r="DV50" s="137">
        <f t="shared" si="48"/>
        <v>0</v>
      </c>
      <c r="DW50" s="137">
        <f t="shared" si="48"/>
        <v>0</v>
      </c>
      <c r="DX50" s="137">
        <f t="shared" si="48"/>
        <v>0</v>
      </c>
      <c r="DY50" s="137">
        <f t="shared" si="48"/>
        <v>0</v>
      </c>
      <c r="DZ50" s="137">
        <f t="shared" si="48"/>
        <v>0</v>
      </c>
      <c r="EA50" s="137">
        <f t="shared" si="48"/>
        <v>0</v>
      </c>
      <c r="EB50" s="137">
        <f t="shared" si="48"/>
        <v>3</v>
      </c>
      <c r="EC50" s="137">
        <f t="shared" si="48"/>
        <v>3</v>
      </c>
      <c r="ED50" s="137">
        <f t="shared" si="48"/>
        <v>0</v>
      </c>
      <c r="EE50" s="137">
        <f t="shared" si="48"/>
        <v>2</v>
      </c>
      <c r="EF50" s="137">
        <f t="shared" si="48"/>
        <v>2</v>
      </c>
      <c r="EG50" s="137">
        <f t="shared" si="48"/>
        <v>0</v>
      </c>
      <c r="EH50" s="137">
        <f t="shared" si="48"/>
        <v>83</v>
      </c>
      <c r="EI50" s="137">
        <f t="shared" si="48"/>
        <v>52</v>
      </c>
      <c r="EJ50" s="137">
        <f t="shared" si="48"/>
        <v>31</v>
      </c>
      <c r="EK50" s="137">
        <f t="shared" si="48"/>
        <v>1</v>
      </c>
      <c r="EL50" s="137">
        <f t="shared" si="48"/>
        <v>1</v>
      </c>
      <c r="EM50" s="137">
        <f t="shared" si="48"/>
        <v>0</v>
      </c>
    </row>
    <row r="51" spans="1:143" s="1" customFormat="1" ht="19.5" customHeight="1">
      <c r="A51" s="159"/>
      <c r="B51" s="150" t="s">
        <v>333</v>
      </c>
      <c r="C51" s="138">
        <v>11</v>
      </c>
      <c r="D51" s="138">
        <v>6</v>
      </c>
      <c r="E51" s="138">
        <v>5</v>
      </c>
      <c r="F51" s="138">
        <v>3</v>
      </c>
      <c r="G51" s="138">
        <v>1</v>
      </c>
      <c r="H51" s="138">
        <v>2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1</v>
      </c>
      <c r="AB51" s="138">
        <v>1</v>
      </c>
      <c r="AC51" s="138">
        <v>0</v>
      </c>
      <c r="AD51" s="138">
        <v>0</v>
      </c>
      <c r="AE51" s="138">
        <v>0</v>
      </c>
      <c r="AF51" s="138">
        <v>0</v>
      </c>
      <c r="AG51" s="134"/>
      <c r="AH51" s="159"/>
      <c r="AI51" s="150" t="s">
        <v>333</v>
      </c>
      <c r="AJ51" s="138">
        <v>0</v>
      </c>
      <c r="AK51" s="138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1</v>
      </c>
      <c r="AQ51" s="138">
        <v>0</v>
      </c>
      <c r="AR51" s="138">
        <v>1</v>
      </c>
      <c r="AS51" s="138">
        <v>1</v>
      </c>
      <c r="AT51" s="138">
        <v>0</v>
      </c>
      <c r="AU51" s="138">
        <v>1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  <c r="BC51" s="138">
        <v>0</v>
      </c>
      <c r="BD51" s="138">
        <v>0</v>
      </c>
      <c r="BE51" s="138">
        <v>0</v>
      </c>
      <c r="BF51" s="138">
        <v>0</v>
      </c>
      <c r="BG51" s="138">
        <v>0</v>
      </c>
      <c r="BH51" s="138">
        <v>3</v>
      </c>
      <c r="BI51" s="138">
        <v>2</v>
      </c>
      <c r="BJ51" s="138">
        <v>1</v>
      </c>
      <c r="BK51" s="138">
        <v>0</v>
      </c>
      <c r="BL51" s="138">
        <v>0</v>
      </c>
      <c r="BM51" s="138">
        <v>0</v>
      </c>
      <c r="BN51" s="134"/>
      <c r="BO51" s="159"/>
      <c r="BP51" s="150" t="s">
        <v>333</v>
      </c>
      <c r="BQ51" s="138">
        <v>0</v>
      </c>
      <c r="BR51" s="138">
        <v>0</v>
      </c>
      <c r="BS51" s="138">
        <v>0</v>
      </c>
      <c r="BT51" s="138">
        <v>0</v>
      </c>
      <c r="BU51" s="138">
        <v>0</v>
      </c>
      <c r="BV51" s="138">
        <v>0</v>
      </c>
      <c r="BW51" s="138">
        <v>0</v>
      </c>
      <c r="BX51" s="138">
        <v>0</v>
      </c>
      <c r="BY51" s="138">
        <v>0</v>
      </c>
      <c r="BZ51" s="138">
        <v>0</v>
      </c>
      <c r="CA51" s="138">
        <v>0</v>
      </c>
      <c r="CB51" s="138">
        <v>0</v>
      </c>
      <c r="CC51" s="138">
        <v>0</v>
      </c>
      <c r="CD51" s="138">
        <v>0</v>
      </c>
      <c r="CE51" s="138">
        <v>0</v>
      </c>
      <c r="CF51" s="138">
        <v>0</v>
      </c>
      <c r="CG51" s="138">
        <v>0</v>
      </c>
      <c r="CH51" s="138">
        <v>0</v>
      </c>
      <c r="CI51" s="138">
        <v>0</v>
      </c>
      <c r="CJ51" s="138">
        <v>0</v>
      </c>
      <c r="CK51" s="138">
        <v>0</v>
      </c>
      <c r="CL51" s="138">
        <v>0</v>
      </c>
      <c r="CM51" s="138">
        <v>0</v>
      </c>
      <c r="CN51" s="138">
        <v>0</v>
      </c>
      <c r="CO51" s="138">
        <v>0</v>
      </c>
      <c r="CP51" s="138">
        <v>0</v>
      </c>
      <c r="CQ51" s="138">
        <v>0</v>
      </c>
      <c r="CR51" s="138">
        <v>0</v>
      </c>
      <c r="CS51" s="138">
        <v>0</v>
      </c>
      <c r="CT51" s="138">
        <v>0</v>
      </c>
      <c r="CU51" s="138">
        <v>0</v>
      </c>
      <c r="CV51" s="138">
        <v>0</v>
      </c>
      <c r="CW51" s="138">
        <v>0</v>
      </c>
      <c r="CX51" s="138">
        <v>0</v>
      </c>
      <c r="CY51" s="138">
        <v>0</v>
      </c>
      <c r="CZ51" s="138">
        <v>0</v>
      </c>
      <c r="DA51" s="134"/>
      <c r="DB51" s="159"/>
      <c r="DC51" s="150" t="s">
        <v>333</v>
      </c>
      <c r="DD51" s="138">
        <v>2</v>
      </c>
      <c r="DE51" s="138">
        <v>2</v>
      </c>
      <c r="DF51" s="138">
        <v>0</v>
      </c>
      <c r="DG51" s="138">
        <v>0</v>
      </c>
      <c r="DH51" s="138">
        <v>0</v>
      </c>
      <c r="DI51" s="138">
        <v>0</v>
      </c>
      <c r="DJ51" s="138">
        <v>2</v>
      </c>
      <c r="DK51" s="138">
        <v>1</v>
      </c>
      <c r="DL51" s="138">
        <v>1</v>
      </c>
      <c r="DM51" s="138">
        <v>1</v>
      </c>
      <c r="DN51" s="138">
        <v>1</v>
      </c>
      <c r="DO51" s="138">
        <v>0</v>
      </c>
      <c r="DP51" s="138">
        <v>2</v>
      </c>
      <c r="DQ51" s="138">
        <v>0</v>
      </c>
      <c r="DR51" s="138">
        <v>2</v>
      </c>
      <c r="DS51" s="138">
        <v>1</v>
      </c>
      <c r="DT51" s="138">
        <v>0</v>
      </c>
      <c r="DU51" s="138">
        <v>1</v>
      </c>
      <c r="DV51" s="138">
        <v>0</v>
      </c>
      <c r="DW51" s="138">
        <v>0</v>
      </c>
      <c r="DX51" s="138">
        <v>0</v>
      </c>
      <c r="DY51" s="138">
        <v>0</v>
      </c>
      <c r="DZ51" s="138">
        <v>0</v>
      </c>
      <c r="EA51" s="138">
        <v>0</v>
      </c>
      <c r="EB51" s="138">
        <v>0</v>
      </c>
      <c r="EC51" s="138">
        <v>0</v>
      </c>
      <c r="ED51" s="138">
        <v>0</v>
      </c>
      <c r="EE51" s="138">
        <v>0</v>
      </c>
      <c r="EF51" s="138">
        <v>0</v>
      </c>
      <c r="EG51" s="138">
        <v>0</v>
      </c>
      <c r="EH51" s="138">
        <v>11</v>
      </c>
      <c r="EI51" s="138">
        <v>6</v>
      </c>
      <c r="EJ51" s="138">
        <v>5</v>
      </c>
      <c r="EK51" s="138">
        <v>0</v>
      </c>
      <c r="EL51" s="138">
        <v>0</v>
      </c>
      <c r="EM51" s="138">
        <v>0</v>
      </c>
    </row>
    <row r="52" spans="1:143" s="1" customFormat="1" ht="19.5" customHeight="1">
      <c r="A52" s="160"/>
      <c r="B52" s="148" t="s">
        <v>335</v>
      </c>
      <c r="C52" s="135">
        <v>22</v>
      </c>
      <c r="D52" s="135">
        <v>12</v>
      </c>
      <c r="E52" s="135">
        <v>10</v>
      </c>
      <c r="F52" s="135">
        <v>3</v>
      </c>
      <c r="G52" s="135">
        <v>2</v>
      </c>
      <c r="H52" s="135">
        <v>1</v>
      </c>
      <c r="I52" s="135">
        <v>1</v>
      </c>
      <c r="J52" s="135">
        <v>1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3</v>
      </c>
      <c r="AB52" s="135">
        <v>1</v>
      </c>
      <c r="AC52" s="135">
        <v>2</v>
      </c>
      <c r="AD52" s="135">
        <v>1</v>
      </c>
      <c r="AE52" s="135">
        <v>0</v>
      </c>
      <c r="AF52" s="135">
        <v>1</v>
      </c>
      <c r="AG52" s="134"/>
      <c r="AH52" s="160"/>
      <c r="AI52" s="148" t="s">
        <v>335</v>
      </c>
      <c r="AJ52" s="135">
        <v>5</v>
      </c>
      <c r="AK52" s="135">
        <v>3</v>
      </c>
      <c r="AL52" s="135">
        <v>2</v>
      </c>
      <c r="AM52" s="135">
        <v>0</v>
      </c>
      <c r="AN52" s="135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1</v>
      </c>
      <c r="BI52" s="135">
        <v>1</v>
      </c>
      <c r="BJ52" s="135">
        <v>0</v>
      </c>
      <c r="BK52" s="135">
        <v>0</v>
      </c>
      <c r="BL52" s="135">
        <v>0</v>
      </c>
      <c r="BM52" s="135">
        <v>0</v>
      </c>
      <c r="BN52" s="134"/>
      <c r="BO52" s="160"/>
      <c r="BP52" s="148" t="s">
        <v>335</v>
      </c>
      <c r="BQ52" s="135">
        <v>0</v>
      </c>
      <c r="BR52" s="135">
        <v>0</v>
      </c>
      <c r="BS52" s="135">
        <v>0</v>
      </c>
      <c r="BT52" s="135">
        <v>0</v>
      </c>
      <c r="BU52" s="135">
        <v>0</v>
      </c>
      <c r="BV52" s="135">
        <v>0</v>
      </c>
      <c r="BW52" s="135">
        <v>0</v>
      </c>
      <c r="BX52" s="135">
        <v>0</v>
      </c>
      <c r="BY52" s="135">
        <v>0</v>
      </c>
      <c r="BZ52" s="135">
        <v>0</v>
      </c>
      <c r="CA52" s="135">
        <v>0</v>
      </c>
      <c r="CB52" s="135">
        <v>0</v>
      </c>
      <c r="CC52" s="135">
        <v>0</v>
      </c>
      <c r="CD52" s="135">
        <v>0</v>
      </c>
      <c r="CE52" s="135">
        <v>0</v>
      </c>
      <c r="CF52" s="135">
        <v>0</v>
      </c>
      <c r="CG52" s="135">
        <v>0</v>
      </c>
      <c r="CH52" s="135">
        <v>0</v>
      </c>
      <c r="CI52" s="135">
        <v>2</v>
      </c>
      <c r="CJ52" s="135">
        <v>0</v>
      </c>
      <c r="CK52" s="135">
        <v>2</v>
      </c>
      <c r="CL52" s="135">
        <v>0</v>
      </c>
      <c r="CM52" s="135">
        <v>0</v>
      </c>
      <c r="CN52" s="135">
        <v>0</v>
      </c>
      <c r="CO52" s="135">
        <v>2</v>
      </c>
      <c r="CP52" s="135">
        <v>1</v>
      </c>
      <c r="CQ52" s="135">
        <v>1</v>
      </c>
      <c r="CR52" s="135">
        <v>0</v>
      </c>
      <c r="CS52" s="135">
        <v>0</v>
      </c>
      <c r="CT52" s="135">
        <v>0</v>
      </c>
      <c r="CU52" s="135">
        <v>0</v>
      </c>
      <c r="CV52" s="135">
        <v>0</v>
      </c>
      <c r="CW52" s="135">
        <v>0</v>
      </c>
      <c r="CX52" s="135">
        <v>0</v>
      </c>
      <c r="CY52" s="135">
        <v>0</v>
      </c>
      <c r="CZ52" s="135">
        <v>0</v>
      </c>
      <c r="DA52" s="134"/>
      <c r="DB52" s="160"/>
      <c r="DC52" s="148" t="s">
        <v>335</v>
      </c>
      <c r="DD52" s="135">
        <v>2</v>
      </c>
      <c r="DE52" s="135">
        <v>0</v>
      </c>
      <c r="DF52" s="135">
        <v>2</v>
      </c>
      <c r="DG52" s="135">
        <v>0</v>
      </c>
      <c r="DH52" s="135">
        <v>0</v>
      </c>
      <c r="DI52" s="135">
        <v>0</v>
      </c>
      <c r="DJ52" s="135">
        <v>1</v>
      </c>
      <c r="DK52" s="135">
        <v>0</v>
      </c>
      <c r="DL52" s="135">
        <v>1</v>
      </c>
      <c r="DM52" s="135">
        <v>0</v>
      </c>
      <c r="DN52" s="135">
        <v>0</v>
      </c>
      <c r="DO52" s="135">
        <v>0</v>
      </c>
      <c r="DP52" s="135">
        <v>2</v>
      </c>
      <c r="DQ52" s="135">
        <v>2</v>
      </c>
      <c r="DR52" s="135">
        <v>0</v>
      </c>
      <c r="DS52" s="135">
        <v>0</v>
      </c>
      <c r="DT52" s="135">
        <v>0</v>
      </c>
      <c r="DU52" s="135">
        <v>0</v>
      </c>
      <c r="DV52" s="135">
        <v>0</v>
      </c>
      <c r="DW52" s="135">
        <v>0</v>
      </c>
      <c r="DX52" s="135">
        <v>0</v>
      </c>
      <c r="DY52" s="135">
        <v>0</v>
      </c>
      <c r="DZ52" s="135">
        <v>0</v>
      </c>
      <c r="EA52" s="135">
        <v>0</v>
      </c>
      <c r="EB52" s="135">
        <v>3</v>
      </c>
      <c r="EC52" s="135">
        <v>3</v>
      </c>
      <c r="ED52" s="135">
        <v>0</v>
      </c>
      <c r="EE52" s="135">
        <v>2</v>
      </c>
      <c r="EF52" s="135">
        <v>2</v>
      </c>
      <c r="EG52" s="135">
        <v>0</v>
      </c>
      <c r="EH52" s="135">
        <v>21</v>
      </c>
      <c r="EI52" s="135">
        <v>11</v>
      </c>
      <c r="EJ52" s="135">
        <v>10</v>
      </c>
      <c r="EK52" s="135">
        <v>1</v>
      </c>
      <c r="EL52" s="135">
        <v>1</v>
      </c>
      <c r="EM52" s="135">
        <v>0</v>
      </c>
    </row>
    <row r="53" spans="1:143" s="1" customFormat="1" ht="19.5" customHeight="1">
      <c r="A53" s="161"/>
      <c r="B53" s="148" t="s">
        <v>357</v>
      </c>
      <c r="C53" s="135">
        <v>6</v>
      </c>
      <c r="D53" s="135">
        <v>0</v>
      </c>
      <c r="E53" s="135">
        <v>6</v>
      </c>
      <c r="F53" s="135">
        <v>3</v>
      </c>
      <c r="G53" s="135">
        <v>0</v>
      </c>
      <c r="H53" s="135">
        <v>3</v>
      </c>
      <c r="I53" s="135">
        <v>1</v>
      </c>
      <c r="J53" s="135">
        <v>0</v>
      </c>
      <c r="K53" s="135">
        <v>1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4"/>
      <c r="AH53" s="161"/>
      <c r="AI53" s="148" t="s">
        <v>357</v>
      </c>
      <c r="AJ53" s="135">
        <v>5</v>
      </c>
      <c r="AK53" s="135">
        <v>0</v>
      </c>
      <c r="AL53" s="135">
        <v>5</v>
      </c>
      <c r="AM53" s="135">
        <v>3</v>
      </c>
      <c r="AN53" s="135">
        <v>0</v>
      </c>
      <c r="AO53" s="135">
        <v>3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v>0</v>
      </c>
      <c r="AV53" s="135">
        <v>0</v>
      </c>
      <c r="AW53" s="135">
        <v>0</v>
      </c>
      <c r="AX53" s="135">
        <v>0</v>
      </c>
      <c r="AY53" s="135">
        <v>0</v>
      </c>
      <c r="AZ53" s="135">
        <v>0</v>
      </c>
      <c r="BA53" s="135">
        <v>0</v>
      </c>
      <c r="BB53" s="135">
        <v>0</v>
      </c>
      <c r="BC53" s="135">
        <v>0</v>
      </c>
      <c r="BD53" s="135">
        <v>0</v>
      </c>
      <c r="BE53" s="135">
        <v>0</v>
      </c>
      <c r="BF53" s="135">
        <v>0</v>
      </c>
      <c r="BG53" s="135">
        <v>0</v>
      </c>
      <c r="BH53" s="135">
        <v>0</v>
      </c>
      <c r="BI53" s="135">
        <v>0</v>
      </c>
      <c r="BJ53" s="135">
        <v>0</v>
      </c>
      <c r="BK53" s="135">
        <v>0</v>
      </c>
      <c r="BL53" s="135">
        <v>0</v>
      </c>
      <c r="BM53" s="135">
        <v>0</v>
      </c>
      <c r="BN53" s="134"/>
      <c r="BO53" s="161"/>
      <c r="BP53" s="148" t="s">
        <v>357</v>
      </c>
      <c r="BQ53" s="135">
        <v>0</v>
      </c>
      <c r="BR53" s="135">
        <v>0</v>
      </c>
      <c r="BS53" s="135">
        <v>0</v>
      </c>
      <c r="BT53" s="135">
        <v>0</v>
      </c>
      <c r="BU53" s="135">
        <v>0</v>
      </c>
      <c r="BV53" s="135">
        <v>0</v>
      </c>
      <c r="BW53" s="135">
        <v>0</v>
      </c>
      <c r="BX53" s="135">
        <v>0</v>
      </c>
      <c r="BY53" s="135">
        <v>0</v>
      </c>
      <c r="BZ53" s="135">
        <v>0</v>
      </c>
      <c r="CA53" s="135">
        <v>0</v>
      </c>
      <c r="CB53" s="135">
        <v>0</v>
      </c>
      <c r="CC53" s="135">
        <v>0</v>
      </c>
      <c r="CD53" s="135">
        <v>0</v>
      </c>
      <c r="CE53" s="135">
        <v>0</v>
      </c>
      <c r="CF53" s="135">
        <v>0</v>
      </c>
      <c r="CG53" s="135">
        <v>0</v>
      </c>
      <c r="CH53" s="135">
        <v>0</v>
      </c>
      <c r="CI53" s="135">
        <v>0</v>
      </c>
      <c r="CJ53" s="135">
        <v>0</v>
      </c>
      <c r="CK53" s="135">
        <v>0</v>
      </c>
      <c r="CL53" s="135">
        <v>0</v>
      </c>
      <c r="CM53" s="135">
        <v>0</v>
      </c>
      <c r="CN53" s="135">
        <v>0</v>
      </c>
      <c r="CO53" s="135">
        <v>0</v>
      </c>
      <c r="CP53" s="135">
        <v>0</v>
      </c>
      <c r="CQ53" s="135">
        <v>0</v>
      </c>
      <c r="CR53" s="135">
        <v>0</v>
      </c>
      <c r="CS53" s="135">
        <v>0</v>
      </c>
      <c r="CT53" s="135">
        <v>0</v>
      </c>
      <c r="CU53" s="135">
        <v>0</v>
      </c>
      <c r="CV53" s="135">
        <v>0</v>
      </c>
      <c r="CW53" s="135">
        <v>0</v>
      </c>
      <c r="CX53" s="135">
        <v>0</v>
      </c>
      <c r="CY53" s="135">
        <v>0</v>
      </c>
      <c r="CZ53" s="135">
        <v>0</v>
      </c>
      <c r="DA53" s="134"/>
      <c r="DB53" s="161"/>
      <c r="DC53" s="148" t="s">
        <v>357</v>
      </c>
      <c r="DD53" s="135">
        <v>0</v>
      </c>
      <c r="DE53" s="135">
        <v>0</v>
      </c>
      <c r="DF53" s="135">
        <v>0</v>
      </c>
      <c r="DG53" s="135">
        <v>0</v>
      </c>
      <c r="DH53" s="135">
        <v>0</v>
      </c>
      <c r="DI53" s="135">
        <v>0</v>
      </c>
      <c r="DJ53" s="135">
        <v>0</v>
      </c>
      <c r="DK53" s="135">
        <v>0</v>
      </c>
      <c r="DL53" s="135">
        <v>0</v>
      </c>
      <c r="DM53" s="135">
        <v>0</v>
      </c>
      <c r="DN53" s="135">
        <v>0</v>
      </c>
      <c r="DO53" s="135">
        <v>0</v>
      </c>
      <c r="DP53" s="135">
        <v>0</v>
      </c>
      <c r="DQ53" s="135">
        <v>0</v>
      </c>
      <c r="DR53" s="135">
        <v>0</v>
      </c>
      <c r="DS53" s="135">
        <v>0</v>
      </c>
      <c r="DT53" s="135">
        <v>0</v>
      </c>
      <c r="DU53" s="135">
        <v>0</v>
      </c>
      <c r="DV53" s="135">
        <v>0</v>
      </c>
      <c r="DW53" s="135">
        <v>0</v>
      </c>
      <c r="DX53" s="135">
        <v>0</v>
      </c>
      <c r="DY53" s="135">
        <v>0</v>
      </c>
      <c r="DZ53" s="135">
        <v>0</v>
      </c>
      <c r="EA53" s="135">
        <v>0</v>
      </c>
      <c r="EB53" s="135">
        <v>0</v>
      </c>
      <c r="EC53" s="135">
        <v>0</v>
      </c>
      <c r="ED53" s="135">
        <v>0</v>
      </c>
      <c r="EE53" s="135">
        <v>0</v>
      </c>
      <c r="EF53" s="135">
        <v>0</v>
      </c>
      <c r="EG53" s="135">
        <v>0</v>
      </c>
      <c r="EH53" s="135">
        <v>6</v>
      </c>
      <c r="EI53" s="135">
        <v>0</v>
      </c>
      <c r="EJ53" s="135">
        <v>6</v>
      </c>
      <c r="EK53" s="135">
        <v>0</v>
      </c>
      <c r="EL53" s="135">
        <v>0</v>
      </c>
      <c r="EM53" s="135">
        <v>0</v>
      </c>
    </row>
    <row r="54" spans="1:143" s="1" customFormat="1" ht="19.5" customHeight="1">
      <c r="A54" s="151"/>
      <c r="B54" s="148" t="s">
        <v>338</v>
      </c>
      <c r="C54" s="135">
        <v>45</v>
      </c>
      <c r="D54" s="135">
        <v>35</v>
      </c>
      <c r="E54" s="135">
        <v>10</v>
      </c>
      <c r="F54" s="135">
        <v>13</v>
      </c>
      <c r="G54" s="135">
        <v>11</v>
      </c>
      <c r="H54" s="135">
        <v>2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8</v>
      </c>
      <c r="AB54" s="135">
        <v>8</v>
      </c>
      <c r="AC54" s="135">
        <v>0</v>
      </c>
      <c r="AD54" s="135">
        <v>0</v>
      </c>
      <c r="AE54" s="135">
        <v>0</v>
      </c>
      <c r="AF54" s="135">
        <v>0</v>
      </c>
      <c r="AG54" s="134"/>
      <c r="AH54" s="151"/>
      <c r="AI54" s="148" t="s">
        <v>338</v>
      </c>
      <c r="AJ54" s="135">
        <v>17</v>
      </c>
      <c r="AK54" s="135">
        <v>13</v>
      </c>
      <c r="AL54" s="135">
        <v>4</v>
      </c>
      <c r="AM54" s="135">
        <v>5</v>
      </c>
      <c r="AN54" s="135">
        <v>4</v>
      </c>
      <c r="AO54" s="135">
        <v>1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1</v>
      </c>
      <c r="BC54" s="135">
        <v>1</v>
      </c>
      <c r="BD54" s="135">
        <v>0</v>
      </c>
      <c r="BE54" s="135">
        <v>1</v>
      </c>
      <c r="BF54" s="135">
        <v>1</v>
      </c>
      <c r="BG54" s="135">
        <v>0</v>
      </c>
      <c r="BH54" s="135">
        <v>12</v>
      </c>
      <c r="BI54" s="135">
        <v>7</v>
      </c>
      <c r="BJ54" s="135">
        <v>5</v>
      </c>
      <c r="BK54" s="135">
        <v>3</v>
      </c>
      <c r="BL54" s="135">
        <v>2</v>
      </c>
      <c r="BM54" s="135">
        <v>1</v>
      </c>
      <c r="BN54" s="134"/>
      <c r="BO54" s="151"/>
      <c r="BP54" s="148" t="s">
        <v>338</v>
      </c>
      <c r="BQ54" s="135">
        <v>0</v>
      </c>
      <c r="BR54" s="135">
        <v>0</v>
      </c>
      <c r="BS54" s="135">
        <v>0</v>
      </c>
      <c r="BT54" s="135">
        <v>0</v>
      </c>
      <c r="BU54" s="135">
        <v>0</v>
      </c>
      <c r="BV54" s="135">
        <v>0</v>
      </c>
      <c r="BW54" s="135">
        <v>0</v>
      </c>
      <c r="BX54" s="135">
        <v>0</v>
      </c>
      <c r="BY54" s="135">
        <v>0</v>
      </c>
      <c r="BZ54" s="135">
        <v>0</v>
      </c>
      <c r="CA54" s="135">
        <v>0</v>
      </c>
      <c r="CB54" s="135">
        <v>0</v>
      </c>
      <c r="CC54" s="135">
        <v>1</v>
      </c>
      <c r="CD54" s="135">
        <v>1</v>
      </c>
      <c r="CE54" s="135">
        <v>0</v>
      </c>
      <c r="CF54" s="135">
        <v>0</v>
      </c>
      <c r="CG54" s="135">
        <v>0</v>
      </c>
      <c r="CH54" s="135">
        <v>0</v>
      </c>
      <c r="CI54" s="135">
        <v>4</v>
      </c>
      <c r="CJ54" s="135">
        <v>4</v>
      </c>
      <c r="CK54" s="135">
        <v>0</v>
      </c>
      <c r="CL54" s="135">
        <v>4</v>
      </c>
      <c r="CM54" s="135">
        <v>4</v>
      </c>
      <c r="CN54" s="135">
        <v>0</v>
      </c>
      <c r="CO54" s="135">
        <v>0</v>
      </c>
      <c r="CP54" s="135">
        <v>0</v>
      </c>
      <c r="CQ54" s="135">
        <v>0</v>
      </c>
      <c r="CR54" s="135">
        <v>0</v>
      </c>
      <c r="CS54" s="135">
        <v>0</v>
      </c>
      <c r="CT54" s="135">
        <v>0</v>
      </c>
      <c r="CU54" s="135">
        <v>0</v>
      </c>
      <c r="CV54" s="135">
        <v>0</v>
      </c>
      <c r="CW54" s="135">
        <v>0</v>
      </c>
      <c r="CX54" s="135">
        <v>0</v>
      </c>
      <c r="CY54" s="135">
        <v>0</v>
      </c>
      <c r="CZ54" s="135">
        <v>0</v>
      </c>
      <c r="DA54" s="134"/>
      <c r="DB54" s="151"/>
      <c r="DC54" s="148" t="s">
        <v>338</v>
      </c>
      <c r="DD54" s="135">
        <v>1</v>
      </c>
      <c r="DE54" s="135">
        <v>0</v>
      </c>
      <c r="DF54" s="135">
        <v>1</v>
      </c>
      <c r="DG54" s="135">
        <v>0</v>
      </c>
      <c r="DH54" s="135">
        <v>0</v>
      </c>
      <c r="DI54" s="135">
        <v>0</v>
      </c>
      <c r="DJ54" s="135">
        <v>1</v>
      </c>
      <c r="DK54" s="135">
        <v>1</v>
      </c>
      <c r="DL54" s="135">
        <v>0</v>
      </c>
      <c r="DM54" s="135">
        <v>0</v>
      </c>
      <c r="DN54" s="135">
        <v>0</v>
      </c>
      <c r="DO54" s="135">
        <v>0</v>
      </c>
      <c r="DP54" s="135">
        <v>0</v>
      </c>
      <c r="DQ54" s="135">
        <v>0</v>
      </c>
      <c r="DR54" s="135">
        <v>0</v>
      </c>
      <c r="DS54" s="135">
        <v>0</v>
      </c>
      <c r="DT54" s="135">
        <v>0</v>
      </c>
      <c r="DU54" s="135">
        <v>0</v>
      </c>
      <c r="DV54" s="135">
        <v>0</v>
      </c>
      <c r="DW54" s="135">
        <v>0</v>
      </c>
      <c r="DX54" s="135">
        <v>0</v>
      </c>
      <c r="DY54" s="135">
        <v>0</v>
      </c>
      <c r="DZ54" s="135">
        <v>0</v>
      </c>
      <c r="EA54" s="135">
        <v>0</v>
      </c>
      <c r="EB54" s="135">
        <v>0</v>
      </c>
      <c r="EC54" s="135">
        <v>0</v>
      </c>
      <c r="ED54" s="135">
        <v>0</v>
      </c>
      <c r="EE54" s="135">
        <v>0</v>
      </c>
      <c r="EF54" s="135">
        <v>0</v>
      </c>
      <c r="EG54" s="135">
        <v>0</v>
      </c>
      <c r="EH54" s="135">
        <v>45</v>
      </c>
      <c r="EI54" s="135">
        <v>35</v>
      </c>
      <c r="EJ54" s="135">
        <v>10</v>
      </c>
      <c r="EK54" s="135">
        <v>0</v>
      </c>
      <c r="EL54" s="135">
        <v>0</v>
      </c>
      <c r="EM54" s="135">
        <v>0</v>
      </c>
    </row>
    <row r="55" spans="1:143" s="1" customFormat="1" ht="19.5" customHeight="1">
      <c r="A55" s="151"/>
      <c r="B55" s="148" t="s">
        <v>340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4"/>
      <c r="AH55" s="151"/>
      <c r="AI55" s="148" t="s">
        <v>340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0</v>
      </c>
      <c r="BK55" s="135">
        <v>0</v>
      </c>
      <c r="BL55" s="135">
        <v>0</v>
      </c>
      <c r="BM55" s="135">
        <v>0</v>
      </c>
      <c r="BN55" s="134"/>
      <c r="BO55" s="151"/>
      <c r="BP55" s="148" t="s">
        <v>340</v>
      </c>
      <c r="BQ55" s="135">
        <v>0</v>
      </c>
      <c r="BR55" s="135">
        <v>0</v>
      </c>
      <c r="BS55" s="135">
        <v>0</v>
      </c>
      <c r="BT55" s="135">
        <v>0</v>
      </c>
      <c r="BU55" s="135">
        <v>0</v>
      </c>
      <c r="BV55" s="135">
        <v>0</v>
      </c>
      <c r="BW55" s="135">
        <v>0</v>
      </c>
      <c r="BX55" s="135">
        <v>0</v>
      </c>
      <c r="BY55" s="135">
        <v>0</v>
      </c>
      <c r="BZ55" s="135">
        <v>0</v>
      </c>
      <c r="CA55" s="135">
        <v>0</v>
      </c>
      <c r="CB55" s="135">
        <v>0</v>
      </c>
      <c r="CC55" s="135">
        <v>0</v>
      </c>
      <c r="CD55" s="135">
        <v>0</v>
      </c>
      <c r="CE55" s="135">
        <v>0</v>
      </c>
      <c r="CF55" s="135">
        <v>0</v>
      </c>
      <c r="CG55" s="135">
        <v>0</v>
      </c>
      <c r="CH55" s="135">
        <v>0</v>
      </c>
      <c r="CI55" s="135">
        <v>0</v>
      </c>
      <c r="CJ55" s="135">
        <v>0</v>
      </c>
      <c r="CK55" s="135">
        <v>0</v>
      </c>
      <c r="CL55" s="135">
        <v>0</v>
      </c>
      <c r="CM55" s="135">
        <v>0</v>
      </c>
      <c r="CN55" s="135">
        <v>0</v>
      </c>
      <c r="CO55" s="135">
        <v>0</v>
      </c>
      <c r="CP55" s="135">
        <v>0</v>
      </c>
      <c r="CQ55" s="135">
        <v>0</v>
      </c>
      <c r="CR55" s="135">
        <v>0</v>
      </c>
      <c r="CS55" s="135">
        <v>0</v>
      </c>
      <c r="CT55" s="135">
        <v>0</v>
      </c>
      <c r="CU55" s="135">
        <v>0</v>
      </c>
      <c r="CV55" s="135">
        <v>0</v>
      </c>
      <c r="CW55" s="135">
        <v>0</v>
      </c>
      <c r="CX55" s="135">
        <v>0</v>
      </c>
      <c r="CY55" s="135">
        <v>0</v>
      </c>
      <c r="CZ55" s="135">
        <v>0</v>
      </c>
      <c r="DA55" s="134"/>
      <c r="DB55" s="151"/>
      <c r="DC55" s="148" t="s">
        <v>340</v>
      </c>
      <c r="DD55" s="135">
        <v>0</v>
      </c>
      <c r="DE55" s="135">
        <v>0</v>
      </c>
      <c r="DF55" s="135">
        <v>0</v>
      </c>
      <c r="DG55" s="135">
        <v>0</v>
      </c>
      <c r="DH55" s="135">
        <v>0</v>
      </c>
      <c r="DI55" s="135">
        <v>0</v>
      </c>
      <c r="DJ55" s="135">
        <v>0</v>
      </c>
      <c r="DK55" s="135">
        <v>0</v>
      </c>
      <c r="DL55" s="135">
        <v>0</v>
      </c>
      <c r="DM55" s="135">
        <v>0</v>
      </c>
      <c r="DN55" s="135">
        <v>0</v>
      </c>
      <c r="DO55" s="135">
        <v>0</v>
      </c>
      <c r="DP55" s="135">
        <v>0</v>
      </c>
      <c r="DQ55" s="135">
        <v>0</v>
      </c>
      <c r="DR55" s="135">
        <v>0</v>
      </c>
      <c r="DS55" s="135">
        <v>0</v>
      </c>
      <c r="DT55" s="135">
        <v>0</v>
      </c>
      <c r="DU55" s="135">
        <v>0</v>
      </c>
      <c r="DV55" s="135">
        <v>0</v>
      </c>
      <c r="DW55" s="135">
        <v>0</v>
      </c>
      <c r="DX55" s="135">
        <v>0</v>
      </c>
      <c r="DY55" s="135">
        <v>0</v>
      </c>
      <c r="DZ55" s="135">
        <v>0</v>
      </c>
      <c r="EA55" s="135">
        <v>0</v>
      </c>
      <c r="EB55" s="135">
        <v>0</v>
      </c>
      <c r="EC55" s="135">
        <v>0</v>
      </c>
      <c r="ED55" s="135">
        <v>0</v>
      </c>
      <c r="EE55" s="135">
        <v>0</v>
      </c>
      <c r="EF55" s="135">
        <v>0</v>
      </c>
      <c r="EG55" s="135">
        <v>0</v>
      </c>
      <c r="EH55" s="135">
        <v>0</v>
      </c>
      <c r="EI55" s="135">
        <v>0</v>
      </c>
      <c r="EJ55" s="135">
        <v>0</v>
      </c>
      <c r="EK55" s="135">
        <v>0</v>
      </c>
      <c r="EL55" s="135">
        <v>0</v>
      </c>
      <c r="EM55" s="135">
        <v>0</v>
      </c>
    </row>
    <row r="56" spans="1:143" s="1" customFormat="1" ht="19.5" customHeight="1">
      <c r="A56" s="163"/>
      <c r="B56" s="164" t="s">
        <v>342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1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1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1">
        <v>0</v>
      </c>
      <c r="AG56" s="134"/>
      <c r="AH56" s="163"/>
      <c r="AI56" s="164" t="s">
        <v>342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1">
        <v>0</v>
      </c>
      <c r="AV56" s="112">
        <v>0</v>
      </c>
      <c r="AW56" s="112">
        <v>0</v>
      </c>
      <c r="AX56" s="111">
        <v>0</v>
      </c>
      <c r="AY56" s="112">
        <v>0</v>
      </c>
      <c r="AZ56" s="112">
        <v>0</v>
      </c>
      <c r="BA56" s="111">
        <v>0</v>
      </c>
      <c r="BB56" s="112">
        <v>0</v>
      </c>
      <c r="BC56" s="112">
        <v>0</v>
      </c>
      <c r="BD56" s="112">
        <v>0</v>
      </c>
      <c r="BE56" s="112">
        <v>0</v>
      </c>
      <c r="BF56" s="112">
        <v>0</v>
      </c>
      <c r="BG56" s="112">
        <v>0</v>
      </c>
      <c r="BH56" s="112">
        <v>0</v>
      </c>
      <c r="BI56" s="112">
        <v>0</v>
      </c>
      <c r="BJ56" s="112">
        <v>0</v>
      </c>
      <c r="BK56" s="112">
        <v>0</v>
      </c>
      <c r="BL56" s="112">
        <v>0</v>
      </c>
      <c r="BM56" s="111">
        <v>0</v>
      </c>
      <c r="BN56" s="134"/>
      <c r="BO56" s="163"/>
      <c r="BP56" s="164" t="s">
        <v>342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0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111">
        <v>0</v>
      </c>
      <c r="CI56" s="112">
        <v>0</v>
      </c>
      <c r="CJ56" s="112">
        <v>0</v>
      </c>
      <c r="CK56" s="112">
        <v>0</v>
      </c>
      <c r="CL56" s="112">
        <v>0</v>
      </c>
      <c r="CM56" s="112">
        <v>0</v>
      </c>
      <c r="CN56" s="111">
        <v>0</v>
      </c>
      <c r="CO56" s="112">
        <v>0</v>
      </c>
      <c r="CP56" s="112">
        <v>0</v>
      </c>
      <c r="CQ56" s="112">
        <v>0</v>
      </c>
      <c r="CR56" s="112">
        <v>0</v>
      </c>
      <c r="CS56" s="112">
        <v>0</v>
      </c>
      <c r="CT56" s="112">
        <v>0</v>
      </c>
      <c r="CU56" s="112">
        <v>0</v>
      </c>
      <c r="CV56" s="112">
        <v>0</v>
      </c>
      <c r="CW56" s="112">
        <v>0</v>
      </c>
      <c r="CX56" s="112">
        <v>0</v>
      </c>
      <c r="CY56" s="112">
        <v>0</v>
      </c>
      <c r="CZ56" s="111">
        <v>0</v>
      </c>
      <c r="DA56" s="134"/>
      <c r="DB56" s="163"/>
      <c r="DC56" s="164" t="s">
        <v>342</v>
      </c>
      <c r="DD56" s="112">
        <v>0</v>
      </c>
      <c r="DE56" s="112">
        <v>0</v>
      </c>
      <c r="DF56" s="112">
        <v>0</v>
      </c>
      <c r="DG56" s="112">
        <v>0</v>
      </c>
      <c r="DH56" s="112">
        <v>0</v>
      </c>
      <c r="DI56" s="112">
        <v>0</v>
      </c>
      <c r="DJ56" s="112">
        <v>0</v>
      </c>
      <c r="DK56" s="112">
        <v>0</v>
      </c>
      <c r="DL56" s="112">
        <v>0</v>
      </c>
      <c r="DM56" s="112">
        <v>0</v>
      </c>
      <c r="DN56" s="112">
        <v>0</v>
      </c>
      <c r="DO56" s="112">
        <v>0</v>
      </c>
      <c r="DP56" s="112">
        <v>0</v>
      </c>
      <c r="DQ56" s="112">
        <v>0</v>
      </c>
      <c r="DR56" s="112">
        <v>0</v>
      </c>
      <c r="DS56" s="112">
        <v>0</v>
      </c>
      <c r="DT56" s="112">
        <v>0</v>
      </c>
      <c r="DU56" s="111">
        <v>0</v>
      </c>
      <c r="DV56" s="112">
        <v>0</v>
      </c>
      <c r="DW56" s="112">
        <v>0</v>
      </c>
      <c r="DX56" s="112">
        <v>0</v>
      </c>
      <c r="DY56" s="112">
        <v>0</v>
      </c>
      <c r="DZ56" s="112">
        <v>0</v>
      </c>
      <c r="EA56" s="111">
        <v>0</v>
      </c>
      <c r="EB56" s="112">
        <v>0</v>
      </c>
      <c r="EC56" s="112">
        <v>0</v>
      </c>
      <c r="ED56" s="112">
        <v>0</v>
      </c>
      <c r="EE56" s="112">
        <v>0</v>
      </c>
      <c r="EF56" s="112">
        <v>0</v>
      </c>
      <c r="EG56" s="112">
        <v>0</v>
      </c>
      <c r="EH56" s="112">
        <v>0</v>
      </c>
      <c r="EI56" s="112">
        <v>0</v>
      </c>
      <c r="EJ56" s="112">
        <v>0</v>
      </c>
      <c r="EK56" s="112">
        <v>0</v>
      </c>
      <c r="EL56" s="112">
        <v>0</v>
      </c>
      <c r="EM56" s="111">
        <v>0</v>
      </c>
    </row>
    <row r="57" spans="1:143" ht="19.5" customHeight="1">
      <c r="A57" s="23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"/>
      <c r="AH57" s="23"/>
      <c r="AI57" s="16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1"/>
      <c r="BO57" s="23"/>
      <c r="BP57" s="16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14"/>
      <c r="CI57" s="14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1"/>
      <c r="DB57" s="23"/>
      <c r="DC57" s="16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</row>
    <row r="58" spans="1:143" ht="24.95" customHeight="1">
      <c r="A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"/>
      <c r="AH58" s="1"/>
      <c r="AI58" s="16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1"/>
      <c r="BO58" s="1"/>
      <c r="BP58" s="16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1"/>
      <c r="DB58" s="1"/>
      <c r="DC58" s="16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</row>
    <row r="59" spans="1:143" ht="24.95" customHeight="1">
      <c r="A59" s="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"/>
      <c r="AH59" s="1"/>
      <c r="AI59" s="16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1"/>
      <c r="BP59" s="16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1"/>
      <c r="DB59" s="1"/>
      <c r="DC59" s="16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</row>
    <row r="60" spans="1:143" ht="24.95" customHeight="1">
      <c r="A60" s="21"/>
      <c r="B60" s="1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"/>
      <c r="AH60" s="4"/>
      <c r="AI60" s="16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1"/>
      <c r="BO60" s="21"/>
      <c r="BP60" s="16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1"/>
      <c r="DB60" s="4"/>
      <c r="DC60" s="16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</row>
    <row r="61" spans="1:143" ht="24.95" customHeight="1">
      <c r="A61" s="21"/>
      <c r="B61" s="1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"/>
      <c r="AH61" s="4"/>
      <c r="AI61" s="16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1"/>
      <c r="BO61" s="21"/>
      <c r="BP61" s="16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1"/>
      <c r="DB61" s="4"/>
      <c r="DC61" s="16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</row>
    <row r="62" spans="1:143" ht="24.95" customHeight="1">
      <c r="A62" s="21"/>
      <c r="B62" s="1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"/>
      <c r="AH62" s="4"/>
      <c r="AI62" s="16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1"/>
      <c r="BO62" s="4"/>
      <c r="BP62" s="16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1"/>
      <c r="DB62" s="4"/>
      <c r="DC62" s="16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</row>
    <row r="63" spans="1:143" ht="24.95" customHeight="1">
      <c r="A63" s="4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"/>
      <c r="AH63" s="4"/>
      <c r="AI63" s="16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1"/>
      <c r="BO63" s="4"/>
      <c r="BP63" s="16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1"/>
      <c r="DB63" s="4"/>
      <c r="DC63" s="16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</row>
    <row r="64" spans="1:143" ht="24.95" customHeight="1">
      <c r="A64" s="4"/>
      <c r="B64" s="1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"/>
      <c r="AH64" s="4"/>
      <c r="AI64" s="16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1"/>
      <c r="BO64" s="4"/>
      <c r="BP64" s="16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1"/>
      <c r="DB64" s="4"/>
      <c r="DC64" s="16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</row>
    <row r="65" spans="1:143" ht="24.95" customHeight="1">
      <c r="A65" s="15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"/>
      <c r="AH65" s="15"/>
      <c r="AI65" s="16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1"/>
      <c r="BO65" s="15"/>
      <c r="BP65" s="16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1"/>
      <c r="DB65" s="15"/>
      <c r="DC65" s="16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</row>
    <row r="66" spans="1:143" ht="24.95" customHeight="1">
      <c r="A66" s="15"/>
      <c r="B66" s="1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"/>
      <c r="AH66" s="15"/>
      <c r="AI66" s="16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1"/>
      <c r="BO66" s="15"/>
      <c r="BP66" s="16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1"/>
      <c r="DB66" s="15"/>
      <c r="DC66" s="16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</row>
    <row r="67" spans="1:143" ht="24.95" customHeight="1">
      <c r="A67" s="15"/>
      <c r="B67" s="1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1"/>
      <c r="AH67" s="15"/>
      <c r="AI67" s="16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1"/>
      <c r="BO67" s="15"/>
      <c r="BP67" s="16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1"/>
      <c r="DB67" s="15"/>
      <c r="DC67" s="16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</row>
    <row r="68" spans="1:143" ht="24.95" customHeight="1">
      <c r="A68" s="15"/>
      <c r="B68" s="1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1"/>
      <c r="AH68" s="15"/>
      <c r="AI68" s="16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1"/>
      <c r="BO68" s="15"/>
      <c r="BP68" s="16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1"/>
      <c r="DB68" s="15"/>
      <c r="DC68" s="16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</row>
    <row r="69" spans="1:143" ht="24.95" customHeight="1">
      <c r="A69" s="15"/>
      <c r="B69" s="1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1"/>
      <c r="AH69" s="15"/>
      <c r="AI69" s="16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1"/>
      <c r="BO69" s="15"/>
      <c r="BP69" s="16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1"/>
      <c r="DB69" s="15"/>
      <c r="DC69" s="16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</row>
    <row r="70" spans="1:143" ht="24.95" customHeight="1">
      <c r="A70" s="15"/>
      <c r="B70" s="1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1"/>
      <c r="AH70" s="15"/>
      <c r="AI70" s="16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1"/>
      <c r="BO70" s="15"/>
      <c r="BP70" s="16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1"/>
      <c r="DB70" s="15"/>
      <c r="DC70" s="16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</row>
    <row r="71" spans="1:143" ht="24.95" customHeight="1">
      <c r="A71" s="15"/>
      <c r="B71" s="1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1"/>
      <c r="AH71" s="15"/>
      <c r="AI71" s="16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1"/>
      <c r="BO71" s="15"/>
      <c r="BP71" s="16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1"/>
      <c r="DB71" s="15"/>
      <c r="DC71" s="16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</row>
    <row r="72" spans="1:143" ht="24.95" customHeight="1">
      <c r="A72" s="15"/>
      <c r="B72" s="1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1"/>
      <c r="AH72" s="15"/>
      <c r="AI72" s="16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1"/>
      <c r="BO72" s="15"/>
      <c r="BP72" s="16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1"/>
      <c r="DB72" s="15"/>
      <c r="DC72" s="16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</row>
    <row r="73" spans="1:143" ht="24.95" customHeight="1">
      <c r="A73" s="15"/>
      <c r="B73" s="1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1"/>
      <c r="AH73" s="15"/>
      <c r="AI73" s="16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1"/>
      <c r="BO73" s="15"/>
      <c r="BP73" s="16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1"/>
      <c r="DB73" s="15"/>
      <c r="DC73" s="16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</row>
    <row r="74" spans="1:143" ht="24.95" customHeight="1">
      <c r="A74" s="15"/>
      <c r="B74" s="1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1"/>
      <c r="AH74" s="15"/>
      <c r="AI74" s="16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1"/>
      <c r="BO74" s="15"/>
      <c r="BP74" s="16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1"/>
      <c r="DB74" s="15"/>
      <c r="DC74" s="16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</row>
    <row r="75" spans="1:143" ht="24.95" customHeight="1">
      <c r="A75" s="15"/>
      <c r="B75" s="1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1"/>
      <c r="AH75" s="15"/>
      <c r="AI75" s="16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1"/>
      <c r="BO75" s="15"/>
      <c r="BP75" s="16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1"/>
      <c r="DB75" s="15"/>
      <c r="DC75" s="16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</row>
    <row r="76" spans="1:143" ht="24.95" customHeight="1">
      <c r="A76" s="15"/>
      <c r="B76" s="1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1"/>
      <c r="AH76" s="15"/>
      <c r="AI76" s="16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1"/>
      <c r="BO76" s="15"/>
      <c r="BP76" s="16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1"/>
      <c r="DB76" s="15"/>
      <c r="DC76" s="16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</row>
    <row r="77" spans="1:143" ht="24.95" customHeight="1">
      <c r="A77" s="15"/>
      <c r="B77" s="1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H77" s="15"/>
      <c r="AI77" s="16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O77" s="15"/>
      <c r="BP77" s="16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B77" s="15"/>
      <c r="DC77" s="16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</row>
    <row r="78" spans="1:143" ht="24.95" customHeight="1">
      <c r="A78" s="1"/>
      <c r="AH78" s="1"/>
      <c r="AI78" s="1"/>
      <c r="AK78" s="1"/>
      <c r="AL78" s="1"/>
      <c r="AN78" s="1"/>
      <c r="AO78" s="1"/>
      <c r="AP78" s="1"/>
      <c r="AQ78" s="1"/>
      <c r="AR78" s="1"/>
      <c r="AS78" s="1"/>
      <c r="AT78" s="1"/>
      <c r="AU78" s="1"/>
      <c r="AV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24.95" customHeight="1">
      <c r="AH79" s="1"/>
      <c r="AI79" s="1"/>
      <c r="AK79" s="1"/>
      <c r="AL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143" ht="24.95" customHeight="1">
      <c r="AH80" s="1"/>
      <c r="AI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34:48" ht="24.95" customHeight="1">
      <c r="AH81" s="1"/>
      <c r="AI81" s="1"/>
      <c r="AK81" s="1"/>
      <c r="AL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34:48" ht="24.95" customHeight="1">
      <c r="AH82" s="1"/>
      <c r="AI82" s="1"/>
      <c r="AK82" s="1"/>
      <c r="AL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34:48" ht="24.95" customHeight="1">
      <c r="AH83" s="1"/>
      <c r="AI83" s="1"/>
      <c r="AK83" s="1"/>
      <c r="AL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34:48" ht="24.95" customHeight="1">
      <c r="AH84" s="1"/>
      <c r="AI84" s="1"/>
      <c r="AK84" s="1"/>
      <c r="AL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34:48" ht="24.95" customHeight="1">
      <c r="AH85" s="1"/>
      <c r="AI85" s="1"/>
      <c r="AK85" s="1"/>
      <c r="AL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34:48" ht="24.95" customHeight="1">
      <c r="AH86" s="1"/>
      <c r="AI86" s="1"/>
      <c r="AK86" s="1"/>
      <c r="AL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34:48" ht="24.95" customHeight="1">
      <c r="AH87" s="1"/>
      <c r="AI87" s="1"/>
      <c r="AK87" s="1"/>
      <c r="AL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34:48" ht="24.95" customHeight="1">
      <c r="AH88" s="1"/>
      <c r="AI88" s="1"/>
      <c r="AK88" s="1"/>
      <c r="AL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34:48" ht="24.95" customHeight="1">
      <c r="AH89" s="1"/>
      <c r="AI89" s="1"/>
      <c r="AK89" s="1"/>
      <c r="AL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34:48" ht="24.95" customHeight="1">
      <c r="AH90" s="1"/>
      <c r="AI90" s="1"/>
      <c r="AK90" s="1"/>
      <c r="AL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34:48" ht="24.95" customHeight="1">
      <c r="AH91" s="1"/>
      <c r="AI91" s="1"/>
      <c r="AK91" s="1"/>
      <c r="AL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34:48" ht="24.95" customHeight="1">
      <c r="AH92" s="1"/>
      <c r="AI92" s="1"/>
      <c r="AK92" s="1"/>
      <c r="AL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34:48" ht="24.95" customHeight="1">
      <c r="AH93" s="1"/>
      <c r="AI93" s="1"/>
      <c r="AK93" s="1"/>
      <c r="AL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34:48" ht="24.95" customHeight="1">
      <c r="AH94" s="1"/>
      <c r="AI94" s="1"/>
      <c r="AK94" s="1"/>
      <c r="AL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34:48" ht="24.95" customHeight="1">
      <c r="AH95" s="1"/>
      <c r="AI95" s="1"/>
      <c r="AK95" s="1"/>
      <c r="AL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34:48" ht="24.95" customHeight="1">
      <c r="AH96" s="1"/>
      <c r="AI96" s="1"/>
      <c r="AK96" s="1"/>
      <c r="AL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34:48" ht="24.95" customHeight="1">
      <c r="AH97" s="1"/>
      <c r="AI97" s="1"/>
      <c r="AK97" s="1"/>
      <c r="AL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34:48" ht="24.95" customHeight="1">
      <c r="AH98" s="1"/>
      <c r="AI98" s="1"/>
      <c r="AK98" s="1"/>
      <c r="AL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34:48" ht="24.95" customHeight="1">
      <c r="AH99" s="1"/>
      <c r="AI99" s="1"/>
      <c r="AK99" s="1"/>
      <c r="AL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34:48" ht="24.95" customHeight="1">
      <c r="AH100" s="1"/>
      <c r="AI100" s="1"/>
      <c r="AK100" s="1"/>
      <c r="AL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34:48" ht="24.95" customHeight="1">
      <c r="AH101" s="1"/>
      <c r="AI101" s="1"/>
      <c r="AK101" s="1"/>
      <c r="AL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34:48" ht="24.95" customHeight="1">
      <c r="AH102" s="1"/>
      <c r="AI102" s="1"/>
      <c r="AK102" s="1"/>
      <c r="AL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34:48" ht="24.95" customHeight="1">
      <c r="AH103" s="1"/>
      <c r="AI103" s="1"/>
      <c r="AK103" s="1"/>
      <c r="AL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34:48" ht="24.95" customHeight="1">
      <c r="AH104" s="1"/>
      <c r="AI104" s="1"/>
      <c r="AK104" s="1"/>
      <c r="AL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34:48" ht="24.95" customHeight="1">
      <c r="AH105" s="1"/>
      <c r="AI105" s="1"/>
      <c r="AK105" s="1"/>
      <c r="AL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34:48" ht="24.95" customHeight="1">
      <c r="AH106" s="1"/>
      <c r="AI106" s="1"/>
      <c r="AK106" s="1"/>
      <c r="AL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34:48" ht="24.95" customHeight="1">
      <c r="AH107" s="1"/>
      <c r="AI107" s="1"/>
      <c r="AK107" s="1"/>
      <c r="AL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34:48" ht="24.95" customHeight="1">
      <c r="AH108" s="1"/>
      <c r="AI108" s="1"/>
      <c r="AK108" s="1"/>
      <c r="AL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34:48" ht="24.95" customHeight="1">
      <c r="AH109" s="1"/>
      <c r="AI109" s="1"/>
      <c r="AK109" s="1"/>
      <c r="AL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34:48" ht="24.95" customHeight="1">
      <c r="AH110" s="1"/>
      <c r="AI110" s="1"/>
      <c r="AK110" s="1"/>
      <c r="AL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34:48" ht="24.95" customHeight="1">
      <c r="AH111" s="1"/>
      <c r="AI111" s="1"/>
      <c r="AK111" s="1"/>
      <c r="AL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34:48" ht="24.95" customHeight="1">
      <c r="AH112" s="1"/>
      <c r="AI112" s="1"/>
      <c r="AK112" s="1"/>
      <c r="AL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34:48" ht="24.95" customHeight="1">
      <c r="AH113" s="1"/>
      <c r="AI113" s="1"/>
      <c r="AK113" s="1"/>
      <c r="AL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34:48" ht="24.95" customHeight="1">
      <c r="AH114" s="1"/>
      <c r="AI114" s="1"/>
      <c r="AK114" s="1"/>
      <c r="AL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34:48" ht="24.95" customHeight="1">
      <c r="AH115" s="1"/>
      <c r="AI115" s="1"/>
      <c r="AK115" s="1"/>
      <c r="AL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34:48" ht="24.95" customHeight="1">
      <c r="AH116" s="1"/>
      <c r="AI116" s="1"/>
      <c r="AK116" s="1"/>
      <c r="AL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34:48" ht="24.95" customHeight="1">
      <c r="AH117" s="1"/>
      <c r="AI117" s="1"/>
      <c r="AK117" s="1"/>
      <c r="AL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34:48" ht="24.95" customHeight="1">
      <c r="AH118" s="1"/>
      <c r="AI118" s="1"/>
      <c r="AK118" s="1"/>
      <c r="AL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34:48" ht="24.95" customHeight="1">
      <c r="AH119" s="1"/>
      <c r="AI119" s="1"/>
      <c r="AK119" s="1"/>
      <c r="AL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34:48" ht="24.95" customHeight="1">
      <c r="AH120" s="1"/>
      <c r="AI120" s="1"/>
      <c r="AK120" s="1"/>
      <c r="AL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34:48" ht="24.95" customHeight="1">
      <c r="AH121" s="1"/>
      <c r="AI121" s="1"/>
      <c r="AK121" s="1"/>
      <c r="AL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34:48" ht="24.95" customHeight="1">
      <c r="AH122" s="1"/>
      <c r="AI122" s="1"/>
      <c r="AK122" s="1"/>
      <c r="AL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34:48" ht="24.95" customHeight="1">
      <c r="AH123" s="1"/>
      <c r="AI123" s="1"/>
      <c r="AK123" s="1"/>
      <c r="AL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34:48" ht="24.95" customHeight="1">
      <c r="AH124" s="1"/>
      <c r="AI124" s="1"/>
      <c r="AK124" s="1"/>
      <c r="AL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34:48" ht="24.95" customHeight="1">
      <c r="AH125" s="1"/>
      <c r="AI125" s="1"/>
      <c r="AK125" s="1"/>
      <c r="AL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34:48" ht="24.95" customHeight="1">
      <c r="AH126" s="1"/>
      <c r="AI126" s="1"/>
      <c r="AK126" s="1"/>
      <c r="AL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34:48" ht="24.95" customHeight="1">
      <c r="AH127" s="1"/>
      <c r="AI127" s="1"/>
      <c r="AK127" s="1"/>
      <c r="AL127" s="1"/>
      <c r="AN127" s="1"/>
      <c r="AO127" s="1"/>
      <c r="AP127" s="1"/>
      <c r="AQ127" s="1"/>
      <c r="AR127" s="1"/>
      <c r="AS127" s="1"/>
      <c r="AT127" s="1"/>
      <c r="AU127" s="1"/>
      <c r="AV127" s="1"/>
    </row>
  </sheetData>
  <mergeCells count="118">
    <mergeCell ref="CU3:CW3"/>
    <mergeCell ref="AS3:AU3"/>
    <mergeCell ref="AY3:BA3"/>
    <mergeCell ref="BB3:BD3"/>
    <mergeCell ref="A24:B24"/>
    <mergeCell ref="A2:B4"/>
    <mergeCell ref="C2:H2"/>
    <mergeCell ref="C3:E3"/>
    <mergeCell ref="F3:H3"/>
    <mergeCell ref="I3:K3"/>
    <mergeCell ref="I2:N2"/>
    <mergeCell ref="A7:B7"/>
    <mergeCell ref="A18:B18"/>
    <mergeCell ref="A5:B5"/>
    <mergeCell ref="A6:B6"/>
    <mergeCell ref="AP2:AU2"/>
    <mergeCell ref="AP3:AR3"/>
    <mergeCell ref="A19:B19"/>
    <mergeCell ref="CU2:CZ2"/>
    <mergeCell ref="CX3:CZ3"/>
    <mergeCell ref="AY2:BA2"/>
    <mergeCell ref="AV2:AX2"/>
    <mergeCell ref="DV2:EA2"/>
    <mergeCell ref="DV3:DX3"/>
    <mergeCell ref="DY3:EA3"/>
    <mergeCell ref="EB2:EG2"/>
    <mergeCell ref="EB3:ED3"/>
    <mergeCell ref="EE3:EG3"/>
    <mergeCell ref="EH2:EM2"/>
    <mergeCell ref="EH3:EJ3"/>
    <mergeCell ref="EK3:EM3"/>
    <mergeCell ref="A29:B29"/>
    <mergeCell ref="A33:B33"/>
    <mergeCell ref="A37:B37"/>
    <mergeCell ref="BO29:BP29"/>
    <mergeCell ref="BO33:BP33"/>
    <mergeCell ref="BO37:BP37"/>
    <mergeCell ref="DB29:DC29"/>
    <mergeCell ref="DB33:DC33"/>
    <mergeCell ref="DB37:DC37"/>
    <mergeCell ref="A27:B27"/>
    <mergeCell ref="BO19:BP19"/>
    <mergeCell ref="BO24:BP24"/>
    <mergeCell ref="BO27:BP27"/>
    <mergeCell ref="BO18:BP18"/>
    <mergeCell ref="CI2:CN2"/>
    <mergeCell ref="CI3:CK3"/>
    <mergeCell ref="CL3:CN3"/>
    <mergeCell ref="CO2:CT2"/>
    <mergeCell ref="CO3:CQ3"/>
    <mergeCell ref="CR3:CT3"/>
    <mergeCell ref="AJ2:AO2"/>
    <mergeCell ref="AJ3:AL3"/>
    <mergeCell ref="AM3:AO3"/>
    <mergeCell ref="X3:Z3"/>
    <mergeCell ref="BE3:BG3"/>
    <mergeCell ref="BB2:BG2"/>
    <mergeCell ref="BH2:BM2"/>
    <mergeCell ref="BH3:BJ3"/>
    <mergeCell ref="BK3:BM3"/>
    <mergeCell ref="BO2:BP4"/>
    <mergeCell ref="BO5:BP5"/>
    <mergeCell ref="BO6:BP6"/>
    <mergeCell ref="BO7:BP7"/>
    <mergeCell ref="A45:B45"/>
    <mergeCell ref="A50:B50"/>
    <mergeCell ref="L3:N3"/>
    <mergeCell ref="AH2:AI4"/>
    <mergeCell ref="AH5:AI5"/>
    <mergeCell ref="AH6:AI6"/>
    <mergeCell ref="AH7:AI7"/>
    <mergeCell ref="AH18:AI18"/>
    <mergeCell ref="AH19:AI19"/>
    <mergeCell ref="AH24:AI24"/>
    <mergeCell ref="AH27:AI27"/>
    <mergeCell ref="AH29:AI29"/>
    <mergeCell ref="AH33:AI33"/>
    <mergeCell ref="AH37:AI37"/>
    <mergeCell ref="AH45:AI45"/>
    <mergeCell ref="AH50:AI50"/>
    <mergeCell ref="O2:T2"/>
    <mergeCell ref="O3:Q3"/>
    <mergeCell ref="R3:T3"/>
    <mergeCell ref="AA2:AF2"/>
    <mergeCell ref="AA3:AC3"/>
    <mergeCell ref="AD3:AF3"/>
    <mergeCell ref="U2:Z2"/>
    <mergeCell ref="U3:W3"/>
    <mergeCell ref="BO45:BP45"/>
    <mergeCell ref="BO50:BP50"/>
    <mergeCell ref="BQ2:BV2"/>
    <mergeCell ref="BQ3:BS3"/>
    <mergeCell ref="BT3:BV3"/>
    <mergeCell ref="BW2:CB2"/>
    <mergeCell ref="BW3:BY3"/>
    <mergeCell ref="BZ3:CB3"/>
    <mergeCell ref="CC2:CH2"/>
    <mergeCell ref="CC3:CE3"/>
    <mergeCell ref="CF3:CH3"/>
    <mergeCell ref="DB50:DC50"/>
    <mergeCell ref="DD2:DI2"/>
    <mergeCell ref="DD3:DF3"/>
    <mergeCell ref="DG3:DI3"/>
    <mergeCell ref="DJ2:DO2"/>
    <mergeCell ref="DJ3:DL3"/>
    <mergeCell ref="DM3:DO3"/>
    <mergeCell ref="DP2:DU2"/>
    <mergeCell ref="DP3:DR3"/>
    <mergeCell ref="DS3:DU3"/>
    <mergeCell ref="DB2:DC4"/>
    <mergeCell ref="DB5:DC5"/>
    <mergeCell ref="DB6:DC6"/>
    <mergeCell ref="DB7:DC7"/>
    <mergeCell ref="DB18:DC18"/>
    <mergeCell ref="DB19:DC19"/>
    <mergeCell ref="DB24:DC24"/>
    <mergeCell ref="DB27:DC27"/>
    <mergeCell ref="DB45:DC45"/>
  </mergeCells>
  <phoneticPr fontId="2"/>
  <pageMargins left="0.59055118110236227" right="0.59055118110236227" top="0.78740157480314965" bottom="0.39370078740157483" header="0.59055118110236227" footer="0.11811023622047245"/>
  <pageSetup paperSize="8" scale="71" firstPageNumber="66" orientation="landscape" useFirstPageNumber="1" r:id="rId1"/>
  <headerFooter alignWithMargins="0">
    <oddHeader>&amp;L&amp;10高 等  学 校
卒業後の状況&amp;R&amp;10高 等  学 校
卒業後の状況</oddHeader>
    <oddFooter>&amp;C-&amp;P--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  <pageSetUpPr fitToPage="1"/>
  </sheetPr>
  <dimension ref="A1:G56"/>
  <sheetViews>
    <sheetView showGridLines="0" tabSelected="1" zoomScale="85" zoomScaleNormal="85" zoomScaleSheetLayoutView="100" workbookViewId="0">
      <selection activeCell="A52" sqref="A52:XFD54"/>
    </sheetView>
  </sheetViews>
  <sheetFormatPr defaultColWidth="10.69921875" defaultRowHeight="30" customHeight="1"/>
  <cols>
    <col min="1" max="2" width="20.69921875" style="25" customWidth="1"/>
    <col min="3" max="6" width="8.69921875" style="25" customWidth="1"/>
    <col min="7" max="16384" width="10.69921875" style="25"/>
  </cols>
  <sheetData>
    <row r="1" spans="1:7" ht="30" customHeight="1">
      <c r="A1" s="324" t="s">
        <v>131</v>
      </c>
      <c r="B1" s="325"/>
      <c r="C1" s="325"/>
      <c r="D1" s="325"/>
      <c r="E1" s="326"/>
      <c r="F1" s="325"/>
    </row>
    <row r="2" spans="1:7" ht="30" customHeight="1">
      <c r="A2" s="327" t="s">
        <v>180</v>
      </c>
      <c r="B2" s="328"/>
      <c r="C2" s="328"/>
      <c r="D2" s="325"/>
      <c r="E2" s="641" t="s">
        <v>62</v>
      </c>
      <c r="F2" s="641"/>
    </row>
    <row r="3" spans="1:7" ht="15.95" customHeight="1">
      <c r="A3" s="646" t="s">
        <v>132</v>
      </c>
      <c r="B3" s="647"/>
      <c r="C3" s="650" t="s">
        <v>278</v>
      </c>
      <c r="D3" s="642" t="s">
        <v>279</v>
      </c>
      <c r="E3" s="643"/>
      <c r="F3" s="644"/>
    </row>
    <row r="4" spans="1:7" ht="15.95" customHeight="1">
      <c r="A4" s="648"/>
      <c r="B4" s="649"/>
      <c r="C4" s="651"/>
      <c r="D4" s="436" t="s">
        <v>5</v>
      </c>
      <c r="E4" s="436" t="s">
        <v>6</v>
      </c>
      <c r="F4" s="437" t="s">
        <v>7</v>
      </c>
    </row>
    <row r="5" spans="1:7" ht="17.100000000000001" customHeight="1">
      <c r="A5" s="645" t="s">
        <v>163</v>
      </c>
      <c r="B5" s="644"/>
      <c r="C5" s="329">
        <v>120</v>
      </c>
      <c r="D5" s="330">
        <f>E5+F5</f>
        <v>129</v>
      </c>
      <c r="E5" s="331">
        <v>85</v>
      </c>
      <c r="F5" s="331">
        <v>44</v>
      </c>
    </row>
    <row r="6" spans="1:7" ht="17.100000000000001" customHeight="1">
      <c r="A6" s="332" t="s">
        <v>193</v>
      </c>
      <c r="B6" s="333"/>
      <c r="C6" s="329">
        <v>117</v>
      </c>
      <c r="D6" s="334">
        <f>E6+F6</f>
        <v>128</v>
      </c>
      <c r="E6" s="335">
        <v>85</v>
      </c>
      <c r="F6" s="336">
        <v>43</v>
      </c>
    </row>
    <row r="7" spans="1:7" ht="17.100000000000001" customHeight="1">
      <c r="A7" s="337" t="s">
        <v>194</v>
      </c>
      <c r="B7" s="338"/>
      <c r="C7" s="339">
        <v>0</v>
      </c>
      <c r="D7" s="334">
        <f>E7+F7</f>
        <v>0</v>
      </c>
      <c r="E7" s="340">
        <v>0</v>
      </c>
      <c r="F7" s="341">
        <v>0</v>
      </c>
      <c r="G7" s="26"/>
    </row>
    <row r="8" spans="1:7" ht="17.100000000000001" customHeight="1">
      <c r="A8" s="332" t="s">
        <v>195</v>
      </c>
      <c r="B8" s="333"/>
      <c r="C8" s="329">
        <v>0</v>
      </c>
      <c r="D8" s="334">
        <f t="shared" ref="D8:D20" si="0">E8+F8</f>
        <v>0</v>
      </c>
      <c r="E8" s="335">
        <v>0</v>
      </c>
      <c r="F8" s="336">
        <v>0</v>
      </c>
    </row>
    <row r="9" spans="1:7" s="27" customFormat="1" ht="17.100000000000001" customHeight="1">
      <c r="A9" s="342" t="s">
        <v>196</v>
      </c>
      <c r="B9" s="338"/>
      <c r="C9" s="329">
        <v>0</v>
      </c>
      <c r="D9" s="334">
        <f t="shared" si="0"/>
        <v>0</v>
      </c>
      <c r="E9" s="335">
        <v>0</v>
      </c>
      <c r="F9" s="343">
        <v>0</v>
      </c>
    </row>
    <row r="10" spans="1:7" ht="17.100000000000001" customHeight="1">
      <c r="A10" s="652" t="s">
        <v>269</v>
      </c>
      <c r="B10" s="349" t="s">
        <v>272</v>
      </c>
      <c r="C10" s="340">
        <v>0</v>
      </c>
      <c r="D10" s="330">
        <f t="shared" si="0"/>
        <v>0</v>
      </c>
      <c r="E10" s="340">
        <v>0</v>
      </c>
      <c r="F10" s="341">
        <v>0</v>
      </c>
    </row>
    <row r="11" spans="1:7" ht="17.100000000000001" customHeight="1">
      <c r="A11" s="653"/>
      <c r="B11" s="358" t="s">
        <v>273</v>
      </c>
      <c r="C11" s="340">
        <v>0</v>
      </c>
      <c r="D11" s="330">
        <f t="shared" si="0"/>
        <v>0</v>
      </c>
      <c r="E11" s="340">
        <v>0</v>
      </c>
      <c r="F11" s="341">
        <v>0</v>
      </c>
    </row>
    <row r="12" spans="1:7" ht="17.100000000000001" customHeight="1">
      <c r="A12" s="653"/>
      <c r="B12" s="358" t="s">
        <v>270</v>
      </c>
      <c r="C12" s="340">
        <v>0</v>
      </c>
      <c r="D12" s="330">
        <f t="shared" si="0"/>
        <v>0</v>
      </c>
      <c r="E12" s="340">
        <v>0</v>
      </c>
      <c r="F12" s="341">
        <v>0</v>
      </c>
    </row>
    <row r="13" spans="1:7" ht="17.100000000000001" customHeight="1">
      <c r="A13" s="654"/>
      <c r="B13" s="357" t="s">
        <v>271</v>
      </c>
      <c r="C13" s="340">
        <v>0</v>
      </c>
      <c r="D13" s="330">
        <f t="shared" si="0"/>
        <v>0</v>
      </c>
      <c r="E13" s="340">
        <v>0</v>
      </c>
      <c r="F13" s="341">
        <v>0</v>
      </c>
    </row>
    <row r="14" spans="1:7" ht="17.100000000000001" customHeight="1">
      <c r="A14" s="344" t="s">
        <v>201</v>
      </c>
      <c r="B14" s="345"/>
      <c r="C14" s="339">
        <v>3</v>
      </c>
      <c r="D14" s="330">
        <f t="shared" si="0"/>
        <v>1</v>
      </c>
      <c r="E14" s="340">
        <v>0</v>
      </c>
      <c r="F14" s="341">
        <v>1</v>
      </c>
    </row>
    <row r="15" spans="1:7" ht="17.100000000000001" customHeight="1">
      <c r="A15" s="344" t="s">
        <v>202</v>
      </c>
      <c r="B15" s="345"/>
      <c r="C15" s="346">
        <v>0</v>
      </c>
      <c r="D15" s="330">
        <f t="shared" si="0"/>
        <v>0</v>
      </c>
      <c r="E15" s="347">
        <v>0</v>
      </c>
      <c r="F15" s="348">
        <v>0</v>
      </c>
    </row>
    <row r="16" spans="1:7" ht="17.100000000000001" customHeight="1">
      <c r="A16" s="638" t="s">
        <v>274</v>
      </c>
      <c r="B16" s="349" t="s">
        <v>133</v>
      </c>
      <c r="C16" s="329">
        <v>0</v>
      </c>
      <c r="D16" s="330">
        <f t="shared" si="0"/>
        <v>0</v>
      </c>
      <c r="E16" s="335">
        <v>0</v>
      </c>
      <c r="F16" s="336">
        <v>0</v>
      </c>
    </row>
    <row r="17" spans="1:6" s="27" customFormat="1" ht="17.100000000000001" customHeight="1">
      <c r="A17" s="639"/>
      <c r="B17" s="349" t="s">
        <v>134</v>
      </c>
      <c r="C17" s="329">
        <v>0</v>
      </c>
      <c r="D17" s="330">
        <f t="shared" si="0"/>
        <v>0</v>
      </c>
      <c r="E17" s="335">
        <v>0</v>
      </c>
      <c r="F17" s="343">
        <v>0</v>
      </c>
    </row>
    <row r="18" spans="1:6" ht="17.100000000000001" customHeight="1">
      <c r="A18" s="639"/>
      <c r="B18" s="349" t="s">
        <v>135</v>
      </c>
      <c r="C18" s="329">
        <v>0</v>
      </c>
      <c r="D18" s="330">
        <f t="shared" si="0"/>
        <v>0</v>
      </c>
      <c r="E18" s="335">
        <v>0</v>
      </c>
      <c r="F18" s="343">
        <v>0</v>
      </c>
    </row>
    <row r="19" spans="1:6" ht="17.100000000000001" customHeight="1">
      <c r="A19" s="640"/>
      <c r="B19" s="345" t="s">
        <v>136</v>
      </c>
      <c r="C19" s="350">
        <v>0</v>
      </c>
      <c r="D19" s="330">
        <f t="shared" si="0"/>
        <v>0</v>
      </c>
      <c r="E19" s="335">
        <v>0</v>
      </c>
      <c r="F19" s="343">
        <v>0</v>
      </c>
    </row>
    <row r="20" spans="1:6" ht="17.100000000000001" customHeight="1">
      <c r="A20" s="359" t="s">
        <v>275</v>
      </c>
      <c r="B20" s="345"/>
      <c r="C20" s="323">
        <v>0</v>
      </c>
      <c r="D20" s="330">
        <f t="shared" si="0"/>
        <v>0</v>
      </c>
      <c r="E20" s="335">
        <v>0</v>
      </c>
      <c r="F20" s="343">
        <v>0</v>
      </c>
    </row>
    <row r="21" spans="1:6" ht="17.100000000000001" customHeight="1">
      <c r="A21" s="360" t="s">
        <v>233</v>
      </c>
      <c r="B21" s="345"/>
      <c r="C21" s="329">
        <v>0</v>
      </c>
      <c r="D21" s="330">
        <f>E21+F21</f>
        <v>0</v>
      </c>
      <c r="E21" s="335">
        <f>E10+E11+E16+E17+E18+E19+E20</f>
        <v>0</v>
      </c>
      <c r="F21" s="331">
        <f>F10+F11+F16+F17+F18+F19+F20</f>
        <v>0</v>
      </c>
    </row>
    <row r="22" spans="1:6" ht="17.100000000000001" customHeight="1">
      <c r="A22" s="351" t="s">
        <v>197</v>
      </c>
      <c r="B22" s="345"/>
      <c r="C22" s="329">
        <v>1</v>
      </c>
      <c r="D22" s="334">
        <f>E22+F22</f>
        <v>0</v>
      </c>
      <c r="E22" s="335">
        <v>0</v>
      </c>
      <c r="F22" s="343">
        <v>0</v>
      </c>
    </row>
    <row r="23" spans="1:6" ht="17.100000000000001" customHeight="1">
      <c r="A23" s="351" t="s">
        <v>198</v>
      </c>
      <c r="B23" s="345"/>
      <c r="C23" s="329">
        <v>116</v>
      </c>
      <c r="D23" s="334">
        <f>E23+F23</f>
        <v>128</v>
      </c>
      <c r="E23" s="335">
        <v>85</v>
      </c>
      <c r="F23" s="343">
        <v>43</v>
      </c>
    </row>
    <row r="24" spans="1:6" ht="17.100000000000001" customHeight="1">
      <c r="A24" s="351" t="s">
        <v>137</v>
      </c>
      <c r="B24" s="345"/>
      <c r="C24" s="352">
        <v>97.5</v>
      </c>
      <c r="D24" s="353">
        <f>IFERROR(D6/D5*100,0)</f>
        <v>99.224806201550393</v>
      </c>
      <c r="E24" s="354">
        <f>IFERROR(E6/E5*100,0)</f>
        <v>100</v>
      </c>
      <c r="F24" s="355">
        <f>IFERROR(F6/F5*100,0)</f>
        <v>97.727272727272734</v>
      </c>
    </row>
    <row r="25" spans="1:6" s="27" customFormat="1" ht="17.100000000000001" customHeight="1">
      <c r="A25" s="356" t="s">
        <v>189</v>
      </c>
      <c r="B25" s="345"/>
      <c r="C25" s="350">
        <v>0</v>
      </c>
      <c r="D25" s="335">
        <f>IFERROR(D21/D5*100,0)</f>
        <v>0</v>
      </c>
      <c r="E25" s="335">
        <f>IFERROR(E21/E5*100,0)</f>
        <v>0</v>
      </c>
      <c r="F25" s="343">
        <f>IFERROR(F21/F5*100,0)</f>
        <v>0</v>
      </c>
    </row>
    <row r="26" spans="1:6" ht="9" customHeight="1">
      <c r="A26" s="326"/>
      <c r="B26" s="326"/>
      <c r="C26" s="326"/>
      <c r="D26" s="326"/>
      <c r="E26" s="326"/>
      <c r="F26" s="326"/>
    </row>
    <row r="27" spans="1:6" ht="30" customHeight="1">
      <c r="A27" s="327" t="s">
        <v>181</v>
      </c>
      <c r="B27" s="328"/>
      <c r="C27" s="328"/>
      <c r="D27" s="328"/>
      <c r="E27" s="641" t="s">
        <v>62</v>
      </c>
      <c r="F27" s="641"/>
    </row>
    <row r="28" spans="1:6" s="27" customFormat="1" ht="15.95" customHeight="1">
      <c r="A28" s="646" t="s">
        <v>132</v>
      </c>
      <c r="B28" s="647"/>
      <c r="C28" s="650" t="s">
        <v>278</v>
      </c>
      <c r="D28" s="642" t="s">
        <v>279</v>
      </c>
      <c r="E28" s="643"/>
      <c r="F28" s="644"/>
    </row>
    <row r="29" spans="1:6" ht="15.95" customHeight="1">
      <c r="A29" s="648"/>
      <c r="B29" s="649"/>
      <c r="C29" s="651"/>
      <c r="D29" s="436" t="s">
        <v>5</v>
      </c>
      <c r="E29" s="436" t="s">
        <v>6</v>
      </c>
      <c r="F29" s="437" t="s">
        <v>7</v>
      </c>
    </row>
    <row r="30" spans="1:6" ht="17.100000000000001" customHeight="1">
      <c r="A30" s="645" t="s">
        <v>163</v>
      </c>
      <c r="B30" s="644"/>
      <c r="C30" s="329">
        <v>259</v>
      </c>
      <c r="D30" s="330">
        <f>E30+F30</f>
        <v>258</v>
      </c>
      <c r="E30" s="331">
        <v>159</v>
      </c>
      <c r="F30" s="331">
        <v>99</v>
      </c>
    </row>
    <row r="31" spans="1:6" ht="17.100000000000001" customHeight="1">
      <c r="A31" s="332" t="s">
        <v>199</v>
      </c>
      <c r="B31" s="333"/>
      <c r="C31" s="329">
        <v>2</v>
      </c>
      <c r="D31" s="330">
        <f t="shared" ref="D31:D44" si="1">E31+F31</f>
        <v>2</v>
      </c>
      <c r="E31" s="335">
        <v>1</v>
      </c>
      <c r="F31" s="336">
        <v>1</v>
      </c>
    </row>
    <row r="32" spans="1:6" s="27" customFormat="1" ht="17.100000000000001" customHeight="1">
      <c r="A32" s="337" t="s">
        <v>200</v>
      </c>
      <c r="B32" s="338"/>
      <c r="C32" s="339">
        <v>0</v>
      </c>
      <c r="D32" s="330">
        <f t="shared" si="1"/>
        <v>0</v>
      </c>
      <c r="E32" s="340">
        <v>0</v>
      </c>
      <c r="F32" s="341">
        <v>0</v>
      </c>
    </row>
    <row r="33" spans="1:6" ht="17.100000000000001" customHeight="1">
      <c r="A33" s="332" t="s">
        <v>195</v>
      </c>
      <c r="B33" s="333"/>
      <c r="C33" s="329">
        <v>0</v>
      </c>
      <c r="D33" s="330">
        <f t="shared" si="1"/>
        <v>0</v>
      </c>
      <c r="E33" s="335">
        <v>0</v>
      </c>
      <c r="F33" s="336">
        <v>0</v>
      </c>
    </row>
    <row r="34" spans="1:6" ht="17.100000000000001" customHeight="1">
      <c r="A34" s="342" t="s">
        <v>196</v>
      </c>
      <c r="B34" s="338"/>
      <c r="C34" s="329">
        <v>2</v>
      </c>
      <c r="D34" s="330">
        <f t="shared" si="1"/>
        <v>0</v>
      </c>
      <c r="E34" s="335">
        <v>0</v>
      </c>
      <c r="F34" s="343">
        <v>0</v>
      </c>
    </row>
    <row r="35" spans="1:6" ht="17.100000000000001" customHeight="1">
      <c r="A35" s="652" t="s">
        <v>269</v>
      </c>
      <c r="B35" s="349" t="s">
        <v>272</v>
      </c>
      <c r="C35" s="434">
        <v>1</v>
      </c>
      <c r="D35" s="330">
        <f t="shared" si="1"/>
        <v>0</v>
      </c>
      <c r="E35" s="340">
        <v>0</v>
      </c>
      <c r="F35" s="341">
        <v>0</v>
      </c>
    </row>
    <row r="36" spans="1:6" ht="17.100000000000001" customHeight="1">
      <c r="A36" s="653"/>
      <c r="B36" s="358" t="s">
        <v>273</v>
      </c>
      <c r="C36" s="434">
        <v>59</v>
      </c>
      <c r="D36" s="330">
        <f>E36+F36</f>
        <v>47</v>
      </c>
      <c r="E36" s="340">
        <v>31</v>
      </c>
      <c r="F36" s="341">
        <v>16</v>
      </c>
    </row>
    <row r="37" spans="1:6" ht="17.100000000000001" customHeight="1">
      <c r="A37" s="653"/>
      <c r="B37" s="358" t="s">
        <v>270</v>
      </c>
      <c r="C37" s="434">
        <v>23</v>
      </c>
      <c r="D37" s="330">
        <f>E37+F37</f>
        <v>31</v>
      </c>
      <c r="E37" s="340">
        <v>22</v>
      </c>
      <c r="F37" s="341">
        <v>9</v>
      </c>
    </row>
    <row r="38" spans="1:6" ht="17.100000000000001" customHeight="1">
      <c r="A38" s="654"/>
      <c r="B38" s="357" t="s">
        <v>271</v>
      </c>
      <c r="C38" s="434">
        <v>0</v>
      </c>
      <c r="D38" s="330">
        <f t="shared" si="1"/>
        <v>2</v>
      </c>
      <c r="E38" s="340">
        <v>2</v>
      </c>
      <c r="F38" s="341">
        <v>0</v>
      </c>
    </row>
    <row r="39" spans="1:6" ht="17.100000000000001" customHeight="1">
      <c r="A39" s="344" t="s">
        <v>201</v>
      </c>
      <c r="B39" s="345"/>
      <c r="C39" s="339">
        <v>171</v>
      </c>
      <c r="D39" s="330">
        <f t="shared" si="1"/>
        <v>176</v>
      </c>
      <c r="E39" s="340">
        <v>103</v>
      </c>
      <c r="F39" s="341">
        <v>73</v>
      </c>
    </row>
    <row r="40" spans="1:6" ht="17.100000000000001" customHeight="1">
      <c r="A40" s="344" t="s">
        <v>202</v>
      </c>
      <c r="B40" s="345"/>
      <c r="C40" s="346">
        <v>1</v>
      </c>
      <c r="D40" s="330">
        <f t="shared" si="1"/>
        <v>0</v>
      </c>
      <c r="E40" s="347">
        <v>0</v>
      </c>
      <c r="F40" s="348">
        <v>0</v>
      </c>
    </row>
    <row r="41" spans="1:6" ht="17.100000000000001" customHeight="1">
      <c r="A41" s="638" t="s">
        <v>274</v>
      </c>
      <c r="B41" s="349" t="s">
        <v>138</v>
      </c>
      <c r="C41" s="329">
        <v>0</v>
      </c>
      <c r="D41" s="330">
        <f t="shared" si="1"/>
        <v>0</v>
      </c>
      <c r="E41" s="335">
        <v>0</v>
      </c>
      <c r="F41" s="336">
        <v>0</v>
      </c>
    </row>
    <row r="42" spans="1:6" s="27" customFormat="1" ht="17.100000000000001" customHeight="1">
      <c r="A42" s="639"/>
      <c r="B42" s="349" t="s">
        <v>139</v>
      </c>
      <c r="C42" s="329">
        <v>0</v>
      </c>
      <c r="D42" s="330">
        <f t="shared" si="1"/>
        <v>0</v>
      </c>
      <c r="E42" s="335">
        <v>0</v>
      </c>
      <c r="F42" s="343">
        <v>0</v>
      </c>
    </row>
    <row r="43" spans="1:6" ht="17.100000000000001" customHeight="1">
      <c r="A43" s="639"/>
      <c r="B43" s="349" t="s">
        <v>140</v>
      </c>
      <c r="C43" s="329">
        <v>0</v>
      </c>
      <c r="D43" s="330">
        <f t="shared" si="1"/>
        <v>0</v>
      </c>
      <c r="E43" s="335">
        <v>0</v>
      </c>
      <c r="F43" s="343">
        <v>0</v>
      </c>
    </row>
    <row r="44" spans="1:6" ht="17.100000000000001" customHeight="1">
      <c r="A44" s="640"/>
      <c r="B44" s="345" t="s">
        <v>141</v>
      </c>
      <c r="C44" s="350">
        <v>0</v>
      </c>
      <c r="D44" s="330">
        <f t="shared" si="1"/>
        <v>0</v>
      </c>
      <c r="E44" s="335">
        <v>0</v>
      </c>
      <c r="F44" s="343">
        <v>0</v>
      </c>
    </row>
    <row r="45" spans="1:6" ht="17.100000000000001" customHeight="1">
      <c r="A45" s="359" t="s">
        <v>275</v>
      </c>
      <c r="B45" s="345"/>
      <c r="C45" s="323">
        <v>1</v>
      </c>
      <c r="D45" s="330">
        <f>E45+F45</f>
        <v>8</v>
      </c>
      <c r="E45" s="335">
        <v>5</v>
      </c>
      <c r="F45" s="343">
        <v>3</v>
      </c>
    </row>
    <row r="46" spans="1:6" ht="17.100000000000001" customHeight="1">
      <c r="A46" s="360" t="s">
        <v>233</v>
      </c>
      <c r="B46" s="345"/>
      <c r="C46" s="329">
        <v>61</v>
      </c>
      <c r="D46" s="330">
        <f>E46+F46</f>
        <v>55</v>
      </c>
      <c r="E46" s="335">
        <f>E35+E36+E41+E42+E43+E44+E45</f>
        <v>36</v>
      </c>
      <c r="F46" s="331">
        <f>F35+F36+F41+F42+F43+F44+F45</f>
        <v>19</v>
      </c>
    </row>
    <row r="47" spans="1:6" ht="17.100000000000001" customHeight="1">
      <c r="A47" s="351" t="s">
        <v>203</v>
      </c>
      <c r="B47" s="345"/>
      <c r="C47" s="329">
        <v>157</v>
      </c>
      <c r="D47" s="330">
        <f>E47+F47</f>
        <v>156</v>
      </c>
      <c r="E47" s="335">
        <v>89</v>
      </c>
      <c r="F47" s="343">
        <v>67</v>
      </c>
    </row>
    <row r="48" spans="1:6" ht="17.100000000000001" customHeight="1">
      <c r="A48" s="351" t="s">
        <v>204</v>
      </c>
      <c r="B48" s="345"/>
      <c r="C48" s="329">
        <v>2</v>
      </c>
      <c r="D48" s="330">
        <f>E48+F48</f>
        <v>2</v>
      </c>
      <c r="E48" s="335">
        <v>1</v>
      </c>
      <c r="F48" s="343">
        <v>1</v>
      </c>
    </row>
    <row r="49" spans="1:7" s="27" customFormat="1" ht="17.100000000000001" customHeight="1">
      <c r="A49" s="351" t="s">
        <v>142</v>
      </c>
      <c r="B49" s="345"/>
      <c r="C49" s="352">
        <v>0.8</v>
      </c>
      <c r="D49" s="353">
        <f>IFERROR(D31/D30*100,0)</f>
        <v>0.77519379844961245</v>
      </c>
      <c r="E49" s="354">
        <f t="shared" ref="E49:F49" si="2">IFERROR(E31/E30*100,0)</f>
        <v>0.62893081761006298</v>
      </c>
      <c r="F49" s="435">
        <f t="shared" si="2"/>
        <v>1.0101010101010102</v>
      </c>
      <c r="G49" s="25"/>
    </row>
    <row r="50" spans="1:7" ht="17.100000000000001" customHeight="1">
      <c r="A50" s="356" t="s">
        <v>189</v>
      </c>
      <c r="B50" s="345"/>
      <c r="C50" s="352">
        <v>23.6</v>
      </c>
      <c r="D50" s="353">
        <f>IFERROR(D46/D30*100,0)</f>
        <v>21.31782945736434</v>
      </c>
      <c r="E50" s="354">
        <f t="shared" ref="E50:F50" si="3">IFERROR(E46/E30*100,0)</f>
        <v>22.641509433962266</v>
      </c>
      <c r="F50" s="435">
        <f t="shared" si="3"/>
        <v>19.19191919191919</v>
      </c>
    </row>
    <row r="51" spans="1:7" ht="30" customHeight="1">
      <c r="A51" s="24"/>
      <c r="B51" s="28"/>
      <c r="C51" s="28"/>
      <c r="D51" s="28"/>
      <c r="E51" s="28"/>
      <c r="F51" s="28"/>
    </row>
    <row r="52" spans="1:7" ht="20.25" customHeight="1">
      <c r="A52" s="2"/>
      <c r="B52" s="28"/>
      <c r="C52" s="28"/>
      <c r="D52" s="28"/>
      <c r="E52" s="28"/>
      <c r="F52" s="28"/>
    </row>
    <row r="53" spans="1:7" ht="20.25" customHeight="1">
      <c r="A53" s="24"/>
      <c r="B53" s="28"/>
      <c r="C53" s="28"/>
      <c r="D53" s="28"/>
      <c r="E53" s="28"/>
      <c r="F53" s="28"/>
    </row>
    <row r="54" spans="1:7" ht="20.25" customHeight="1">
      <c r="B54" s="28"/>
      <c r="C54" s="28"/>
      <c r="D54" s="28"/>
      <c r="E54" s="28"/>
      <c r="F54" s="28"/>
    </row>
    <row r="55" spans="1:7" ht="30" customHeight="1">
      <c r="A55" s="24"/>
      <c r="B55" s="28"/>
      <c r="C55" s="28"/>
      <c r="D55" s="28"/>
      <c r="E55" s="28"/>
      <c r="F55" s="28"/>
    </row>
    <row r="56" spans="1:7" ht="30" customHeight="1">
      <c r="A56" s="28"/>
      <c r="B56" s="28"/>
      <c r="C56" s="28"/>
      <c r="D56" s="28"/>
      <c r="E56" s="28"/>
      <c r="F56" s="28"/>
    </row>
  </sheetData>
  <mergeCells count="14">
    <mergeCell ref="A16:A19"/>
    <mergeCell ref="E2:F2"/>
    <mergeCell ref="E27:F27"/>
    <mergeCell ref="A41:A44"/>
    <mergeCell ref="D3:F3"/>
    <mergeCell ref="A5:B5"/>
    <mergeCell ref="A3:B4"/>
    <mergeCell ref="C3:C4"/>
    <mergeCell ref="A30:B30"/>
    <mergeCell ref="A28:B29"/>
    <mergeCell ref="C28:C29"/>
    <mergeCell ref="D28:F28"/>
    <mergeCell ref="A35:A38"/>
    <mergeCell ref="A10:A13"/>
  </mergeCells>
  <phoneticPr fontId="2"/>
  <printOptions horizontalCentered="1"/>
  <pageMargins left="0.51181102362204722" right="0.51181102362204722" top="0.78740157480314965" bottom="0.59055118110236227" header="0.51181102362204722" footer="0.31496062992125984"/>
  <pageSetup paperSize="9" scale="95" firstPageNumber="59" orientation="portrait" useFirstPageNumber="1" r:id="rId1"/>
  <headerFooter differentOddEven="1" alignWithMargins="0">
    <oddHeader>&amp;L&amp;10特別支援学校
卒業後の状況&amp;R&amp;10特別支援学校
卒業後の状況</oddHead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卒後中学（1）</vt:lpstr>
      <vt:lpstr>卒後中学（２）-1</vt:lpstr>
      <vt:lpstr>卒後中学（２）-2・（3）</vt:lpstr>
      <vt:lpstr>卒後高校（1）</vt:lpstr>
      <vt:lpstr>卒後高校（2）</vt:lpstr>
      <vt:lpstr>卒後高校（3）</vt:lpstr>
      <vt:lpstr>卒後高校（4）</vt:lpstr>
      <vt:lpstr>卒後・特別支援</vt:lpstr>
      <vt:lpstr>卒後・特別支援!Print_Area</vt:lpstr>
      <vt:lpstr>'卒後高校（1）'!Print_Area</vt:lpstr>
      <vt:lpstr>'卒後高校（2）'!Print_Area</vt:lpstr>
      <vt:lpstr>'卒後高校（3）'!Print_Area</vt:lpstr>
      <vt:lpstr>'卒後高校（4）'!Print_Area</vt:lpstr>
      <vt:lpstr>'卒後中学（1）'!Print_Area</vt:lpstr>
      <vt:lpstr>'卒後中学（２）-1'!Print_Area</vt:lpstr>
      <vt:lpstr>'卒後中学（２）-2・（3）'!Print_Area</vt:lpstr>
      <vt:lpstr>'卒後高校（2）'!Print_Area_MI</vt:lpstr>
      <vt:lpstr>'卒後中学（２）-1'!Print_Area_MI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企画分析２</dc:creator>
  <cp:lastModifiedBy>201op</cp:lastModifiedBy>
  <cp:lastPrinted>2021-02-19T05:31:18Z</cp:lastPrinted>
  <dcterms:created xsi:type="dcterms:W3CDTF">1998-08-12T01:22:57Z</dcterms:created>
  <dcterms:modified xsi:type="dcterms:W3CDTF">2022-02-01T04:16:08Z</dcterms:modified>
</cp:coreProperties>
</file>