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20_統計情報分析G\市町村民経済計算\★遡及市町村(22)_R2推計\05_報告書（結果概要含む）\"/>
    </mc:Choice>
  </mc:AlternateContent>
  <xr:revisionPtr revIDLastSave="0" documentId="13_ncr:1_{C4441CA0-6F24-4596-9209-61630FD434DD}" xr6:coauthVersionLast="47" xr6:coauthVersionMax="47" xr10:uidLastSave="{00000000-0000-0000-0000-000000000000}"/>
  <bookViews>
    <workbookView xWindow="-120" yWindow="-120" windowWidth="20730" windowHeight="11160" tabRatio="870" firstSheet="1" activeTab="2" xr2:uid="{00000000-000D-0000-FFFF-FFFF00000000}"/>
  </bookViews>
  <sheets>
    <sheet name="総生産表" sheetId="14" state="hidden" r:id="rId1"/>
    <sheet name="R2推計_総生産表" sheetId="25" r:id="rId2"/>
    <sheet name="R2推計_所得表" sheetId="26" r:id="rId3"/>
  </sheets>
  <definedNames>
    <definedName name="_xlnm.Print_Area" localSheetId="2">'R2推計_所得表'!$A$1:$P$61</definedName>
    <definedName name="_xlnm.Print_Area" localSheetId="1">'R2推計_総生産表'!$A$1:$N$61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25" l="1"/>
  <c r="J68" i="25"/>
  <c r="I68" i="25"/>
  <c r="H68" i="25"/>
  <c r="D68" i="25"/>
  <c r="N9" i="14" l="1"/>
  <c r="Q52" i="14"/>
  <c r="R52" i="14" s="1"/>
  <c r="Q58" i="14"/>
  <c r="Q57" i="14"/>
  <c r="Q56" i="14"/>
  <c r="Q54" i="14"/>
  <c r="Q53" i="14"/>
  <c r="Q51" i="14"/>
  <c r="Q50" i="14"/>
  <c r="Q49" i="14"/>
  <c r="Q48" i="14"/>
  <c r="Q47" i="14"/>
  <c r="Q46" i="14"/>
  <c r="Q45" i="14"/>
  <c r="Q44" i="14"/>
  <c r="Q43" i="14"/>
  <c r="Q42" i="14"/>
  <c r="Q40" i="14"/>
  <c r="Q39" i="14"/>
  <c r="Q38" i="14"/>
  <c r="Q37" i="14"/>
  <c r="Q36" i="14"/>
  <c r="Q35" i="14"/>
  <c r="Q34" i="14"/>
  <c r="Q33" i="14"/>
  <c r="Q31" i="14"/>
  <c r="Q30" i="14"/>
  <c r="Q29" i="14"/>
  <c r="Q28" i="14"/>
  <c r="Q27" i="14"/>
  <c r="Q26" i="14"/>
  <c r="Q25" i="14"/>
  <c r="Q24" i="14"/>
  <c r="Q22" i="14"/>
  <c r="Q21" i="14"/>
  <c r="Q20" i="14"/>
  <c r="Q19" i="14"/>
  <c r="Q18" i="14"/>
  <c r="Q17" i="14"/>
  <c r="Q16" i="14"/>
  <c r="Q15" i="14"/>
  <c r="Q13" i="14"/>
  <c r="Q12" i="14"/>
  <c r="Q11" i="14"/>
  <c r="Q10" i="14"/>
  <c r="Q9" i="14"/>
  <c r="Q8" i="14"/>
  <c r="Q6" i="14"/>
  <c r="Q55" i="14" l="1"/>
  <c r="H63" i="14" l="1"/>
  <c r="H61" i="14"/>
  <c r="H64" i="14"/>
  <c r="H60" i="14" l="1"/>
  <c r="H62" i="14"/>
  <c r="H65" i="14"/>
  <c r="G65" i="14" l="1"/>
  <c r="G63" i="14"/>
  <c r="G64" i="14"/>
  <c r="G62" i="14" l="1"/>
  <c r="G61" i="14" l="1"/>
  <c r="G60" i="14"/>
  <c r="I62" i="14" l="1"/>
  <c r="N10" i="14"/>
  <c r="I63" i="14"/>
  <c r="N25" i="14"/>
  <c r="N38" i="14"/>
  <c r="N46" i="14"/>
  <c r="N56" i="14"/>
  <c r="N29" i="14"/>
  <c r="N48" i="14"/>
  <c r="N19" i="14"/>
  <c r="N30" i="14"/>
  <c r="N37" i="14"/>
  <c r="N55" i="14"/>
  <c r="N22" i="14"/>
  <c r="N20" i="14"/>
  <c r="N49" i="14"/>
  <c r="N45" i="14"/>
  <c r="N26" i="14"/>
  <c r="N40" i="14"/>
  <c r="N28" i="14"/>
  <c r="N17" i="14"/>
  <c r="N13" i="14"/>
  <c r="N58" i="14"/>
  <c r="N47" i="14"/>
  <c r="I61" i="14"/>
  <c r="N18" i="14"/>
  <c r="N43" i="14"/>
  <c r="I65" i="14"/>
  <c r="N11" i="14"/>
  <c r="N39" i="14"/>
  <c r="N44" i="14"/>
  <c r="N12" i="14"/>
  <c r="N57" i="14"/>
  <c r="N31" i="14"/>
  <c r="I64" i="14"/>
  <c r="N36" i="14"/>
  <c r="N21" i="14"/>
  <c r="N54" i="14"/>
  <c r="N51" i="14"/>
  <c r="N50" i="14"/>
  <c r="N35" i="14"/>
  <c r="N16" i="14"/>
  <c r="N27" i="14"/>
  <c r="N34" i="14"/>
  <c r="I60" i="14" l="1"/>
  <c r="N33" i="14"/>
  <c r="N8" i="14"/>
  <c r="N24" i="14"/>
  <c r="N53" i="14"/>
  <c r="N42" i="14"/>
  <c r="N15" i="14"/>
  <c r="G67" i="14" l="1"/>
  <c r="H67" i="14" l="1"/>
  <c r="I67" i="14" l="1"/>
  <c r="N6" i="14" l="1"/>
  <c r="R6" i="14" l="1"/>
  <c r="F6" i="14"/>
  <c r="C62" i="14"/>
  <c r="F25" i="14"/>
  <c r="D65" i="14"/>
  <c r="D63" i="14"/>
  <c r="R19" i="14"/>
  <c r="F19" i="14"/>
  <c r="R26" i="14"/>
  <c r="F26" i="14"/>
  <c r="R13" i="14"/>
  <c r="F13" i="14"/>
  <c r="R47" i="14"/>
  <c r="F47" i="14"/>
  <c r="R20" i="14"/>
  <c r="F20" i="14"/>
  <c r="R10" i="14"/>
  <c r="F10" i="14"/>
  <c r="R54" i="14"/>
  <c r="F54" i="14"/>
  <c r="R37" i="14"/>
  <c r="F37" i="14"/>
  <c r="R58" i="14"/>
  <c r="F58" i="14"/>
  <c r="R55" i="14"/>
  <c r="F55" i="14"/>
  <c r="R18" i="14"/>
  <c r="F18" i="14"/>
  <c r="R39" i="14"/>
  <c r="F39" i="14"/>
  <c r="R35" i="14"/>
  <c r="F35" i="14"/>
  <c r="R36" i="14"/>
  <c r="F36" i="14"/>
  <c r="R40" i="14"/>
  <c r="F40" i="14"/>
  <c r="R21" i="14"/>
  <c r="F21" i="14"/>
  <c r="R22" i="14"/>
  <c r="F22" i="14"/>
  <c r="R17" i="14"/>
  <c r="F17" i="14"/>
  <c r="R46" i="14"/>
  <c r="F46" i="14"/>
  <c r="D64" i="14"/>
  <c r="R49" i="14"/>
  <c r="F49" i="14"/>
  <c r="R30" i="14"/>
  <c r="F30" i="14"/>
  <c r="R45" i="14"/>
  <c r="F45" i="14"/>
  <c r="R34" i="14"/>
  <c r="F34" i="14"/>
  <c r="R50" i="14"/>
  <c r="F50" i="14"/>
  <c r="R43" i="14"/>
  <c r="F43" i="14"/>
  <c r="R57" i="14"/>
  <c r="F57" i="14"/>
  <c r="R16" i="14"/>
  <c r="F16" i="14"/>
  <c r="R48" i="14"/>
  <c r="F48" i="14"/>
  <c r="R27" i="14"/>
  <c r="F27" i="14"/>
  <c r="R56" i="14"/>
  <c r="F56" i="14"/>
  <c r="R44" i="14"/>
  <c r="F44" i="14"/>
  <c r="R29" i="14"/>
  <c r="F29" i="14"/>
  <c r="R12" i="14"/>
  <c r="F12" i="14"/>
  <c r="R11" i="14"/>
  <c r="F11" i="14"/>
  <c r="R28" i="14"/>
  <c r="F28" i="14"/>
  <c r="R38" i="14"/>
  <c r="F38" i="14"/>
  <c r="R31" i="14"/>
  <c r="F31" i="14"/>
  <c r="R51" i="14"/>
  <c r="F51" i="14"/>
  <c r="R9" i="14"/>
  <c r="F9" i="14"/>
  <c r="R25" i="14" l="1"/>
  <c r="C63" i="14"/>
  <c r="C65" i="14"/>
  <c r="C61" i="14"/>
  <c r="C60" i="14"/>
  <c r="C64" i="14"/>
  <c r="R8" i="14"/>
  <c r="F8" i="14"/>
  <c r="D67" i="14"/>
  <c r="D60" i="14"/>
  <c r="R24" i="14"/>
  <c r="F24" i="14"/>
  <c r="C67" i="14"/>
  <c r="D62" i="14"/>
  <c r="R33" i="14"/>
  <c r="F33" i="14"/>
  <c r="R53" i="14"/>
  <c r="F53" i="14"/>
  <c r="R42" i="14"/>
  <c r="F42" i="14"/>
  <c r="R15" i="14"/>
  <c r="F15" i="14"/>
  <c r="D61" i="14"/>
</calcChain>
</file>

<file path=xl/sharedStrings.xml><?xml version="1.0" encoding="utf-8"?>
<sst xmlns="http://schemas.openxmlformats.org/spreadsheetml/2006/main" count="208" uniqueCount="85">
  <si>
    <t>（単位：百万円，％）</t>
    <rPh sb="1" eb="3">
      <t>タンイ</t>
    </rPh>
    <rPh sb="4" eb="7">
      <t>ヒャクマンエン</t>
    </rPh>
    <phoneticPr fontId="3"/>
  </si>
  <si>
    <t>構成比</t>
    <rPh sb="0" eb="3">
      <t>コウセイヒ</t>
    </rPh>
    <phoneticPr fontId="3"/>
  </si>
  <si>
    <t>県内総生産</t>
    <rPh sb="0" eb="2">
      <t>ケンナイ</t>
    </rPh>
    <rPh sb="2" eb="5">
      <t>ソウセイサン</t>
    </rPh>
    <phoneticPr fontId="3"/>
  </si>
  <si>
    <t>青森市</t>
    <rPh sb="0" eb="3">
      <t>アオモリシ</t>
    </rPh>
    <phoneticPr fontId="3"/>
  </si>
  <si>
    <t>外ヶ浜町</t>
    <rPh sb="0" eb="1">
      <t>ソト</t>
    </rPh>
    <rPh sb="2" eb="3">
      <t>ハマ</t>
    </rPh>
    <rPh sb="3" eb="4">
      <t>マチ</t>
    </rPh>
    <phoneticPr fontId="4"/>
  </si>
  <si>
    <t>平内町</t>
  </si>
  <si>
    <t>今別町</t>
  </si>
  <si>
    <t>蓬田村</t>
  </si>
  <si>
    <t>弘前市</t>
    <rPh sb="0" eb="3">
      <t>ヒロサキシ</t>
    </rPh>
    <phoneticPr fontId="3"/>
  </si>
  <si>
    <t>黒石市</t>
    <rPh sb="0" eb="3">
      <t>クロイシシ</t>
    </rPh>
    <phoneticPr fontId="3"/>
  </si>
  <si>
    <t>平川市</t>
    <rPh sb="0" eb="2">
      <t>ヒラカワ</t>
    </rPh>
    <rPh sb="2" eb="3">
      <t>シ</t>
    </rPh>
    <phoneticPr fontId="3"/>
  </si>
  <si>
    <t>藤崎町</t>
  </si>
  <si>
    <t>大鰐町</t>
  </si>
  <si>
    <t>田舎館村</t>
  </si>
  <si>
    <t>西目屋村</t>
  </si>
  <si>
    <t>板柳町</t>
  </si>
  <si>
    <t>八戸市</t>
    <rPh sb="0" eb="2">
      <t>ハチノヘ</t>
    </rPh>
    <rPh sb="2" eb="3">
      <t>シ</t>
    </rPh>
    <phoneticPr fontId="3"/>
  </si>
  <si>
    <t>おいらせ町</t>
    <rPh sb="4" eb="5">
      <t>チョウ</t>
    </rPh>
    <phoneticPr fontId="2"/>
  </si>
  <si>
    <t>五所川原市</t>
    <rPh sb="0" eb="5">
      <t>ゴショガワラシ</t>
    </rPh>
    <phoneticPr fontId="3"/>
  </si>
  <si>
    <t>つがる市</t>
    <rPh sb="3" eb="4">
      <t>シ</t>
    </rPh>
    <phoneticPr fontId="3"/>
  </si>
  <si>
    <t>鯵ヶ沢町</t>
  </si>
  <si>
    <t>深浦町</t>
  </si>
  <si>
    <t>鶴田町</t>
  </si>
  <si>
    <t>中泊町</t>
    <rPh sb="0" eb="1">
      <t>ナカ</t>
    </rPh>
    <rPh sb="1" eb="2">
      <t>ド</t>
    </rPh>
    <rPh sb="2" eb="3">
      <t>マチ</t>
    </rPh>
    <phoneticPr fontId="2"/>
  </si>
  <si>
    <t>十和田市</t>
    <rPh sb="0" eb="4">
      <t>トワダシ</t>
    </rPh>
    <phoneticPr fontId="3"/>
  </si>
  <si>
    <t>三沢市</t>
    <rPh sb="0" eb="2">
      <t>ミサワ</t>
    </rPh>
    <rPh sb="2" eb="3">
      <t>シ</t>
    </rPh>
    <phoneticPr fontId="3"/>
  </si>
  <si>
    <t>六ヶ所村</t>
    <rPh sb="0" eb="4">
      <t>ロッカショムラ</t>
    </rPh>
    <phoneticPr fontId="2"/>
  </si>
  <si>
    <t>むつ市</t>
    <rPh sb="2" eb="3">
      <t>シ</t>
    </rPh>
    <phoneticPr fontId="3"/>
  </si>
  <si>
    <t>県民所得</t>
    <rPh sb="0" eb="2">
      <t>ケンミン</t>
    </rPh>
    <rPh sb="2" eb="4">
      <t>ショトク</t>
    </rPh>
    <phoneticPr fontId="3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</si>
  <si>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3"/>
  </si>
  <si>
    <t>対前年度
増加率</t>
    <rPh sb="0" eb="1">
      <t>タイ</t>
    </rPh>
    <rPh sb="1" eb="4">
      <t>ゼンネンド</t>
    </rPh>
    <rPh sb="5" eb="7">
      <t>ゾウカ</t>
    </rPh>
    <rPh sb="7" eb="8">
      <t>リツ</t>
    </rPh>
    <phoneticPr fontId="3"/>
  </si>
  <si>
    <t>第１次</t>
    <rPh sb="0" eb="1">
      <t>ダイ</t>
    </rPh>
    <rPh sb="2" eb="3">
      <t>ジ</t>
    </rPh>
    <phoneticPr fontId="3"/>
  </si>
  <si>
    <t>第２次</t>
    <rPh sb="0" eb="1">
      <t>ダイ</t>
    </rPh>
    <rPh sb="2" eb="3">
      <t>ジ</t>
    </rPh>
    <phoneticPr fontId="3"/>
  </si>
  <si>
    <t>第３次</t>
    <rPh sb="0" eb="1">
      <t>ダイ</t>
    </rPh>
    <rPh sb="2" eb="3">
      <t>ジ</t>
    </rPh>
    <phoneticPr fontId="3"/>
  </si>
  <si>
    <t>実　　額</t>
    <rPh sb="0" eb="1">
      <t>ジツ</t>
    </rPh>
    <rPh sb="3" eb="4">
      <t>ガク</t>
    </rPh>
    <phoneticPr fontId="3"/>
  </si>
  <si>
    <t>産　　　　業　　　　別</t>
    <rPh sb="0" eb="1">
      <t>サン</t>
    </rPh>
    <rPh sb="5" eb="6">
      <t>ギョウ</t>
    </rPh>
    <rPh sb="10" eb="11">
      <t>ベツ</t>
    </rPh>
    <phoneticPr fontId="3"/>
  </si>
  <si>
    <t>項　　　　目　　　　別</t>
    <rPh sb="0" eb="1">
      <t>コウ</t>
    </rPh>
    <rPh sb="5" eb="6">
      <t>メ</t>
    </rPh>
    <rPh sb="10" eb="11">
      <t>ベツ</t>
    </rPh>
    <phoneticPr fontId="3"/>
  </si>
  <si>
    <t>雇用者
報酬</t>
    <rPh sb="0" eb="3">
      <t>コヨウシャ</t>
    </rPh>
    <rPh sb="4" eb="6">
      <t>ホウシュウ</t>
    </rPh>
    <phoneticPr fontId="3"/>
  </si>
  <si>
    <t>財産
所得</t>
    <rPh sb="0" eb="2">
      <t>ザイサン</t>
    </rPh>
    <rPh sb="3" eb="5">
      <t>ショトク</t>
    </rPh>
    <phoneticPr fontId="3"/>
  </si>
  <si>
    <t>企業
所得</t>
    <rPh sb="0" eb="2">
      <t>キギョウ</t>
    </rPh>
    <rPh sb="3" eb="5">
      <t>ショトク</t>
    </rPh>
    <phoneticPr fontId="3"/>
  </si>
  <si>
    <t>東青</t>
    <rPh sb="0" eb="1">
      <t>ヒガシ</t>
    </rPh>
    <rPh sb="1" eb="2">
      <t>アオ</t>
    </rPh>
    <phoneticPr fontId="3"/>
  </si>
  <si>
    <t>中南</t>
    <rPh sb="0" eb="1">
      <t>チュウ</t>
    </rPh>
    <rPh sb="1" eb="2">
      <t>ナン</t>
    </rPh>
    <phoneticPr fontId="3"/>
  </si>
  <si>
    <t>三八</t>
    <rPh sb="0" eb="1">
      <t>サン</t>
    </rPh>
    <rPh sb="1" eb="2">
      <t>ハチ</t>
    </rPh>
    <phoneticPr fontId="3"/>
  </si>
  <si>
    <t>西北</t>
    <rPh sb="0" eb="2">
      <t>セイホク</t>
    </rPh>
    <phoneticPr fontId="3"/>
  </si>
  <si>
    <t>上北</t>
    <rPh sb="0" eb="1">
      <t>ウエ</t>
    </rPh>
    <rPh sb="1" eb="2">
      <t>キタ</t>
    </rPh>
    <phoneticPr fontId="3"/>
  </si>
  <si>
    <t>下北</t>
    <rPh sb="0" eb="2">
      <t>シモキタ</t>
    </rPh>
    <phoneticPr fontId="3"/>
  </si>
  <si>
    <t>三戸町</t>
    <phoneticPr fontId="3"/>
  </si>
  <si>
    <t>五戸町</t>
    <phoneticPr fontId="3"/>
  </si>
  <si>
    <t>田子町</t>
    <phoneticPr fontId="3"/>
  </si>
  <si>
    <t>南部町</t>
    <phoneticPr fontId="3"/>
  </si>
  <si>
    <t>階上町</t>
    <phoneticPr fontId="3"/>
  </si>
  <si>
    <t>新郷村</t>
    <phoneticPr fontId="3"/>
  </si>
  <si>
    <t>野辺地町</t>
    <phoneticPr fontId="3"/>
  </si>
  <si>
    <t>七戸町</t>
    <phoneticPr fontId="3"/>
  </si>
  <si>
    <t>六戸町</t>
    <phoneticPr fontId="3"/>
  </si>
  <si>
    <t>横浜町</t>
    <phoneticPr fontId="3"/>
  </si>
  <si>
    <t>東北町</t>
    <phoneticPr fontId="3"/>
  </si>
  <si>
    <t>大間町</t>
    <phoneticPr fontId="3"/>
  </si>
  <si>
    <t>東通村</t>
    <phoneticPr fontId="3"/>
  </si>
  <si>
    <t>風間浦村</t>
    <phoneticPr fontId="3"/>
  </si>
  <si>
    <t>佐井村</t>
    <phoneticPr fontId="3"/>
  </si>
  <si>
    <t>中南</t>
    <rPh sb="0" eb="1">
      <t>ナカ</t>
    </rPh>
    <rPh sb="1" eb="2">
      <t>ミナミ</t>
    </rPh>
    <phoneticPr fontId="3"/>
  </si>
  <si>
    <t>上北</t>
    <rPh sb="0" eb="2">
      <t>カミキタ</t>
    </rPh>
    <phoneticPr fontId="3"/>
  </si>
  <si>
    <t>小計</t>
    <rPh sb="0" eb="2">
      <t>ショウケイ</t>
    </rPh>
    <phoneticPr fontId="3"/>
  </si>
  <si>
    <t>県計</t>
    <rPh sb="0" eb="1">
      <t>ケン</t>
    </rPh>
    <rPh sb="1" eb="2">
      <t>ケイ</t>
    </rPh>
    <phoneticPr fontId="3"/>
  </si>
  <si>
    <t>内訳チェック</t>
    <rPh sb="0" eb="2">
      <t>ウチワケ</t>
    </rPh>
    <phoneticPr fontId="3"/>
  </si>
  <si>
    <t>所得</t>
    <rPh sb="0" eb="2">
      <t>ショトク</t>
    </rPh>
    <phoneticPr fontId="3"/>
  </si>
  <si>
    <t>差</t>
    <rPh sb="0" eb="1">
      <t>サ</t>
    </rPh>
    <phoneticPr fontId="3"/>
  </si>
  <si>
    <t>民／内</t>
    <rPh sb="0" eb="1">
      <t>ミン</t>
    </rPh>
    <rPh sb="2" eb="3">
      <t>ナイ</t>
    </rPh>
    <phoneticPr fontId="3"/>
  </si>
  <si>
    <t>実　　額</t>
    <rPh sb="0" eb="1">
      <t>ジツ</t>
    </rPh>
    <rPh sb="3" eb="4">
      <t>ガク</t>
    </rPh>
    <phoneticPr fontId="3"/>
  </si>
  <si>
    <t>※各項目の値は単位未満を四捨五入したことにより、合計と内訳の計が一致しない場合がある。</t>
    <rPh sb="1" eb="4">
      <t>カクコウモク</t>
    </rPh>
    <rPh sb="5" eb="6">
      <t>アタイ</t>
    </rPh>
    <rPh sb="7" eb="9">
      <t>タンイ</t>
    </rPh>
    <rPh sb="9" eb="11">
      <t>ミマン</t>
    </rPh>
    <rPh sb="12" eb="16">
      <t>シシャゴニュウ</t>
    </rPh>
    <rPh sb="24" eb="26">
      <t>ゴウケイ</t>
    </rPh>
    <rPh sb="27" eb="29">
      <t>ウチワケ</t>
    </rPh>
    <rPh sb="30" eb="31">
      <t>ケイ</t>
    </rPh>
    <rPh sb="32" eb="34">
      <t>イッチ</t>
    </rPh>
    <rPh sb="37" eb="39">
      <t>バアイ</t>
    </rPh>
    <phoneticPr fontId="3"/>
  </si>
  <si>
    <t>24年度</t>
    <rPh sb="2" eb="4">
      <t>ネンド</t>
    </rPh>
    <phoneticPr fontId="3"/>
  </si>
  <si>
    <t>（単位：百万円,％）</t>
    <rPh sb="1" eb="3">
      <t>タンイ</t>
    </rPh>
    <rPh sb="4" eb="7">
      <t>ヒャクマンエン</t>
    </rPh>
    <phoneticPr fontId="3"/>
  </si>
  <si>
    <t>25年度</t>
    <rPh sb="2" eb="4">
      <t>ネンド</t>
    </rPh>
    <phoneticPr fontId="3"/>
  </si>
  <si>
    <t>平成25年度　市町村内総生産</t>
    <rPh sb="0" eb="2">
      <t>ヘイセイ</t>
    </rPh>
    <rPh sb="4" eb="6">
      <t>ネンド</t>
    </rPh>
    <rPh sb="7" eb="10">
      <t>シチョウソン</t>
    </rPh>
    <rPh sb="10" eb="11">
      <t>ナイ</t>
    </rPh>
    <rPh sb="11" eb="14">
      <t>ソウセイサン</t>
    </rPh>
    <phoneticPr fontId="3"/>
  </si>
  <si>
    <t>平内町</t>
    <phoneticPr fontId="3"/>
  </si>
  <si>
    <t>今別町</t>
    <phoneticPr fontId="3"/>
  </si>
  <si>
    <t>蓬田村</t>
    <phoneticPr fontId="3"/>
  </si>
  <si>
    <t>実額
（千円)</t>
    <rPh sb="0" eb="2">
      <t>ジツガク</t>
    </rPh>
    <rPh sb="4" eb="6">
      <t>センエン</t>
    </rPh>
    <phoneticPr fontId="3"/>
  </si>
  <si>
    <t>対前年度増加率</t>
    <rPh sb="0" eb="1">
      <t>タイ</t>
    </rPh>
    <rPh sb="1" eb="4">
      <t>ゼンネンド</t>
    </rPh>
    <rPh sb="4" eb="7">
      <t>ゾウカリツ</t>
    </rPh>
    <phoneticPr fontId="3"/>
  </si>
  <si>
    <t>令和２年度　市町村内総生産</t>
    <rPh sb="0" eb="2">
      <t>レイワ</t>
    </rPh>
    <rPh sb="3" eb="5">
      <t>ネンド</t>
    </rPh>
    <rPh sb="4" eb="5">
      <t>ガンネン</t>
    </rPh>
    <rPh sb="6" eb="9">
      <t>シチョウソン</t>
    </rPh>
    <rPh sb="9" eb="10">
      <t>ナイ</t>
    </rPh>
    <rPh sb="10" eb="13">
      <t>ソウセイサン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</si>
  <si>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</si>
  <si>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令和２年度</t>
    <rPh sb="0" eb="1">
      <t>レイワ</t>
    </rPh>
    <rPh sb="3" eb="5">
      <t>ネンド</t>
    </rPh>
    <phoneticPr fontId="3"/>
  </si>
  <si>
    <t>令和２年度　市町村民所得</t>
    <rPh sb="0" eb="1">
      <t>レイワ</t>
    </rPh>
    <rPh sb="3" eb="4">
      <t>ド</t>
    </rPh>
    <rPh sb="5" eb="8">
      <t>シチョウソン</t>
    </rPh>
    <rPh sb="8" eb="9">
      <t>ミン</t>
    </rPh>
    <rPh sb="9" eb="11">
      <t>ショトク</t>
    </rPh>
    <phoneticPr fontId="3"/>
  </si>
  <si>
    <t>令和２年度
１人当たり所得</t>
    <rPh sb="0" eb="1">
      <t>レイワ</t>
    </rPh>
    <rPh sb="3" eb="5">
      <t>ネンド</t>
    </rPh>
    <rPh sb="5" eb="7">
      <t>ヒトリ</t>
    </rPh>
    <rPh sb="6" eb="7">
      <t>ニン</t>
    </rPh>
    <rPh sb="7" eb="8">
      <t>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</si>
</sst>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;[Black]\-0.0\ "/>
    <numFmt numFmtId="177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2"/>
      <name val="游ゴシック Medium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Fill="0" applyBorder="0" applyAlignment="0" applyProtection="0"/>
  </cellStyleXfs>
  <cellXfs count="235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38" fontId="6" fillId="0" borderId="3" xfId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38" fontId="6" fillId="0" borderId="2" xfId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38" fontId="6" fillId="2" borderId="8" xfId="1" applyFont="1" applyFill="1" applyBorder="1" applyAlignment="1">
      <alignment vertical="center"/>
    </xf>
    <xf numFmtId="176" fontId="6" fillId="2" borderId="12" xfId="0" applyNumberFormat="1" applyFont="1" applyFill="1" applyBorder="1" applyAlignment="1">
      <alignment vertical="center"/>
    </xf>
    <xf numFmtId="176" fontId="6" fillId="2" borderId="8" xfId="0" applyNumberFormat="1" applyFont="1" applyFill="1" applyBorder="1" applyAlignment="1">
      <alignment vertical="center"/>
    </xf>
    <xf numFmtId="38" fontId="6" fillId="2" borderId="7" xfId="1" applyFont="1" applyFill="1" applyBorder="1" applyAlignment="1">
      <alignment vertical="center"/>
    </xf>
    <xf numFmtId="38" fontId="6" fillId="2" borderId="16" xfId="1" applyFont="1" applyFill="1" applyBorder="1" applyAlignment="1">
      <alignment vertical="center"/>
    </xf>
    <xf numFmtId="38" fontId="6" fillId="2" borderId="0" xfId="1" applyFont="1" applyFill="1" applyBorder="1" applyAlignment="1">
      <alignment vertical="center"/>
    </xf>
    <xf numFmtId="176" fontId="6" fillId="2" borderId="7" xfId="0" applyNumberFormat="1" applyFont="1" applyFill="1" applyBorder="1" applyAlignment="1">
      <alignment vertical="center"/>
    </xf>
    <xf numFmtId="176" fontId="6" fillId="2" borderId="16" xfId="0" applyNumberFormat="1" applyFont="1" applyFill="1" applyBorder="1" applyAlignment="1">
      <alignment vertical="center"/>
    </xf>
    <xf numFmtId="0" fontId="6" fillId="0" borderId="7" xfId="2" applyFont="1" applyFill="1" applyBorder="1" applyAlignment="1">
      <alignment vertical="center"/>
    </xf>
    <xf numFmtId="38" fontId="6" fillId="0" borderId="8" xfId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38" fontId="6" fillId="0" borderId="2" xfId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2" applyFont="1" applyFill="1" applyBorder="1" applyAlignment="1">
      <alignment horizontal="left" vertical="center"/>
    </xf>
    <xf numFmtId="0" fontId="6" fillId="0" borderId="13" xfId="2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6" xfId="1" applyFont="1" applyBorder="1" applyAlignment="1">
      <alignment horizontal="right" vertical="center"/>
    </xf>
    <xf numFmtId="38" fontId="6" fillId="0" borderId="12" xfId="1" applyFont="1" applyBorder="1" applyAlignment="1">
      <alignment horizontal="center" vertical="center"/>
    </xf>
    <xf numFmtId="38" fontId="6" fillId="2" borderId="12" xfId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0" fontId="9" fillId="0" borderId="0" xfId="0" quotePrefix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8" fontId="6" fillId="0" borderId="18" xfId="1" applyFont="1" applyBorder="1" applyAlignment="1">
      <alignment vertical="center"/>
    </xf>
    <xf numFmtId="38" fontId="0" fillId="0" borderId="0" xfId="0" applyNumberFormat="1">
      <alignment vertical="center"/>
    </xf>
    <xf numFmtId="0" fontId="0" fillId="3" borderId="0" xfId="0" applyFill="1">
      <alignment vertical="center"/>
    </xf>
    <xf numFmtId="0" fontId="10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13" xfId="2" applyFont="1" applyFill="1" applyBorder="1" applyAlignment="1">
      <alignment vertical="center"/>
    </xf>
    <xf numFmtId="0" fontId="7" fillId="0" borderId="13" xfId="2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11" fillId="0" borderId="0" xfId="0" quotePrefix="1" applyFont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distributed" vertical="center"/>
    </xf>
    <xf numFmtId="0" fontId="13" fillId="2" borderId="7" xfId="0" applyFont="1" applyFill="1" applyBorder="1" applyAlignment="1">
      <alignment vertical="center"/>
    </xf>
    <xf numFmtId="0" fontId="13" fillId="0" borderId="7" xfId="2" applyFont="1" applyFill="1" applyBorder="1" applyAlignment="1">
      <alignment vertical="center"/>
    </xf>
    <xf numFmtId="0" fontId="13" fillId="2" borderId="7" xfId="2" applyFont="1" applyFill="1" applyBorder="1" applyAlignment="1">
      <alignment vertical="center"/>
    </xf>
    <xf numFmtId="0" fontId="13" fillId="0" borderId="9" xfId="2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7" xfId="2" applyFont="1" applyFill="1" applyBorder="1" applyAlignment="1">
      <alignment horizontal="left" vertical="center"/>
    </xf>
    <xf numFmtId="0" fontId="13" fillId="0" borderId="13" xfId="2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2" borderId="8" xfId="2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2" applyFont="1" applyFill="1" applyBorder="1" applyAlignment="1">
      <alignment vertical="center"/>
    </xf>
    <xf numFmtId="0" fontId="13" fillId="0" borderId="10" xfId="2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13" fillId="0" borderId="4" xfId="0" applyFont="1" applyBorder="1" applyAlignment="1">
      <alignment horizontal="distributed" vertical="center"/>
    </xf>
    <xf numFmtId="38" fontId="13" fillId="0" borderId="3" xfId="1" applyFont="1" applyBorder="1" applyAlignment="1">
      <alignment horizontal="right" vertical="center"/>
    </xf>
    <xf numFmtId="38" fontId="13" fillId="0" borderId="6" xfId="1" applyFont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176" fontId="13" fillId="0" borderId="3" xfId="0" applyNumberFormat="1" applyFont="1" applyBorder="1" applyAlignment="1">
      <alignment horizontal="right" vertical="center"/>
    </xf>
    <xf numFmtId="3" fontId="13" fillId="0" borderId="3" xfId="1" applyNumberFormat="1" applyFont="1" applyBorder="1" applyAlignment="1">
      <alignment horizontal="right" vertical="center"/>
    </xf>
    <xf numFmtId="3" fontId="13" fillId="0" borderId="6" xfId="1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37" fontId="13" fillId="0" borderId="3" xfId="0" applyNumberFormat="1" applyFont="1" applyBorder="1" applyAlignment="1">
      <alignment horizontal="right" vertical="center"/>
    </xf>
    <xf numFmtId="38" fontId="13" fillId="0" borderId="2" xfId="1" applyFont="1" applyBorder="1" applyAlignment="1">
      <alignment horizontal="center" vertical="center"/>
    </xf>
    <xf numFmtId="38" fontId="13" fillId="0" borderId="12" xfId="1" applyFont="1" applyBorder="1" applyAlignment="1">
      <alignment horizontal="center" vertical="center"/>
    </xf>
    <xf numFmtId="176" fontId="13" fillId="0" borderId="12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3" fontId="13" fillId="0" borderId="8" xfId="1" applyNumberFormat="1" applyFont="1" applyBorder="1" applyAlignment="1">
      <alignment horizontal="center" vertical="center"/>
    </xf>
    <xf numFmtId="3" fontId="13" fillId="0" borderId="12" xfId="1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37" fontId="13" fillId="0" borderId="8" xfId="0" applyNumberFormat="1" applyFont="1" applyBorder="1" applyAlignment="1">
      <alignment horizontal="center" vertical="center"/>
    </xf>
    <xf numFmtId="38" fontId="13" fillId="2" borderId="8" xfId="1" applyFont="1" applyFill="1" applyBorder="1" applyAlignment="1">
      <alignment vertical="center"/>
    </xf>
    <xf numFmtId="38" fontId="13" fillId="2" borderId="12" xfId="1" applyFont="1" applyFill="1" applyBorder="1" applyAlignment="1">
      <alignment vertical="center"/>
    </xf>
    <xf numFmtId="176" fontId="13" fillId="2" borderId="12" xfId="0" applyNumberFormat="1" applyFont="1" applyFill="1" applyBorder="1" applyAlignment="1">
      <alignment vertical="center"/>
    </xf>
    <xf numFmtId="176" fontId="13" fillId="2" borderId="8" xfId="0" applyNumberFormat="1" applyFont="1" applyFill="1" applyBorder="1" applyAlignment="1">
      <alignment vertical="center"/>
    </xf>
    <xf numFmtId="3" fontId="13" fillId="2" borderId="8" xfId="1" applyNumberFormat="1" applyFont="1" applyFill="1" applyBorder="1" applyAlignment="1">
      <alignment vertical="center"/>
    </xf>
    <xf numFmtId="3" fontId="13" fillId="2" borderId="12" xfId="1" applyNumberFormat="1" applyFont="1" applyFill="1" applyBorder="1" applyAlignment="1">
      <alignment vertical="center"/>
    </xf>
    <xf numFmtId="176" fontId="13" fillId="2" borderId="0" xfId="0" applyNumberFormat="1" applyFont="1" applyFill="1" applyBorder="1" applyAlignment="1">
      <alignment vertical="center"/>
    </xf>
    <xf numFmtId="37" fontId="13" fillId="2" borderId="8" xfId="0" applyNumberFormat="1" applyFont="1" applyFill="1" applyBorder="1" applyAlignment="1">
      <alignment vertical="center"/>
    </xf>
    <xf numFmtId="38" fontId="13" fillId="0" borderId="8" xfId="1" applyFont="1" applyBorder="1" applyAlignment="1">
      <alignment vertical="center"/>
    </xf>
    <xf numFmtId="38" fontId="13" fillId="0" borderId="12" xfId="1" applyFont="1" applyBorder="1" applyAlignment="1">
      <alignment vertical="center"/>
    </xf>
    <xf numFmtId="176" fontId="13" fillId="0" borderId="12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3" fontId="13" fillId="0" borderId="12" xfId="1" applyNumberFormat="1" applyFont="1" applyBorder="1" applyAlignment="1">
      <alignment vertical="center"/>
    </xf>
    <xf numFmtId="37" fontId="13" fillId="0" borderId="8" xfId="0" applyNumberFormat="1" applyFont="1" applyBorder="1" applyAlignment="1">
      <alignment vertical="center"/>
    </xf>
    <xf numFmtId="38" fontId="13" fillId="0" borderId="10" xfId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176" fontId="13" fillId="0" borderId="18" xfId="0" applyNumberFormat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3" fillId="0" borderId="17" xfId="1" applyFont="1" applyBorder="1" applyAlignment="1">
      <alignment vertical="center"/>
    </xf>
    <xf numFmtId="176" fontId="13" fillId="0" borderId="17" xfId="0" applyNumberFormat="1" applyFont="1" applyBorder="1" applyAlignment="1">
      <alignment vertical="center"/>
    </xf>
    <xf numFmtId="176" fontId="13" fillId="0" borderId="2" xfId="0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176" fontId="13" fillId="0" borderId="15" xfId="0" applyNumberFormat="1" applyFont="1" applyBorder="1" applyAlignment="1">
      <alignment vertical="center"/>
    </xf>
    <xf numFmtId="37" fontId="13" fillId="0" borderId="2" xfId="0" applyNumberFormat="1" applyFont="1" applyBorder="1" applyAlignment="1">
      <alignment vertical="center"/>
    </xf>
    <xf numFmtId="3" fontId="13" fillId="0" borderId="18" xfId="1" applyNumberFormat="1" applyFont="1" applyBorder="1" applyAlignment="1">
      <alignment vertical="center"/>
    </xf>
    <xf numFmtId="37" fontId="13" fillId="0" borderId="1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3" fontId="13" fillId="0" borderId="20" xfId="1" applyNumberFormat="1" applyFont="1" applyBorder="1" applyAlignment="1">
      <alignment vertical="center"/>
    </xf>
    <xf numFmtId="38" fontId="13" fillId="0" borderId="18" xfId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3" fontId="13" fillId="0" borderId="21" xfId="1" applyNumberFormat="1" applyFont="1" applyBorder="1" applyAlignment="1">
      <alignment vertical="center"/>
    </xf>
    <xf numFmtId="38" fontId="13" fillId="0" borderId="15" xfId="1" applyFont="1" applyBorder="1" applyAlignment="1">
      <alignment horizontal="center" vertical="center"/>
    </xf>
    <xf numFmtId="38" fontId="13" fillId="2" borderId="8" xfId="1" applyFont="1" applyFill="1" applyBorder="1" applyAlignment="1">
      <alignment horizontal="right" vertical="center"/>
    </xf>
    <xf numFmtId="38" fontId="13" fillId="0" borderId="22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38" fontId="13" fillId="0" borderId="8" xfId="1" applyFont="1" applyBorder="1" applyAlignment="1">
      <alignment horizontal="right" vertical="center"/>
    </xf>
    <xf numFmtId="38" fontId="13" fillId="0" borderId="23" xfId="1" applyFont="1" applyBorder="1" applyAlignment="1">
      <alignment vertical="center"/>
    </xf>
    <xf numFmtId="38" fontId="13" fillId="0" borderId="15" xfId="1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0" fontId="12" fillId="0" borderId="10" xfId="0" quotePrefix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13" xfId="0" quotePrefix="1" applyFont="1" applyFill="1" applyBorder="1" applyAlignment="1">
      <alignment horizontal="center" vertical="center" wrapText="1"/>
    </xf>
    <xf numFmtId="0" fontId="14" fillId="0" borderId="17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 wrapText="1"/>
    </xf>
    <xf numFmtId="0" fontId="14" fillId="0" borderId="18" xfId="0" quotePrefix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生産系列" xfId="2" xr:uid="{00000000-0005-0000-0000-000002000000}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</sheetPr>
  <dimension ref="A1:S68"/>
  <sheetViews>
    <sheetView showGridLines="0" view="pageBreakPreview" zoomScale="85" zoomScaleNormal="90" zoomScaleSheetLayoutView="85" workbookViewId="0">
      <selection activeCell="L10" sqref="L10"/>
    </sheetView>
  </sheetViews>
  <sheetFormatPr defaultRowHeight="13.5" x14ac:dyDescent="0.15"/>
  <cols>
    <col min="1" max="1" width="1.375" customWidth="1"/>
    <col min="2" max="2" width="10.875" customWidth="1"/>
    <col min="3" max="4" width="10.125" customWidth="1"/>
    <col min="5" max="5" width="7.625" customWidth="1"/>
    <col min="6" max="6" width="7.375" customWidth="1"/>
    <col min="7" max="9" width="9.125" customWidth="1"/>
    <col min="10" max="12" width="6.625" customWidth="1"/>
    <col min="14" max="14" width="9" style="84"/>
    <col min="15" max="15" width="9.25" bestFit="1" customWidth="1"/>
    <col min="17" max="18" width="9.25" bestFit="1" customWidth="1"/>
  </cols>
  <sheetData>
    <row r="1" spans="1:19" ht="15" customHeight="1" x14ac:dyDescent="0.15">
      <c r="A1" s="79" t="s">
        <v>74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9" ht="15" customHeight="1" x14ac:dyDescent="0.15">
      <c r="A2" s="2"/>
      <c r="B2" s="2"/>
      <c r="C2" s="2"/>
      <c r="D2" s="2"/>
      <c r="E2" s="2"/>
      <c r="F2" s="3"/>
      <c r="G2" s="3"/>
      <c r="H2" s="3"/>
      <c r="I2" s="3"/>
      <c r="J2" s="4"/>
      <c r="K2" s="4"/>
      <c r="L2" s="5" t="s">
        <v>0</v>
      </c>
    </row>
    <row r="3" spans="1:19" ht="15" customHeight="1" x14ac:dyDescent="0.15">
      <c r="A3" s="2"/>
      <c r="B3" s="189"/>
      <c r="C3" s="192" t="s">
        <v>69</v>
      </c>
      <c r="D3" s="193"/>
      <c r="E3" s="194" t="s">
        <v>30</v>
      </c>
      <c r="F3" s="197" t="s">
        <v>1</v>
      </c>
      <c r="G3" s="200" t="s">
        <v>35</v>
      </c>
      <c r="H3" s="201"/>
      <c r="I3" s="201"/>
      <c r="J3" s="201"/>
      <c r="K3" s="201"/>
      <c r="L3" s="202"/>
    </row>
    <row r="4" spans="1:19" ht="15" customHeight="1" x14ac:dyDescent="0.15">
      <c r="A4" s="2"/>
      <c r="B4" s="190"/>
      <c r="C4" s="203" t="s">
        <v>71</v>
      </c>
      <c r="D4" s="203" t="s">
        <v>73</v>
      </c>
      <c r="E4" s="195"/>
      <c r="F4" s="198"/>
      <c r="G4" s="200" t="s">
        <v>34</v>
      </c>
      <c r="H4" s="201"/>
      <c r="I4" s="202"/>
      <c r="J4" s="200" t="s">
        <v>29</v>
      </c>
      <c r="K4" s="201"/>
      <c r="L4" s="202"/>
    </row>
    <row r="5" spans="1:19" ht="27" customHeight="1" x14ac:dyDescent="0.15">
      <c r="A5" s="2"/>
      <c r="B5" s="191"/>
      <c r="C5" s="204"/>
      <c r="D5" s="204"/>
      <c r="E5" s="196"/>
      <c r="F5" s="199"/>
      <c r="G5" s="6" t="s">
        <v>31</v>
      </c>
      <c r="H5" s="7" t="s">
        <v>32</v>
      </c>
      <c r="I5" s="8" t="s">
        <v>33</v>
      </c>
      <c r="J5" s="6" t="s">
        <v>31</v>
      </c>
      <c r="K5" s="7" t="s">
        <v>32</v>
      </c>
      <c r="L5" s="9" t="s">
        <v>33</v>
      </c>
      <c r="N5" s="84" t="s">
        <v>65</v>
      </c>
      <c r="O5" s="84" t="s">
        <v>63</v>
      </c>
      <c r="Q5" s="84" t="s">
        <v>66</v>
      </c>
      <c r="R5" s="84" t="s">
        <v>67</v>
      </c>
      <c r="S5" s="84" t="s">
        <v>68</v>
      </c>
    </row>
    <row r="6" spans="1:19" ht="15" customHeight="1" x14ac:dyDescent="0.15">
      <c r="A6" s="2"/>
      <c r="B6" s="10" t="s">
        <v>2</v>
      </c>
      <c r="C6" s="11">
        <v>4418589</v>
      </c>
      <c r="D6" s="73">
        <v>4464787</v>
      </c>
      <c r="E6" s="12">
        <v>1.0455373876140099</v>
      </c>
      <c r="F6" s="13">
        <f>ROUND(D6/D$6*100,1)</f>
        <v>100</v>
      </c>
      <c r="G6" s="14">
        <v>170790</v>
      </c>
      <c r="H6" s="15">
        <v>1002866</v>
      </c>
      <c r="I6" s="16">
        <v>3301596</v>
      </c>
      <c r="J6" s="17">
        <v>2.3393214529678943</v>
      </c>
      <c r="K6" s="18">
        <v>0.19041719948849103</v>
      </c>
      <c r="L6" s="12">
        <v>1.1331546286026202</v>
      </c>
      <c r="N6" s="84" t="str">
        <f>IF(ABS(SUM(G6:I6)-O6)&lt;5,"OK","ERA")</f>
        <v>OK</v>
      </c>
      <c r="O6" s="81">
        <v>4475252</v>
      </c>
      <c r="Q6" s="86" t="e">
        <f>#REF!</f>
        <v>#REF!</v>
      </c>
      <c r="R6" s="86" t="e">
        <f>D6-Q6</f>
        <v>#REF!</v>
      </c>
      <c r="S6">
        <v>0.99839395651785978</v>
      </c>
    </row>
    <row r="7" spans="1:19" ht="14.25" customHeight="1" x14ac:dyDescent="0.15">
      <c r="A7" s="2"/>
      <c r="B7" s="19"/>
      <c r="C7" s="20"/>
      <c r="D7" s="74"/>
      <c r="E7" s="21"/>
      <c r="F7" s="22"/>
      <c r="G7" s="23"/>
      <c r="H7" s="24"/>
      <c r="I7" s="25"/>
      <c r="J7" s="26"/>
      <c r="K7" s="27"/>
      <c r="L7" s="21"/>
      <c r="O7" s="82"/>
      <c r="Q7" s="86"/>
      <c r="R7" s="86"/>
    </row>
    <row r="8" spans="1:19" ht="15" customHeight="1" x14ac:dyDescent="0.15">
      <c r="A8" s="2"/>
      <c r="B8" s="28" t="s">
        <v>40</v>
      </c>
      <c r="C8" s="29">
        <v>1053751</v>
      </c>
      <c r="D8" s="75">
        <v>1066989</v>
      </c>
      <c r="E8" s="30">
        <v>1.2562740153983247</v>
      </c>
      <c r="F8" s="31">
        <f t="shared" ref="F8:F13" si="0">ROUND(D8/D$6*100,1)</f>
        <v>23.9</v>
      </c>
      <c r="G8" s="32">
        <v>15147</v>
      </c>
      <c r="H8" s="33">
        <v>129688</v>
      </c>
      <c r="I8" s="34">
        <v>924656</v>
      </c>
      <c r="J8" s="35">
        <v>20.462859869572135</v>
      </c>
      <c r="K8" s="36">
        <v>2.1664119491405254</v>
      </c>
      <c r="L8" s="30">
        <v>0.77489302988623998</v>
      </c>
      <c r="N8" s="84" t="str">
        <f t="shared" ref="N8:N13" si="1">IF(ABS(SUM(G8:I8)-O8)&lt;5,"OK","ERA")</f>
        <v>OK</v>
      </c>
      <c r="O8" s="83">
        <v>1069490</v>
      </c>
      <c r="Q8" s="86" t="e">
        <f>#REF!</f>
        <v>#REF!</v>
      </c>
      <c r="R8" s="86" t="e">
        <f t="shared" ref="R8:R58" si="2">D8-Q8</f>
        <v>#REF!</v>
      </c>
      <c r="S8">
        <v>0.97943392995048928</v>
      </c>
    </row>
    <row r="9" spans="1:19" ht="15" customHeight="1" x14ac:dyDescent="0.15">
      <c r="A9" s="2"/>
      <c r="B9" s="37" t="s">
        <v>3</v>
      </c>
      <c r="C9" s="38">
        <v>985008</v>
      </c>
      <c r="D9" s="38">
        <v>991418</v>
      </c>
      <c r="E9" s="40">
        <v>0.65075613599077364</v>
      </c>
      <c r="F9" s="40">
        <f t="shared" si="0"/>
        <v>22.2</v>
      </c>
      <c r="G9" s="41">
        <v>8401</v>
      </c>
      <c r="H9" s="42">
        <v>99000</v>
      </c>
      <c r="I9" s="43">
        <v>886340</v>
      </c>
      <c r="J9" s="44">
        <v>12.780238958249429</v>
      </c>
      <c r="K9" s="45">
        <v>-2.0868361190782316</v>
      </c>
      <c r="L9" s="39">
        <v>0.77324598454417592</v>
      </c>
      <c r="N9" s="84" t="str">
        <f>IF(ABS(SUM(G9:I9)-O9)&lt;5,"OK","ERA")</f>
        <v>OK</v>
      </c>
      <c r="O9" s="83">
        <v>993741</v>
      </c>
      <c r="Q9" s="86" t="e">
        <f>#REF!</f>
        <v>#REF!</v>
      </c>
      <c r="R9" s="86" t="e">
        <f t="shared" si="2"/>
        <v>#REF!</v>
      </c>
      <c r="S9">
        <v>0.96941988066007845</v>
      </c>
    </row>
    <row r="10" spans="1:19" ht="15" customHeight="1" x14ac:dyDescent="0.15">
      <c r="A10" s="2"/>
      <c r="B10" s="37" t="s">
        <v>5</v>
      </c>
      <c r="C10" s="38">
        <v>25860</v>
      </c>
      <c r="D10" s="38">
        <v>26464</v>
      </c>
      <c r="E10" s="40">
        <v>2.3356535189481824</v>
      </c>
      <c r="F10" s="40">
        <f t="shared" si="0"/>
        <v>0.6</v>
      </c>
      <c r="G10" s="41">
        <v>3668</v>
      </c>
      <c r="H10" s="42">
        <v>5765</v>
      </c>
      <c r="I10" s="78">
        <v>17094</v>
      </c>
      <c r="J10" s="44">
        <v>36.154417223459539</v>
      </c>
      <c r="K10" s="45">
        <v>-5.8160431302074826</v>
      </c>
      <c r="L10" s="39">
        <v>-0.18685040289618127</v>
      </c>
      <c r="N10" s="84" t="str">
        <f t="shared" si="1"/>
        <v>OK</v>
      </c>
      <c r="O10" s="83">
        <v>26526</v>
      </c>
      <c r="Q10" s="86" t="e">
        <f>#REF!</f>
        <v>#REF!</v>
      </c>
      <c r="R10" s="86" t="e">
        <f t="shared" si="2"/>
        <v>#REF!</v>
      </c>
      <c r="S10">
        <v>1.2901140630916148</v>
      </c>
    </row>
    <row r="11" spans="1:19" ht="15" customHeight="1" x14ac:dyDescent="0.15">
      <c r="A11" s="2"/>
      <c r="B11" s="37" t="s">
        <v>6</v>
      </c>
      <c r="C11" s="38">
        <v>11788</v>
      </c>
      <c r="D11" s="38">
        <v>14266</v>
      </c>
      <c r="E11" s="40">
        <v>21.021377672209027</v>
      </c>
      <c r="F11" s="40">
        <f t="shared" si="0"/>
        <v>0.3</v>
      </c>
      <c r="G11" s="41">
        <v>246</v>
      </c>
      <c r="H11" s="42">
        <v>9009</v>
      </c>
      <c r="I11" s="78">
        <v>5045</v>
      </c>
      <c r="J11" s="44">
        <v>-5.7471264367816088</v>
      </c>
      <c r="K11" s="45">
        <v>36.790160947464315</v>
      </c>
      <c r="L11" s="39">
        <v>1.3459220570510246</v>
      </c>
      <c r="N11" s="84" t="str">
        <f t="shared" si="1"/>
        <v>OK</v>
      </c>
      <c r="O11" s="83">
        <v>14300</v>
      </c>
      <c r="Q11" s="86" t="e">
        <f>#REF!</f>
        <v>#REF!</v>
      </c>
      <c r="R11" s="86" t="e">
        <f t="shared" si="2"/>
        <v>#REF!</v>
      </c>
      <c r="S11">
        <v>1.0975011605101195</v>
      </c>
    </row>
    <row r="12" spans="1:19" ht="15" customHeight="1" x14ac:dyDescent="0.15">
      <c r="A12" s="2"/>
      <c r="B12" s="37" t="s">
        <v>7</v>
      </c>
      <c r="C12" s="38">
        <v>10750</v>
      </c>
      <c r="D12" s="38">
        <v>12496</v>
      </c>
      <c r="E12" s="40">
        <v>16.241860465116279</v>
      </c>
      <c r="F12" s="40">
        <f t="shared" si="0"/>
        <v>0.3</v>
      </c>
      <c r="G12" s="41">
        <v>1603</v>
      </c>
      <c r="H12" s="42">
        <v>7466</v>
      </c>
      <c r="I12" s="78">
        <v>3456</v>
      </c>
      <c r="J12" s="44">
        <v>19.537658463832962</v>
      </c>
      <c r="K12" s="45">
        <v>22.634691195795007</v>
      </c>
      <c r="L12" s="39">
        <v>2.9797377830750893</v>
      </c>
      <c r="N12" s="84" t="str">
        <f t="shared" si="1"/>
        <v>OK</v>
      </c>
      <c r="O12" s="83">
        <v>12526</v>
      </c>
      <c r="Q12" s="86" t="e">
        <f>#REF!</f>
        <v>#REF!</v>
      </c>
      <c r="R12" s="86" t="e">
        <f t="shared" si="2"/>
        <v>#REF!</v>
      </c>
      <c r="S12">
        <v>1.5047315550545104</v>
      </c>
    </row>
    <row r="13" spans="1:19" ht="15" customHeight="1" x14ac:dyDescent="0.15">
      <c r="A13" s="2"/>
      <c r="B13" s="37" t="s">
        <v>4</v>
      </c>
      <c r="C13" s="46">
        <v>20345</v>
      </c>
      <c r="D13" s="46">
        <v>22345</v>
      </c>
      <c r="E13" s="59">
        <v>9.8304251658884247</v>
      </c>
      <c r="F13" s="40">
        <f t="shared" si="0"/>
        <v>0.5</v>
      </c>
      <c r="G13" s="60">
        <v>1229</v>
      </c>
      <c r="H13" s="61">
        <v>8448</v>
      </c>
      <c r="I13" s="85">
        <v>12721</v>
      </c>
      <c r="J13" s="62">
        <v>48.25090470446321</v>
      </c>
      <c r="K13" s="63">
        <v>20.119436940139344</v>
      </c>
      <c r="L13" s="58">
        <v>1.3867856858213119</v>
      </c>
      <c r="N13" s="84" t="str">
        <f t="shared" si="1"/>
        <v>OK</v>
      </c>
      <c r="O13" s="83">
        <v>22397</v>
      </c>
      <c r="Q13" s="86" t="e">
        <f>#REF!</f>
        <v>#REF!</v>
      </c>
      <c r="R13" s="86" t="e">
        <f t="shared" si="2"/>
        <v>#REF!</v>
      </c>
      <c r="S13">
        <v>0.98828831306024545</v>
      </c>
    </row>
    <row r="14" spans="1:19" ht="15" customHeight="1" x14ac:dyDescent="0.15">
      <c r="A14" s="2"/>
      <c r="B14" s="47"/>
      <c r="C14" s="48"/>
      <c r="D14" s="77"/>
      <c r="E14" s="49"/>
      <c r="F14" s="50"/>
      <c r="G14" s="51"/>
      <c r="H14" s="52"/>
      <c r="I14" s="53"/>
      <c r="J14" s="54"/>
      <c r="K14" s="55"/>
      <c r="L14" s="49"/>
      <c r="O14" s="83"/>
      <c r="Q14" s="86"/>
      <c r="R14" s="86"/>
    </row>
    <row r="15" spans="1:19" ht="15" customHeight="1" x14ac:dyDescent="0.15">
      <c r="A15" s="2"/>
      <c r="B15" s="56" t="s">
        <v>41</v>
      </c>
      <c r="C15" s="29">
        <v>801109</v>
      </c>
      <c r="D15" s="75">
        <v>796782</v>
      </c>
      <c r="E15" s="30">
        <v>-0.54012624998595704</v>
      </c>
      <c r="F15" s="31">
        <f t="shared" ref="F15:F22" si="3">ROUND(D15/D$6*100,1)</f>
        <v>17.8</v>
      </c>
      <c r="G15" s="32">
        <v>33191</v>
      </c>
      <c r="H15" s="33">
        <v>128240</v>
      </c>
      <c r="I15" s="34">
        <v>637221</v>
      </c>
      <c r="J15" s="35">
        <v>-0.92238805970149251</v>
      </c>
      <c r="K15" s="36">
        <v>-9.5149056270947252</v>
      </c>
      <c r="L15" s="30">
        <v>1.4043692194094171</v>
      </c>
      <c r="N15" s="84" t="str">
        <f t="shared" ref="N15:N22" si="4">IF(ABS(SUM(G15:I15)-O15)&lt;5,"OK","ERA")</f>
        <v>OK</v>
      </c>
      <c r="O15" s="83">
        <v>798651</v>
      </c>
      <c r="Q15" s="86" t="e">
        <f>#REF!</f>
        <v>#REF!</v>
      </c>
      <c r="R15" s="86" t="e">
        <f t="shared" si="2"/>
        <v>#REF!</v>
      </c>
      <c r="S15">
        <v>1.00985426688847</v>
      </c>
    </row>
    <row r="16" spans="1:19" ht="15" customHeight="1" x14ac:dyDescent="0.15">
      <c r="A16" s="2"/>
      <c r="B16" s="37" t="s">
        <v>8</v>
      </c>
      <c r="C16" s="38">
        <v>568949</v>
      </c>
      <c r="D16" s="38">
        <v>562424</v>
      </c>
      <c r="E16" s="40">
        <v>-1.1468514752640395</v>
      </c>
      <c r="F16" s="40">
        <f t="shared" si="3"/>
        <v>12.6</v>
      </c>
      <c r="G16" s="41">
        <v>17429</v>
      </c>
      <c r="H16" s="42">
        <v>74285</v>
      </c>
      <c r="I16" s="43">
        <v>472029</v>
      </c>
      <c r="J16" s="44">
        <v>-2.1776954593927149</v>
      </c>
      <c r="K16" s="45">
        <v>-14.285879122147094</v>
      </c>
      <c r="L16" s="39">
        <v>1.2394638069705093</v>
      </c>
      <c r="N16" s="84" t="str">
        <f t="shared" si="4"/>
        <v>OK</v>
      </c>
      <c r="O16" s="83">
        <v>563742</v>
      </c>
      <c r="Q16" s="86" t="e">
        <f>#REF!</f>
        <v>#REF!</v>
      </c>
      <c r="R16" s="86" t="e">
        <f t="shared" si="2"/>
        <v>#REF!</v>
      </c>
      <c r="S16">
        <v>0.90098405022809902</v>
      </c>
    </row>
    <row r="17" spans="1:19" ht="15" customHeight="1" x14ac:dyDescent="0.15">
      <c r="A17" s="2"/>
      <c r="B17" s="37" t="s">
        <v>9</v>
      </c>
      <c r="C17" s="38">
        <v>80749</v>
      </c>
      <c r="D17" s="38">
        <v>86796</v>
      </c>
      <c r="E17" s="40">
        <v>7.4886376301873714</v>
      </c>
      <c r="F17" s="40">
        <f t="shared" si="3"/>
        <v>1.9</v>
      </c>
      <c r="G17" s="41">
        <v>4233</v>
      </c>
      <c r="H17" s="42">
        <v>16021</v>
      </c>
      <c r="I17" s="43">
        <v>66746</v>
      </c>
      <c r="J17" s="44">
        <v>-2.3618327822390175E-2</v>
      </c>
      <c r="K17" s="45">
        <v>46.430856411662553</v>
      </c>
      <c r="L17" s="39">
        <v>1.3976240391334731</v>
      </c>
      <c r="N17" s="84" t="str">
        <f t="shared" si="4"/>
        <v>OK</v>
      </c>
      <c r="O17" s="83">
        <v>87000</v>
      </c>
      <c r="Q17" s="86" t="e">
        <f>#REF!</f>
        <v>#REF!</v>
      </c>
      <c r="R17" s="86" t="e">
        <f t="shared" si="2"/>
        <v>#REF!</v>
      </c>
      <c r="S17">
        <v>1.1331751898714175</v>
      </c>
    </row>
    <row r="18" spans="1:19" ht="15" customHeight="1" x14ac:dyDescent="0.15">
      <c r="A18" s="2"/>
      <c r="B18" s="37" t="s">
        <v>10</v>
      </c>
      <c r="C18" s="38">
        <v>77620</v>
      </c>
      <c r="D18" s="38">
        <v>64849</v>
      </c>
      <c r="E18" s="40">
        <v>-16.453233702653954</v>
      </c>
      <c r="F18" s="40">
        <f t="shared" si="3"/>
        <v>1.5</v>
      </c>
      <c r="G18" s="41">
        <v>5553</v>
      </c>
      <c r="H18" s="42">
        <v>13166</v>
      </c>
      <c r="I18" s="43">
        <v>46282</v>
      </c>
      <c r="J18" s="44">
        <v>0.67077592458303115</v>
      </c>
      <c r="K18" s="45">
        <v>-50.7573774170625</v>
      </c>
      <c r="L18" s="39">
        <v>1.4711363486878166</v>
      </c>
      <c r="N18" s="84" t="str">
        <f t="shared" si="4"/>
        <v>OK</v>
      </c>
      <c r="O18" s="83">
        <v>65001</v>
      </c>
      <c r="Q18" s="86" t="e">
        <f>#REF!</f>
        <v>#REF!</v>
      </c>
      <c r="R18" s="86" t="e">
        <f t="shared" si="2"/>
        <v>#REF!</v>
      </c>
      <c r="S18" s="87">
        <v>1.355169625688456</v>
      </c>
    </row>
    <row r="19" spans="1:19" ht="15" customHeight="1" x14ac:dyDescent="0.15">
      <c r="A19" s="2"/>
      <c r="B19" s="37" t="s">
        <v>14</v>
      </c>
      <c r="C19" s="38">
        <v>9362</v>
      </c>
      <c r="D19" s="38">
        <v>15743</v>
      </c>
      <c r="E19" s="40">
        <v>68.158513138218325</v>
      </c>
      <c r="F19" s="40">
        <f t="shared" si="3"/>
        <v>0.4</v>
      </c>
      <c r="G19" s="41">
        <v>297</v>
      </c>
      <c r="H19" s="42">
        <v>11827</v>
      </c>
      <c r="I19" s="78">
        <v>3656</v>
      </c>
      <c r="J19" s="44">
        <v>0.33783783783783783</v>
      </c>
      <c r="K19" s="45">
        <v>114.99727322305036</v>
      </c>
      <c r="L19" s="39">
        <v>1.7250973845297719</v>
      </c>
      <c r="N19" s="84" t="str">
        <f t="shared" si="4"/>
        <v>OK</v>
      </c>
      <c r="O19" s="83">
        <v>15780</v>
      </c>
      <c r="Q19" s="86" t="e">
        <f>#REF!</f>
        <v>#REF!</v>
      </c>
      <c r="R19" s="86" t="e">
        <f t="shared" si="2"/>
        <v>#REF!</v>
      </c>
      <c r="S19">
        <v>0.83443850166986622</v>
      </c>
    </row>
    <row r="20" spans="1:19" ht="15" customHeight="1" x14ac:dyDescent="0.15">
      <c r="A20" s="2"/>
      <c r="B20" s="37" t="s">
        <v>11</v>
      </c>
      <c r="C20" s="38">
        <v>29774</v>
      </c>
      <c r="D20" s="38">
        <v>31849</v>
      </c>
      <c r="E20" s="40">
        <v>6.9691677302344326</v>
      </c>
      <c r="F20" s="40">
        <f t="shared" si="3"/>
        <v>0.7</v>
      </c>
      <c r="G20" s="41">
        <v>2674</v>
      </c>
      <c r="H20" s="42">
        <v>6411</v>
      </c>
      <c r="I20" s="78">
        <v>22839</v>
      </c>
      <c r="J20" s="44">
        <v>1.4415781487101669</v>
      </c>
      <c r="K20" s="45">
        <v>32.623086470831609</v>
      </c>
      <c r="L20" s="39">
        <v>1.9689257969461558</v>
      </c>
      <c r="N20" s="84" t="str">
        <f t="shared" si="4"/>
        <v>OK</v>
      </c>
      <c r="O20" s="83">
        <v>31924</v>
      </c>
      <c r="Q20" s="86" t="e">
        <f>#REF!</f>
        <v>#REF!</v>
      </c>
      <c r="R20" s="86" t="e">
        <f t="shared" si="2"/>
        <v>#REF!</v>
      </c>
      <c r="S20" s="87">
        <v>1.4500324665684212</v>
      </c>
    </row>
    <row r="21" spans="1:19" ht="15" customHeight="1" x14ac:dyDescent="0.15">
      <c r="A21" s="2"/>
      <c r="B21" s="37" t="s">
        <v>12</v>
      </c>
      <c r="C21" s="38">
        <v>19366</v>
      </c>
      <c r="D21" s="38">
        <v>19910</v>
      </c>
      <c r="E21" s="40">
        <v>2.8090467830217909</v>
      </c>
      <c r="F21" s="40">
        <f t="shared" si="3"/>
        <v>0.4</v>
      </c>
      <c r="G21" s="41">
        <v>1748</v>
      </c>
      <c r="H21" s="42">
        <v>2445</v>
      </c>
      <c r="I21" s="78">
        <v>15764</v>
      </c>
      <c r="J21" s="44">
        <v>-2.8349082823790996</v>
      </c>
      <c r="K21" s="45">
        <v>-3.7022449783379283</v>
      </c>
      <c r="L21" s="39">
        <v>4.480381760339343</v>
      </c>
      <c r="N21" s="84" t="str">
        <f t="shared" si="4"/>
        <v>OK</v>
      </c>
      <c r="O21" s="83">
        <v>19957</v>
      </c>
      <c r="Q21" s="86" t="e">
        <f>#REF!</f>
        <v>#REF!</v>
      </c>
      <c r="R21" s="86" t="e">
        <f t="shared" si="2"/>
        <v>#REF!</v>
      </c>
      <c r="S21" s="87">
        <v>1.5305779317991517</v>
      </c>
    </row>
    <row r="22" spans="1:19" ht="15" customHeight="1" x14ac:dyDescent="0.15">
      <c r="A22" s="2"/>
      <c r="B22" s="57" t="s">
        <v>13</v>
      </c>
      <c r="C22" s="46">
        <v>15289</v>
      </c>
      <c r="D22" s="46">
        <v>15211</v>
      </c>
      <c r="E22" s="59">
        <v>-0.51017071096867028</v>
      </c>
      <c r="F22" s="59">
        <f t="shared" si="3"/>
        <v>0.3</v>
      </c>
      <c r="G22" s="60">
        <v>1257</v>
      </c>
      <c r="H22" s="61">
        <v>4085</v>
      </c>
      <c r="I22" s="85">
        <v>9905</v>
      </c>
      <c r="J22" s="62">
        <v>4.5757071547420969</v>
      </c>
      <c r="K22" s="63">
        <v>-9.3632127801198131</v>
      </c>
      <c r="L22" s="58">
        <v>2.8663412607747429</v>
      </c>
      <c r="N22" s="84" t="str">
        <f t="shared" si="4"/>
        <v>OK</v>
      </c>
      <c r="O22" s="83">
        <v>15247</v>
      </c>
      <c r="Q22" s="86" t="e">
        <f>#REF!</f>
        <v>#REF!</v>
      </c>
      <c r="R22" s="86" t="e">
        <f t="shared" si="2"/>
        <v>#REF!</v>
      </c>
      <c r="S22" s="87">
        <v>2.103188912754328</v>
      </c>
    </row>
    <row r="23" spans="1:19" ht="15" customHeight="1" x14ac:dyDescent="0.15">
      <c r="A23" s="2"/>
      <c r="B23" s="37"/>
      <c r="C23" s="38"/>
      <c r="D23" s="78"/>
      <c r="E23" s="39"/>
      <c r="F23" s="40"/>
      <c r="G23" s="41"/>
      <c r="H23" s="42"/>
      <c r="I23" s="43"/>
      <c r="J23" s="44"/>
      <c r="K23" s="45"/>
      <c r="L23" s="39"/>
      <c r="O23" s="83"/>
      <c r="Q23" s="86"/>
      <c r="R23" s="86"/>
    </row>
    <row r="24" spans="1:19" ht="15" customHeight="1" x14ac:dyDescent="0.15">
      <c r="A24" s="2"/>
      <c r="B24" s="56" t="s">
        <v>42</v>
      </c>
      <c r="C24" s="29">
        <v>1003504</v>
      </c>
      <c r="D24" s="75">
        <v>1032542</v>
      </c>
      <c r="E24" s="30">
        <v>2.8936606132113072</v>
      </c>
      <c r="F24" s="31">
        <f t="shared" ref="F24:F31" si="5">ROUND(D24/D$6*100,1)</f>
        <v>23.1</v>
      </c>
      <c r="G24" s="32">
        <v>38114</v>
      </c>
      <c r="H24" s="33">
        <v>211550</v>
      </c>
      <c r="I24" s="34">
        <v>785300</v>
      </c>
      <c r="J24" s="35">
        <v>-2.2216521292970755</v>
      </c>
      <c r="K24" s="36">
        <v>7.8505844986770397</v>
      </c>
      <c r="L24" s="30">
        <v>1.7862165416535429</v>
      </c>
      <c r="N24" s="84" t="str">
        <f t="shared" ref="N24:N31" si="6">IF(ABS(SUM(G24:I24)-O24)&lt;5,"OK","ERA")</f>
        <v>OK</v>
      </c>
      <c r="O24" s="83">
        <v>1034962</v>
      </c>
      <c r="Q24" s="86" t="e">
        <f>#REF!</f>
        <v>#REF!</v>
      </c>
      <c r="R24" s="86" t="e">
        <f t="shared" si="2"/>
        <v>#REF!</v>
      </c>
      <c r="S24">
        <v>0.98320473864599545</v>
      </c>
    </row>
    <row r="25" spans="1:19" ht="15" customHeight="1" x14ac:dyDescent="0.15">
      <c r="A25" s="2"/>
      <c r="B25" s="64" t="s">
        <v>16</v>
      </c>
      <c r="C25" s="38">
        <v>843684</v>
      </c>
      <c r="D25" s="38">
        <v>871501</v>
      </c>
      <c r="E25" s="40">
        <v>3.2970875351434898</v>
      </c>
      <c r="F25" s="40">
        <f t="shared" si="5"/>
        <v>19.5</v>
      </c>
      <c r="G25" s="41">
        <v>15698</v>
      </c>
      <c r="H25" s="42">
        <v>180889</v>
      </c>
      <c r="I25" s="43">
        <v>676956</v>
      </c>
      <c r="J25" s="44">
        <v>-4.9815386477816119</v>
      </c>
      <c r="K25" s="45">
        <v>9.9134735741976261</v>
      </c>
      <c r="L25" s="39">
        <v>1.7619337527339962</v>
      </c>
      <c r="N25" s="84" t="str">
        <f t="shared" si="6"/>
        <v>OK</v>
      </c>
      <c r="O25" s="83">
        <v>873543</v>
      </c>
      <c r="Q25" s="86" t="e">
        <f>#REF!</f>
        <v>#REF!</v>
      </c>
      <c r="R25" s="86" t="e">
        <f t="shared" si="2"/>
        <v>#REF!</v>
      </c>
      <c r="S25">
        <v>0.924895862695017</v>
      </c>
    </row>
    <row r="26" spans="1:19" ht="15" customHeight="1" x14ac:dyDescent="0.15">
      <c r="A26" s="2"/>
      <c r="B26" s="37" t="s">
        <v>46</v>
      </c>
      <c r="C26" s="38">
        <v>27783</v>
      </c>
      <c r="D26" s="38">
        <v>27365</v>
      </c>
      <c r="E26" s="40">
        <v>-1.5045171507756541</v>
      </c>
      <c r="F26" s="40">
        <f t="shared" si="5"/>
        <v>0.6</v>
      </c>
      <c r="G26" s="41">
        <v>3858</v>
      </c>
      <c r="H26" s="42">
        <v>5001</v>
      </c>
      <c r="I26" s="78">
        <v>18570</v>
      </c>
      <c r="J26" s="44">
        <v>0</v>
      </c>
      <c r="K26" s="45">
        <v>-11.077524893314367</v>
      </c>
      <c r="L26" s="39">
        <v>0.98977594083097675</v>
      </c>
      <c r="N26" s="84" t="str">
        <f t="shared" si="6"/>
        <v>OK</v>
      </c>
      <c r="O26" s="83">
        <v>27429</v>
      </c>
      <c r="Q26" s="86" t="e">
        <f>#REF!</f>
        <v>#REF!</v>
      </c>
      <c r="R26" s="86" t="e">
        <f t="shared" si="2"/>
        <v>#REF!</v>
      </c>
      <c r="S26">
        <v>0.99970146926364611</v>
      </c>
    </row>
    <row r="27" spans="1:19" ht="15" customHeight="1" x14ac:dyDescent="0.15">
      <c r="A27" s="2"/>
      <c r="B27" s="37" t="s">
        <v>47</v>
      </c>
      <c r="C27" s="38">
        <v>43452</v>
      </c>
      <c r="D27" s="38">
        <v>43732</v>
      </c>
      <c r="E27" s="40">
        <v>0.64438921108349445</v>
      </c>
      <c r="F27" s="40">
        <f t="shared" si="5"/>
        <v>1</v>
      </c>
      <c r="G27" s="41">
        <v>5809</v>
      </c>
      <c r="H27" s="42">
        <v>10262</v>
      </c>
      <c r="I27" s="78">
        <v>27764</v>
      </c>
      <c r="J27" s="44">
        <v>0.92077831827658096</v>
      </c>
      <c r="K27" s="45">
        <v>-3.3709981167608287</v>
      </c>
      <c r="L27" s="39">
        <v>2.0285168308099366</v>
      </c>
      <c r="N27" s="84" t="str">
        <f t="shared" si="6"/>
        <v>OK</v>
      </c>
      <c r="O27" s="83">
        <v>43835</v>
      </c>
      <c r="Q27" s="86" t="e">
        <f>#REF!</f>
        <v>#REF!</v>
      </c>
      <c r="R27" s="86" t="e">
        <f t="shared" si="2"/>
        <v>#REF!</v>
      </c>
      <c r="S27">
        <v>1.3771917386439136</v>
      </c>
    </row>
    <row r="28" spans="1:19" ht="15" customHeight="1" x14ac:dyDescent="0.15">
      <c r="A28" s="2"/>
      <c r="B28" s="37" t="s">
        <v>48</v>
      </c>
      <c r="C28" s="38">
        <v>15963</v>
      </c>
      <c r="D28" s="38">
        <v>15877</v>
      </c>
      <c r="E28" s="40">
        <v>-0.53874584977761075</v>
      </c>
      <c r="F28" s="40">
        <f t="shared" si="5"/>
        <v>0.4</v>
      </c>
      <c r="G28" s="41">
        <v>3112</v>
      </c>
      <c r="H28" s="42">
        <v>2486</v>
      </c>
      <c r="I28" s="78">
        <v>10317</v>
      </c>
      <c r="J28" s="44">
        <v>-0.16041065126724416</v>
      </c>
      <c r="K28" s="45">
        <v>-7.5836431226765795</v>
      </c>
      <c r="L28" s="39">
        <v>1.0875955320399766</v>
      </c>
      <c r="N28" s="84" t="str">
        <f t="shared" si="6"/>
        <v>OK</v>
      </c>
      <c r="O28" s="83">
        <v>15914</v>
      </c>
      <c r="Q28" s="86" t="e">
        <f>#REF!</f>
        <v>#REF!</v>
      </c>
      <c r="R28" s="86" t="e">
        <f t="shared" si="2"/>
        <v>#REF!</v>
      </c>
      <c r="S28">
        <v>1.0793965195182049</v>
      </c>
    </row>
    <row r="29" spans="1:19" ht="15" customHeight="1" x14ac:dyDescent="0.15">
      <c r="A29" s="2"/>
      <c r="B29" s="64" t="s">
        <v>49</v>
      </c>
      <c r="C29" s="38">
        <v>38399</v>
      </c>
      <c r="D29" s="38">
        <v>39624</v>
      </c>
      <c r="E29" s="40">
        <v>3.1901872444594916</v>
      </c>
      <c r="F29" s="40">
        <f t="shared" si="5"/>
        <v>0.9</v>
      </c>
      <c r="G29" s="41">
        <v>5444</v>
      </c>
      <c r="H29" s="42">
        <v>7316</v>
      </c>
      <c r="I29" s="78">
        <v>26957</v>
      </c>
      <c r="J29" s="44">
        <v>-0.51169590643274854</v>
      </c>
      <c r="K29" s="45">
        <v>13.373624670695799</v>
      </c>
      <c r="L29" s="39">
        <v>1.3649695420019554</v>
      </c>
      <c r="N29" s="84" t="str">
        <f t="shared" si="6"/>
        <v>OK</v>
      </c>
      <c r="O29" s="83">
        <v>39717</v>
      </c>
      <c r="Q29" s="86" t="e">
        <f>#REF!</f>
        <v>#REF!</v>
      </c>
      <c r="R29" s="86" t="e">
        <f t="shared" si="2"/>
        <v>#REF!</v>
      </c>
      <c r="S29">
        <v>1.4252641811986058</v>
      </c>
    </row>
    <row r="30" spans="1:19" ht="15" customHeight="1" x14ac:dyDescent="0.15">
      <c r="A30" s="2"/>
      <c r="B30" s="37" t="s">
        <v>50</v>
      </c>
      <c r="C30" s="38">
        <v>26979</v>
      </c>
      <c r="D30" s="38">
        <v>27124</v>
      </c>
      <c r="E30" s="40">
        <v>0.53745505763742174</v>
      </c>
      <c r="F30" s="40">
        <f t="shared" si="5"/>
        <v>0.6</v>
      </c>
      <c r="G30" s="41">
        <v>2419</v>
      </c>
      <c r="H30" s="42">
        <v>4972</v>
      </c>
      <c r="I30" s="78">
        <v>19797</v>
      </c>
      <c r="J30" s="44">
        <v>-2.6559356136820926</v>
      </c>
      <c r="K30" s="45">
        <v>-9.6656976744186061</v>
      </c>
      <c r="L30" s="39">
        <v>3.7905001572821644</v>
      </c>
      <c r="N30" s="84" t="str">
        <f t="shared" si="6"/>
        <v>OK</v>
      </c>
      <c r="O30" s="83">
        <v>27188</v>
      </c>
      <c r="Q30" s="86" t="e">
        <f>#REF!</f>
        <v>#REF!</v>
      </c>
      <c r="R30" s="86" t="e">
        <f t="shared" si="2"/>
        <v>#REF!</v>
      </c>
      <c r="S30" s="87">
        <v>1.9177589502342289</v>
      </c>
    </row>
    <row r="31" spans="1:19" ht="15" customHeight="1" x14ac:dyDescent="0.15">
      <c r="A31" s="2"/>
      <c r="B31" s="65" t="s">
        <v>51</v>
      </c>
      <c r="C31" s="46">
        <v>7244</v>
      </c>
      <c r="D31" s="46">
        <v>7319</v>
      </c>
      <c r="E31" s="59">
        <v>1.0353395913859746</v>
      </c>
      <c r="F31" s="40">
        <f t="shared" si="5"/>
        <v>0.2</v>
      </c>
      <c r="G31" s="60">
        <v>1774</v>
      </c>
      <c r="H31" s="61">
        <v>624</v>
      </c>
      <c r="I31" s="85">
        <v>4939</v>
      </c>
      <c r="J31" s="62">
        <v>0.16939582156973462</v>
      </c>
      <c r="K31" s="63">
        <v>-9.037900874635568</v>
      </c>
      <c r="L31" s="58">
        <v>2.681912681912682</v>
      </c>
      <c r="N31" s="84" t="str">
        <f t="shared" si="6"/>
        <v>OK</v>
      </c>
      <c r="O31" s="83">
        <v>7336</v>
      </c>
      <c r="Q31" s="86" t="e">
        <f>#REF!</f>
        <v>#REF!</v>
      </c>
      <c r="R31" s="86" t="e">
        <f t="shared" si="2"/>
        <v>#REF!</v>
      </c>
      <c r="S31">
        <v>1.0764325303623434</v>
      </c>
    </row>
    <row r="32" spans="1:19" ht="15" customHeight="1" x14ac:dyDescent="0.15">
      <c r="A32" s="2"/>
      <c r="B32" s="66"/>
      <c r="C32" s="48"/>
      <c r="D32" s="77"/>
      <c r="E32" s="49"/>
      <c r="F32" s="50"/>
      <c r="G32" s="51"/>
      <c r="H32" s="52"/>
      <c r="I32" s="53"/>
      <c r="J32" s="54"/>
      <c r="K32" s="55"/>
      <c r="L32" s="49"/>
      <c r="O32" s="83"/>
      <c r="Q32" s="86"/>
      <c r="R32" s="86"/>
    </row>
    <row r="33" spans="1:19" ht="15" customHeight="1" x14ac:dyDescent="0.15">
      <c r="A33" s="2"/>
      <c r="B33" s="67" t="s">
        <v>43</v>
      </c>
      <c r="C33" s="29">
        <v>369706</v>
      </c>
      <c r="D33" s="75">
        <v>373412</v>
      </c>
      <c r="E33" s="30">
        <v>1.0024181376553261</v>
      </c>
      <c r="F33" s="31">
        <f t="shared" ref="F33:F40" si="7">ROUND(D33/D$6*100,1)</f>
        <v>8.4</v>
      </c>
      <c r="G33" s="32">
        <v>31179</v>
      </c>
      <c r="H33" s="33">
        <v>59019</v>
      </c>
      <c r="I33" s="34">
        <v>284089</v>
      </c>
      <c r="J33" s="35">
        <v>6.496567271236807</v>
      </c>
      <c r="K33" s="36">
        <v>-1.2267371803454279</v>
      </c>
      <c r="L33" s="30">
        <v>0.7990434187136537</v>
      </c>
      <c r="N33" s="84" t="str">
        <f t="shared" ref="N33:N40" si="8">IF(ABS(SUM(G33:I33)-O33)&lt;5,"OK","ERA")</f>
        <v>OK</v>
      </c>
      <c r="O33" s="83">
        <v>374288</v>
      </c>
      <c r="Q33" s="86" t="e">
        <f>#REF!</f>
        <v>#REF!</v>
      </c>
      <c r="R33" s="86" t="e">
        <f t="shared" si="2"/>
        <v>#REF!</v>
      </c>
      <c r="S33">
        <v>1.0546624424560465</v>
      </c>
    </row>
    <row r="34" spans="1:19" ht="15" customHeight="1" x14ac:dyDescent="0.15">
      <c r="A34" s="2"/>
      <c r="B34" s="65" t="s">
        <v>18</v>
      </c>
      <c r="C34" s="38">
        <v>160973</v>
      </c>
      <c r="D34" s="38">
        <v>158980</v>
      </c>
      <c r="E34" s="40">
        <v>-1.2380958297354214</v>
      </c>
      <c r="F34" s="40">
        <f t="shared" si="7"/>
        <v>3.6</v>
      </c>
      <c r="G34" s="41">
        <v>7742</v>
      </c>
      <c r="H34" s="42">
        <v>23865</v>
      </c>
      <c r="I34" s="43">
        <v>127745</v>
      </c>
      <c r="J34" s="44">
        <v>8.7054198258916049</v>
      </c>
      <c r="K34" s="45">
        <v>-9.6604459249725547</v>
      </c>
      <c r="L34" s="39">
        <v>-0.15085432006127969</v>
      </c>
      <c r="N34" s="84" t="str">
        <f t="shared" si="8"/>
        <v>OK</v>
      </c>
      <c r="O34" s="83">
        <v>159352</v>
      </c>
      <c r="Q34" s="86" t="e">
        <f>#REF!</f>
        <v>#REF!</v>
      </c>
      <c r="R34" s="86" t="e">
        <f t="shared" si="2"/>
        <v>#REF!</v>
      </c>
      <c r="S34">
        <v>0.94229784774434655</v>
      </c>
    </row>
    <row r="35" spans="1:19" ht="15" customHeight="1" x14ac:dyDescent="0.15">
      <c r="A35" s="2"/>
      <c r="B35" s="65" t="s">
        <v>19</v>
      </c>
      <c r="C35" s="38">
        <v>84441</v>
      </c>
      <c r="D35" s="38">
        <v>84749</v>
      </c>
      <c r="E35" s="40">
        <v>0.36475172013595292</v>
      </c>
      <c r="F35" s="40">
        <f t="shared" si="7"/>
        <v>1.9</v>
      </c>
      <c r="G35" s="41">
        <v>11375</v>
      </c>
      <c r="H35" s="42">
        <v>12109</v>
      </c>
      <c r="I35" s="43">
        <v>61464</v>
      </c>
      <c r="J35" s="44">
        <v>11.738703339882122</v>
      </c>
      <c r="K35" s="45">
        <v>-11.593779659779514</v>
      </c>
      <c r="L35" s="39">
        <v>1.0455711185638195</v>
      </c>
      <c r="N35" s="84" t="str">
        <f t="shared" si="8"/>
        <v>OK</v>
      </c>
      <c r="O35" s="83">
        <v>84948</v>
      </c>
      <c r="Q35" s="86" t="e">
        <f>#REF!</f>
        <v>#REF!</v>
      </c>
      <c r="R35" s="86" t="e">
        <f t="shared" si="2"/>
        <v>#REF!</v>
      </c>
      <c r="S35">
        <v>1.0859966529895482</v>
      </c>
    </row>
    <row r="36" spans="1:19" ht="15" customHeight="1" x14ac:dyDescent="0.15">
      <c r="A36" s="2"/>
      <c r="B36" s="68" t="s">
        <v>20</v>
      </c>
      <c r="C36" s="38">
        <v>26872</v>
      </c>
      <c r="D36" s="38">
        <v>27113</v>
      </c>
      <c r="E36" s="40">
        <v>0.89684429889848172</v>
      </c>
      <c r="F36" s="40">
        <f t="shared" si="7"/>
        <v>0.6</v>
      </c>
      <c r="G36" s="41">
        <v>1809</v>
      </c>
      <c r="H36" s="42">
        <v>2632</v>
      </c>
      <c r="I36" s="43">
        <v>22735</v>
      </c>
      <c r="J36" s="44">
        <v>-5.5248618784530391E-2</v>
      </c>
      <c r="K36" s="45">
        <v>-3.0570902394106811</v>
      </c>
      <c r="L36" s="39">
        <v>1.3507489300998574</v>
      </c>
      <c r="N36" s="84" t="str">
        <f t="shared" si="8"/>
        <v>OK</v>
      </c>
      <c r="O36" s="83">
        <v>27176</v>
      </c>
      <c r="Q36" s="86" t="e">
        <f>#REF!</f>
        <v>#REF!</v>
      </c>
      <c r="R36" s="86" t="e">
        <f t="shared" si="2"/>
        <v>#REF!</v>
      </c>
      <c r="S36">
        <v>1.0308595237754148</v>
      </c>
    </row>
    <row r="37" spans="1:19" ht="15" customHeight="1" x14ac:dyDescent="0.15">
      <c r="A37" s="2"/>
      <c r="B37" s="68" t="s">
        <v>21</v>
      </c>
      <c r="C37" s="38">
        <v>20109</v>
      </c>
      <c r="D37" s="38">
        <v>20718</v>
      </c>
      <c r="E37" s="40">
        <v>3.0284947038639416</v>
      </c>
      <c r="F37" s="40">
        <f t="shared" si="7"/>
        <v>0.5</v>
      </c>
      <c r="G37" s="41">
        <v>1664</v>
      </c>
      <c r="H37" s="42">
        <v>4695</v>
      </c>
      <c r="I37" s="43">
        <v>14408</v>
      </c>
      <c r="J37" s="44">
        <v>-5.9355568117580555</v>
      </c>
      <c r="K37" s="45">
        <v>4.1944074567243677</v>
      </c>
      <c r="L37" s="39">
        <v>3.6770526012808524</v>
      </c>
      <c r="N37" s="84" t="str">
        <f t="shared" si="8"/>
        <v>OK</v>
      </c>
      <c r="O37" s="83">
        <v>20767</v>
      </c>
      <c r="Q37" s="86" t="e">
        <f>#REF!</f>
        <v>#REF!</v>
      </c>
      <c r="R37" s="86" t="e">
        <f t="shared" si="2"/>
        <v>#REF!</v>
      </c>
      <c r="S37">
        <v>1.0628266783065585</v>
      </c>
    </row>
    <row r="38" spans="1:19" ht="15" customHeight="1" x14ac:dyDescent="0.15">
      <c r="A38" s="2"/>
      <c r="B38" s="37" t="s">
        <v>15</v>
      </c>
      <c r="C38" s="38">
        <v>28242</v>
      </c>
      <c r="D38" s="38">
        <v>29343</v>
      </c>
      <c r="E38" s="40">
        <v>3.8984491183343954</v>
      </c>
      <c r="F38" s="40">
        <f t="shared" si="7"/>
        <v>0.7</v>
      </c>
      <c r="G38" s="41">
        <v>2803</v>
      </c>
      <c r="H38" s="42">
        <v>3435</v>
      </c>
      <c r="I38" s="78">
        <v>23174</v>
      </c>
      <c r="J38" s="44">
        <v>-0.81387119603680103</v>
      </c>
      <c r="K38" s="45">
        <v>18.899273104880582</v>
      </c>
      <c r="L38" s="39">
        <v>2.4672798019101521</v>
      </c>
      <c r="N38" s="84" t="str">
        <f t="shared" si="8"/>
        <v>OK</v>
      </c>
      <c r="O38" s="83">
        <v>29412</v>
      </c>
      <c r="Q38" s="86" t="e">
        <f>#REF!</f>
        <v>#REF!</v>
      </c>
      <c r="R38" s="86" t="e">
        <f t="shared" si="2"/>
        <v>#REF!</v>
      </c>
      <c r="S38" s="87">
        <v>1.3146630759298805</v>
      </c>
    </row>
    <row r="39" spans="1:19" ht="15" customHeight="1" x14ac:dyDescent="0.15">
      <c r="A39" s="2"/>
      <c r="B39" s="64" t="s">
        <v>22</v>
      </c>
      <c r="C39" s="38">
        <v>26213</v>
      </c>
      <c r="D39" s="38">
        <v>27365</v>
      </c>
      <c r="E39" s="40">
        <v>4.3947659558234466</v>
      </c>
      <c r="F39" s="40">
        <f t="shared" si="7"/>
        <v>0.6</v>
      </c>
      <c r="G39" s="41">
        <v>3103</v>
      </c>
      <c r="H39" s="42">
        <v>6969</v>
      </c>
      <c r="I39" s="78">
        <v>17358</v>
      </c>
      <c r="J39" s="44">
        <v>2.1059559065482065</v>
      </c>
      <c r="K39" s="45">
        <v>15.285359801488834</v>
      </c>
      <c r="L39" s="39">
        <v>0.84824541017894484</v>
      </c>
      <c r="N39" s="84" t="str">
        <f t="shared" si="8"/>
        <v>OK</v>
      </c>
      <c r="O39" s="83">
        <v>27430</v>
      </c>
      <c r="Q39" s="86" t="e">
        <f>#REF!</f>
        <v>#REF!</v>
      </c>
      <c r="R39" s="86" t="e">
        <f t="shared" si="2"/>
        <v>#REF!</v>
      </c>
      <c r="S39">
        <v>1.3606972773888739</v>
      </c>
    </row>
    <row r="40" spans="1:19" ht="15" customHeight="1" x14ac:dyDescent="0.15">
      <c r="A40" s="2"/>
      <c r="B40" s="69" t="s">
        <v>23</v>
      </c>
      <c r="C40" s="46">
        <v>22856</v>
      </c>
      <c r="D40" s="46">
        <v>25144</v>
      </c>
      <c r="E40" s="59">
        <v>10.010500525026252</v>
      </c>
      <c r="F40" s="59">
        <f t="shared" si="7"/>
        <v>0.6</v>
      </c>
      <c r="G40" s="60">
        <v>2683</v>
      </c>
      <c r="H40" s="61">
        <v>5314</v>
      </c>
      <c r="I40" s="85">
        <v>17205</v>
      </c>
      <c r="J40" s="62">
        <v>6.00553141050968</v>
      </c>
      <c r="K40" s="63">
        <v>52.569623887453346</v>
      </c>
      <c r="L40" s="58">
        <v>1.7204682511528913</v>
      </c>
      <c r="N40" s="84" t="str">
        <f t="shared" si="8"/>
        <v>OK</v>
      </c>
      <c r="O40" s="83">
        <v>25203</v>
      </c>
      <c r="Q40" s="86" t="e">
        <f>#REF!</f>
        <v>#REF!</v>
      </c>
      <c r="R40" s="86" t="e">
        <f t="shared" si="2"/>
        <v>#REF!</v>
      </c>
      <c r="S40">
        <v>1.2386835891581147</v>
      </c>
    </row>
    <row r="41" spans="1:19" ht="15" customHeight="1" x14ac:dyDescent="0.15">
      <c r="A41" s="2"/>
      <c r="B41" s="70"/>
      <c r="C41" s="48"/>
      <c r="D41" s="77"/>
      <c r="E41" s="49"/>
      <c r="F41" s="50"/>
      <c r="G41" s="51"/>
      <c r="H41" s="52"/>
      <c r="I41" s="53"/>
      <c r="J41" s="54"/>
      <c r="K41" s="55"/>
      <c r="L41" s="49"/>
      <c r="O41" s="83"/>
      <c r="Q41" s="86"/>
      <c r="R41" s="86"/>
    </row>
    <row r="42" spans="1:19" ht="15" customHeight="1" x14ac:dyDescent="0.15">
      <c r="A42" s="2"/>
      <c r="B42" s="28" t="s">
        <v>44</v>
      </c>
      <c r="C42" s="29">
        <v>950306</v>
      </c>
      <c r="D42" s="75">
        <v>965135</v>
      </c>
      <c r="E42" s="30">
        <v>1.5604447409571234</v>
      </c>
      <c r="F42" s="31">
        <f t="shared" ref="F42:F51" si="9">ROUND(D42/D$6*100,1)</f>
        <v>21.6</v>
      </c>
      <c r="G42" s="32">
        <v>46297</v>
      </c>
      <c r="H42" s="33">
        <v>443609</v>
      </c>
      <c r="I42" s="34">
        <v>477491</v>
      </c>
      <c r="J42" s="35">
        <v>2.3771615585334573</v>
      </c>
      <c r="K42" s="36">
        <v>2.1869781048800432</v>
      </c>
      <c r="L42" s="30">
        <v>0.74755036417497278</v>
      </c>
      <c r="N42" s="84" t="str">
        <f t="shared" ref="N42:N51" si="10">IF(ABS(SUM(G42:I42)-O42)&lt;5,"OK","ERA")</f>
        <v>OK</v>
      </c>
      <c r="O42" s="83">
        <v>967398</v>
      </c>
      <c r="Q42" s="86" t="e">
        <f>#REF!</f>
        <v>#REF!</v>
      </c>
      <c r="R42" s="86" t="e">
        <f t="shared" si="2"/>
        <v>#REF!</v>
      </c>
      <c r="S42">
        <v>1.0014369419666005</v>
      </c>
    </row>
    <row r="43" spans="1:19" ht="15" customHeight="1" x14ac:dyDescent="0.15">
      <c r="A43" s="2"/>
      <c r="B43" s="71" t="s">
        <v>24</v>
      </c>
      <c r="C43" s="38">
        <v>185392</v>
      </c>
      <c r="D43" s="38">
        <v>189855</v>
      </c>
      <c r="E43" s="40">
        <v>2.407331492189523</v>
      </c>
      <c r="F43" s="40">
        <f t="shared" si="9"/>
        <v>4.3</v>
      </c>
      <c r="G43" s="41">
        <v>10451</v>
      </c>
      <c r="H43" s="42">
        <v>28252</v>
      </c>
      <c r="I43" s="43">
        <v>151596</v>
      </c>
      <c r="J43" s="44">
        <v>2.7428234368855682</v>
      </c>
      <c r="K43" s="45">
        <v>10.084164588528678</v>
      </c>
      <c r="L43" s="39">
        <v>0.97110658194461097</v>
      </c>
      <c r="N43" s="84" t="str">
        <f t="shared" si="10"/>
        <v>OK</v>
      </c>
      <c r="O43" s="83">
        <v>190300</v>
      </c>
      <c r="Q43" s="86" t="e">
        <f>#REF!</f>
        <v>#REF!</v>
      </c>
      <c r="R43" s="86" t="e">
        <f t="shared" si="2"/>
        <v>#REF!</v>
      </c>
      <c r="S43">
        <v>0.97521291698364865</v>
      </c>
    </row>
    <row r="44" spans="1:19" ht="15" customHeight="1" x14ac:dyDescent="0.15">
      <c r="A44" s="2"/>
      <c r="B44" s="71" t="s">
        <v>25</v>
      </c>
      <c r="C44" s="38">
        <v>162961</v>
      </c>
      <c r="D44" s="38">
        <v>158477</v>
      </c>
      <c r="E44" s="40">
        <v>-2.7515785985603918</v>
      </c>
      <c r="F44" s="40">
        <f t="shared" si="9"/>
        <v>3.5</v>
      </c>
      <c r="G44" s="41">
        <v>6761</v>
      </c>
      <c r="H44" s="42">
        <v>30472</v>
      </c>
      <c r="I44" s="43">
        <v>121616</v>
      </c>
      <c r="J44" s="44">
        <v>0</v>
      </c>
      <c r="K44" s="45">
        <v>-10.931836782415527</v>
      </c>
      <c r="L44" s="39">
        <v>-0.72163265306122448</v>
      </c>
      <c r="N44" s="84" t="str">
        <f t="shared" si="10"/>
        <v>OK</v>
      </c>
      <c r="O44" s="83">
        <v>158849</v>
      </c>
      <c r="Q44" s="86" t="e">
        <f>#REF!</f>
        <v>#REF!</v>
      </c>
      <c r="R44" s="86" t="e">
        <f t="shared" si="2"/>
        <v>#REF!</v>
      </c>
      <c r="S44">
        <v>0.90318368737712318</v>
      </c>
    </row>
    <row r="45" spans="1:19" ht="15" customHeight="1" x14ac:dyDescent="0.15">
      <c r="A45" s="2"/>
      <c r="B45" s="71" t="s">
        <v>52</v>
      </c>
      <c r="C45" s="38">
        <v>33745</v>
      </c>
      <c r="D45" s="38">
        <v>35088</v>
      </c>
      <c r="E45" s="40">
        <v>3.9798488664987404</v>
      </c>
      <c r="F45" s="40">
        <f t="shared" si="9"/>
        <v>0.8</v>
      </c>
      <c r="G45" s="41">
        <v>804</v>
      </c>
      <c r="H45" s="42">
        <v>5581</v>
      </c>
      <c r="I45" s="78">
        <v>28785</v>
      </c>
      <c r="J45" s="44">
        <v>15.517241379310345</v>
      </c>
      <c r="K45" s="45">
        <v>8.2848273185875048</v>
      </c>
      <c r="L45" s="39">
        <v>2.8035714285714284</v>
      </c>
      <c r="N45" s="84" t="str">
        <f t="shared" si="10"/>
        <v>OK</v>
      </c>
      <c r="O45" s="83">
        <v>35170</v>
      </c>
      <c r="Q45" s="86" t="e">
        <f>#REF!</f>
        <v>#REF!</v>
      </c>
      <c r="R45" s="86" t="e">
        <f t="shared" si="2"/>
        <v>#REF!</v>
      </c>
      <c r="S45">
        <v>1.0641496337211849</v>
      </c>
    </row>
    <row r="46" spans="1:19" ht="15" customHeight="1" x14ac:dyDescent="0.15">
      <c r="A46" s="2"/>
      <c r="B46" s="71" t="s">
        <v>53</v>
      </c>
      <c r="C46" s="38">
        <v>41345</v>
      </c>
      <c r="D46" s="38">
        <v>42424</v>
      </c>
      <c r="E46" s="40">
        <v>2.6097472487604305</v>
      </c>
      <c r="F46" s="40">
        <f t="shared" si="9"/>
        <v>1</v>
      </c>
      <c r="G46" s="41">
        <v>4038</v>
      </c>
      <c r="H46" s="42">
        <v>6287</v>
      </c>
      <c r="I46" s="78">
        <v>32198</v>
      </c>
      <c r="J46" s="44">
        <v>4.422032583397983</v>
      </c>
      <c r="K46" s="45">
        <v>7.7833019029658832</v>
      </c>
      <c r="L46" s="39">
        <v>1.334424372128155</v>
      </c>
      <c r="N46" s="84" t="str">
        <f t="shared" si="10"/>
        <v>OK</v>
      </c>
      <c r="O46" s="83">
        <v>42523</v>
      </c>
      <c r="Q46" s="86" t="e">
        <f>#REF!</f>
        <v>#REF!</v>
      </c>
      <c r="R46" s="86" t="e">
        <f t="shared" si="2"/>
        <v>#REF!</v>
      </c>
      <c r="S46">
        <v>1.1507206041332763</v>
      </c>
    </row>
    <row r="47" spans="1:19" ht="15" customHeight="1" x14ac:dyDescent="0.15">
      <c r="A47" s="2"/>
      <c r="B47" s="71" t="s">
        <v>54</v>
      </c>
      <c r="C47" s="38">
        <v>27234</v>
      </c>
      <c r="D47" s="38">
        <v>25279</v>
      </c>
      <c r="E47" s="40">
        <v>-7.1785268414481891</v>
      </c>
      <c r="F47" s="40">
        <f t="shared" si="9"/>
        <v>0.6</v>
      </c>
      <c r="G47" s="41">
        <v>3565</v>
      </c>
      <c r="H47" s="42">
        <v>5844</v>
      </c>
      <c r="I47" s="78">
        <v>15929</v>
      </c>
      <c r="J47" s="44">
        <v>-5.6069526212503502E-2</v>
      </c>
      <c r="K47" s="45">
        <v>-26.693426994480685</v>
      </c>
      <c r="L47" s="39">
        <v>0.94423320659062104</v>
      </c>
      <c r="N47" s="84" t="str">
        <f t="shared" si="10"/>
        <v>OK</v>
      </c>
      <c r="O47" s="83">
        <v>25339</v>
      </c>
      <c r="Q47" s="86" t="e">
        <f>#REF!</f>
        <v>#REF!</v>
      </c>
      <c r="R47" s="86" t="e">
        <f t="shared" si="2"/>
        <v>#REF!</v>
      </c>
      <c r="S47">
        <v>1.4872825073653919</v>
      </c>
    </row>
    <row r="48" spans="1:19" ht="15" customHeight="1" x14ac:dyDescent="0.15">
      <c r="A48" s="2"/>
      <c r="B48" s="71" t="s">
        <v>55</v>
      </c>
      <c r="C48" s="38">
        <v>16248</v>
      </c>
      <c r="D48" s="38">
        <v>16229</v>
      </c>
      <c r="E48" s="40">
        <v>-0.11693746922698178</v>
      </c>
      <c r="F48" s="40">
        <f t="shared" si="9"/>
        <v>0.4</v>
      </c>
      <c r="G48" s="41">
        <v>5287</v>
      </c>
      <c r="H48" s="42">
        <v>3841</v>
      </c>
      <c r="I48" s="78">
        <v>7140</v>
      </c>
      <c r="J48" s="44">
        <v>4.9007936507936511</v>
      </c>
      <c r="K48" s="45">
        <v>-8.2636732744208263</v>
      </c>
      <c r="L48" s="39">
        <v>0.97581671616461596</v>
      </c>
      <c r="N48" s="84" t="str">
        <f t="shared" si="10"/>
        <v>OK</v>
      </c>
      <c r="O48" s="83">
        <v>16267</v>
      </c>
      <c r="Q48" s="86" t="e">
        <f>#REF!</f>
        <v>#REF!</v>
      </c>
      <c r="R48" s="86" t="e">
        <f t="shared" si="2"/>
        <v>#REF!</v>
      </c>
      <c r="S48">
        <v>1.178244065492996</v>
      </c>
    </row>
    <row r="49" spans="1:19" ht="15" customHeight="1" x14ac:dyDescent="0.15">
      <c r="A49" s="2"/>
      <c r="B49" s="71" t="s">
        <v>56</v>
      </c>
      <c r="C49" s="38">
        <v>52001</v>
      </c>
      <c r="D49" s="38">
        <v>48115</v>
      </c>
      <c r="E49" s="40">
        <v>-7.4729332128228299</v>
      </c>
      <c r="F49" s="40">
        <f t="shared" si="9"/>
        <v>1.1000000000000001</v>
      </c>
      <c r="G49" s="41">
        <v>7904</v>
      </c>
      <c r="H49" s="42">
        <v>8387</v>
      </c>
      <c r="I49" s="78">
        <v>31937</v>
      </c>
      <c r="J49" s="44">
        <v>4.1370223978919629</v>
      </c>
      <c r="K49" s="45">
        <v>-35.135344160866204</v>
      </c>
      <c r="L49" s="39">
        <v>0.92592592592592582</v>
      </c>
      <c r="N49" s="84" t="str">
        <f t="shared" si="10"/>
        <v>OK</v>
      </c>
      <c r="O49" s="83">
        <v>48228</v>
      </c>
      <c r="Q49" s="86" t="e">
        <f>#REF!</f>
        <v>#REF!</v>
      </c>
      <c r="R49" s="86" t="e">
        <f t="shared" si="2"/>
        <v>#REF!</v>
      </c>
      <c r="S49">
        <v>1.163373224582072</v>
      </c>
    </row>
    <row r="50" spans="1:19" ht="15" customHeight="1" x14ac:dyDescent="0.15">
      <c r="A50" s="2"/>
      <c r="B50" s="71" t="s">
        <v>26</v>
      </c>
      <c r="C50" s="38">
        <v>369616</v>
      </c>
      <c r="D50" s="38">
        <v>385462</v>
      </c>
      <c r="E50" s="40">
        <v>4.2871520713389035</v>
      </c>
      <c r="F50" s="40">
        <f t="shared" si="9"/>
        <v>8.6</v>
      </c>
      <c r="G50" s="41">
        <v>3326</v>
      </c>
      <c r="H50" s="42">
        <v>339538</v>
      </c>
      <c r="I50" s="78">
        <v>43501</v>
      </c>
      <c r="J50" s="44">
        <v>-1.6848950635530595</v>
      </c>
      <c r="K50" s="45">
        <v>4.5517249873751373</v>
      </c>
      <c r="L50" s="39">
        <v>2.0288019514025706</v>
      </c>
      <c r="N50" s="84" t="str">
        <f t="shared" si="10"/>
        <v>OK</v>
      </c>
      <c r="O50" s="83">
        <v>386365</v>
      </c>
      <c r="Q50" s="86" t="e">
        <f>#REF!</f>
        <v>#REF!</v>
      </c>
      <c r="R50" s="86" t="e">
        <f t="shared" si="2"/>
        <v>#REF!</v>
      </c>
      <c r="S50">
        <v>0.57192599530677612</v>
      </c>
    </row>
    <row r="51" spans="1:19" ht="15" customHeight="1" x14ac:dyDescent="0.15">
      <c r="A51" s="2"/>
      <c r="B51" s="68" t="s">
        <v>17</v>
      </c>
      <c r="C51" s="46">
        <v>61764</v>
      </c>
      <c r="D51" s="46">
        <v>64206</v>
      </c>
      <c r="E51" s="59">
        <v>3.9537594715368178</v>
      </c>
      <c r="F51" s="40">
        <f t="shared" si="9"/>
        <v>1.4</v>
      </c>
      <c r="G51" s="60">
        <v>4161</v>
      </c>
      <c r="H51" s="61">
        <v>15407</v>
      </c>
      <c r="I51" s="85">
        <v>44789</v>
      </c>
      <c r="J51" s="62">
        <v>0.36179450072358899</v>
      </c>
      <c r="K51" s="63">
        <v>14.917580368464234</v>
      </c>
      <c r="L51" s="58">
        <v>0.86476748113951141</v>
      </c>
      <c r="N51" s="84" t="str">
        <f t="shared" si="10"/>
        <v>OK</v>
      </c>
      <c r="O51" s="83">
        <v>64357</v>
      </c>
      <c r="Q51" s="86" t="e">
        <f>#REF!</f>
        <v>#REF!</v>
      </c>
      <c r="R51" s="86" t="e">
        <f t="shared" si="2"/>
        <v>#REF!</v>
      </c>
      <c r="S51" s="87">
        <v>1.3388089232119127</v>
      </c>
    </row>
    <row r="52" spans="1:19" ht="15" customHeight="1" x14ac:dyDescent="0.15">
      <c r="A52" s="2"/>
      <c r="B52" s="70"/>
      <c r="C52" s="48"/>
      <c r="D52" s="77"/>
      <c r="E52" s="49"/>
      <c r="F52" s="50"/>
      <c r="G52" s="51"/>
      <c r="H52" s="52"/>
      <c r="I52" s="53"/>
      <c r="J52" s="54"/>
      <c r="K52" s="55"/>
      <c r="L52" s="49"/>
      <c r="O52" s="83"/>
      <c r="Q52" s="86" t="e">
        <f>#REF!</f>
        <v>#REF!</v>
      </c>
      <c r="R52" s="86" t="e">
        <f t="shared" si="2"/>
        <v>#REF!</v>
      </c>
    </row>
    <row r="53" spans="1:19" ht="15" customHeight="1" x14ac:dyDescent="0.15">
      <c r="A53" s="2"/>
      <c r="B53" s="28" t="s">
        <v>45</v>
      </c>
      <c r="C53" s="29">
        <v>240215</v>
      </c>
      <c r="D53" s="75">
        <v>229926</v>
      </c>
      <c r="E53" s="30">
        <v>-4.2832462585600393</v>
      </c>
      <c r="F53" s="31">
        <f t="shared" ref="F53:F58" si="11">ROUND(D53/D$6*100,1)</f>
        <v>5.0999999999999996</v>
      </c>
      <c r="G53" s="32">
        <v>6865</v>
      </c>
      <c r="H53" s="33">
        <v>30761</v>
      </c>
      <c r="I53" s="34">
        <v>192838</v>
      </c>
      <c r="J53" s="35">
        <v>-6.3948731933460596</v>
      </c>
      <c r="K53" s="36">
        <v>-27.244560075685904</v>
      </c>
      <c r="L53" s="30">
        <v>0.77447271054996969</v>
      </c>
      <c r="N53" s="84" t="str">
        <f t="shared" ref="N53:N58" si="12">IF(ABS(SUM(G53:I53)-O53)&lt;5,"OK","ERA")</f>
        <v>OK</v>
      </c>
      <c r="O53" s="83">
        <v>230464</v>
      </c>
      <c r="Q53" s="86" t="e">
        <f>#REF!</f>
        <v>#REF!</v>
      </c>
      <c r="R53" s="86" t="e">
        <f t="shared" si="2"/>
        <v>#REF!</v>
      </c>
      <c r="S53">
        <v>1.0145089383870141</v>
      </c>
    </row>
    <row r="54" spans="1:19" ht="15" customHeight="1" x14ac:dyDescent="0.15">
      <c r="A54" s="2"/>
      <c r="B54" s="71" t="s">
        <v>27</v>
      </c>
      <c r="C54" s="38">
        <v>184156</v>
      </c>
      <c r="D54" s="38">
        <v>182073</v>
      </c>
      <c r="E54" s="40">
        <v>-1.1311062360172897</v>
      </c>
      <c r="F54" s="40">
        <f t="shared" si="11"/>
        <v>4.0999999999999996</v>
      </c>
      <c r="G54" s="41">
        <v>4120</v>
      </c>
      <c r="H54" s="42">
        <v>18295</v>
      </c>
      <c r="I54" s="43">
        <v>160085</v>
      </c>
      <c r="J54" s="44">
        <v>-5.6992446784161137</v>
      </c>
      <c r="K54" s="45">
        <v>-10.999221638451061</v>
      </c>
      <c r="L54" s="39">
        <v>0.1727061679880357</v>
      </c>
      <c r="N54" s="84" t="str">
        <f t="shared" si="12"/>
        <v>OK</v>
      </c>
      <c r="O54" s="83">
        <v>182500</v>
      </c>
      <c r="Q54" s="86" t="e">
        <f>#REF!</f>
        <v>#REF!</v>
      </c>
      <c r="R54" s="86" t="e">
        <f t="shared" si="2"/>
        <v>#REF!</v>
      </c>
      <c r="S54">
        <v>1.0310788820781984</v>
      </c>
    </row>
    <row r="55" spans="1:19" ht="15" customHeight="1" x14ac:dyDescent="0.15">
      <c r="A55" s="2"/>
      <c r="B55" s="71" t="s">
        <v>57</v>
      </c>
      <c r="C55" s="38">
        <v>17373</v>
      </c>
      <c r="D55" s="38">
        <v>14906</v>
      </c>
      <c r="E55" s="40">
        <v>-14.200195705980544</v>
      </c>
      <c r="F55" s="40">
        <f t="shared" si="11"/>
        <v>0.3</v>
      </c>
      <c r="G55" s="41">
        <v>711</v>
      </c>
      <c r="H55" s="42">
        <v>2045</v>
      </c>
      <c r="I55" s="78">
        <v>12184</v>
      </c>
      <c r="J55" s="44">
        <v>-1.6597510373443984</v>
      </c>
      <c r="K55" s="45">
        <v>-55.926724137931039</v>
      </c>
      <c r="L55" s="39">
        <v>0.98632407791131371</v>
      </c>
      <c r="N55" s="84" t="str">
        <f t="shared" si="12"/>
        <v>OK</v>
      </c>
      <c r="O55" s="83">
        <v>14940</v>
      </c>
      <c r="Q55" s="86" t="e">
        <f>#REF!</f>
        <v>#REF!</v>
      </c>
      <c r="R55" s="86" t="e">
        <f t="shared" si="2"/>
        <v>#REF!</v>
      </c>
      <c r="S55">
        <v>0.85442859331429322</v>
      </c>
    </row>
    <row r="56" spans="1:19" ht="15" customHeight="1" x14ac:dyDescent="0.15">
      <c r="A56" s="2"/>
      <c r="B56" s="71" t="s">
        <v>58</v>
      </c>
      <c r="C56" s="38">
        <v>27877</v>
      </c>
      <c r="D56" s="38">
        <v>22565</v>
      </c>
      <c r="E56" s="40">
        <v>-19.055135057574343</v>
      </c>
      <c r="F56" s="40">
        <f t="shared" si="11"/>
        <v>0.5</v>
      </c>
      <c r="G56" s="41">
        <v>1665</v>
      </c>
      <c r="H56" s="42">
        <v>8562</v>
      </c>
      <c r="I56" s="78">
        <v>12390</v>
      </c>
      <c r="J56" s="44">
        <v>-6.4606741573033712</v>
      </c>
      <c r="K56" s="45">
        <v>-41.999729034006236</v>
      </c>
      <c r="L56" s="39">
        <v>8.4748730520049023</v>
      </c>
      <c r="N56" s="84" t="str">
        <f t="shared" si="12"/>
        <v>OK</v>
      </c>
      <c r="O56" s="83">
        <v>22618</v>
      </c>
      <c r="Q56" s="86" t="e">
        <f>#REF!</f>
        <v>#REF!</v>
      </c>
      <c r="R56" s="86" t="e">
        <f t="shared" si="2"/>
        <v>#REF!</v>
      </c>
      <c r="S56">
        <v>0.92461770482273964</v>
      </c>
    </row>
    <row r="57" spans="1:19" ht="15" customHeight="1" x14ac:dyDescent="0.15">
      <c r="A57" s="2"/>
      <c r="B57" s="71" t="s">
        <v>59</v>
      </c>
      <c r="C57" s="38">
        <v>4611</v>
      </c>
      <c r="D57" s="38">
        <v>4492</v>
      </c>
      <c r="E57" s="40">
        <v>-2.5807850791585341</v>
      </c>
      <c r="F57" s="40">
        <f t="shared" si="11"/>
        <v>0.1</v>
      </c>
      <c r="G57" s="41">
        <v>166</v>
      </c>
      <c r="H57" s="42">
        <v>921</v>
      </c>
      <c r="I57" s="78">
        <v>3415</v>
      </c>
      <c r="J57" s="44">
        <v>-22.790697674418606</v>
      </c>
      <c r="K57" s="45">
        <v>-9.5284872298624759</v>
      </c>
      <c r="L57" s="39">
        <v>0.64839375184202763</v>
      </c>
      <c r="N57" s="84" t="str">
        <f t="shared" si="12"/>
        <v>OK</v>
      </c>
      <c r="O57" s="83">
        <v>4502</v>
      </c>
      <c r="Q57" s="86" t="e">
        <f>#REF!</f>
        <v>#REF!</v>
      </c>
      <c r="R57" s="86" t="e">
        <f t="shared" si="2"/>
        <v>#REF!</v>
      </c>
      <c r="S57" s="87">
        <v>1.2326419207577461</v>
      </c>
    </row>
    <row r="58" spans="1:19" ht="15" customHeight="1" x14ac:dyDescent="0.15">
      <c r="A58" s="2"/>
      <c r="B58" s="72" t="s">
        <v>60</v>
      </c>
      <c r="C58" s="46">
        <v>6198</v>
      </c>
      <c r="D58" s="46">
        <v>5890</v>
      </c>
      <c r="E58" s="59">
        <v>-4.9693449499838653</v>
      </c>
      <c r="F58" s="59">
        <f t="shared" si="11"/>
        <v>0.1</v>
      </c>
      <c r="G58" s="60">
        <v>203</v>
      </c>
      <c r="H58" s="61">
        <v>938</v>
      </c>
      <c r="I58" s="85">
        <v>4764</v>
      </c>
      <c r="J58" s="62">
        <v>-17.813765182186234</v>
      </c>
      <c r="K58" s="63">
        <v>-28.067484662576685</v>
      </c>
      <c r="L58" s="58">
        <v>2.078422969787872</v>
      </c>
      <c r="N58" s="84" t="str">
        <f t="shared" si="12"/>
        <v>OK</v>
      </c>
      <c r="O58" s="83">
        <v>5904</v>
      </c>
      <c r="Q58" s="86" t="e">
        <f>#REF!</f>
        <v>#REF!</v>
      </c>
      <c r="R58" s="86" t="e">
        <f t="shared" si="2"/>
        <v>#REF!</v>
      </c>
      <c r="S58">
        <v>1.1019078097399866</v>
      </c>
    </row>
    <row r="59" spans="1:19" x14ac:dyDescent="0.15">
      <c r="B59" s="88" t="s">
        <v>70</v>
      </c>
    </row>
    <row r="60" spans="1:19" x14ac:dyDescent="0.15">
      <c r="B60" s="80" t="s">
        <v>40</v>
      </c>
      <c r="C60" s="84" t="str">
        <f>IF(ABS(SUM(C9:C13)-C8)&lt;2,"OK","ERA")</f>
        <v>OK</v>
      </c>
      <c r="D60" s="84" t="str">
        <f>IF(ABS(SUM(D9:D13)-D8)&lt;2,"OK","ERA")</f>
        <v>OK</v>
      </c>
      <c r="E60" s="84"/>
      <c r="F60" s="84"/>
      <c r="G60" s="84" t="str">
        <f t="shared" ref="G60:I60" si="13">IF(ABS(SUM(G9:G13)-G8)&lt;2,"OK","ERA")</f>
        <v>OK</v>
      </c>
      <c r="H60" s="84" t="str">
        <f t="shared" si="13"/>
        <v>OK</v>
      </c>
      <c r="I60" s="84" t="str">
        <f t="shared" si="13"/>
        <v>OK</v>
      </c>
    </row>
    <row r="61" spans="1:19" x14ac:dyDescent="0.15">
      <c r="B61" s="80" t="s">
        <v>61</v>
      </c>
      <c r="C61" s="84" t="str">
        <f>IF(ABS(SUM(C16:C22)-C15)&lt;2,"OK","ERA")</f>
        <v>OK</v>
      </c>
      <c r="D61" s="84" t="str">
        <f>IF(ABS(SUM(D16:D22)-D15)&lt;2,"OK","ERA")</f>
        <v>OK</v>
      </c>
      <c r="E61" s="84"/>
      <c r="F61" s="84"/>
      <c r="G61" s="84" t="str">
        <f t="shared" ref="G61:I61" si="14">IF(ABS(SUM(G16:G22)-G15)&lt;2,"OK","ERA")</f>
        <v>OK</v>
      </c>
      <c r="H61" s="84" t="str">
        <f t="shared" si="14"/>
        <v>OK</v>
      </c>
      <c r="I61" s="84" t="str">
        <f t="shared" si="14"/>
        <v>OK</v>
      </c>
    </row>
    <row r="62" spans="1:19" x14ac:dyDescent="0.15">
      <c r="B62" s="80" t="s">
        <v>42</v>
      </c>
      <c r="C62" s="84" t="str">
        <f>IF(ABS(SUM(C25:C31)-C24)&lt;2,"OK","ERA")</f>
        <v>OK</v>
      </c>
      <c r="D62" s="84" t="str">
        <f>IF(ABS(SUM(D25:D31)-D24)&lt;2,"OK","ERA")</f>
        <v>OK</v>
      </c>
      <c r="E62" s="84"/>
      <c r="F62" s="84"/>
      <c r="G62" s="84" t="str">
        <f t="shared" ref="G62:I62" si="15">IF(ABS(SUM(G25:G31)-G24)&lt;2,"OK","ERA")</f>
        <v>OK</v>
      </c>
      <c r="H62" s="84" t="str">
        <f t="shared" si="15"/>
        <v>OK</v>
      </c>
      <c r="I62" s="84" t="str">
        <f t="shared" si="15"/>
        <v>OK</v>
      </c>
    </row>
    <row r="63" spans="1:19" x14ac:dyDescent="0.15">
      <c r="B63" s="80" t="s">
        <v>43</v>
      </c>
      <c r="C63" s="84" t="str">
        <f>IF(ABS(SUM(C34:C40)-C33)&lt;2,"OK","ERA")</f>
        <v>OK</v>
      </c>
      <c r="D63" s="84" t="str">
        <f>IF(ABS(SUM(D34:D40)-D33)&lt;2,"OK","ERA")</f>
        <v>OK</v>
      </c>
      <c r="E63" s="84"/>
      <c r="F63" s="84"/>
      <c r="G63" s="84" t="str">
        <f t="shared" ref="G63:I63" si="16">IF(ABS(SUM(G34:G40)-G33)&lt;2,"OK","ERA")</f>
        <v>OK</v>
      </c>
      <c r="H63" s="84" t="str">
        <f t="shared" si="16"/>
        <v>OK</v>
      </c>
      <c r="I63" s="84" t="str">
        <f t="shared" si="16"/>
        <v>OK</v>
      </c>
    </row>
    <row r="64" spans="1:19" x14ac:dyDescent="0.15">
      <c r="B64" s="80" t="s">
        <v>62</v>
      </c>
      <c r="C64" s="84" t="str">
        <f>IF(ABS(SUM(C43:C51)-C42)&lt;2,"OK","ERA")</f>
        <v>OK</v>
      </c>
      <c r="D64" s="84" t="str">
        <f>IF(ABS(SUM(D43:D51)-D42)&lt;2,"OK","ERA")</f>
        <v>OK</v>
      </c>
      <c r="E64" s="84"/>
      <c r="F64" s="84"/>
      <c r="G64" s="84" t="str">
        <f t="shared" ref="G64:I64" si="17">IF(ABS(SUM(G43:G51)-G42)&lt;2,"OK","ERA")</f>
        <v>OK</v>
      </c>
      <c r="H64" s="84" t="str">
        <f t="shared" si="17"/>
        <v>OK</v>
      </c>
      <c r="I64" s="84" t="str">
        <f t="shared" si="17"/>
        <v>OK</v>
      </c>
    </row>
    <row r="65" spans="2:9" x14ac:dyDescent="0.15">
      <c r="B65" s="80" t="s">
        <v>45</v>
      </c>
      <c r="C65" s="84" t="str">
        <f>IF(ABS(SUM(C54:C58)-C53)&lt;2,"OK","ERA")</f>
        <v>OK</v>
      </c>
      <c r="D65" s="84" t="str">
        <f>IF(ABS(SUM(D54:D58)-D53)&lt;2,"OK","ERA")</f>
        <v>OK</v>
      </c>
      <c r="E65" s="84"/>
      <c r="F65" s="84"/>
      <c r="G65" s="84" t="str">
        <f t="shared" ref="G65:I65" si="18">IF(ABS(SUM(G54:G58)-G53)&lt;2,"OK","ERA")</f>
        <v>OK</v>
      </c>
      <c r="H65" s="84" t="str">
        <f t="shared" si="18"/>
        <v>OK</v>
      </c>
      <c r="I65" s="84" t="str">
        <f t="shared" si="18"/>
        <v>OK</v>
      </c>
    </row>
    <row r="66" spans="2:9" x14ac:dyDescent="0.15">
      <c r="C66" s="84"/>
      <c r="D66" s="84"/>
    </row>
    <row r="67" spans="2:9" x14ac:dyDescent="0.15">
      <c r="B67" s="80" t="s">
        <v>64</v>
      </c>
      <c r="C67" s="84" t="str">
        <f>IF(ABS(SUM(C8,C15,C24,C33,C42,C53)-C6)&lt;6,"OK","ERA")</f>
        <v>OK</v>
      </c>
      <c r="D67" s="84" t="str">
        <f>IF(ABS(SUM(D8,D15,D24,D33,D42,D53)-D6)&lt;6,"OK","ERA")</f>
        <v>OK</v>
      </c>
      <c r="G67" s="84" t="str">
        <f>IF(ABS(SUM(G8,G15,G24,G33,G42,G53)-G6)&lt;6,"OK","ERA")</f>
        <v>OK</v>
      </c>
      <c r="H67" s="84" t="str">
        <f>IF(ABS(SUM(H8,H15,H24,H33,H42,H53)-H6)&lt;6,"OK","ERA")</f>
        <v>OK</v>
      </c>
      <c r="I67" s="84" t="str">
        <f>IF(ABS(SUM(I8,I15,I24,I33,I42,I53)-I6)&lt;6,"OK","ERA")</f>
        <v>OK</v>
      </c>
    </row>
    <row r="68" spans="2:9" x14ac:dyDescent="0.15">
      <c r="C68" s="86"/>
    </row>
  </sheetData>
  <mergeCells count="9">
    <mergeCell ref="B3:B5"/>
    <mergeCell ref="C3:D3"/>
    <mergeCell ref="E3:E5"/>
    <mergeCell ref="F3:F5"/>
    <mergeCell ref="G3:L3"/>
    <mergeCell ref="C4:C5"/>
    <mergeCell ref="G4:I4"/>
    <mergeCell ref="J4:L4"/>
    <mergeCell ref="D4:D5"/>
  </mergeCells>
  <phoneticPr fontId="3"/>
  <pageMargins left="0.39370078740157483" right="0.74803149606299213" top="0.78740157480314965" bottom="0.51181102362204722" header="0.51181102362204722" footer="0.15748031496062992"/>
  <pageSetup paperSize="9" scale="92" firstPageNumber="109" pageOrder="overThenDown" orientation="portrait" useFirstPageNumber="1" r:id="rId1"/>
  <headerFooter alignWithMargins="0">
    <oddFooter>&amp;C&amp;"ＭＳ 明朝,標準"－&amp;P－</oddFooter>
  </headerFooter>
  <rowBreaks count="1" manualBreakCount="1">
    <brk id="59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66"/>
    <pageSetUpPr fitToPage="1"/>
  </sheetPr>
  <dimension ref="B2:T69"/>
  <sheetViews>
    <sheetView showGridLines="0" view="pageBreakPreview" topLeftCell="A49" zoomScaleNormal="100" zoomScaleSheetLayoutView="100" zoomScalePageLayoutView="80" workbookViewId="0">
      <selection activeCell="J64" sqref="J64"/>
    </sheetView>
  </sheetViews>
  <sheetFormatPr defaultRowHeight="13.5" x14ac:dyDescent="0.15"/>
  <cols>
    <col min="1" max="1" width="3.625" customWidth="1"/>
    <col min="2" max="2" width="1.375" customWidth="1"/>
    <col min="3" max="3" width="10.875" customWidth="1"/>
    <col min="4" max="5" width="10.125" customWidth="1"/>
    <col min="6" max="6" width="7.625" customWidth="1"/>
    <col min="7" max="7" width="7.375" customWidth="1"/>
    <col min="8" max="10" width="9.125" customWidth="1"/>
    <col min="11" max="13" width="6.625" customWidth="1"/>
    <col min="15" max="15" width="9" style="84"/>
    <col min="16" max="16" width="9.25" bestFit="1" customWidth="1"/>
    <col min="18" max="19" width="9.25" bestFit="1" customWidth="1"/>
  </cols>
  <sheetData>
    <row r="2" spans="2:20" ht="15" customHeight="1" x14ac:dyDescent="0.15">
      <c r="B2" s="100" t="s">
        <v>80</v>
      </c>
      <c r="C2" s="92"/>
      <c r="D2" s="2"/>
      <c r="E2" s="2"/>
      <c r="F2" s="2"/>
      <c r="G2" s="2"/>
      <c r="H2" s="2"/>
      <c r="I2" s="2"/>
      <c r="J2" s="3"/>
      <c r="K2" s="3"/>
      <c r="L2" s="3"/>
      <c r="M2" s="3"/>
    </row>
    <row r="3" spans="2:20" ht="15" customHeight="1" x14ac:dyDescent="0.15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104" t="s">
        <v>0</v>
      </c>
    </row>
    <row r="4" spans="2:20" ht="15" customHeight="1" x14ac:dyDescent="0.15">
      <c r="B4" s="2"/>
      <c r="C4" s="205"/>
      <c r="D4" s="208" t="s">
        <v>34</v>
      </c>
      <c r="E4" s="209"/>
      <c r="F4" s="210" t="s">
        <v>30</v>
      </c>
      <c r="G4" s="213" t="s">
        <v>1</v>
      </c>
      <c r="H4" s="208" t="s">
        <v>35</v>
      </c>
      <c r="I4" s="216"/>
      <c r="J4" s="216"/>
      <c r="K4" s="216"/>
      <c r="L4" s="216"/>
      <c r="M4" s="209"/>
    </row>
    <row r="5" spans="2:20" ht="15" customHeight="1" x14ac:dyDescent="0.15">
      <c r="B5" s="2"/>
      <c r="C5" s="206"/>
      <c r="D5" s="217" t="s">
        <v>81</v>
      </c>
      <c r="E5" s="217" t="s">
        <v>82</v>
      </c>
      <c r="F5" s="211"/>
      <c r="G5" s="214"/>
      <c r="H5" s="208" t="s">
        <v>34</v>
      </c>
      <c r="I5" s="216"/>
      <c r="J5" s="209"/>
      <c r="K5" s="208" t="s">
        <v>29</v>
      </c>
      <c r="L5" s="216"/>
      <c r="M5" s="209"/>
      <c r="T5" s="87"/>
    </row>
    <row r="6" spans="2:20" ht="27" customHeight="1" x14ac:dyDescent="0.15">
      <c r="B6" s="2"/>
      <c r="C6" s="207"/>
      <c r="D6" s="218"/>
      <c r="E6" s="218"/>
      <c r="F6" s="212"/>
      <c r="G6" s="215"/>
      <c r="H6" s="101" t="s">
        <v>31</v>
      </c>
      <c r="I6" s="101" t="s">
        <v>32</v>
      </c>
      <c r="J6" s="102" t="s">
        <v>33</v>
      </c>
      <c r="K6" s="101" t="s">
        <v>31</v>
      </c>
      <c r="L6" s="101" t="s">
        <v>32</v>
      </c>
      <c r="M6" s="103" t="s">
        <v>33</v>
      </c>
      <c r="P6" s="84"/>
      <c r="R6" s="84"/>
      <c r="S6" s="84"/>
    </row>
    <row r="7" spans="2:20" ht="15" customHeight="1" x14ac:dyDescent="0.15">
      <c r="B7" s="2"/>
      <c r="C7" s="105" t="s">
        <v>2</v>
      </c>
      <c r="D7" s="132">
        <v>4527345</v>
      </c>
      <c r="E7" s="133">
        <v>4456607</v>
      </c>
      <c r="F7" s="134">
        <v>-1.5624610008735804</v>
      </c>
      <c r="G7" s="135">
        <v>100</v>
      </c>
      <c r="H7" s="132">
        <v>203816</v>
      </c>
      <c r="I7" s="132">
        <v>938257</v>
      </c>
      <c r="J7" s="132">
        <v>3362829</v>
      </c>
      <c r="K7" s="135">
        <v>-1.0539500065538117</v>
      </c>
      <c r="L7" s="135">
        <v>-3.8371582952067036</v>
      </c>
      <c r="M7" s="135">
        <v>-0.59789137395301761</v>
      </c>
      <c r="P7" s="81"/>
      <c r="R7" s="86"/>
      <c r="S7" s="86"/>
    </row>
    <row r="8" spans="2:20" ht="14.25" customHeight="1" x14ac:dyDescent="0.15">
      <c r="B8" s="2"/>
      <c r="C8" s="95"/>
      <c r="D8" s="140"/>
      <c r="E8" s="141"/>
      <c r="F8" s="142"/>
      <c r="G8" s="143"/>
      <c r="H8" s="140"/>
      <c r="I8" s="140"/>
      <c r="J8" s="182"/>
      <c r="K8" s="143"/>
      <c r="L8" s="143"/>
      <c r="M8" s="142"/>
      <c r="P8" s="82"/>
      <c r="R8" s="86"/>
      <c r="S8" s="86"/>
    </row>
    <row r="9" spans="2:20" ht="15" customHeight="1" x14ac:dyDescent="0.15">
      <c r="B9" s="2"/>
      <c r="C9" s="106" t="s">
        <v>40</v>
      </c>
      <c r="D9" s="183">
        <v>1072709</v>
      </c>
      <c r="E9" s="149">
        <v>1074116</v>
      </c>
      <c r="F9" s="150">
        <v>0.13116325117063435</v>
      </c>
      <c r="G9" s="151">
        <v>24.1</v>
      </c>
      <c r="H9" s="148">
        <v>12154</v>
      </c>
      <c r="I9" s="148">
        <v>108531</v>
      </c>
      <c r="J9" s="148">
        <v>965071</v>
      </c>
      <c r="K9" s="151">
        <v>-23.985239852398525</v>
      </c>
      <c r="L9" s="151">
        <v>4.0366180981595088</v>
      </c>
      <c r="M9" s="151">
        <v>0.39645881447267128</v>
      </c>
      <c r="P9" s="83"/>
      <c r="R9" s="86"/>
      <c r="S9" s="86"/>
    </row>
    <row r="10" spans="2:20" ht="15" customHeight="1" x14ac:dyDescent="0.15">
      <c r="B10" s="2"/>
      <c r="C10" s="107" t="s">
        <v>3</v>
      </c>
      <c r="D10" s="156">
        <v>1016067</v>
      </c>
      <c r="E10" s="156">
        <v>1019956</v>
      </c>
      <c r="F10" s="159">
        <v>0.38275035012454883</v>
      </c>
      <c r="G10" s="159">
        <v>22.9</v>
      </c>
      <c r="H10" s="156">
        <v>6949</v>
      </c>
      <c r="I10" s="156">
        <v>96809</v>
      </c>
      <c r="J10" s="156">
        <v>927250</v>
      </c>
      <c r="K10" s="159">
        <v>-12.226853606163951</v>
      </c>
      <c r="L10" s="159">
        <v>3.4438911803047465</v>
      </c>
      <c r="M10" s="159">
        <v>0.46524428033405707</v>
      </c>
      <c r="P10" s="83"/>
      <c r="R10" s="86"/>
      <c r="S10" s="86"/>
    </row>
    <row r="11" spans="2:20" ht="15" customHeight="1" x14ac:dyDescent="0.15">
      <c r="B11" s="2"/>
      <c r="C11" s="107" t="s">
        <v>75</v>
      </c>
      <c r="D11" s="156">
        <v>29325</v>
      </c>
      <c r="E11" s="156">
        <v>28418</v>
      </c>
      <c r="F11" s="159">
        <v>-3.0929241261722082</v>
      </c>
      <c r="G11" s="159">
        <v>0.6</v>
      </c>
      <c r="H11" s="156">
        <v>2695</v>
      </c>
      <c r="I11" s="156">
        <v>6869</v>
      </c>
      <c r="J11" s="156">
        <v>19161</v>
      </c>
      <c r="K11" s="159">
        <v>-42.999153976311341</v>
      </c>
      <c r="L11" s="159">
        <v>20.508771929824562</v>
      </c>
      <c r="M11" s="159">
        <v>0.12017974710001045</v>
      </c>
      <c r="P11" s="83"/>
      <c r="R11" s="86"/>
      <c r="S11" s="86"/>
    </row>
    <row r="12" spans="2:20" ht="15" customHeight="1" x14ac:dyDescent="0.15">
      <c r="B12" s="2"/>
      <c r="C12" s="107" t="s">
        <v>76</v>
      </c>
      <c r="D12" s="156">
        <v>5923</v>
      </c>
      <c r="E12" s="156">
        <v>5431</v>
      </c>
      <c r="F12" s="159">
        <v>-8.3066013844335629</v>
      </c>
      <c r="G12" s="159">
        <v>0.1</v>
      </c>
      <c r="H12" s="156">
        <v>161</v>
      </c>
      <c r="I12" s="156">
        <v>1105</v>
      </c>
      <c r="J12" s="156">
        <v>4223</v>
      </c>
      <c r="K12" s="159">
        <v>-12.972972972972974</v>
      </c>
      <c r="L12" s="159">
        <v>-22.128259337561662</v>
      </c>
      <c r="M12" s="159">
        <v>-3.3195970695970698</v>
      </c>
      <c r="P12" s="83"/>
      <c r="R12" s="86"/>
      <c r="S12" s="86"/>
    </row>
    <row r="13" spans="2:20" ht="15" customHeight="1" x14ac:dyDescent="0.15">
      <c r="B13" s="2"/>
      <c r="C13" s="107" t="s">
        <v>77</v>
      </c>
      <c r="D13" s="156">
        <v>6547</v>
      </c>
      <c r="E13" s="156">
        <v>6129</v>
      </c>
      <c r="F13" s="159">
        <v>-6.3846036352527875</v>
      </c>
      <c r="G13" s="159">
        <v>0.1</v>
      </c>
      <c r="H13" s="156">
        <v>1392</v>
      </c>
      <c r="I13" s="156">
        <v>965</v>
      </c>
      <c r="J13" s="156">
        <v>3839</v>
      </c>
      <c r="K13" s="159">
        <v>-17.827626918536012</v>
      </c>
      <c r="L13" s="159">
        <v>-12.112932604735883</v>
      </c>
      <c r="M13" s="159">
        <v>0.81407563025210095</v>
      </c>
      <c r="P13" s="83"/>
      <c r="R13" s="86"/>
      <c r="S13" s="86"/>
    </row>
    <row r="14" spans="2:20" ht="15" customHeight="1" x14ac:dyDescent="0.15">
      <c r="B14" s="2"/>
      <c r="C14" s="107" t="s">
        <v>4</v>
      </c>
      <c r="D14" s="156">
        <v>14848</v>
      </c>
      <c r="E14" s="156">
        <v>14183</v>
      </c>
      <c r="F14" s="159">
        <v>-4.4787176724137927</v>
      </c>
      <c r="G14" s="159">
        <v>0.3</v>
      </c>
      <c r="H14" s="156">
        <v>956</v>
      </c>
      <c r="I14" s="156">
        <v>2782</v>
      </c>
      <c r="J14" s="156">
        <v>10598</v>
      </c>
      <c r="K14" s="159">
        <v>-34.699453551912569</v>
      </c>
      <c r="L14" s="159">
        <v>10.572337042925279</v>
      </c>
      <c r="M14" s="159">
        <v>-3.5668789808917198</v>
      </c>
      <c r="P14" s="83"/>
      <c r="R14" s="86"/>
      <c r="S14" s="86"/>
    </row>
    <row r="15" spans="2:20" ht="15" customHeight="1" x14ac:dyDescent="0.15">
      <c r="B15" s="2"/>
      <c r="C15" s="96"/>
      <c r="D15" s="167"/>
      <c r="E15" s="168"/>
      <c r="F15" s="169"/>
      <c r="G15" s="170"/>
      <c r="H15" s="167"/>
      <c r="I15" s="167"/>
      <c r="J15" s="184"/>
      <c r="K15" s="170"/>
      <c r="L15" s="170"/>
      <c r="M15" s="169"/>
      <c r="P15" s="83"/>
      <c r="R15" s="86"/>
      <c r="S15" s="86"/>
    </row>
    <row r="16" spans="2:20" ht="15" customHeight="1" x14ac:dyDescent="0.15">
      <c r="B16" s="2"/>
      <c r="C16" s="108" t="s">
        <v>41</v>
      </c>
      <c r="D16" s="148">
        <v>854491</v>
      </c>
      <c r="E16" s="149">
        <v>830440</v>
      </c>
      <c r="F16" s="150">
        <v>-2.8146580829991188</v>
      </c>
      <c r="G16" s="151">
        <v>18.600000000000001</v>
      </c>
      <c r="H16" s="148">
        <v>43436</v>
      </c>
      <c r="I16" s="148">
        <v>128937</v>
      </c>
      <c r="J16" s="148">
        <v>667065</v>
      </c>
      <c r="K16" s="151">
        <v>-1.9326289171859479</v>
      </c>
      <c r="L16" s="151">
        <v>-10.06884141365529</v>
      </c>
      <c r="M16" s="151">
        <v>-1.0118952223231299</v>
      </c>
      <c r="P16" s="83"/>
      <c r="R16" s="86"/>
      <c r="S16" s="86"/>
    </row>
    <row r="17" spans="2:19" ht="15" customHeight="1" x14ac:dyDescent="0.15">
      <c r="B17" s="2"/>
      <c r="C17" s="107" t="s">
        <v>8</v>
      </c>
      <c r="D17" s="156">
        <v>603774</v>
      </c>
      <c r="E17" s="156">
        <v>594091</v>
      </c>
      <c r="F17" s="159">
        <v>-1.6037457724247817</v>
      </c>
      <c r="G17" s="159">
        <v>13.3</v>
      </c>
      <c r="H17" s="156">
        <v>24335</v>
      </c>
      <c r="I17" s="156">
        <v>74339</v>
      </c>
      <c r="J17" s="156">
        <v>501855</v>
      </c>
      <c r="K17" s="159">
        <v>-3.1943670936430899</v>
      </c>
      <c r="L17" s="159">
        <v>-6.3976328380760519</v>
      </c>
      <c r="M17" s="159">
        <v>-0.46568544812307744</v>
      </c>
      <c r="P17" s="83"/>
      <c r="R17" s="86"/>
      <c r="S17" s="86"/>
    </row>
    <row r="18" spans="2:19" ht="15" customHeight="1" x14ac:dyDescent="0.15">
      <c r="B18" s="2"/>
      <c r="C18" s="107" t="s">
        <v>9</v>
      </c>
      <c r="D18" s="156">
        <v>91771</v>
      </c>
      <c r="E18" s="156">
        <v>88074</v>
      </c>
      <c r="F18" s="159">
        <v>-4.0285057371064932</v>
      </c>
      <c r="G18" s="159">
        <v>2</v>
      </c>
      <c r="H18" s="156">
        <v>4845</v>
      </c>
      <c r="I18" s="156">
        <v>20736</v>
      </c>
      <c r="J18" s="156">
        <v>63448</v>
      </c>
      <c r="K18" s="159">
        <v>-2.6913034745932918</v>
      </c>
      <c r="L18" s="159">
        <v>-3.9466370205669814</v>
      </c>
      <c r="M18" s="159">
        <v>-3.8112852854673904</v>
      </c>
      <c r="P18" s="83"/>
      <c r="R18" s="86"/>
      <c r="S18" s="86"/>
    </row>
    <row r="19" spans="2:19" ht="15" customHeight="1" x14ac:dyDescent="0.15">
      <c r="B19" s="2"/>
      <c r="C19" s="107" t="s">
        <v>10</v>
      </c>
      <c r="D19" s="156">
        <v>82486</v>
      </c>
      <c r="E19" s="156">
        <v>74828</v>
      </c>
      <c r="F19" s="159">
        <v>-9.2839997090415345</v>
      </c>
      <c r="G19" s="159">
        <v>1.7</v>
      </c>
      <c r="H19" s="156">
        <v>7276</v>
      </c>
      <c r="I19" s="156">
        <v>16815</v>
      </c>
      <c r="J19" s="156">
        <v>51548</v>
      </c>
      <c r="K19" s="159">
        <v>1.0134666111342496</v>
      </c>
      <c r="L19" s="159">
        <v>-31.342125678820793</v>
      </c>
      <c r="M19" s="159">
        <v>0.14570745827909778</v>
      </c>
      <c r="P19" s="83"/>
      <c r="R19" s="86"/>
      <c r="S19" s="86"/>
    </row>
    <row r="20" spans="2:19" ht="15" customHeight="1" x14ac:dyDescent="0.15">
      <c r="B20" s="2"/>
      <c r="C20" s="107" t="s">
        <v>14</v>
      </c>
      <c r="D20" s="156">
        <v>3799</v>
      </c>
      <c r="E20" s="156">
        <v>3984</v>
      </c>
      <c r="F20" s="159">
        <v>4.869702553303501</v>
      </c>
      <c r="G20" s="159">
        <v>0.1</v>
      </c>
      <c r="H20" s="156">
        <v>264</v>
      </c>
      <c r="I20" s="156">
        <v>756</v>
      </c>
      <c r="J20" s="156">
        <v>3008</v>
      </c>
      <c r="K20" s="159">
        <v>-7.6923076923076925</v>
      </c>
      <c r="L20" s="159">
        <v>55.876288659793815</v>
      </c>
      <c r="M20" s="159">
        <v>-1.6672115070284408</v>
      </c>
      <c r="P20" s="83"/>
      <c r="R20" s="86"/>
      <c r="S20" s="86"/>
    </row>
    <row r="21" spans="2:19" ht="15" customHeight="1" x14ac:dyDescent="0.15">
      <c r="B21" s="2"/>
      <c r="C21" s="107" t="s">
        <v>11</v>
      </c>
      <c r="D21" s="156">
        <v>32302</v>
      </c>
      <c r="E21" s="156">
        <v>31153</v>
      </c>
      <c r="F21" s="159">
        <v>-3.5570552906940751</v>
      </c>
      <c r="G21" s="159">
        <v>0.7</v>
      </c>
      <c r="H21" s="156">
        <v>3421</v>
      </c>
      <c r="I21" s="156">
        <v>4702</v>
      </c>
      <c r="J21" s="156">
        <v>23367</v>
      </c>
      <c r="K21" s="159">
        <v>-1.2128212532486284</v>
      </c>
      <c r="L21" s="159">
        <v>-6.3906032251642442</v>
      </c>
      <c r="M21" s="159">
        <v>-2.9730515301249842</v>
      </c>
      <c r="P21" s="83"/>
      <c r="R21" s="86"/>
      <c r="S21" s="86"/>
    </row>
    <row r="22" spans="2:19" ht="15" customHeight="1" x14ac:dyDescent="0.15">
      <c r="B22" s="2"/>
      <c r="C22" s="107" t="s">
        <v>12</v>
      </c>
      <c r="D22" s="156">
        <v>20030</v>
      </c>
      <c r="E22" s="156">
        <v>18486</v>
      </c>
      <c r="F22" s="159">
        <v>-7.7084373439840244</v>
      </c>
      <c r="G22" s="159">
        <v>0.4</v>
      </c>
      <c r="H22" s="156">
        <v>1537</v>
      </c>
      <c r="I22" s="156">
        <v>2673</v>
      </c>
      <c r="J22" s="156">
        <v>14477</v>
      </c>
      <c r="K22" s="159">
        <v>-2.1019108280254777</v>
      </c>
      <c r="L22" s="159">
        <v>-11.166500498504487</v>
      </c>
      <c r="M22" s="159">
        <v>-7.2938012295081966</v>
      </c>
      <c r="P22" s="83"/>
      <c r="R22" s="86"/>
      <c r="S22" s="86"/>
    </row>
    <row r="23" spans="2:19" ht="15" customHeight="1" x14ac:dyDescent="0.15">
      <c r="B23" s="2"/>
      <c r="C23" s="109" t="s">
        <v>13</v>
      </c>
      <c r="D23" s="163">
        <v>20329</v>
      </c>
      <c r="E23" s="163">
        <v>19823</v>
      </c>
      <c r="F23" s="164">
        <v>-2.4890550445176842</v>
      </c>
      <c r="G23" s="164">
        <v>0.4</v>
      </c>
      <c r="H23" s="163">
        <v>1758</v>
      </c>
      <c r="I23" s="163">
        <v>8917</v>
      </c>
      <c r="J23" s="163">
        <v>9362</v>
      </c>
      <c r="K23" s="164">
        <v>6.4164648910411621</v>
      </c>
      <c r="L23" s="164">
        <v>-4.702361868120124</v>
      </c>
      <c r="M23" s="164">
        <v>-1.3175924949931483</v>
      </c>
      <c r="P23" s="83"/>
      <c r="R23" s="86"/>
      <c r="S23" s="86"/>
    </row>
    <row r="24" spans="2:19" ht="15" customHeight="1" x14ac:dyDescent="0.15">
      <c r="B24" s="2"/>
      <c r="C24" s="107"/>
      <c r="D24" s="156"/>
      <c r="E24" s="157"/>
      <c r="F24" s="158"/>
      <c r="G24" s="159"/>
      <c r="H24" s="156"/>
      <c r="I24" s="156"/>
      <c r="J24" s="185"/>
      <c r="K24" s="159"/>
      <c r="L24" s="159"/>
      <c r="M24" s="158"/>
      <c r="P24" s="83"/>
      <c r="R24" s="86"/>
      <c r="S24" s="86"/>
    </row>
    <row r="25" spans="2:19" ht="15" customHeight="1" x14ac:dyDescent="0.15">
      <c r="B25" s="2"/>
      <c r="C25" s="108" t="s">
        <v>42</v>
      </c>
      <c r="D25" s="148">
        <v>1119769</v>
      </c>
      <c r="E25" s="149">
        <v>1098462</v>
      </c>
      <c r="F25" s="150">
        <v>-1.9028031674389985</v>
      </c>
      <c r="G25" s="151">
        <v>24.6</v>
      </c>
      <c r="H25" s="148">
        <v>46322</v>
      </c>
      <c r="I25" s="148">
        <v>255701</v>
      </c>
      <c r="J25" s="148">
        <v>808343</v>
      </c>
      <c r="K25" s="151">
        <v>1.6279069767441861</v>
      </c>
      <c r="L25" s="151">
        <v>-5.6394681585191693</v>
      </c>
      <c r="M25" s="151">
        <v>-0.50612033897261999</v>
      </c>
      <c r="P25" s="83"/>
      <c r="R25" s="86"/>
      <c r="S25" s="86"/>
    </row>
    <row r="26" spans="2:19" ht="15" customHeight="1" x14ac:dyDescent="0.15">
      <c r="B26" s="2"/>
      <c r="C26" s="110" t="s">
        <v>16</v>
      </c>
      <c r="D26" s="156">
        <v>946930</v>
      </c>
      <c r="E26" s="156">
        <v>921485</v>
      </c>
      <c r="F26" s="159">
        <v>-2.6871046434266526</v>
      </c>
      <c r="G26" s="159">
        <v>20.7</v>
      </c>
      <c r="H26" s="156">
        <v>20780</v>
      </c>
      <c r="I26" s="156">
        <v>212555</v>
      </c>
      <c r="J26" s="156">
        <v>698136</v>
      </c>
      <c r="K26" s="159">
        <v>-2.3817353314229344</v>
      </c>
      <c r="L26" s="159">
        <v>-8.8810487328097665</v>
      </c>
      <c r="M26" s="159">
        <v>-0.29363374617247839</v>
      </c>
      <c r="P26" s="83"/>
      <c r="R26" s="86"/>
      <c r="S26" s="86"/>
    </row>
    <row r="27" spans="2:19" ht="15" customHeight="1" x14ac:dyDescent="0.15">
      <c r="B27" s="2"/>
      <c r="C27" s="107" t="s">
        <v>46</v>
      </c>
      <c r="D27" s="186">
        <v>28959</v>
      </c>
      <c r="E27" s="186">
        <v>29784</v>
      </c>
      <c r="F27" s="159">
        <v>2.8488552781518699</v>
      </c>
      <c r="G27" s="159">
        <v>0.7</v>
      </c>
      <c r="H27" s="156">
        <v>4078</v>
      </c>
      <c r="I27" s="156">
        <v>5961</v>
      </c>
      <c r="J27" s="156">
        <v>20068</v>
      </c>
      <c r="K27" s="159">
        <v>4.0040805916857947</v>
      </c>
      <c r="L27" s="159">
        <v>16.040490558691843</v>
      </c>
      <c r="M27" s="159">
        <v>-0.36244476441090312</v>
      </c>
      <c r="P27" s="83"/>
      <c r="R27" s="86"/>
      <c r="S27" s="86"/>
    </row>
    <row r="28" spans="2:19" ht="15" customHeight="1" x14ac:dyDescent="0.15">
      <c r="B28" s="2"/>
      <c r="C28" s="107" t="s">
        <v>47</v>
      </c>
      <c r="D28" s="186">
        <v>49078</v>
      </c>
      <c r="E28" s="186">
        <v>47850</v>
      </c>
      <c r="F28" s="159">
        <v>-2.5021394514853905</v>
      </c>
      <c r="G28" s="159">
        <v>1.1000000000000001</v>
      </c>
      <c r="H28" s="156">
        <v>7626</v>
      </c>
      <c r="I28" s="156">
        <v>10300</v>
      </c>
      <c r="J28" s="156">
        <v>30443</v>
      </c>
      <c r="K28" s="159">
        <v>4.3228454172366622</v>
      </c>
      <c r="L28" s="159">
        <v>-8.8656874889400115</v>
      </c>
      <c r="M28" s="159">
        <v>-1.3864144342586893</v>
      </c>
      <c r="P28" s="83"/>
      <c r="R28" s="86"/>
      <c r="S28" s="86"/>
    </row>
    <row r="29" spans="2:19" ht="15" customHeight="1" x14ac:dyDescent="0.15">
      <c r="B29" s="2"/>
      <c r="C29" s="107" t="s">
        <v>48</v>
      </c>
      <c r="D29" s="186">
        <v>18272</v>
      </c>
      <c r="E29" s="186">
        <v>18997</v>
      </c>
      <c r="F29" s="159">
        <v>3.9678196147110332</v>
      </c>
      <c r="G29" s="159">
        <v>0.4</v>
      </c>
      <c r="H29" s="156">
        <v>3802</v>
      </c>
      <c r="I29" s="156">
        <v>6202</v>
      </c>
      <c r="J29" s="156">
        <v>9199</v>
      </c>
      <c r="K29" s="159">
        <v>2.6457883369330455</v>
      </c>
      <c r="L29" s="159">
        <v>17.886333396692645</v>
      </c>
      <c r="M29" s="159">
        <v>-2.7384224994713469</v>
      </c>
      <c r="P29" s="83"/>
      <c r="R29" s="86"/>
      <c r="S29" s="86"/>
    </row>
    <row r="30" spans="2:19" ht="15" customHeight="1" x14ac:dyDescent="0.15">
      <c r="B30" s="2"/>
      <c r="C30" s="110" t="s">
        <v>49</v>
      </c>
      <c r="D30" s="186">
        <v>41201</v>
      </c>
      <c r="E30" s="186">
        <v>40843</v>
      </c>
      <c r="F30" s="159">
        <v>-0.86891094876337949</v>
      </c>
      <c r="G30" s="159">
        <v>0.9</v>
      </c>
      <c r="H30" s="156">
        <v>5526</v>
      </c>
      <c r="I30" s="156">
        <v>9036</v>
      </c>
      <c r="J30" s="156">
        <v>26724</v>
      </c>
      <c r="K30" s="159">
        <v>14.957353858955692</v>
      </c>
      <c r="L30" s="159">
        <v>-6.0316139767054908</v>
      </c>
      <c r="M30" s="159">
        <v>-1.4565433828680998</v>
      </c>
      <c r="P30" s="83"/>
      <c r="R30" s="86"/>
      <c r="S30" s="86"/>
    </row>
    <row r="31" spans="2:19" ht="15" customHeight="1" x14ac:dyDescent="0.15">
      <c r="B31" s="2"/>
      <c r="C31" s="107" t="s">
        <v>50</v>
      </c>
      <c r="D31" s="186">
        <v>28347</v>
      </c>
      <c r="E31" s="186">
        <v>32626</v>
      </c>
      <c r="F31" s="159">
        <v>15.095071788901823</v>
      </c>
      <c r="G31" s="159">
        <v>0.7</v>
      </c>
      <c r="H31" s="156">
        <v>3058</v>
      </c>
      <c r="I31" s="156">
        <v>10983</v>
      </c>
      <c r="J31" s="156">
        <v>18939</v>
      </c>
      <c r="K31" s="159">
        <v>-2.8280902446774707</v>
      </c>
      <c r="L31" s="159">
        <v>91.108404384896474</v>
      </c>
      <c r="M31" s="159">
        <v>-3.804347826086957</v>
      </c>
      <c r="P31" s="83"/>
      <c r="R31" s="86"/>
      <c r="S31" s="86"/>
    </row>
    <row r="32" spans="2:19" ht="15" customHeight="1" x14ac:dyDescent="0.15">
      <c r="B32" s="2"/>
      <c r="C32" s="111" t="s">
        <v>51</v>
      </c>
      <c r="D32" s="186">
        <v>6982</v>
      </c>
      <c r="E32" s="186">
        <v>6876</v>
      </c>
      <c r="F32" s="164">
        <v>-1.5181896304783731</v>
      </c>
      <c r="G32" s="159">
        <v>0.2</v>
      </c>
      <c r="H32" s="156">
        <v>1452</v>
      </c>
      <c r="I32" s="156">
        <v>664</v>
      </c>
      <c r="J32" s="156">
        <v>4835</v>
      </c>
      <c r="K32" s="159">
        <v>3.3451957295373669</v>
      </c>
      <c r="L32" s="159">
        <v>2.4691358024691357</v>
      </c>
      <c r="M32" s="159">
        <v>-3.0479246039703227</v>
      </c>
      <c r="P32" s="83"/>
      <c r="R32" s="86"/>
      <c r="S32" s="86"/>
    </row>
    <row r="33" spans="2:19" ht="15" customHeight="1" x14ac:dyDescent="0.15">
      <c r="B33" s="2"/>
      <c r="C33" s="112"/>
      <c r="D33" s="167"/>
      <c r="E33" s="168"/>
      <c r="F33" s="169"/>
      <c r="G33" s="170"/>
      <c r="H33" s="167"/>
      <c r="I33" s="167"/>
      <c r="J33" s="187"/>
      <c r="K33" s="170"/>
      <c r="L33" s="170"/>
      <c r="M33" s="169"/>
      <c r="P33" s="83"/>
      <c r="R33" s="86"/>
      <c r="S33" s="86"/>
    </row>
    <row r="34" spans="2:19" ht="15" customHeight="1" x14ac:dyDescent="0.15">
      <c r="B34" s="2"/>
      <c r="C34" s="113" t="s">
        <v>43</v>
      </c>
      <c r="D34" s="148">
        <v>372885</v>
      </c>
      <c r="E34" s="149">
        <v>373458</v>
      </c>
      <c r="F34" s="150">
        <v>0.15366668007562653</v>
      </c>
      <c r="G34" s="151">
        <v>8.4</v>
      </c>
      <c r="H34" s="148">
        <v>35571</v>
      </c>
      <c r="I34" s="148">
        <v>66042</v>
      </c>
      <c r="J34" s="148">
        <v>275892</v>
      </c>
      <c r="K34" s="151">
        <v>-1.2821580218133379</v>
      </c>
      <c r="L34" s="151">
        <v>8.67175673007306</v>
      </c>
      <c r="M34" s="151">
        <v>-1.1706548216076802</v>
      </c>
      <c r="P34" s="83"/>
      <c r="R34" s="86"/>
      <c r="S34" s="86"/>
    </row>
    <row r="35" spans="2:19" ht="15" customHeight="1" x14ac:dyDescent="0.15">
      <c r="B35" s="2"/>
      <c r="C35" s="111" t="s">
        <v>18</v>
      </c>
      <c r="D35" s="156">
        <v>157744</v>
      </c>
      <c r="E35" s="156">
        <v>158202</v>
      </c>
      <c r="F35" s="159">
        <v>0.29034384826047266</v>
      </c>
      <c r="G35" s="159">
        <v>3.5</v>
      </c>
      <c r="H35" s="156">
        <v>6808</v>
      </c>
      <c r="I35" s="156">
        <v>26082</v>
      </c>
      <c r="J35" s="156">
        <v>127026</v>
      </c>
      <c r="K35" s="159">
        <v>-5.8367911479944672</v>
      </c>
      <c r="L35" s="159">
        <v>12.475742809090518</v>
      </c>
      <c r="M35" s="159">
        <v>-1.2446842420331656</v>
      </c>
      <c r="P35" s="83"/>
      <c r="R35" s="86"/>
      <c r="S35" s="86"/>
    </row>
    <row r="36" spans="2:19" ht="15" customHeight="1" x14ac:dyDescent="0.15">
      <c r="B36" s="2"/>
      <c r="C36" s="111" t="s">
        <v>19</v>
      </c>
      <c r="D36" s="156">
        <v>87382</v>
      </c>
      <c r="E36" s="156">
        <v>87870</v>
      </c>
      <c r="F36" s="159">
        <v>0.55846741891922824</v>
      </c>
      <c r="G36" s="159">
        <v>2</v>
      </c>
      <c r="H36" s="156">
        <v>13115</v>
      </c>
      <c r="I36" s="156">
        <v>15136</v>
      </c>
      <c r="J36" s="156">
        <v>60571</v>
      </c>
      <c r="K36" s="159">
        <v>3.7004823278247807</v>
      </c>
      <c r="L36" s="159">
        <v>-1.3427193325511666</v>
      </c>
      <c r="M36" s="159">
        <v>0.75854611993678778</v>
      </c>
      <c r="P36" s="83"/>
      <c r="R36" s="86"/>
      <c r="S36" s="86"/>
    </row>
    <row r="37" spans="2:19" ht="15" customHeight="1" x14ac:dyDescent="0.15">
      <c r="B37" s="2"/>
      <c r="C37" s="114" t="s">
        <v>20</v>
      </c>
      <c r="D37" s="156">
        <v>25540</v>
      </c>
      <c r="E37" s="156">
        <v>24912</v>
      </c>
      <c r="F37" s="159">
        <v>-2.4588880187940485</v>
      </c>
      <c r="G37" s="159">
        <v>0.6</v>
      </c>
      <c r="H37" s="156">
        <v>2342</v>
      </c>
      <c r="I37" s="156">
        <v>3601</v>
      </c>
      <c r="J37" s="156">
        <v>19239</v>
      </c>
      <c r="K37" s="159">
        <v>1.3852813852813852</v>
      </c>
      <c r="L37" s="159">
        <v>7.7498503889886301</v>
      </c>
      <c r="M37" s="159">
        <v>-4.2788198417831733</v>
      </c>
      <c r="P37" s="83"/>
      <c r="R37" s="86"/>
      <c r="S37" s="86"/>
    </row>
    <row r="38" spans="2:19" ht="15" customHeight="1" x14ac:dyDescent="0.15">
      <c r="B38" s="2"/>
      <c r="C38" s="114" t="s">
        <v>21</v>
      </c>
      <c r="D38" s="156">
        <v>19420</v>
      </c>
      <c r="E38" s="156">
        <v>19706</v>
      </c>
      <c r="F38" s="159">
        <v>1.4727085478887745</v>
      </c>
      <c r="G38" s="159">
        <v>0.4</v>
      </c>
      <c r="H38" s="156">
        <v>2125</v>
      </c>
      <c r="I38" s="156">
        <v>3597</v>
      </c>
      <c r="J38" s="156">
        <v>14197</v>
      </c>
      <c r="K38" s="159">
        <v>4.7080979284369114E-2</v>
      </c>
      <c r="L38" s="159">
        <v>49.812578092461472</v>
      </c>
      <c r="M38" s="159">
        <v>-5.7053666312433577</v>
      </c>
      <c r="P38" s="83"/>
      <c r="R38" s="86"/>
      <c r="S38" s="86"/>
    </row>
    <row r="39" spans="2:19" ht="15" customHeight="1" x14ac:dyDescent="0.15">
      <c r="B39" s="2"/>
      <c r="C39" s="107" t="s">
        <v>15</v>
      </c>
      <c r="D39" s="156">
        <v>29364</v>
      </c>
      <c r="E39" s="156">
        <v>28433</v>
      </c>
      <c r="F39" s="159">
        <v>-3.1705489715297643</v>
      </c>
      <c r="G39" s="159">
        <v>0.6</v>
      </c>
      <c r="H39" s="156">
        <v>4260</v>
      </c>
      <c r="I39" s="156">
        <v>4246</v>
      </c>
      <c r="J39" s="156">
        <v>20235</v>
      </c>
      <c r="K39" s="159">
        <v>-3.7940379403794036</v>
      </c>
      <c r="L39" s="159">
        <v>-8.9622641509433958</v>
      </c>
      <c r="M39" s="159">
        <v>-1.3600467973091548</v>
      </c>
      <c r="P39" s="83"/>
      <c r="R39" s="86"/>
      <c r="S39" s="86"/>
    </row>
    <row r="40" spans="2:19" ht="15" customHeight="1" x14ac:dyDescent="0.15">
      <c r="B40" s="2"/>
      <c r="C40" s="110" t="s">
        <v>22</v>
      </c>
      <c r="D40" s="156">
        <v>29352</v>
      </c>
      <c r="E40" s="156">
        <v>29712</v>
      </c>
      <c r="F40" s="159">
        <v>1.2264922322158627</v>
      </c>
      <c r="G40" s="159">
        <v>0.7</v>
      </c>
      <c r="H40" s="156">
        <v>4551</v>
      </c>
      <c r="I40" s="156">
        <v>7161</v>
      </c>
      <c r="J40" s="156">
        <v>18323</v>
      </c>
      <c r="K40" s="159">
        <v>-2.0447696943607405</v>
      </c>
      <c r="L40" s="159">
        <v>4.9384525205158267</v>
      </c>
      <c r="M40" s="159">
        <v>1.0979916133303906</v>
      </c>
      <c r="P40" s="83"/>
      <c r="R40" s="86"/>
      <c r="S40" s="86"/>
    </row>
    <row r="41" spans="2:19" ht="15" customHeight="1" x14ac:dyDescent="0.15">
      <c r="B41" s="2"/>
      <c r="C41" s="115" t="s">
        <v>23</v>
      </c>
      <c r="D41" s="163">
        <v>24084</v>
      </c>
      <c r="E41" s="163">
        <v>24624</v>
      </c>
      <c r="F41" s="159">
        <v>2.2421524663677128</v>
      </c>
      <c r="G41" s="164">
        <v>0.6</v>
      </c>
      <c r="H41" s="156">
        <v>2370</v>
      </c>
      <c r="I41" s="156">
        <v>6219</v>
      </c>
      <c r="J41" s="156">
        <v>16302</v>
      </c>
      <c r="K41" s="159">
        <v>-10.464676992822062</v>
      </c>
      <c r="L41" s="159">
        <v>24.131736526946106</v>
      </c>
      <c r="M41" s="159">
        <v>-1.9487549621075424</v>
      </c>
      <c r="P41" s="83"/>
      <c r="R41" s="86"/>
      <c r="S41" s="86"/>
    </row>
    <row r="42" spans="2:19" ht="15" customHeight="1" x14ac:dyDescent="0.15">
      <c r="B42" s="2"/>
      <c r="C42" s="116"/>
      <c r="D42" s="167"/>
      <c r="E42" s="168"/>
      <c r="F42" s="169"/>
      <c r="G42" s="170"/>
      <c r="H42" s="167"/>
      <c r="I42" s="167"/>
      <c r="J42" s="188"/>
      <c r="K42" s="170"/>
      <c r="L42" s="170"/>
      <c r="M42" s="169"/>
      <c r="P42" s="83"/>
      <c r="R42" s="86"/>
      <c r="S42" s="86"/>
    </row>
    <row r="43" spans="2:19" ht="15" customHeight="1" x14ac:dyDescent="0.15">
      <c r="B43" s="2"/>
      <c r="C43" s="106" t="s">
        <v>44</v>
      </c>
      <c r="D43" s="148">
        <v>898456</v>
      </c>
      <c r="E43" s="149">
        <v>874952</v>
      </c>
      <c r="F43" s="150">
        <v>-2.6160435235559674</v>
      </c>
      <c r="G43" s="151">
        <v>19.600000000000001</v>
      </c>
      <c r="H43" s="148">
        <v>60743</v>
      </c>
      <c r="I43" s="148">
        <v>354491</v>
      </c>
      <c r="J43" s="148">
        <v>469199</v>
      </c>
      <c r="K43" s="151">
        <v>6.8760446907715327</v>
      </c>
      <c r="L43" s="151">
        <v>-4.8918234404009402</v>
      </c>
      <c r="M43" s="151">
        <v>-1.4945897488652538</v>
      </c>
      <c r="P43" s="83"/>
      <c r="R43" s="86"/>
      <c r="S43" s="86"/>
    </row>
    <row r="44" spans="2:19" ht="15" customHeight="1" x14ac:dyDescent="0.15">
      <c r="B44" s="2"/>
      <c r="C44" s="117" t="s">
        <v>24</v>
      </c>
      <c r="D44" s="156">
        <v>204196</v>
      </c>
      <c r="E44" s="156">
        <v>201966</v>
      </c>
      <c r="F44" s="159">
        <v>-1.0920879938882251</v>
      </c>
      <c r="G44" s="159">
        <v>4.5</v>
      </c>
      <c r="H44" s="156">
        <v>15152</v>
      </c>
      <c r="I44" s="156">
        <v>37925</v>
      </c>
      <c r="J44" s="156">
        <v>151078</v>
      </c>
      <c r="K44" s="159">
        <v>1.2360526491614887</v>
      </c>
      <c r="L44" s="159">
        <v>0.1187961985216473</v>
      </c>
      <c r="M44" s="159">
        <v>-1.2787924331035383</v>
      </c>
      <c r="P44" s="83"/>
      <c r="R44" s="86"/>
      <c r="S44" s="86"/>
    </row>
    <row r="45" spans="2:19" ht="15" customHeight="1" x14ac:dyDescent="0.15">
      <c r="B45" s="2"/>
      <c r="C45" s="117" t="s">
        <v>25</v>
      </c>
      <c r="D45" s="156">
        <v>163130</v>
      </c>
      <c r="E45" s="156">
        <v>161108</v>
      </c>
      <c r="F45" s="159">
        <v>-1.239502237479311</v>
      </c>
      <c r="G45" s="159">
        <v>3.6</v>
      </c>
      <c r="H45" s="156">
        <v>8812</v>
      </c>
      <c r="I45" s="156">
        <v>43978</v>
      </c>
      <c r="J45" s="156">
        <v>110064</v>
      </c>
      <c r="K45" s="159">
        <v>13.13390679162922</v>
      </c>
      <c r="L45" s="159">
        <v>1.0477459675566381</v>
      </c>
      <c r="M45" s="159">
        <v>-2.7411059858968243</v>
      </c>
      <c r="P45" s="83"/>
      <c r="R45" s="86"/>
      <c r="S45" s="86"/>
    </row>
    <row r="46" spans="2:19" ht="15" customHeight="1" x14ac:dyDescent="0.15">
      <c r="B46" s="2"/>
      <c r="C46" s="117" t="s">
        <v>52</v>
      </c>
      <c r="D46" s="156">
        <v>37603</v>
      </c>
      <c r="E46" s="156">
        <v>36950</v>
      </c>
      <c r="F46" s="159">
        <v>-1.7365635720554211</v>
      </c>
      <c r="G46" s="159">
        <v>0.8</v>
      </c>
      <c r="H46" s="156">
        <v>1415</v>
      </c>
      <c r="I46" s="156">
        <v>6036</v>
      </c>
      <c r="J46" s="156">
        <v>29900</v>
      </c>
      <c r="K46" s="159">
        <v>-8.2360570687418928</v>
      </c>
      <c r="L46" s="159">
        <v>-2.1559409952990762</v>
      </c>
      <c r="M46" s="159">
        <v>-1.0032116014965402</v>
      </c>
      <c r="P46" s="83"/>
      <c r="R46" s="86"/>
      <c r="S46" s="86"/>
    </row>
    <row r="47" spans="2:19" ht="15" customHeight="1" x14ac:dyDescent="0.15">
      <c r="B47" s="2"/>
      <c r="C47" s="117" t="s">
        <v>53</v>
      </c>
      <c r="D47" s="156">
        <v>47526</v>
      </c>
      <c r="E47" s="156">
        <v>49392</v>
      </c>
      <c r="F47" s="159">
        <v>3.9262719353616973</v>
      </c>
      <c r="G47" s="159">
        <v>1.1000000000000001</v>
      </c>
      <c r="H47" s="156">
        <v>6226</v>
      </c>
      <c r="I47" s="156">
        <v>11329</v>
      </c>
      <c r="J47" s="156">
        <v>32372</v>
      </c>
      <c r="K47" s="159">
        <v>-2.8856652628295119</v>
      </c>
      <c r="L47" s="159">
        <v>24.058256679807272</v>
      </c>
      <c r="M47" s="159">
        <v>-1.2354830738818878E-2</v>
      </c>
      <c r="P47" s="83"/>
      <c r="R47" s="86"/>
      <c r="S47" s="86"/>
    </row>
    <row r="48" spans="2:19" ht="15" customHeight="1" x14ac:dyDescent="0.15">
      <c r="B48" s="2"/>
      <c r="C48" s="117" t="s">
        <v>54</v>
      </c>
      <c r="D48" s="156">
        <v>27911</v>
      </c>
      <c r="E48" s="156">
        <v>28955</v>
      </c>
      <c r="F48" s="159">
        <v>3.7404607502418399</v>
      </c>
      <c r="G48" s="159">
        <v>0.6</v>
      </c>
      <c r="H48" s="156">
        <v>4166</v>
      </c>
      <c r="I48" s="156">
        <v>5448</v>
      </c>
      <c r="J48" s="156">
        <v>19656</v>
      </c>
      <c r="K48" s="159">
        <v>20.16152293048745</v>
      </c>
      <c r="L48" s="159">
        <v>-0.42039846463169434</v>
      </c>
      <c r="M48" s="159">
        <v>2.3536763174338682</v>
      </c>
      <c r="P48" s="83"/>
      <c r="R48" s="86"/>
      <c r="S48" s="86"/>
    </row>
    <row r="49" spans="2:19" ht="15" customHeight="1" x14ac:dyDescent="0.15">
      <c r="B49" s="2"/>
      <c r="C49" s="117" t="s">
        <v>55</v>
      </c>
      <c r="D49" s="156">
        <v>23475</v>
      </c>
      <c r="E49" s="156">
        <v>23783</v>
      </c>
      <c r="F49" s="159">
        <v>1.3120340788072418</v>
      </c>
      <c r="G49" s="159">
        <v>0.5</v>
      </c>
      <c r="H49" s="156">
        <v>6779</v>
      </c>
      <c r="I49" s="156">
        <v>9447</v>
      </c>
      <c r="J49" s="156">
        <v>7814</v>
      </c>
      <c r="K49" s="159">
        <v>2.7276860130322778</v>
      </c>
      <c r="L49" s="159">
        <v>-0.63111391606184919</v>
      </c>
      <c r="M49" s="159">
        <v>3.3051295610787941</v>
      </c>
      <c r="P49" s="83"/>
      <c r="R49" s="86"/>
      <c r="S49" s="86"/>
    </row>
    <row r="50" spans="2:19" ht="15" customHeight="1" x14ac:dyDescent="0.15">
      <c r="B50" s="2"/>
      <c r="C50" s="117" t="s">
        <v>56</v>
      </c>
      <c r="D50" s="156">
        <v>44954</v>
      </c>
      <c r="E50" s="156">
        <v>46985</v>
      </c>
      <c r="F50" s="159">
        <v>4.5179516839435871</v>
      </c>
      <c r="G50" s="159">
        <v>1.1000000000000001</v>
      </c>
      <c r="H50" s="156">
        <v>8598</v>
      </c>
      <c r="I50" s="156">
        <v>9200</v>
      </c>
      <c r="J50" s="156">
        <v>29697</v>
      </c>
      <c r="K50" s="159">
        <v>11.953125</v>
      </c>
      <c r="L50" s="159">
        <v>21.902742811713264</v>
      </c>
      <c r="M50" s="159">
        <v>-1.3355925446028107</v>
      </c>
      <c r="P50" s="83"/>
      <c r="R50" s="86"/>
      <c r="S50" s="86"/>
    </row>
    <row r="51" spans="2:19" ht="15" customHeight="1" x14ac:dyDescent="0.15">
      <c r="B51" s="2"/>
      <c r="C51" s="117" t="s">
        <v>26</v>
      </c>
      <c r="D51" s="156">
        <v>275560</v>
      </c>
      <c r="E51" s="156">
        <v>252651</v>
      </c>
      <c r="F51" s="159">
        <v>-8.3136159094208164</v>
      </c>
      <c r="G51" s="159">
        <v>5.7</v>
      </c>
      <c r="H51" s="156">
        <v>4837</v>
      </c>
      <c r="I51" s="156">
        <v>205307</v>
      </c>
      <c r="J51" s="156">
        <v>45245</v>
      </c>
      <c r="K51" s="159">
        <v>5.8656161085576715</v>
      </c>
      <c r="L51" s="159">
        <v>-9.1742794576301172</v>
      </c>
      <c r="M51" s="159">
        <v>-4.1866079369785272</v>
      </c>
      <c r="P51" s="83"/>
      <c r="R51" s="86"/>
      <c r="S51" s="86"/>
    </row>
    <row r="52" spans="2:19" ht="15" customHeight="1" x14ac:dyDescent="0.15">
      <c r="B52" s="2"/>
      <c r="C52" s="114" t="s">
        <v>17</v>
      </c>
      <c r="D52" s="156">
        <v>74100</v>
      </c>
      <c r="E52" s="156">
        <v>73161</v>
      </c>
      <c r="F52" s="159">
        <v>-1.2672064777327936</v>
      </c>
      <c r="G52" s="159">
        <v>1.6</v>
      </c>
      <c r="H52" s="156">
        <v>4761</v>
      </c>
      <c r="I52" s="156">
        <v>25820</v>
      </c>
      <c r="J52" s="156">
        <v>43374</v>
      </c>
      <c r="K52" s="159">
        <v>24.927840461821045</v>
      </c>
      <c r="L52" s="159">
        <v>-5.9449220457525858</v>
      </c>
      <c r="M52" s="159">
        <v>-0.17261617068286958</v>
      </c>
      <c r="P52" s="83"/>
      <c r="R52" s="86"/>
      <c r="S52" s="86"/>
    </row>
    <row r="53" spans="2:19" ht="15" customHeight="1" x14ac:dyDescent="0.15">
      <c r="B53" s="2"/>
      <c r="C53" s="116"/>
      <c r="D53" s="167"/>
      <c r="E53" s="168"/>
      <c r="F53" s="169"/>
      <c r="G53" s="170"/>
      <c r="H53" s="167"/>
      <c r="I53" s="167"/>
      <c r="J53" s="188"/>
      <c r="K53" s="170"/>
      <c r="L53" s="170"/>
      <c r="M53" s="169"/>
      <c r="P53" s="83"/>
      <c r="R53" s="86"/>
      <c r="S53" s="86"/>
    </row>
    <row r="54" spans="2:19" ht="15" customHeight="1" x14ac:dyDescent="0.15">
      <c r="B54" s="2"/>
      <c r="C54" s="106" t="s">
        <v>45</v>
      </c>
      <c r="D54" s="148">
        <v>209034</v>
      </c>
      <c r="E54" s="149">
        <v>205179</v>
      </c>
      <c r="F54" s="150">
        <v>-1.8441975946496743</v>
      </c>
      <c r="G54" s="151">
        <v>4.5999999999999996</v>
      </c>
      <c r="H54" s="148">
        <v>5588</v>
      </c>
      <c r="I54" s="148">
        <v>24556</v>
      </c>
      <c r="J54" s="148">
        <v>177258</v>
      </c>
      <c r="K54" s="151">
        <v>-23.009093414163679</v>
      </c>
      <c r="L54" s="151">
        <v>4.3914466692173617</v>
      </c>
      <c r="M54" s="151">
        <v>-1.512390265585065</v>
      </c>
      <c r="P54" s="83"/>
      <c r="R54" s="86"/>
      <c r="S54" s="86"/>
    </row>
    <row r="55" spans="2:19" ht="15" customHeight="1" x14ac:dyDescent="0.15">
      <c r="B55" s="2"/>
      <c r="C55" s="117" t="s">
        <v>27</v>
      </c>
      <c r="D55" s="156">
        <v>166712</v>
      </c>
      <c r="E55" s="156">
        <v>162906</v>
      </c>
      <c r="F55" s="159">
        <v>-2.2829790297039203</v>
      </c>
      <c r="G55" s="159">
        <v>3.7</v>
      </c>
      <c r="H55" s="156">
        <v>3042</v>
      </c>
      <c r="I55" s="156">
        <v>14933</v>
      </c>
      <c r="J55" s="156">
        <v>146697</v>
      </c>
      <c r="K55" s="159">
        <v>-21.191709844559586</v>
      </c>
      <c r="L55" s="159">
        <v>-4.5021423546716122</v>
      </c>
      <c r="M55" s="159">
        <v>-1.2753041886508021</v>
      </c>
      <c r="P55" s="83"/>
      <c r="R55" s="86"/>
      <c r="S55" s="86"/>
    </row>
    <row r="56" spans="2:19" ht="15" customHeight="1" x14ac:dyDescent="0.15">
      <c r="B56" s="2"/>
      <c r="C56" s="117" t="s">
        <v>57</v>
      </c>
      <c r="D56" s="156">
        <v>14042</v>
      </c>
      <c r="E56" s="156">
        <v>13564</v>
      </c>
      <c r="F56" s="159">
        <v>-3.4040734938043014</v>
      </c>
      <c r="G56" s="159">
        <v>0.3</v>
      </c>
      <c r="H56" s="156">
        <v>706</v>
      </c>
      <c r="I56" s="156">
        <v>1950</v>
      </c>
      <c r="J56" s="156">
        <v>11055</v>
      </c>
      <c r="K56" s="159">
        <v>-20.045300113250285</v>
      </c>
      <c r="L56" s="159">
        <v>1.5625</v>
      </c>
      <c r="M56" s="159">
        <v>-2.6420079260237781</v>
      </c>
      <c r="P56" s="83"/>
      <c r="R56" s="86"/>
      <c r="S56" s="86"/>
    </row>
    <row r="57" spans="2:19" ht="15" customHeight="1" x14ac:dyDescent="0.15">
      <c r="B57" s="2"/>
      <c r="C57" s="117" t="s">
        <v>58</v>
      </c>
      <c r="D57" s="156">
        <v>19164</v>
      </c>
      <c r="E57" s="156">
        <v>19423</v>
      </c>
      <c r="F57" s="159">
        <v>1.3514923815487372</v>
      </c>
      <c r="G57" s="159">
        <v>0.4</v>
      </c>
      <c r="H57" s="156">
        <v>1495</v>
      </c>
      <c r="I57" s="156">
        <v>5574</v>
      </c>
      <c r="J57" s="156">
        <v>12564</v>
      </c>
      <c r="K57" s="159">
        <v>-24.303797468354428</v>
      </c>
      <c r="L57" s="159">
        <v>23.701731025299601</v>
      </c>
      <c r="M57" s="159">
        <v>-2.1571528697141971</v>
      </c>
      <c r="P57" s="83"/>
      <c r="R57" s="86"/>
      <c r="S57" s="86"/>
    </row>
    <row r="58" spans="2:19" ht="15" customHeight="1" x14ac:dyDescent="0.15">
      <c r="B58" s="2"/>
      <c r="C58" s="117" t="s">
        <v>59</v>
      </c>
      <c r="D58" s="156">
        <v>4054</v>
      </c>
      <c r="E58" s="156">
        <v>3949</v>
      </c>
      <c r="F58" s="159">
        <v>-2.590034533793784</v>
      </c>
      <c r="G58" s="159">
        <v>0.1</v>
      </c>
      <c r="H58" s="156">
        <v>127</v>
      </c>
      <c r="I58" s="156">
        <v>1092</v>
      </c>
      <c r="J58" s="156">
        <v>2774</v>
      </c>
      <c r="K58" s="159">
        <v>-32.446808510638299</v>
      </c>
      <c r="L58" s="159">
        <v>21.333333333333336</v>
      </c>
      <c r="M58" s="159">
        <v>-7.5333333333333332</v>
      </c>
      <c r="P58" s="83"/>
      <c r="R58" s="86"/>
      <c r="S58" s="86"/>
    </row>
    <row r="59" spans="2:19" ht="15" customHeight="1" x14ac:dyDescent="0.15">
      <c r="B59" s="2"/>
      <c r="C59" s="118" t="s">
        <v>60</v>
      </c>
      <c r="D59" s="163">
        <v>5063</v>
      </c>
      <c r="E59" s="163">
        <v>5336</v>
      </c>
      <c r="F59" s="164">
        <v>5.3920600434524983</v>
      </c>
      <c r="G59" s="164">
        <v>0.1</v>
      </c>
      <c r="H59" s="163">
        <v>219</v>
      </c>
      <c r="I59" s="163">
        <v>1008</v>
      </c>
      <c r="J59" s="163">
        <v>4167</v>
      </c>
      <c r="K59" s="164">
        <v>-37.960339943342774</v>
      </c>
      <c r="L59" s="164">
        <v>80</v>
      </c>
      <c r="M59" s="164">
        <v>-0.59637404580152675</v>
      </c>
      <c r="P59" s="83"/>
      <c r="R59" s="86"/>
      <c r="S59" s="86"/>
    </row>
    <row r="60" spans="2:19" ht="18.75" x14ac:dyDescent="0.15">
      <c r="C60" s="119" t="s">
        <v>70</v>
      </c>
    </row>
    <row r="61" spans="2:19" x14ac:dyDescent="0.15">
      <c r="C61" s="80"/>
      <c r="D61" s="84"/>
      <c r="E61" s="84"/>
      <c r="F61" s="84"/>
      <c r="G61" s="84"/>
      <c r="H61" s="84"/>
      <c r="I61" s="84"/>
      <c r="J61" s="84"/>
    </row>
    <row r="62" spans="2:19" x14ac:dyDescent="0.15">
      <c r="C62" s="80"/>
      <c r="D62" s="84"/>
      <c r="E62" s="84"/>
      <c r="F62" s="84"/>
      <c r="G62" s="84"/>
      <c r="H62" s="84"/>
      <c r="I62" s="84"/>
      <c r="J62" s="84"/>
    </row>
    <row r="63" spans="2:19" x14ac:dyDescent="0.15">
      <c r="C63" s="80"/>
      <c r="D63" s="84"/>
      <c r="E63" s="84"/>
      <c r="F63" s="84"/>
      <c r="G63" s="84"/>
      <c r="H63" s="84"/>
      <c r="I63" s="84"/>
      <c r="J63" s="84"/>
    </row>
    <row r="64" spans="2:19" x14ac:dyDescent="0.15">
      <c r="C64" s="80"/>
      <c r="D64" s="84"/>
      <c r="E64" s="84"/>
      <c r="F64" s="84"/>
      <c r="G64" s="84"/>
      <c r="H64" s="84"/>
      <c r="I64" s="84"/>
      <c r="J64" s="84"/>
    </row>
    <row r="65" spans="3:10" x14ac:dyDescent="0.15">
      <c r="C65" s="80"/>
      <c r="D65" s="84"/>
      <c r="E65" s="84"/>
      <c r="F65" s="84"/>
      <c r="G65" s="84"/>
      <c r="H65" s="84"/>
      <c r="I65" s="84"/>
      <c r="J65" s="84"/>
    </row>
    <row r="66" spans="3:10" x14ac:dyDescent="0.15">
      <c r="C66" s="80"/>
      <c r="D66" s="84"/>
      <c r="E66" s="84"/>
      <c r="F66" s="84"/>
      <c r="G66" s="84"/>
      <c r="H66" s="84"/>
      <c r="I66" s="84"/>
      <c r="J66" s="84"/>
    </row>
    <row r="67" spans="3:10" x14ac:dyDescent="0.15">
      <c r="D67" s="84"/>
      <c r="E67" s="84"/>
    </row>
    <row r="68" spans="3:10" x14ac:dyDescent="0.15">
      <c r="C68" s="80" t="s">
        <v>64</v>
      </c>
      <c r="D68" s="93" t="str">
        <f>IF(ABS(SUM(D9,D16,D25,D34,D43,D54)-D7)&lt;6,"OK","ERA")</f>
        <v>OK</v>
      </c>
      <c r="E68" s="93" t="str">
        <f>IF(ABS(SUM(E9,E16,E25,E34,E43,E54)-E7)&lt;6,"OK","ERA")</f>
        <v>OK</v>
      </c>
      <c r="F68" s="94"/>
      <c r="G68" s="94"/>
      <c r="H68" s="93" t="str">
        <f>IF(ABS(SUM(H9,H16,H25,H34,H43,H54)-H7)&lt;6,"OK","ERA")</f>
        <v>OK</v>
      </c>
      <c r="I68" s="93" t="str">
        <f>IF(ABS(SUM(I9,I16,I25,I34,I43,I54)-I7)&lt;6,"OK","ERA")</f>
        <v>OK</v>
      </c>
      <c r="J68" s="93" t="str">
        <f>IF(ABS(SUM(J9,J16,J25,J34,J43,J54)-J7)&lt;6,"OK","ERA")</f>
        <v>OK</v>
      </c>
    </row>
    <row r="69" spans="3:10" x14ac:dyDescent="0.15">
      <c r="D69" s="86"/>
    </row>
  </sheetData>
  <mergeCells count="9">
    <mergeCell ref="C4:C6"/>
    <mergeCell ref="D4:E4"/>
    <mergeCell ref="F4:F6"/>
    <mergeCell ref="G4:G6"/>
    <mergeCell ref="H4:M4"/>
    <mergeCell ref="D5:D6"/>
    <mergeCell ref="E5:E6"/>
    <mergeCell ref="H5:J5"/>
    <mergeCell ref="K5:M5"/>
  </mergeCells>
  <phoneticPr fontId="3"/>
  <pageMargins left="0.70866141732283472" right="0.70866141732283472" top="0.74803149606299213" bottom="0.74803149606299213" header="0.31496062992125984" footer="0.31496062992125984"/>
  <pageSetup paperSize="9" scale="83" firstPageNumber="6" orientation="portrait" useFirstPageNumber="1" r:id="rId1"/>
  <headerFooter>
    <oddFooter>&amp;C&amp;"ＭＳ Ｐ明朝,標準"&amp;12- &amp;P -</oddFooter>
  </headerFooter>
  <rowBreaks count="1" manualBreakCount="1">
    <brk id="60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66"/>
    <pageSetUpPr fitToPage="1"/>
  </sheetPr>
  <dimension ref="B1:R112"/>
  <sheetViews>
    <sheetView showGridLines="0" tabSelected="1" view="pageBreakPreview" topLeftCell="A53" zoomScaleNormal="100" zoomScaleSheetLayoutView="100" workbookViewId="0">
      <selection activeCell="H57" sqref="H57"/>
    </sheetView>
  </sheetViews>
  <sheetFormatPr defaultRowHeight="13.5" x14ac:dyDescent="0.15"/>
  <cols>
    <col min="1" max="1" width="2.625" customWidth="1"/>
    <col min="2" max="2" width="1.5" customWidth="1"/>
    <col min="3" max="3" width="10.875" customWidth="1"/>
    <col min="4" max="5" width="9.375" customWidth="1"/>
    <col min="6" max="6" width="7.625" customWidth="1"/>
    <col min="7" max="7" width="7.375" customWidth="1"/>
    <col min="8" max="8" width="9.125" customWidth="1"/>
    <col min="9" max="10" width="9" customWidth="1"/>
    <col min="11" max="15" width="6.625" customWidth="1"/>
    <col min="16" max="16" width="9" style="84"/>
  </cols>
  <sheetData>
    <row r="1" spans="2:16" ht="5.0999999999999996" customHeight="1" x14ac:dyDescent="0.15"/>
    <row r="2" spans="2:16" ht="19.5" x14ac:dyDescent="0.15">
      <c r="B2" s="100" t="s">
        <v>83</v>
      </c>
      <c r="C2" s="9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0"/>
      <c r="P2" s="91"/>
    </row>
    <row r="3" spans="2:16" ht="18.75" x14ac:dyDescent="0.15">
      <c r="B3" s="1"/>
      <c r="C3" s="2"/>
      <c r="D3" s="2"/>
      <c r="E3" s="2"/>
      <c r="F3" s="2"/>
      <c r="G3" s="3"/>
      <c r="H3" s="5"/>
      <c r="I3" s="5"/>
      <c r="J3" s="5"/>
      <c r="K3" s="5"/>
      <c r="L3" s="5"/>
      <c r="M3" s="5"/>
      <c r="O3" s="125" t="s">
        <v>72</v>
      </c>
      <c r="P3" s="91"/>
    </row>
    <row r="4" spans="2:16" ht="13.5" customHeight="1" x14ac:dyDescent="0.15">
      <c r="B4" s="1"/>
      <c r="C4" s="205"/>
      <c r="D4" s="221" t="s">
        <v>34</v>
      </c>
      <c r="E4" s="222"/>
      <c r="F4" s="223" t="s">
        <v>30</v>
      </c>
      <c r="G4" s="226" t="s">
        <v>1</v>
      </c>
      <c r="H4" s="228" t="s">
        <v>36</v>
      </c>
      <c r="I4" s="229"/>
      <c r="J4" s="229"/>
      <c r="K4" s="229"/>
      <c r="L4" s="229"/>
      <c r="M4" s="229"/>
      <c r="N4" s="230" t="s">
        <v>84</v>
      </c>
      <c r="O4" s="231"/>
    </row>
    <row r="5" spans="2:16" ht="16.5" x14ac:dyDescent="0.15">
      <c r="B5" s="1"/>
      <c r="C5" s="219"/>
      <c r="D5" s="217" t="s">
        <v>81</v>
      </c>
      <c r="E5" s="217" t="s">
        <v>82</v>
      </c>
      <c r="F5" s="224"/>
      <c r="G5" s="227"/>
      <c r="H5" s="228" t="s">
        <v>34</v>
      </c>
      <c r="I5" s="229"/>
      <c r="J5" s="234"/>
      <c r="K5" s="229" t="s">
        <v>29</v>
      </c>
      <c r="L5" s="229"/>
      <c r="M5" s="229"/>
      <c r="N5" s="232"/>
      <c r="O5" s="233"/>
    </row>
    <row r="6" spans="2:16" ht="27.95" customHeight="1" x14ac:dyDescent="0.15">
      <c r="B6" s="1"/>
      <c r="C6" s="220"/>
      <c r="D6" s="218"/>
      <c r="E6" s="218"/>
      <c r="F6" s="225"/>
      <c r="G6" s="225"/>
      <c r="H6" s="120" t="s">
        <v>37</v>
      </c>
      <c r="I6" s="120" t="s">
        <v>38</v>
      </c>
      <c r="J6" s="121" t="s">
        <v>39</v>
      </c>
      <c r="K6" s="120" t="s">
        <v>37</v>
      </c>
      <c r="L6" s="120" t="s">
        <v>38</v>
      </c>
      <c r="M6" s="122" t="s">
        <v>39</v>
      </c>
      <c r="N6" s="123" t="s">
        <v>78</v>
      </c>
      <c r="O6" s="124" t="s">
        <v>79</v>
      </c>
    </row>
    <row r="7" spans="2:16" ht="16.5" customHeight="1" x14ac:dyDescent="0.15">
      <c r="B7" s="1"/>
      <c r="C7" s="131" t="s">
        <v>28</v>
      </c>
      <c r="D7" s="132">
        <v>3312343</v>
      </c>
      <c r="E7" s="133">
        <v>3259418</v>
      </c>
      <c r="F7" s="134">
        <v>-1.5978115792959848</v>
      </c>
      <c r="G7" s="135">
        <v>100</v>
      </c>
      <c r="H7" s="136">
        <v>2090183</v>
      </c>
      <c r="I7" s="136">
        <v>171927</v>
      </c>
      <c r="J7" s="137">
        <v>997308</v>
      </c>
      <c r="K7" s="135">
        <v>0.36729292294867694</v>
      </c>
      <c r="L7" s="135">
        <v>-2.7881124970315168</v>
      </c>
      <c r="M7" s="138">
        <v>-5.2845713764730018</v>
      </c>
      <c r="N7" s="139">
        <v>2632.8431355745524</v>
      </c>
      <c r="O7" s="134">
        <v>-0.43844990859999999</v>
      </c>
    </row>
    <row r="8" spans="2:16" ht="16.5" customHeight="1" x14ac:dyDescent="0.15">
      <c r="B8" s="1"/>
      <c r="C8" s="95"/>
      <c r="D8" s="140"/>
      <c r="E8" s="141"/>
      <c r="F8" s="142"/>
      <c r="G8" s="143"/>
      <c r="H8" s="144"/>
      <c r="I8" s="144"/>
      <c r="J8" s="145"/>
      <c r="K8" s="143"/>
      <c r="L8" s="143"/>
      <c r="M8" s="146"/>
      <c r="N8" s="147"/>
      <c r="O8" s="142"/>
    </row>
    <row r="9" spans="2:16" ht="16.5" customHeight="1" x14ac:dyDescent="0.15">
      <c r="B9" s="1"/>
      <c r="C9" s="113" t="s">
        <v>40</v>
      </c>
      <c r="D9" s="148">
        <v>791429</v>
      </c>
      <c r="E9" s="149">
        <v>802274</v>
      </c>
      <c r="F9" s="150">
        <v>1.3703061171627524</v>
      </c>
      <c r="G9" s="151">
        <v>24.6</v>
      </c>
      <c r="H9" s="152">
        <v>507919</v>
      </c>
      <c r="I9" s="152">
        <v>41853</v>
      </c>
      <c r="J9" s="153">
        <v>252501</v>
      </c>
      <c r="K9" s="151">
        <v>0.33304822087852826</v>
      </c>
      <c r="L9" s="151">
        <v>-2.8053226817770138</v>
      </c>
      <c r="M9" s="154">
        <v>4.2815135420882653</v>
      </c>
      <c r="N9" s="155">
        <v>2714.1159939511422</v>
      </c>
      <c r="O9" s="150">
        <v>1.7334945199</v>
      </c>
    </row>
    <row r="10" spans="2:16" ht="16.5" customHeight="1" x14ac:dyDescent="0.15">
      <c r="B10" s="1"/>
      <c r="C10" s="107" t="s">
        <v>3</v>
      </c>
      <c r="D10" s="156">
        <v>742230</v>
      </c>
      <c r="E10" s="157">
        <v>755628</v>
      </c>
      <c r="F10" s="158">
        <v>1.8051008447516268</v>
      </c>
      <c r="G10" s="159">
        <v>23.2</v>
      </c>
      <c r="H10" s="160">
        <v>478729</v>
      </c>
      <c r="I10" s="160">
        <v>39581</v>
      </c>
      <c r="J10" s="161">
        <v>237318</v>
      </c>
      <c r="K10" s="159">
        <v>0.52516861671300308</v>
      </c>
      <c r="L10" s="159">
        <v>-2.1434928797468356</v>
      </c>
      <c r="M10" s="159">
        <v>5.2156024721352754</v>
      </c>
      <c r="N10" s="162">
        <v>2745.8197004273379</v>
      </c>
      <c r="O10" s="158">
        <v>2.0247444232</v>
      </c>
    </row>
    <row r="11" spans="2:16" ht="16.5" customHeight="1" x14ac:dyDescent="0.15">
      <c r="B11" s="1"/>
      <c r="C11" s="107" t="s">
        <v>5</v>
      </c>
      <c r="D11" s="156">
        <v>25450</v>
      </c>
      <c r="E11" s="156">
        <v>24026</v>
      </c>
      <c r="F11" s="159">
        <v>-5.5952848722986248</v>
      </c>
      <c r="G11" s="159">
        <v>0.7</v>
      </c>
      <c r="H11" s="160">
        <v>14991</v>
      </c>
      <c r="I11" s="160">
        <v>1144</v>
      </c>
      <c r="J11" s="161">
        <v>7892</v>
      </c>
      <c r="K11" s="159">
        <v>-3.4085051546391751</v>
      </c>
      <c r="L11" s="159">
        <v>-10.344827586206897</v>
      </c>
      <c r="M11" s="159">
        <v>-8.7946376979082412</v>
      </c>
      <c r="N11" s="162">
        <v>2372.7031404305749</v>
      </c>
      <c r="O11" s="158">
        <v>-4.1034217543000002</v>
      </c>
    </row>
    <row r="12" spans="2:16" ht="16.5" customHeight="1" x14ac:dyDescent="0.15">
      <c r="B12" s="1"/>
      <c r="C12" s="107" t="s">
        <v>6</v>
      </c>
      <c r="D12" s="156">
        <v>5526</v>
      </c>
      <c r="E12" s="156">
        <v>5269</v>
      </c>
      <c r="F12" s="159">
        <v>-4.6507419471588856</v>
      </c>
      <c r="G12" s="159">
        <v>0.2</v>
      </c>
      <c r="H12" s="160">
        <v>3374</v>
      </c>
      <c r="I12" s="160">
        <v>254</v>
      </c>
      <c r="J12" s="161">
        <v>1641</v>
      </c>
      <c r="K12" s="159">
        <v>2.9647198339756892E-2</v>
      </c>
      <c r="L12" s="159">
        <v>-6.6176470588235299</v>
      </c>
      <c r="M12" s="159">
        <v>-12.759170653907494</v>
      </c>
      <c r="N12" s="162">
        <v>2257.5599828620393</v>
      </c>
      <c r="O12" s="158">
        <v>-1.4230882088000001</v>
      </c>
    </row>
    <row r="13" spans="2:16" ht="16.5" customHeight="1" x14ac:dyDescent="0.15">
      <c r="B13" s="1"/>
      <c r="C13" s="107" t="s">
        <v>7</v>
      </c>
      <c r="D13" s="156">
        <v>5893</v>
      </c>
      <c r="E13" s="156">
        <v>5685</v>
      </c>
      <c r="F13" s="159">
        <v>-3.5296114033599184</v>
      </c>
      <c r="G13" s="159">
        <v>0.2</v>
      </c>
      <c r="H13" s="160">
        <v>3642</v>
      </c>
      <c r="I13" s="160">
        <v>304</v>
      </c>
      <c r="J13" s="161">
        <v>1739</v>
      </c>
      <c r="K13" s="159">
        <v>-2.2806546820499061</v>
      </c>
      <c r="L13" s="159">
        <v>-7.598784194528875</v>
      </c>
      <c r="M13" s="159">
        <v>-5.3347849755035384</v>
      </c>
      <c r="N13" s="162">
        <v>2238.0417322834646</v>
      </c>
      <c r="O13" s="158">
        <v>2.0795848909000001</v>
      </c>
    </row>
    <row r="14" spans="2:16" ht="16.5" customHeight="1" x14ac:dyDescent="0.15">
      <c r="B14" s="1"/>
      <c r="C14" s="107" t="s">
        <v>4</v>
      </c>
      <c r="D14" s="156">
        <v>12329</v>
      </c>
      <c r="E14" s="163">
        <v>11666</v>
      </c>
      <c r="F14" s="164">
        <v>-5.377565090437181</v>
      </c>
      <c r="G14" s="159">
        <v>0.4</v>
      </c>
      <c r="H14" s="165">
        <v>7184</v>
      </c>
      <c r="I14" s="165">
        <v>571</v>
      </c>
      <c r="J14" s="161">
        <v>3911</v>
      </c>
      <c r="K14" s="159">
        <v>-2.7217332430602572</v>
      </c>
      <c r="L14" s="159">
        <v>-22.312925170068027</v>
      </c>
      <c r="M14" s="159">
        <v>-7.0800665241149918</v>
      </c>
      <c r="N14" s="162">
        <v>2160.0279577855954</v>
      </c>
      <c r="O14" s="166">
        <v>-4.0071359534999997</v>
      </c>
    </row>
    <row r="15" spans="2:16" ht="16.5" customHeight="1" x14ac:dyDescent="0.15">
      <c r="B15" s="1"/>
      <c r="C15" s="96"/>
      <c r="D15" s="167"/>
      <c r="E15" s="168"/>
      <c r="F15" s="169"/>
      <c r="G15" s="170"/>
      <c r="H15" s="171"/>
      <c r="I15" s="171"/>
      <c r="J15" s="172"/>
      <c r="K15" s="170"/>
      <c r="L15" s="170"/>
      <c r="M15" s="173"/>
      <c r="N15" s="174"/>
      <c r="O15" s="169"/>
    </row>
    <row r="16" spans="2:16" ht="16.5" customHeight="1" x14ac:dyDescent="0.15">
      <c r="B16" s="1"/>
      <c r="C16" s="108" t="s">
        <v>41</v>
      </c>
      <c r="D16" s="148">
        <v>662222</v>
      </c>
      <c r="E16" s="149">
        <v>663897</v>
      </c>
      <c r="F16" s="150">
        <v>0.25293632648870018</v>
      </c>
      <c r="G16" s="151">
        <v>20.399999999999999</v>
      </c>
      <c r="H16" s="152">
        <v>419300</v>
      </c>
      <c r="I16" s="148">
        <v>35645</v>
      </c>
      <c r="J16" s="153">
        <v>208951</v>
      </c>
      <c r="K16" s="151">
        <v>0.43258106703329863</v>
      </c>
      <c r="L16" s="151">
        <v>-2.3290861761885191</v>
      </c>
      <c r="M16" s="154">
        <v>0.34480605859782071</v>
      </c>
      <c r="N16" s="155">
        <v>2526.1668328209189</v>
      </c>
      <c r="O16" s="150">
        <v>1.4446208629999999</v>
      </c>
    </row>
    <row r="17" spans="2:18" ht="16.5" customHeight="1" x14ac:dyDescent="0.15">
      <c r="B17" s="1"/>
      <c r="C17" s="107" t="s">
        <v>8</v>
      </c>
      <c r="D17" s="156">
        <v>427703</v>
      </c>
      <c r="E17" s="157">
        <v>433227</v>
      </c>
      <c r="F17" s="158">
        <v>1.2915504450518234</v>
      </c>
      <c r="G17" s="159">
        <v>13.3</v>
      </c>
      <c r="H17" s="160">
        <v>265857</v>
      </c>
      <c r="I17" s="160">
        <v>23675</v>
      </c>
      <c r="J17" s="161">
        <v>143696</v>
      </c>
      <c r="K17" s="159">
        <v>0.5217845030002608</v>
      </c>
      <c r="L17" s="159">
        <v>-1.657389715045277</v>
      </c>
      <c r="M17" s="159">
        <v>3.2647517480758586</v>
      </c>
      <c r="N17" s="162">
        <v>2571.6006434532783</v>
      </c>
      <c r="O17" s="158">
        <v>2.5481673297</v>
      </c>
    </row>
    <row r="18" spans="2:18" ht="16.5" customHeight="1" x14ac:dyDescent="0.15">
      <c r="B18" s="1"/>
      <c r="C18" s="107" t="s">
        <v>9</v>
      </c>
      <c r="D18" s="156">
        <v>80568</v>
      </c>
      <c r="E18" s="156">
        <v>80101</v>
      </c>
      <c r="F18" s="159">
        <v>-0.57963459437990272</v>
      </c>
      <c r="G18" s="159">
        <v>2.5</v>
      </c>
      <c r="H18" s="160">
        <v>54615</v>
      </c>
      <c r="I18" s="160">
        <v>4185</v>
      </c>
      <c r="J18" s="161">
        <v>21300</v>
      </c>
      <c r="K18" s="159">
        <v>9.8971793038983888E-2</v>
      </c>
      <c r="L18" s="159">
        <v>-3.59364201796821</v>
      </c>
      <c r="M18" s="159">
        <v>-1.6938200950754605</v>
      </c>
      <c r="N18" s="162">
        <v>2507.3780128967633</v>
      </c>
      <c r="O18" s="158">
        <v>0.47181197969999999</v>
      </c>
    </row>
    <row r="19" spans="2:18" ht="16.5" customHeight="1" x14ac:dyDescent="0.15">
      <c r="B19" s="1"/>
      <c r="C19" s="107" t="s">
        <v>10</v>
      </c>
      <c r="D19" s="156">
        <v>75810</v>
      </c>
      <c r="E19" s="156">
        <v>73220</v>
      </c>
      <c r="F19" s="159">
        <v>-3.4164358264081254</v>
      </c>
      <c r="G19" s="159">
        <v>2.2000000000000002</v>
      </c>
      <c r="H19" s="160">
        <v>48101</v>
      </c>
      <c r="I19" s="160">
        <v>3791</v>
      </c>
      <c r="J19" s="161">
        <v>21327</v>
      </c>
      <c r="K19" s="159">
        <v>0.9062493444376849</v>
      </c>
      <c r="L19" s="159">
        <v>-2.944188428059396</v>
      </c>
      <c r="M19" s="159">
        <v>-12.002805743522034</v>
      </c>
      <c r="N19" s="162">
        <v>2395.3797886609741</v>
      </c>
      <c r="O19" s="158">
        <v>-2.7602042112</v>
      </c>
    </row>
    <row r="20" spans="2:18" ht="16.5" customHeight="1" x14ac:dyDescent="0.15">
      <c r="B20" s="1"/>
      <c r="C20" s="107" t="s">
        <v>14</v>
      </c>
      <c r="D20" s="156">
        <v>3389</v>
      </c>
      <c r="E20" s="156">
        <v>3298</v>
      </c>
      <c r="F20" s="159">
        <v>-2.6851578636766007</v>
      </c>
      <c r="G20" s="159">
        <v>0.1</v>
      </c>
      <c r="H20" s="160">
        <v>1994</v>
      </c>
      <c r="I20" s="160">
        <v>142</v>
      </c>
      <c r="J20" s="161">
        <v>1162</v>
      </c>
      <c r="K20" s="159">
        <v>-3.3914728682170541</v>
      </c>
      <c r="L20" s="159">
        <v>-14.97005988023952</v>
      </c>
      <c r="M20" s="159">
        <v>0.34542314335060448</v>
      </c>
      <c r="N20" s="162">
        <v>2606.9699604743082</v>
      </c>
      <c r="O20" s="158">
        <v>4.6212175097000001</v>
      </c>
    </row>
    <row r="21" spans="2:18" ht="16.5" customHeight="1" x14ac:dyDescent="0.15">
      <c r="B21" s="1"/>
      <c r="C21" s="107" t="s">
        <v>11</v>
      </c>
      <c r="D21" s="156">
        <v>35845</v>
      </c>
      <c r="E21" s="156">
        <v>35507</v>
      </c>
      <c r="F21" s="159">
        <v>-0.94294880736504394</v>
      </c>
      <c r="G21" s="159">
        <v>1.1000000000000001</v>
      </c>
      <c r="H21" s="160">
        <v>24199</v>
      </c>
      <c r="I21" s="160">
        <v>1896</v>
      </c>
      <c r="J21" s="161">
        <v>9412</v>
      </c>
      <c r="K21" s="159">
        <v>1.0438849221261848</v>
      </c>
      <c r="L21" s="159">
        <v>-3.314635390107088</v>
      </c>
      <c r="M21" s="159">
        <v>-5.2642174131857074</v>
      </c>
      <c r="N21" s="162">
        <v>2436.5095038770328</v>
      </c>
      <c r="O21" s="158">
        <v>9.0772452500000003E-2</v>
      </c>
    </row>
    <row r="22" spans="2:18" ht="16.5" customHeight="1" x14ac:dyDescent="0.15">
      <c r="B22" s="1"/>
      <c r="C22" s="107" t="s">
        <v>12</v>
      </c>
      <c r="D22" s="156">
        <v>19975</v>
      </c>
      <c r="E22" s="156">
        <v>20257</v>
      </c>
      <c r="F22" s="159">
        <v>1.411764705882353</v>
      </c>
      <c r="G22" s="159">
        <v>0.6</v>
      </c>
      <c r="H22" s="160">
        <v>12503</v>
      </c>
      <c r="I22" s="160">
        <v>1036</v>
      </c>
      <c r="J22" s="161">
        <v>6718</v>
      </c>
      <c r="K22" s="159">
        <v>-1.829459798994975</v>
      </c>
      <c r="L22" s="159">
        <v>-5.0412465627864345</v>
      </c>
      <c r="M22" s="159">
        <v>9.271307742355237</v>
      </c>
      <c r="N22" s="162">
        <v>2337.7614541257935</v>
      </c>
      <c r="O22" s="158">
        <v>2.4891695012000001</v>
      </c>
    </row>
    <row r="23" spans="2:18" ht="16.5" customHeight="1" x14ac:dyDescent="0.15">
      <c r="B23" s="1"/>
      <c r="C23" s="109" t="s">
        <v>13</v>
      </c>
      <c r="D23" s="163">
        <v>18932</v>
      </c>
      <c r="E23" s="163">
        <v>18288</v>
      </c>
      <c r="F23" s="164">
        <v>-3.4016480033805196</v>
      </c>
      <c r="G23" s="164">
        <v>0.6</v>
      </c>
      <c r="H23" s="165">
        <v>12032</v>
      </c>
      <c r="I23" s="165">
        <v>920</v>
      </c>
      <c r="J23" s="175">
        <v>5336</v>
      </c>
      <c r="K23" s="164">
        <v>-5.8144364149846334E-2</v>
      </c>
      <c r="L23" s="164">
        <v>-3.7656903765690379</v>
      </c>
      <c r="M23" s="164">
        <v>-10.122957722755601</v>
      </c>
      <c r="N23" s="176">
        <v>2496.2508872508874</v>
      </c>
      <c r="O23" s="166">
        <v>-1.4382945588</v>
      </c>
    </row>
    <row r="24" spans="2:18" ht="16.5" customHeight="1" x14ac:dyDescent="0.15">
      <c r="B24" s="1"/>
      <c r="C24" s="99"/>
      <c r="D24" s="157"/>
      <c r="E24" s="157"/>
      <c r="F24" s="158"/>
      <c r="G24" s="159"/>
      <c r="H24" s="160"/>
      <c r="I24" s="160"/>
      <c r="J24" s="161"/>
      <c r="K24" s="159"/>
      <c r="L24" s="159"/>
      <c r="M24" s="177"/>
      <c r="N24" s="162"/>
      <c r="O24" s="158"/>
    </row>
    <row r="25" spans="2:18" ht="16.5" customHeight="1" x14ac:dyDescent="0.15">
      <c r="B25" s="1"/>
      <c r="C25" s="126" t="s">
        <v>42</v>
      </c>
      <c r="D25" s="149">
        <v>783625</v>
      </c>
      <c r="E25" s="149">
        <v>761334</v>
      </c>
      <c r="F25" s="150">
        <v>-2.844600414739193</v>
      </c>
      <c r="G25" s="151">
        <v>23.4</v>
      </c>
      <c r="H25" s="152">
        <v>501160</v>
      </c>
      <c r="I25" s="152">
        <v>42659</v>
      </c>
      <c r="J25" s="153">
        <v>217514</v>
      </c>
      <c r="K25" s="151">
        <v>0.44735913799185451</v>
      </c>
      <c r="L25" s="151">
        <v>-1.6937825505830297</v>
      </c>
      <c r="M25" s="154">
        <v>-9.8585595703327353</v>
      </c>
      <c r="N25" s="155">
        <v>2661.9220898643048</v>
      </c>
      <c r="O25" s="150">
        <v>-2.7824375598</v>
      </c>
    </row>
    <row r="26" spans="2:18" ht="16.5" customHeight="1" x14ac:dyDescent="0.15">
      <c r="B26" s="1"/>
      <c r="C26" s="127" t="s">
        <v>16</v>
      </c>
      <c r="D26" s="157">
        <v>629148</v>
      </c>
      <c r="E26" s="156">
        <v>609703</v>
      </c>
      <c r="F26" s="159">
        <v>-3.0906877237152468</v>
      </c>
      <c r="G26" s="159">
        <v>18.7</v>
      </c>
      <c r="H26" s="160">
        <v>400641</v>
      </c>
      <c r="I26" s="160">
        <v>34617</v>
      </c>
      <c r="J26" s="161">
        <v>174446</v>
      </c>
      <c r="K26" s="159">
        <v>0.58244481209878463</v>
      </c>
      <c r="L26" s="159">
        <v>-1.0858073549161356</v>
      </c>
      <c r="M26" s="159">
        <v>-10.919220340194762</v>
      </c>
      <c r="N26" s="162">
        <v>2729.017165364904</v>
      </c>
      <c r="O26" s="158">
        <v>-3.1240253500000001</v>
      </c>
    </row>
    <row r="27" spans="2:18" ht="16.5" customHeight="1" x14ac:dyDescent="0.15">
      <c r="B27" s="1"/>
      <c r="C27" s="128" t="s">
        <v>46</v>
      </c>
      <c r="D27" s="157">
        <v>21545</v>
      </c>
      <c r="E27" s="156">
        <v>21191</v>
      </c>
      <c r="F27" s="159">
        <v>-1.6430726386632628</v>
      </c>
      <c r="G27" s="159">
        <v>0.7</v>
      </c>
      <c r="H27" s="160">
        <v>12836</v>
      </c>
      <c r="I27" s="160">
        <v>1146</v>
      </c>
      <c r="J27" s="178">
        <v>7209</v>
      </c>
      <c r="K27" s="159">
        <v>-0.48069468134594512</v>
      </c>
      <c r="L27" s="159">
        <v>-3.4540859309182812</v>
      </c>
      <c r="M27" s="159">
        <v>-3.3646112600536195</v>
      </c>
      <c r="N27" s="162">
        <v>2333.3400132129486</v>
      </c>
      <c r="O27" s="158">
        <v>-1.0228223915000001</v>
      </c>
    </row>
    <row r="28" spans="2:18" ht="16.5" customHeight="1" x14ac:dyDescent="0.15">
      <c r="B28" s="1"/>
      <c r="C28" s="128" t="s">
        <v>47</v>
      </c>
      <c r="D28" s="157">
        <v>41145</v>
      </c>
      <c r="E28" s="156">
        <v>39753</v>
      </c>
      <c r="F28" s="159">
        <v>-3.3831571272329568</v>
      </c>
      <c r="G28" s="159">
        <v>1.2</v>
      </c>
      <c r="H28" s="160">
        <v>27239</v>
      </c>
      <c r="I28" s="160">
        <v>2137</v>
      </c>
      <c r="J28" s="178">
        <v>10378</v>
      </c>
      <c r="K28" s="159">
        <v>0.23551057957681693</v>
      </c>
      <c r="L28" s="159">
        <v>-4.1704035874439462</v>
      </c>
      <c r="M28" s="159">
        <v>-11.601362862010221</v>
      </c>
      <c r="N28" s="162">
        <v>2478.0628973943399</v>
      </c>
      <c r="O28" s="158">
        <v>-2.4309164161000001</v>
      </c>
    </row>
    <row r="29" spans="2:18" ht="16.5" customHeight="1" x14ac:dyDescent="0.15">
      <c r="B29" s="1"/>
      <c r="C29" s="128" t="s">
        <v>48</v>
      </c>
      <c r="D29" s="157">
        <v>12660</v>
      </c>
      <c r="E29" s="156">
        <v>12400</v>
      </c>
      <c r="F29" s="159">
        <v>-2.0537124802527646</v>
      </c>
      <c r="G29" s="159">
        <v>0.4</v>
      </c>
      <c r="H29" s="160">
        <v>7753</v>
      </c>
      <c r="I29" s="160">
        <v>636</v>
      </c>
      <c r="J29" s="178">
        <v>4011</v>
      </c>
      <c r="K29" s="159">
        <v>-0.61530573003461086</v>
      </c>
      <c r="L29" s="159">
        <v>-4.2168674698795181</v>
      </c>
      <c r="M29" s="159">
        <v>-4.363376251788269</v>
      </c>
      <c r="N29" s="162">
        <v>2495.8874798711754</v>
      </c>
      <c r="O29" s="158">
        <v>-2.2340399825000001</v>
      </c>
    </row>
    <row r="30" spans="2:18" ht="16.5" customHeight="1" x14ac:dyDescent="0.15">
      <c r="B30" s="1"/>
      <c r="C30" s="127" t="s">
        <v>49</v>
      </c>
      <c r="D30" s="157">
        <v>42631</v>
      </c>
      <c r="E30" s="156">
        <v>41653</v>
      </c>
      <c r="F30" s="159">
        <v>-2.2941052285895243</v>
      </c>
      <c r="G30" s="159">
        <v>1.3</v>
      </c>
      <c r="H30" s="160">
        <v>27261</v>
      </c>
      <c r="I30" s="160">
        <v>2291</v>
      </c>
      <c r="J30" s="178">
        <v>12102</v>
      </c>
      <c r="K30" s="159">
        <v>0.28694404591104739</v>
      </c>
      <c r="L30" s="159">
        <v>-3.7394957983193278</v>
      </c>
      <c r="M30" s="159">
        <v>-7.3921028466483021</v>
      </c>
      <c r="N30" s="162">
        <v>2478.0418823249452</v>
      </c>
      <c r="O30" s="158">
        <v>-2.0369980541000001</v>
      </c>
    </row>
    <row r="31" spans="2:18" ht="16.5" customHeight="1" x14ac:dyDescent="0.15">
      <c r="B31" s="1"/>
      <c r="C31" s="128" t="s">
        <v>50</v>
      </c>
      <c r="D31" s="157">
        <v>30747</v>
      </c>
      <c r="E31" s="156">
        <v>31017</v>
      </c>
      <c r="F31" s="159">
        <v>0.87813445214167241</v>
      </c>
      <c r="G31" s="159">
        <v>1</v>
      </c>
      <c r="H31" s="160">
        <v>22391</v>
      </c>
      <c r="I31" s="160">
        <v>1558</v>
      </c>
      <c r="J31" s="178">
        <v>7068</v>
      </c>
      <c r="K31" s="159">
        <v>-0.48886716145949072</v>
      </c>
      <c r="L31" s="159">
        <v>-4.9420378279438681</v>
      </c>
      <c r="M31" s="159">
        <v>6.9774481610413188</v>
      </c>
      <c r="N31" s="162">
        <v>2298.2109513930054</v>
      </c>
      <c r="O31" s="158">
        <v>0.3321311924</v>
      </c>
      <c r="Q31" s="76"/>
      <c r="R31" s="90"/>
    </row>
    <row r="32" spans="2:18" ht="16.5" customHeight="1" x14ac:dyDescent="0.15">
      <c r="B32" s="1"/>
      <c r="C32" s="129" t="s">
        <v>51</v>
      </c>
      <c r="D32" s="179">
        <v>5750</v>
      </c>
      <c r="E32" s="156">
        <v>5616</v>
      </c>
      <c r="F32" s="164">
        <v>-2.3304347826086955</v>
      </c>
      <c r="G32" s="159">
        <v>0.2</v>
      </c>
      <c r="H32" s="160">
        <v>3040</v>
      </c>
      <c r="I32" s="160">
        <v>275</v>
      </c>
      <c r="J32" s="178">
        <v>2301</v>
      </c>
      <c r="K32" s="159">
        <v>-0.32786885245901637</v>
      </c>
      <c r="L32" s="159">
        <v>-7.0945945945945947</v>
      </c>
      <c r="M32" s="159">
        <v>-4.2845257903494174</v>
      </c>
      <c r="N32" s="176">
        <v>2556.3022303140647</v>
      </c>
      <c r="O32" s="158">
        <v>1.3701158520000001</v>
      </c>
      <c r="R32" s="90"/>
    </row>
    <row r="33" spans="2:15" ht="16.5" customHeight="1" x14ac:dyDescent="0.15">
      <c r="B33" s="1"/>
      <c r="C33" s="97"/>
      <c r="D33" s="167"/>
      <c r="E33" s="168"/>
      <c r="F33" s="169"/>
      <c r="G33" s="170"/>
      <c r="H33" s="171"/>
      <c r="I33" s="171"/>
      <c r="J33" s="172"/>
      <c r="K33" s="170"/>
      <c r="L33" s="170"/>
      <c r="M33" s="173"/>
      <c r="N33" s="174"/>
      <c r="O33" s="169"/>
    </row>
    <row r="34" spans="2:15" ht="16.5" customHeight="1" x14ac:dyDescent="0.15">
      <c r="B34" s="1"/>
      <c r="C34" s="113" t="s">
        <v>43</v>
      </c>
      <c r="D34" s="148">
        <v>314091</v>
      </c>
      <c r="E34" s="149">
        <v>309644</v>
      </c>
      <c r="F34" s="150">
        <v>-1.4158317175595607</v>
      </c>
      <c r="G34" s="151">
        <v>9.5</v>
      </c>
      <c r="H34" s="152">
        <v>192978</v>
      </c>
      <c r="I34" s="152">
        <v>16020</v>
      </c>
      <c r="J34" s="153">
        <v>100647</v>
      </c>
      <c r="K34" s="151">
        <v>-0.2151049153541475</v>
      </c>
      <c r="L34" s="151">
        <v>-4.6882436934792961</v>
      </c>
      <c r="M34" s="154">
        <v>-3.1197058370552906</v>
      </c>
      <c r="N34" s="155">
        <v>2325.1806638131711</v>
      </c>
      <c r="O34" s="150">
        <v>-0.1128596199</v>
      </c>
    </row>
    <row r="35" spans="2:15" ht="16.5" customHeight="1" x14ac:dyDescent="0.15">
      <c r="B35" s="1"/>
      <c r="C35" s="111" t="s">
        <v>18</v>
      </c>
      <c r="D35" s="156">
        <v>124032</v>
      </c>
      <c r="E35" s="156">
        <v>123280</v>
      </c>
      <c r="F35" s="159">
        <v>-0.60629514963880293</v>
      </c>
      <c r="G35" s="159">
        <v>3.8</v>
      </c>
      <c r="H35" s="160">
        <v>80354</v>
      </c>
      <c r="I35" s="160">
        <v>6553</v>
      </c>
      <c r="J35" s="178">
        <v>36374</v>
      </c>
      <c r="K35" s="159">
        <v>2.4896058953867602E-2</v>
      </c>
      <c r="L35" s="159">
        <v>-3.858568075117371</v>
      </c>
      <c r="M35" s="159">
        <v>-1.3746915756080367</v>
      </c>
      <c r="N35" s="162">
        <v>2397.7459496255956</v>
      </c>
      <c r="O35" s="158">
        <v>3.0170080599999999E-2</v>
      </c>
    </row>
    <row r="36" spans="2:15" ht="16.5" customHeight="1" x14ac:dyDescent="0.15">
      <c r="B36" s="1"/>
      <c r="C36" s="111" t="s">
        <v>19</v>
      </c>
      <c r="D36" s="156">
        <v>72303</v>
      </c>
      <c r="E36" s="156">
        <v>71020</v>
      </c>
      <c r="F36" s="159">
        <v>-1.7744768543490588</v>
      </c>
      <c r="G36" s="159">
        <v>2.2000000000000002</v>
      </c>
      <c r="H36" s="160">
        <v>42053</v>
      </c>
      <c r="I36" s="160">
        <v>3620</v>
      </c>
      <c r="J36" s="178">
        <v>25347</v>
      </c>
      <c r="K36" s="159">
        <v>0.34599599121886038</v>
      </c>
      <c r="L36" s="159">
        <v>-4.7117662542774417</v>
      </c>
      <c r="M36" s="159">
        <v>-4.6961949165288015</v>
      </c>
      <c r="N36" s="162">
        <v>2295.8551432081204</v>
      </c>
      <c r="O36" s="158">
        <v>-1.7709962666000001</v>
      </c>
    </row>
    <row r="37" spans="2:15" ht="16.5" customHeight="1" x14ac:dyDescent="0.15">
      <c r="B37" s="1"/>
      <c r="C37" s="114" t="s">
        <v>20</v>
      </c>
      <c r="D37" s="156">
        <v>20641</v>
      </c>
      <c r="E37" s="156">
        <v>20459</v>
      </c>
      <c r="F37" s="159">
        <v>-0.8817402257642557</v>
      </c>
      <c r="G37" s="159">
        <v>0.6</v>
      </c>
      <c r="H37" s="160">
        <v>12663</v>
      </c>
      <c r="I37" s="160">
        <v>1028</v>
      </c>
      <c r="J37" s="178">
        <v>6768</v>
      </c>
      <c r="K37" s="159">
        <v>-0.85342937676166608</v>
      </c>
      <c r="L37" s="159">
        <v>-5.7745187901008252</v>
      </c>
      <c r="M37" s="159">
        <v>-0.14753614635585718</v>
      </c>
      <c r="N37" s="162">
        <v>2262.1609907120742</v>
      </c>
      <c r="O37" s="158">
        <v>-0.45550445090000002</v>
      </c>
    </row>
    <row r="38" spans="2:15" ht="16.5" customHeight="1" x14ac:dyDescent="0.15">
      <c r="B38" s="1"/>
      <c r="C38" s="114" t="s">
        <v>21</v>
      </c>
      <c r="D38" s="156">
        <v>16450</v>
      </c>
      <c r="E38" s="156">
        <v>15925</v>
      </c>
      <c r="F38" s="159">
        <v>-3.1914893617021276</v>
      </c>
      <c r="G38" s="159">
        <v>0.5</v>
      </c>
      <c r="H38" s="160">
        <v>9809</v>
      </c>
      <c r="I38" s="160">
        <v>756</v>
      </c>
      <c r="J38" s="178">
        <v>5360</v>
      </c>
      <c r="K38" s="159">
        <v>-1.9786149695213351</v>
      </c>
      <c r="L38" s="159">
        <v>-8.1409477521263671</v>
      </c>
      <c r="M38" s="159">
        <v>-4.6433019035758765</v>
      </c>
      <c r="N38" s="162">
        <v>2167.8755785461476</v>
      </c>
      <c r="O38" s="158">
        <v>-1.1888891317000001</v>
      </c>
    </row>
    <row r="39" spans="2:15" ht="16.5" customHeight="1" x14ac:dyDescent="0.15">
      <c r="B39" s="1"/>
      <c r="C39" s="107" t="s">
        <v>15</v>
      </c>
      <c r="D39" s="156">
        <v>31665</v>
      </c>
      <c r="E39" s="156">
        <v>30660</v>
      </c>
      <c r="F39" s="159">
        <v>-3.1738512553292275</v>
      </c>
      <c r="G39" s="159">
        <v>0.9</v>
      </c>
      <c r="H39" s="160">
        <v>17943</v>
      </c>
      <c r="I39" s="160">
        <v>1570</v>
      </c>
      <c r="J39" s="178">
        <v>11147</v>
      </c>
      <c r="K39" s="159">
        <v>-0.19468238958727332</v>
      </c>
      <c r="L39" s="159">
        <v>-3.6218538980969917</v>
      </c>
      <c r="M39" s="159">
        <v>-7.5628161539099432</v>
      </c>
      <c r="N39" s="162">
        <v>2414.1452755905511</v>
      </c>
      <c r="O39" s="158">
        <v>-0.75143735420000002</v>
      </c>
    </row>
    <row r="40" spans="2:15" ht="16.5" customHeight="1" x14ac:dyDescent="0.15">
      <c r="B40" s="1"/>
      <c r="C40" s="110" t="s">
        <v>22</v>
      </c>
      <c r="D40" s="156">
        <v>27405</v>
      </c>
      <c r="E40" s="156">
        <v>26933</v>
      </c>
      <c r="F40" s="159">
        <v>-1.7223134464513776</v>
      </c>
      <c r="G40" s="159">
        <v>0.8</v>
      </c>
      <c r="H40" s="160">
        <v>16502</v>
      </c>
      <c r="I40" s="160">
        <v>1360</v>
      </c>
      <c r="J40" s="178">
        <v>9071</v>
      </c>
      <c r="K40" s="159">
        <v>-0.92459173871277611</v>
      </c>
      <c r="L40" s="159">
        <v>-5.160390516039052</v>
      </c>
      <c r="M40" s="159">
        <v>-2.6194310252281268</v>
      </c>
      <c r="N40" s="162">
        <v>2230.6633261553752</v>
      </c>
      <c r="O40" s="158">
        <v>1.6970309403999999</v>
      </c>
    </row>
    <row r="41" spans="2:15" ht="16.5" customHeight="1" x14ac:dyDescent="0.15">
      <c r="B41" s="1"/>
      <c r="C41" s="115" t="s">
        <v>23</v>
      </c>
      <c r="D41" s="156">
        <v>21595</v>
      </c>
      <c r="E41" s="156">
        <v>21367</v>
      </c>
      <c r="F41" s="164">
        <v>-1.0557999536929845</v>
      </c>
      <c r="G41" s="164">
        <v>0.7</v>
      </c>
      <c r="H41" s="160">
        <v>13653</v>
      </c>
      <c r="I41" s="160">
        <v>1133</v>
      </c>
      <c r="J41" s="178">
        <v>6581</v>
      </c>
      <c r="K41" s="164">
        <v>-0.63318777292576423</v>
      </c>
      <c r="L41" s="164">
        <v>-6.9022185702547239</v>
      </c>
      <c r="M41" s="164">
        <v>-0.85869237722205471</v>
      </c>
      <c r="N41" s="176">
        <v>2212.6277311794552</v>
      </c>
      <c r="O41" s="166">
        <v>4.0783780634999998</v>
      </c>
    </row>
    <row r="42" spans="2:15" ht="16.5" customHeight="1" x14ac:dyDescent="0.15">
      <c r="B42" s="1"/>
      <c r="C42" s="98"/>
      <c r="D42" s="167"/>
      <c r="E42" s="168"/>
      <c r="F42" s="169"/>
      <c r="G42" s="170"/>
      <c r="H42" s="171"/>
      <c r="I42" s="171"/>
      <c r="J42" s="172"/>
      <c r="K42" s="159"/>
      <c r="L42" s="159"/>
      <c r="M42" s="177"/>
      <c r="N42" s="162"/>
      <c r="O42" s="158"/>
    </row>
    <row r="43" spans="2:15" ht="16.5" customHeight="1" x14ac:dyDescent="0.15">
      <c r="B43" s="1"/>
      <c r="C43" s="106" t="s">
        <v>44</v>
      </c>
      <c r="D43" s="148">
        <v>573802</v>
      </c>
      <c r="E43" s="149">
        <v>543739</v>
      </c>
      <c r="F43" s="150">
        <v>-5.2392637181466775</v>
      </c>
      <c r="G43" s="151">
        <v>16.7</v>
      </c>
      <c r="H43" s="152">
        <v>344820</v>
      </c>
      <c r="I43" s="152">
        <v>26882</v>
      </c>
      <c r="J43" s="153">
        <v>172037</v>
      </c>
      <c r="K43" s="151">
        <v>0.87883539682168177</v>
      </c>
      <c r="L43" s="151">
        <v>-2.9285378976636696</v>
      </c>
      <c r="M43" s="154">
        <v>-15.789499446875583</v>
      </c>
      <c r="N43" s="155">
        <v>2828.9669934028429</v>
      </c>
      <c r="O43" s="150">
        <v>-4.626539943</v>
      </c>
    </row>
    <row r="44" spans="2:15" ht="16.5" customHeight="1" x14ac:dyDescent="0.15">
      <c r="B44" s="1"/>
      <c r="C44" s="117" t="s">
        <v>24</v>
      </c>
      <c r="D44" s="156">
        <v>150320</v>
      </c>
      <c r="E44" s="157">
        <v>147665</v>
      </c>
      <c r="F44" s="159">
        <v>-1.7662320383182544</v>
      </c>
      <c r="G44" s="159">
        <v>4.5</v>
      </c>
      <c r="H44" s="160">
        <v>100166</v>
      </c>
      <c r="I44" s="160">
        <v>8185</v>
      </c>
      <c r="J44" s="180">
        <v>39314</v>
      </c>
      <c r="K44" s="159">
        <v>0.20908990866072411</v>
      </c>
      <c r="L44" s="159">
        <v>-2.4317558707831686</v>
      </c>
      <c r="M44" s="159">
        <v>-6.3350248969575684</v>
      </c>
      <c r="N44" s="162">
        <v>2445.6686210209018</v>
      </c>
      <c r="O44" s="158">
        <v>-0.71531196919999995</v>
      </c>
    </row>
    <row r="45" spans="2:15" ht="16.5" customHeight="1" x14ac:dyDescent="0.15">
      <c r="B45" s="1"/>
      <c r="C45" s="117" t="s">
        <v>25</v>
      </c>
      <c r="D45" s="156">
        <v>119048</v>
      </c>
      <c r="E45" s="157">
        <v>115019</v>
      </c>
      <c r="F45" s="159">
        <v>-3.3843491700826558</v>
      </c>
      <c r="G45" s="159">
        <v>3.5</v>
      </c>
      <c r="H45" s="160">
        <v>76319</v>
      </c>
      <c r="I45" s="160">
        <v>5828</v>
      </c>
      <c r="J45" s="180">
        <v>32872</v>
      </c>
      <c r="K45" s="159">
        <v>1.8387798401409108</v>
      </c>
      <c r="L45" s="159">
        <v>-1.9350496382298503</v>
      </c>
      <c r="M45" s="159">
        <v>-13.864214029295391</v>
      </c>
      <c r="N45" s="162">
        <v>2937.752451982019</v>
      </c>
      <c r="O45" s="158">
        <v>-3.9418354857</v>
      </c>
    </row>
    <row r="46" spans="2:15" ht="16.5" customHeight="1" x14ac:dyDescent="0.15">
      <c r="B46" s="1"/>
      <c r="C46" s="117" t="s">
        <v>52</v>
      </c>
      <c r="D46" s="156">
        <v>31658</v>
      </c>
      <c r="E46" s="156">
        <v>32000</v>
      </c>
      <c r="F46" s="159">
        <v>1.080295659864805</v>
      </c>
      <c r="G46" s="159">
        <v>1</v>
      </c>
      <c r="H46" s="160">
        <v>21931</v>
      </c>
      <c r="I46" s="160">
        <v>1640</v>
      </c>
      <c r="J46" s="180">
        <v>8430</v>
      </c>
      <c r="K46" s="159">
        <v>-0.35892776010904137</v>
      </c>
      <c r="L46" s="159">
        <v>-4.2056074766355138</v>
      </c>
      <c r="M46" s="159">
        <v>6.224798387096774</v>
      </c>
      <c r="N46" s="162">
        <v>2586.0704703410374</v>
      </c>
      <c r="O46" s="158">
        <v>3.5378727073</v>
      </c>
    </row>
    <row r="47" spans="2:15" ht="16.5" customHeight="1" x14ac:dyDescent="0.15">
      <c r="B47" s="1"/>
      <c r="C47" s="117" t="s">
        <v>53</v>
      </c>
      <c r="D47" s="156">
        <v>37365</v>
      </c>
      <c r="E47" s="156">
        <v>37006</v>
      </c>
      <c r="F47" s="159">
        <v>-0.96079218520005349</v>
      </c>
      <c r="G47" s="159">
        <v>1.1000000000000001</v>
      </c>
      <c r="H47" s="160">
        <v>23896</v>
      </c>
      <c r="I47" s="160">
        <v>1916</v>
      </c>
      <c r="J47" s="180">
        <v>11194</v>
      </c>
      <c r="K47" s="159">
        <v>0.11311743265323222</v>
      </c>
      <c r="L47" s="159">
        <v>-3.9117352056168508</v>
      </c>
      <c r="M47" s="159">
        <v>-2.6693331014694377</v>
      </c>
      <c r="N47" s="162">
        <v>2542.3039983511953</v>
      </c>
      <c r="O47" s="158">
        <v>-0.72972983899999999</v>
      </c>
    </row>
    <row r="48" spans="2:15" ht="16.5" customHeight="1" x14ac:dyDescent="0.15">
      <c r="B48" s="1"/>
      <c r="C48" s="117" t="s">
        <v>54</v>
      </c>
      <c r="D48" s="156">
        <v>26704</v>
      </c>
      <c r="E48" s="156">
        <v>26649</v>
      </c>
      <c r="F48" s="159">
        <v>-0.20596165368484123</v>
      </c>
      <c r="G48" s="159">
        <v>0.8</v>
      </c>
      <c r="H48" s="160">
        <v>17562</v>
      </c>
      <c r="I48" s="160">
        <v>1325</v>
      </c>
      <c r="J48" s="180">
        <v>7762</v>
      </c>
      <c r="K48" s="159">
        <v>1.467529466142824</v>
      </c>
      <c r="L48" s="159">
        <v>-4.9497847919655671</v>
      </c>
      <c r="M48" s="159">
        <v>-2.9871266091738535</v>
      </c>
      <c r="N48" s="162">
        <v>2550.9010242174786</v>
      </c>
      <c r="O48" s="158">
        <v>0.74141161690000001</v>
      </c>
    </row>
    <row r="49" spans="2:15" ht="16.5" customHeight="1" x14ac:dyDescent="0.15">
      <c r="B49" s="1"/>
      <c r="C49" s="117" t="s">
        <v>55</v>
      </c>
      <c r="D49" s="156">
        <v>12188</v>
      </c>
      <c r="E49" s="156">
        <v>11611</v>
      </c>
      <c r="F49" s="159">
        <v>-4.7341647522152943</v>
      </c>
      <c r="G49" s="159">
        <v>0.4</v>
      </c>
      <c r="H49" s="160">
        <v>6901</v>
      </c>
      <c r="I49" s="160">
        <v>508</v>
      </c>
      <c r="J49" s="180">
        <v>4202</v>
      </c>
      <c r="K49" s="159">
        <v>-0.38972286374133952</v>
      </c>
      <c r="L49" s="159">
        <v>-6.6176470588235299</v>
      </c>
      <c r="M49" s="159">
        <v>-10.88016967126193</v>
      </c>
      <c r="N49" s="162">
        <v>2745.4653582407191</v>
      </c>
      <c r="O49" s="158">
        <v>-4.6443722318000003</v>
      </c>
    </row>
    <row r="50" spans="2:15" ht="16.5" customHeight="1" x14ac:dyDescent="0.15">
      <c r="B50" s="1"/>
      <c r="C50" s="117" t="s">
        <v>56</v>
      </c>
      <c r="D50" s="156">
        <v>40571</v>
      </c>
      <c r="E50" s="156">
        <v>40325</v>
      </c>
      <c r="F50" s="159">
        <v>-0.60634443321584386</v>
      </c>
      <c r="G50" s="159">
        <v>1.2</v>
      </c>
      <c r="H50" s="160">
        <v>26821</v>
      </c>
      <c r="I50" s="160">
        <v>2043</v>
      </c>
      <c r="J50" s="180">
        <v>11460</v>
      </c>
      <c r="K50" s="159">
        <v>0.25792464114832536</v>
      </c>
      <c r="L50" s="159">
        <v>-5.4604349838037951</v>
      </c>
      <c r="M50" s="159">
        <v>-1.6984045290787442</v>
      </c>
      <c r="N50" s="162">
        <v>2454.6210129047968</v>
      </c>
      <c r="O50" s="158">
        <v>1.9516838849</v>
      </c>
    </row>
    <row r="51" spans="2:15" ht="16.5" customHeight="1" x14ac:dyDescent="0.15">
      <c r="B51" s="1"/>
      <c r="C51" s="117" t="s">
        <v>26</v>
      </c>
      <c r="D51" s="156">
        <v>89544</v>
      </c>
      <c r="E51" s="156">
        <v>68589</v>
      </c>
      <c r="F51" s="159">
        <v>-23.401902975073707</v>
      </c>
      <c r="G51" s="159">
        <v>2.1</v>
      </c>
      <c r="H51" s="160">
        <v>26087</v>
      </c>
      <c r="I51" s="160">
        <v>2057</v>
      </c>
      <c r="J51" s="180">
        <v>40445</v>
      </c>
      <c r="K51" s="159">
        <v>2.0179109147080676</v>
      </c>
      <c r="L51" s="159">
        <v>-3.1088082901554404</v>
      </c>
      <c r="M51" s="159">
        <v>-34.607922392886017</v>
      </c>
      <c r="N51" s="162">
        <v>6616.0715732613098</v>
      </c>
      <c r="O51" s="158">
        <v>-23.9637473451</v>
      </c>
    </row>
    <row r="52" spans="2:15" ht="16.5" customHeight="1" x14ac:dyDescent="0.15">
      <c r="B52" s="1"/>
      <c r="C52" s="114" t="s">
        <v>17</v>
      </c>
      <c r="D52" s="156">
        <v>66405</v>
      </c>
      <c r="E52" s="156">
        <v>64876</v>
      </c>
      <c r="F52" s="159">
        <v>-2.3025374595286499</v>
      </c>
      <c r="G52" s="159">
        <v>2</v>
      </c>
      <c r="H52" s="160">
        <v>45138</v>
      </c>
      <c r="I52" s="165">
        <v>3379</v>
      </c>
      <c r="J52" s="180">
        <v>16359</v>
      </c>
      <c r="K52" s="164">
        <v>1.4838796708485094</v>
      </c>
      <c r="L52" s="164">
        <v>-1.51559312153891</v>
      </c>
      <c r="M52" s="164">
        <v>-11.553849480968859</v>
      </c>
      <c r="N52" s="176">
        <v>2672.777612985622</v>
      </c>
      <c r="O52" s="158">
        <v>-2.1493968525999998</v>
      </c>
    </row>
    <row r="53" spans="2:15" ht="16.5" customHeight="1" x14ac:dyDescent="0.15">
      <c r="B53" s="1"/>
      <c r="C53" s="98"/>
      <c r="D53" s="167"/>
      <c r="E53" s="168"/>
      <c r="F53" s="169"/>
      <c r="G53" s="170"/>
      <c r="H53" s="171"/>
      <c r="I53" s="171"/>
      <c r="J53" s="172"/>
      <c r="K53" s="170"/>
      <c r="L53" s="170"/>
      <c r="M53" s="173"/>
      <c r="N53" s="174"/>
      <c r="O53" s="169"/>
    </row>
    <row r="54" spans="2:15" ht="16.5" customHeight="1" x14ac:dyDescent="0.15">
      <c r="B54" s="1"/>
      <c r="C54" s="106" t="s">
        <v>45</v>
      </c>
      <c r="D54" s="148">
        <v>187175</v>
      </c>
      <c r="E54" s="149">
        <v>178530</v>
      </c>
      <c r="F54" s="150">
        <v>-4.6186723654334179</v>
      </c>
      <c r="G54" s="151">
        <v>5.5</v>
      </c>
      <c r="H54" s="152">
        <v>124006</v>
      </c>
      <c r="I54" s="152">
        <v>8868</v>
      </c>
      <c r="J54" s="153">
        <v>45657</v>
      </c>
      <c r="K54" s="151">
        <v>-0.53180822818824247</v>
      </c>
      <c r="L54" s="151">
        <v>-5.7297756989475923</v>
      </c>
      <c r="M54" s="154">
        <v>-14.015329855552835</v>
      </c>
      <c r="N54" s="155">
        <v>2617.747697947214</v>
      </c>
      <c r="O54" s="150">
        <v>-3.5189786188999999</v>
      </c>
    </row>
    <row r="55" spans="2:15" ht="16.5" customHeight="1" x14ac:dyDescent="0.15">
      <c r="B55" s="1"/>
      <c r="C55" s="117" t="s">
        <v>27</v>
      </c>
      <c r="D55" s="156">
        <v>148418</v>
      </c>
      <c r="E55" s="157">
        <v>141199</v>
      </c>
      <c r="F55" s="159">
        <v>-4.8639652872293118</v>
      </c>
      <c r="G55" s="159">
        <v>4.3</v>
      </c>
      <c r="H55" s="160">
        <v>98068</v>
      </c>
      <c r="I55" s="160">
        <v>6973</v>
      </c>
      <c r="J55" s="180">
        <v>36158</v>
      </c>
      <c r="K55" s="159">
        <v>-0.32625598390063931</v>
      </c>
      <c r="L55" s="159">
        <v>-4.7144028423066411</v>
      </c>
      <c r="M55" s="159">
        <v>-15.342651775889117</v>
      </c>
      <c r="N55" s="162">
        <v>2609.813928987302</v>
      </c>
      <c r="O55" s="158">
        <v>-4.0430682337999997</v>
      </c>
    </row>
    <row r="56" spans="2:15" ht="16.5" customHeight="1" x14ac:dyDescent="0.15">
      <c r="B56" s="1"/>
      <c r="C56" s="117" t="s">
        <v>57</v>
      </c>
      <c r="D56" s="156">
        <v>12230</v>
      </c>
      <c r="E56" s="156">
        <v>11332</v>
      </c>
      <c r="F56" s="159">
        <v>-7.3426001635322979</v>
      </c>
      <c r="G56" s="159">
        <v>0.3</v>
      </c>
      <c r="H56" s="160">
        <v>7495</v>
      </c>
      <c r="I56" s="160">
        <v>554</v>
      </c>
      <c r="J56" s="180">
        <v>3283</v>
      </c>
      <c r="K56" s="159">
        <v>-2.7759761317940073</v>
      </c>
      <c r="L56" s="159">
        <v>-10.932475884244374</v>
      </c>
      <c r="M56" s="159">
        <v>-15.798922800718133</v>
      </c>
      <c r="N56" s="162">
        <v>2401.9169139465876</v>
      </c>
      <c r="O56" s="158">
        <v>-6.6944225012</v>
      </c>
    </row>
    <row r="57" spans="2:15" ht="16.5" customHeight="1" x14ac:dyDescent="0.15">
      <c r="B57" s="1"/>
      <c r="C57" s="117" t="s">
        <v>58</v>
      </c>
      <c r="D57" s="156">
        <v>17545</v>
      </c>
      <c r="E57" s="156">
        <v>17430</v>
      </c>
      <c r="F57" s="159">
        <v>-0.65545739526930746</v>
      </c>
      <c r="G57" s="159">
        <v>0.5</v>
      </c>
      <c r="H57" s="160">
        <v>13170</v>
      </c>
      <c r="I57" s="160">
        <v>956</v>
      </c>
      <c r="J57" s="180">
        <v>3304</v>
      </c>
      <c r="K57" s="159">
        <v>-0.11376564277588168</v>
      </c>
      <c r="L57" s="159">
        <v>-7.7220077220077217</v>
      </c>
      <c r="M57" s="159">
        <v>-0.60168471720818295</v>
      </c>
      <c r="N57" s="162">
        <v>2926.8806045340052</v>
      </c>
      <c r="O57" s="158">
        <v>1.3260931713999999</v>
      </c>
    </row>
    <row r="58" spans="2:15" ht="16.5" customHeight="1" x14ac:dyDescent="0.15">
      <c r="B58" s="1"/>
      <c r="C58" s="117" t="s">
        <v>59</v>
      </c>
      <c r="D58" s="156">
        <v>4365</v>
      </c>
      <c r="E58" s="156">
        <v>4169</v>
      </c>
      <c r="F58" s="159">
        <v>-4.4902634593356243</v>
      </c>
      <c r="G58" s="159">
        <v>0.1</v>
      </c>
      <c r="H58" s="160">
        <v>2609</v>
      </c>
      <c r="I58" s="160">
        <v>194</v>
      </c>
      <c r="J58" s="180">
        <v>1366</v>
      </c>
      <c r="K58" s="159">
        <v>-1.0993176648976497</v>
      </c>
      <c r="L58" s="159">
        <v>-10.185185185185185</v>
      </c>
      <c r="M58" s="159">
        <v>-9.5364238410596034</v>
      </c>
      <c r="N58" s="162">
        <v>2548.4694376528118</v>
      </c>
      <c r="O58" s="158">
        <v>0.43042923849999998</v>
      </c>
    </row>
    <row r="59" spans="2:15" ht="16.5" customHeight="1" x14ac:dyDescent="0.15">
      <c r="B59" s="1"/>
      <c r="C59" s="118" t="s">
        <v>60</v>
      </c>
      <c r="D59" s="163">
        <v>4616</v>
      </c>
      <c r="E59" s="163">
        <v>4401</v>
      </c>
      <c r="F59" s="164">
        <v>-4.6577123050259965</v>
      </c>
      <c r="G59" s="164">
        <v>0.1</v>
      </c>
      <c r="H59" s="165">
        <v>2664</v>
      </c>
      <c r="I59" s="165">
        <v>190</v>
      </c>
      <c r="J59" s="181">
        <v>1546</v>
      </c>
      <c r="K59" s="164">
        <v>-3.0214779759737893</v>
      </c>
      <c r="L59" s="164">
        <v>-11.627906976744185</v>
      </c>
      <c r="M59" s="164">
        <v>-6.5296251511487311</v>
      </c>
      <c r="N59" s="176">
        <v>2461.1387024608503</v>
      </c>
      <c r="O59" s="166">
        <v>-0.25020871929999999</v>
      </c>
    </row>
    <row r="60" spans="2:15" ht="15" customHeight="1" x14ac:dyDescent="0.15">
      <c r="C60" s="130" t="s">
        <v>70</v>
      </c>
      <c r="O60" s="89"/>
    </row>
    <row r="61" spans="2:15" ht="15" customHeight="1" x14ac:dyDescent="0.15">
      <c r="C61" s="80"/>
      <c r="D61" s="84"/>
      <c r="E61" s="84"/>
      <c r="F61" s="84"/>
      <c r="G61" s="84"/>
      <c r="H61" s="84"/>
      <c r="I61" s="84"/>
      <c r="J61" s="84"/>
    </row>
    <row r="62" spans="2:15" ht="15" customHeight="1" x14ac:dyDescent="0.15">
      <c r="C62" s="80"/>
      <c r="D62" s="84"/>
      <c r="E62" s="84"/>
      <c r="F62" s="84"/>
      <c r="G62" s="84"/>
      <c r="H62" s="84"/>
      <c r="I62" s="84"/>
      <c r="J62" s="84"/>
    </row>
    <row r="63" spans="2:15" ht="15" customHeight="1" x14ac:dyDescent="0.15">
      <c r="C63" s="80"/>
      <c r="D63" s="93"/>
      <c r="E63" s="84"/>
      <c r="F63" s="84"/>
      <c r="G63" s="84"/>
      <c r="H63" s="84"/>
      <c r="I63" s="84"/>
      <c r="J63" s="84"/>
    </row>
    <row r="64" spans="2:15" ht="15" customHeight="1" x14ac:dyDescent="0.15">
      <c r="C64" s="80"/>
      <c r="D64" s="84"/>
      <c r="E64" s="84"/>
      <c r="F64" s="84"/>
      <c r="G64" s="84"/>
      <c r="H64" s="84"/>
      <c r="I64" s="84"/>
      <c r="J64" s="84"/>
    </row>
    <row r="65" spans="3:10" ht="15" customHeight="1" x14ac:dyDescent="0.15">
      <c r="C65" s="80"/>
      <c r="D65" s="84"/>
      <c r="E65" s="84"/>
      <c r="F65" s="84"/>
      <c r="G65" s="84"/>
      <c r="H65" s="84"/>
      <c r="I65" s="84"/>
      <c r="J65" s="84"/>
    </row>
    <row r="66" spans="3:10" ht="15" customHeight="1" x14ac:dyDescent="0.15">
      <c r="C66" s="80"/>
      <c r="D66" s="84"/>
      <c r="E66" s="84"/>
      <c r="F66" s="84"/>
      <c r="G66" s="84"/>
      <c r="H66" s="84"/>
      <c r="I66" s="84"/>
      <c r="J66" s="84"/>
    </row>
    <row r="67" spans="3:10" ht="15" customHeight="1" x14ac:dyDescent="0.15"/>
    <row r="68" spans="3:10" ht="15" customHeight="1" x14ac:dyDescent="0.15">
      <c r="C68" s="80"/>
      <c r="D68" s="93"/>
      <c r="E68" s="84"/>
      <c r="F68" s="84"/>
      <c r="G68" s="84"/>
      <c r="H68" s="84"/>
      <c r="I68" s="84"/>
      <c r="J68" s="84"/>
    </row>
    <row r="69" spans="3:10" ht="15" customHeight="1" x14ac:dyDescent="0.15"/>
    <row r="70" spans="3:10" ht="15" customHeight="1" x14ac:dyDescent="0.15"/>
    <row r="71" spans="3:10" ht="15" customHeight="1" x14ac:dyDescent="0.15"/>
    <row r="72" spans="3:10" ht="15.75" customHeight="1" x14ac:dyDescent="0.15"/>
    <row r="73" spans="3:10" ht="15" customHeight="1" x14ac:dyDescent="0.15"/>
    <row r="74" spans="3:10" ht="15" customHeight="1" x14ac:dyDescent="0.15"/>
    <row r="75" spans="3:10" ht="15" customHeight="1" x14ac:dyDescent="0.15"/>
    <row r="76" spans="3:10" ht="15" customHeight="1" x14ac:dyDescent="0.15"/>
    <row r="77" spans="3:10" ht="15" customHeight="1" x14ac:dyDescent="0.15"/>
    <row r="78" spans="3:10" ht="15" customHeight="1" x14ac:dyDescent="0.15"/>
    <row r="79" spans="3:10" ht="15" customHeight="1" x14ac:dyDescent="0.15"/>
    <row r="80" spans="3:1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</sheetData>
  <mergeCells count="10">
    <mergeCell ref="N4:O5"/>
    <mergeCell ref="D5:D6"/>
    <mergeCell ref="E5:E6"/>
    <mergeCell ref="H5:J5"/>
    <mergeCell ref="K5:M5"/>
    <mergeCell ref="C4:C6"/>
    <mergeCell ref="D4:E4"/>
    <mergeCell ref="F4:F6"/>
    <mergeCell ref="G4:G6"/>
    <mergeCell ref="H4:M4"/>
  </mergeCells>
  <phoneticPr fontId="3"/>
  <pageMargins left="0.70866141732283472" right="0.70866141732283472" top="0.74803149606299213" bottom="0.74803149606299213" header="0.31496062992125984" footer="0.31496062992125984"/>
  <pageSetup paperSize="9" scale="75" firstPageNumber="7" orientation="portrait" useFirstPageNumber="1" r:id="rId1"/>
  <headerFooter>
    <oddFooter>&amp;C&amp;"ＭＳ Ｐ明朝,標準"&amp;12- &amp;P -</oddFoot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総生産表</vt:lpstr>
      <vt:lpstr>R2推計_総生産表</vt:lpstr>
      <vt:lpstr>R2推計_所得表</vt:lpstr>
      <vt:lpstr>'R2推計_所得表'!Print_Area</vt:lpstr>
      <vt:lpstr>'R2推計_総生産表'!Print_Area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tokei-60</dc:creator>
  <cp:lastModifiedBy>201op</cp:lastModifiedBy>
  <cp:lastPrinted>2019-11-22T11:52:44Z</cp:lastPrinted>
  <dcterms:created xsi:type="dcterms:W3CDTF">2008-02-25T05:49:46Z</dcterms:created>
  <dcterms:modified xsi:type="dcterms:W3CDTF">2023-11-02T04:41:19Z</dcterms:modified>
</cp:coreProperties>
</file>