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基本目標・KPI⑤\"/>
    </mc:Choice>
  </mc:AlternateContent>
  <xr:revisionPtr revIDLastSave="0" documentId="13_ncr:1_{D4F24DBF-5D38-48F4-820F-C3FD74AF94A1}" xr6:coauthVersionLast="36" xr6:coauthVersionMax="47" xr10:uidLastSave="{00000000-0000-0000-0000-000000000000}"/>
  <bookViews>
    <workbookView xWindow="12675" yWindow="-16320" windowWidth="29040" windowHeight="15720" activeTab="1" xr2:uid="{C0644416-B2C5-4DC4-8BE6-DC4A6BE780F5}"/>
  </bookViews>
  <sheets>
    <sheet name="データ" sheetId="2" r:id="rId1"/>
    <sheet name="グラフ1" sheetId="3" r:id="rId2"/>
    <sheet name="元データ" sheetId="1" r:id="rId3"/>
  </sheets>
  <definedNames>
    <definedName name="横軸ラベル_西暦">OFFSET(データ!$E$9,MATCH(データ!$C$5,データ!$C$9:$C$109,0)-1,0,データ!$B$6,1)</definedName>
    <definedName name="合計">OFFSET(データ!$I$9,MATCH(データ!$C$5,データ!$C$9:$C$109,0)-1,0,データ!$B$6,1)</definedName>
    <definedName name="水産品">OFFSET(データ!$G$9,MATCH(データ!$C$5,データ!$C$9:$C$109,0)-1,0,データ!$B$6,1)</definedName>
    <definedName name="農産品">OFFSET(データ!$F$9,MATCH(データ!$C$5,データ!$C$9:$C$109,0)-1,0,データ!$B$6,1)</definedName>
    <definedName name="林産品">OFFSET(データ!$H$9,MATCH(データ!$C$5,データ!$C$9:$C$109,0)-1,0,データ!$B$6,1)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2" l="1"/>
  <c r="P21" i="2"/>
  <c r="P20" i="2" s="1"/>
  <c r="O21" i="2"/>
  <c r="O20" i="2"/>
  <c r="N20" i="2"/>
  <c r="N21" i="2"/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9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E22" i="2" s="1"/>
  <c r="A21" i="2"/>
  <c r="E21" i="2" s="1"/>
  <c r="A20" i="2"/>
  <c r="E20" i="2" s="1"/>
  <c r="A19" i="2"/>
  <c r="E19" i="2" s="1"/>
  <c r="A18" i="2"/>
  <c r="E18" i="2" s="1"/>
  <c r="A17" i="2"/>
  <c r="E17" i="2" s="1"/>
  <c r="A16" i="2"/>
  <c r="E16" i="2" s="1"/>
  <c r="A15" i="2"/>
  <c r="E15" i="2" s="1"/>
  <c r="A14" i="2"/>
  <c r="E14" i="2" s="1"/>
  <c r="A13" i="2"/>
  <c r="E13" i="2" s="1"/>
  <c r="A12" i="2"/>
  <c r="E12" i="2" s="1"/>
  <c r="A11" i="2"/>
  <c r="B10" i="2"/>
  <c r="A10" i="2"/>
  <c r="E10" i="2" s="1"/>
  <c r="B9" i="2"/>
  <c r="A9" i="2"/>
  <c r="E9" i="2" s="1"/>
  <c r="B6" i="2"/>
  <c r="E5" i="2"/>
  <c r="B109" i="2" l="1"/>
  <c r="E23" i="2"/>
  <c r="E11" i="2"/>
  <c r="D9" i="2"/>
  <c r="D10" i="2"/>
  <c r="B25" i="2"/>
  <c r="B41" i="2"/>
  <c r="B57" i="2"/>
  <c r="B20" i="2"/>
  <c r="D20" i="2" s="1"/>
  <c r="B21" i="2"/>
  <c r="D21" i="2" s="1"/>
  <c r="B36" i="2"/>
  <c r="B52" i="2"/>
  <c r="B23" i="2"/>
  <c r="D23" i="2" s="1"/>
  <c r="B68" i="2"/>
  <c r="B84" i="2"/>
  <c r="B17" i="2"/>
  <c r="D17" i="2" s="1"/>
  <c r="B13" i="2"/>
  <c r="D13" i="2" s="1"/>
  <c r="B14" i="2"/>
  <c r="D14" i="2" s="1"/>
  <c r="B19" i="2"/>
  <c r="D19" i="2" s="1"/>
  <c r="B30" i="2"/>
  <c r="B35" i="2"/>
  <c r="B46" i="2"/>
  <c r="B51" i="2"/>
  <c r="B62" i="2"/>
  <c r="B67" i="2"/>
  <c r="B78" i="2"/>
  <c r="B83" i="2"/>
  <c r="B94" i="2"/>
  <c r="B99" i="2"/>
  <c r="B15" i="2"/>
  <c r="D15" i="2" s="1"/>
  <c r="B26" i="2"/>
  <c r="B31" i="2"/>
  <c r="B42" i="2"/>
  <c r="B47" i="2"/>
  <c r="B58" i="2"/>
  <c r="B63" i="2"/>
  <c r="B74" i="2"/>
  <c r="B79" i="2"/>
  <c r="B90" i="2"/>
  <c r="B95" i="2"/>
  <c r="B106" i="2"/>
  <c r="B73" i="2"/>
  <c r="B89" i="2"/>
  <c r="B100" i="2"/>
  <c r="B105" i="2"/>
  <c r="B16" i="2"/>
  <c r="D16" i="2" s="1"/>
  <c r="B32" i="2"/>
  <c r="B37" i="2"/>
  <c r="B48" i="2"/>
  <c r="B53" i="2"/>
  <c r="B64" i="2"/>
  <c r="B69" i="2"/>
  <c r="B80" i="2"/>
  <c r="B85" i="2"/>
  <c r="B96" i="2"/>
  <c r="B101" i="2"/>
  <c r="B11" i="2"/>
  <c r="D11" i="2" s="1"/>
  <c r="B22" i="2"/>
  <c r="D22" i="2" s="1"/>
  <c r="B27" i="2"/>
  <c r="B38" i="2"/>
  <c r="B43" i="2"/>
  <c r="B54" i="2"/>
  <c r="B59" i="2"/>
  <c r="B70" i="2"/>
  <c r="B75" i="2"/>
  <c r="B86" i="2"/>
  <c r="B91" i="2"/>
  <c r="B102" i="2"/>
  <c r="B107" i="2"/>
  <c r="B12" i="2"/>
  <c r="D12" i="2" s="1"/>
  <c r="B28" i="2"/>
  <c r="B33" i="2"/>
  <c r="B44" i="2"/>
  <c r="B49" i="2"/>
  <c r="B60" i="2"/>
  <c r="B65" i="2"/>
  <c r="B76" i="2"/>
  <c r="B81" i="2"/>
  <c r="B92" i="2"/>
  <c r="B97" i="2"/>
  <c r="B108" i="2"/>
  <c r="B18" i="2"/>
  <c r="D18" i="2" s="1"/>
  <c r="B34" i="2"/>
  <c r="B39" i="2"/>
  <c r="B50" i="2"/>
  <c r="B55" i="2"/>
  <c r="B66" i="2"/>
  <c r="B71" i="2"/>
  <c r="B82" i="2"/>
  <c r="B87" i="2"/>
  <c r="B98" i="2"/>
  <c r="B103" i="2"/>
  <c r="B24" i="2"/>
  <c r="B29" i="2"/>
  <c r="B40" i="2"/>
  <c r="B45" i="2"/>
  <c r="B56" i="2"/>
  <c r="B61" i="2"/>
  <c r="B72" i="2"/>
  <c r="B77" i="2"/>
  <c r="B88" i="2"/>
  <c r="B93" i="2"/>
  <c r="B104" i="2"/>
  <c r="Q7" i="1" l="1"/>
  <c r="H7" i="1"/>
  <c r="Q10" i="1"/>
  <c r="P10" i="1"/>
  <c r="P7" i="1"/>
  <c r="O7" i="1"/>
  <c r="N7" i="1"/>
  <c r="M7" i="1"/>
  <c r="L7" i="1"/>
  <c r="K7" i="1"/>
  <c r="J7" i="1"/>
  <c r="I7" i="1"/>
  <c r="G7" i="1"/>
  <c r="F7" i="1"/>
  <c r="E7" i="1"/>
  <c r="C5" i="1"/>
</calcChain>
</file>

<file path=xl/sharedStrings.xml><?xml version="1.0" encoding="utf-8"?>
<sst xmlns="http://schemas.openxmlformats.org/spreadsheetml/2006/main" count="45" uniqueCount="42">
  <si>
    <t>県産農林水産品輸出額の推移</t>
    <rPh sb="0" eb="2">
      <t>ケンサン</t>
    </rPh>
    <rPh sb="2" eb="4">
      <t>ノウリン</t>
    </rPh>
    <rPh sb="4" eb="6">
      <t>スイサン</t>
    </rPh>
    <rPh sb="6" eb="7">
      <t>シナ</t>
    </rPh>
    <rPh sb="7" eb="10">
      <t>ユシュツガク</t>
    </rPh>
    <rPh sb="11" eb="13">
      <t>スイイ</t>
    </rPh>
    <phoneticPr fontId="3"/>
  </si>
  <si>
    <t>単位：千円</t>
    <rPh sb="0" eb="2">
      <t>タンイ</t>
    </rPh>
    <rPh sb="3" eb="5">
      <t>センエン</t>
    </rPh>
    <phoneticPr fontId="3"/>
  </si>
  <si>
    <t>区　　　　　　分</t>
    <rPh sb="0" eb="1">
      <t>ク</t>
    </rPh>
    <rPh sb="7" eb="8">
      <t>ブン</t>
    </rPh>
    <phoneticPr fontId="3"/>
  </si>
  <si>
    <t>平成14年</t>
    <rPh sb="0" eb="2">
      <t>ヘイセイ</t>
    </rPh>
    <rPh sb="4" eb="5">
      <t>ネン</t>
    </rPh>
    <phoneticPr fontId="3"/>
  </si>
  <si>
    <t>H20</t>
    <phoneticPr fontId="3"/>
  </si>
  <si>
    <t>2１年</t>
    <rPh sb="2" eb="3">
      <t>ネン</t>
    </rPh>
    <phoneticPr fontId="3"/>
  </si>
  <si>
    <t>農産品</t>
    <rPh sb="0" eb="3">
      <t>ノウサンヒン</t>
    </rPh>
    <phoneticPr fontId="3"/>
  </si>
  <si>
    <t>水産品</t>
    <rPh sb="0" eb="2">
      <t>スイサン</t>
    </rPh>
    <rPh sb="2" eb="3">
      <t>ヒン</t>
    </rPh>
    <phoneticPr fontId="3"/>
  </si>
  <si>
    <t>林産品</t>
    <rPh sb="0" eb="1">
      <t>ハヤシ</t>
    </rPh>
    <rPh sb="1" eb="3">
      <t>サンピン</t>
    </rPh>
    <phoneticPr fontId="3"/>
  </si>
  <si>
    <t>紙製品等</t>
    <rPh sb="0" eb="1">
      <t>カミ</t>
    </rPh>
    <rPh sb="1" eb="3">
      <t>セイヒン</t>
    </rPh>
    <rPh sb="3" eb="4">
      <t>トウ</t>
    </rPh>
    <phoneticPr fontId="3"/>
  </si>
  <si>
    <t>資料：JETRO「青森県の貿易」</t>
    <rPh sb="0" eb="2">
      <t>シリョウ</t>
    </rPh>
    <rPh sb="9" eb="12">
      <t>アオモリケン</t>
    </rPh>
    <rPh sb="13" eb="15">
      <t>ボウエキ</t>
    </rPh>
    <phoneticPr fontId="3"/>
  </si>
  <si>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</si>
  <si>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</si>
  <si>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</si>
  <si>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</si>
  <si>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</si>
  <si>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</si>
  <si>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</si>
  <si>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</si>
  <si>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</si>
  <si>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</si>
  <si>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t>合計</t>
    <rPh sb="0" eb="2">
      <t>ゴウケイ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</si>
  <si>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</si>
  <si>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県産農林水産品の輸出額の推移　※2016年より林産品の定義変更（紙製品を計上しない）（資料：ジェトロ青森「青森県の貿易」）（単位：千円）</t>
    <rPh sb="0" eb="2">
      <t>ケンサン</t>
    </rPh>
    <rPh sb="2" eb="4">
      <t>ノウリン</t>
    </rPh>
    <rPh sb="4" eb="6">
      <t>スイサン</t>
    </rPh>
    <rPh sb="6" eb="7">
      <t>ヒン</t>
    </rPh>
    <rPh sb="8" eb="10">
      <t>ユシュツ</t>
    </rPh>
    <rPh sb="10" eb="11">
      <t>ガク</t>
    </rPh>
    <rPh sb="12" eb="14">
      <t>スイイ</t>
    </rPh>
    <rPh sb="20" eb="21">
      <t>ネン</t>
    </rPh>
    <rPh sb="23" eb="25">
      <t>リンサン</t>
    </rPh>
    <rPh sb="25" eb="26">
      <t>ヒン</t>
    </rPh>
    <rPh sb="27" eb="29">
      <t>テイギ</t>
    </rPh>
    <rPh sb="29" eb="31">
      <t>ヘンコウ</t>
    </rPh>
    <rPh sb="32" eb="33">
      <t>カミ</t>
    </rPh>
    <rPh sb="33" eb="35">
      <t>セイヒン</t>
    </rPh>
    <rPh sb="36" eb="38">
      <t>ケイジョウ</t>
    </rPh>
    <rPh sb="50" eb="52">
      <t>アオモリ</t>
    </rPh>
    <rPh sb="53" eb="56">
      <t>アオモリケン</t>
    </rPh>
    <rPh sb="57" eb="59">
      <t>ボウエキ</t>
    </rPh>
    <rPh sb="62" eb="64">
      <t>タンイ</t>
    </rPh>
    <rPh sb="65" eb="67">
      <t>センエン</t>
    </rPh>
    <phoneticPr fontId="3"/>
  </si>
  <si>
    <t>【「グラフ1」シートにデータが反映されます】</t>
    <rPh sb="15" eb="17">
      <t>ハンエイ</t>
    </rPh>
    <phoneticPr fontId="3"/>
  </si>
  <si>
    <t>水産品</t>
    <rPh sb="0" eb="2">
      <t>スイサン</t>
    </rPh>
    <rPh sb="2" eb="3">
      <t>ヒン</t>
    </rPh>
    <phoneticPr fontId="2"/>
  </si>
  <si>
    <t>農水産物・食品</t>
    <rPh sb="0" eb="1">
      <t>ノウ</t>
    </rPh>
    <rPh sb="1" eb="4">
      <t>スイサンブツ</t>
    </rPh>
    <rPh sb="5" eb="7">
      <t>ショクヒン</t>
    </rPh>
    <phoneticPr fontId="2"/>
  </si>
  <si>
    <t>魚</t>
    <rPh sb="0" eb="1">
      <t>サカナ</t>
    </rPh>
    <phoneticPr fontId="2"/>
  </si>
  <si>
    <t>さば</t>
    <phoneticPr fontId="2"/>
  </si>
  <si>
    <t>すけそうだら</t>
    <phoneticPr fontId="2"/>
  </si>
  <si>
    <t>甲殻類</t>
    <rPh sb="0" eb="3">
      <t>コウカクルイ</t>
    </rPh>
    <phoneticPr fontId="2"/>
  </si>
  <si>
    <t>軟体動物</t>
    <rPh sb="0" eb="2">
      <t>ナンタイ</t>
    </rPh>
    <rPh sb="2" eb="4">
      <t>ドウブツ</t>
    </rPh>
    <phoneticPr fontId="2"/>
  </si>
  <si>
    <t>ほたて</t>
    <phoneticPr fontId="2"/>
  </si>
  <si>
    <t>いか</t>
    <phoneticPr fontId="2"/>
  </si>
  <si>
    <t>水中無脊椎動物</t>
    <rPh sb="0" eb="2">
      <t>スイチュウ</t>
    </rPh>
    <rPh sb="2" eb="3">
      <t>ム</t>
    </rPh>
    <rPh sb="3" eb="5">
      <t>セキツイ</t>
    </rPh>
    <rPh sb="5" eb="7">
      <t>ドウブツ</t>
    </rPh>
    <phoneticPr fontId="2"/>
  </si>
  <si>
    <t>なまこ</t>
    <phoneticPr fontId="2"/>
  </si>
  <si>
    <t>水産物の調製品</t>
    <rPh sb="0" eb="3">
      <t>スイサンブツ</t>
    </rPh>
    <rPh sb="4" eb="7">
      <t>チョウセイヒン</t>
    </rPh>
    <phoneticPr fontId="2"/>
  </si>
  <si>
    <t>さばの調製品</t>
    <rPh sb="3" eb="6">
      <t>チョウセイヒン</t>
    </rPh>
    <phoneticPr fontId="2"/>
  </si>
  <si>
    <t>ほたての調製品</t>
    <rPh sb="4" eb="7">
      <t>チョウセイヒン</t>
    </rPh>
    <phoneticPr fontId="2"/>
  </si>
  <si>
    <t>いかの調製品</t>
    <rPh sb="3" eb="6">
      <t>チョウセイヒン</t>
    </rPh>
    <phoneticPr fontId="2"/>
  </si>
  <si>
    <t>なまこの調製品</t>
    <rPh sb="4" eb="7">
      <t>チョウセイヒン</t>
    </rPh>
    <phoneticPr fontId="2"/>
  </si>
  <si>
    <t>農産品</t>
    <rPh sb="0" eb="3">
      <t>ノウサンヒン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</si>
</sst>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"/>
    <numFmt numFmtId="178" formatCode="0.0%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0" fontId="0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1" fillId="0" borderId="8" xfId="1" applyFont="1" applyBorder="1">
      <alignment vertical="center"/>
    </xf>
    <xf numFmtId="38" fontId="1" fillId="0" borderId="8" xfId="1" applyFont="1" applyFill="1" applyBorder="1">
      <alignment vertical="center"/>
    </xf>
    <xf numFmtId="38" fontId="1" fillId="0" borderId="8" xfId="3" applyFont="1" applyFill="1" applyBorder="1">
      <alignment vertical="center"/>
    </xf>
    <xf numFmtId="38" fontId="1" fillId="0" borderId="9" xfId="3" applyFont="1" applyFill="1" applyBorder="1">
      <alignment vertical="center"/>
    </xf>
    <xf numFmtId="38" fontId="4" fillId="0" borderId="9" xfId="3" applyFont="1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8" fontId="1" fillId="0" borderId="12" xfId="1" applyFont="1" applyBorder="1">
      <alignment vertical="center"/>
    </xf>
    <xf numFmtId="38" fontId="1" fillId="0" borderId="12" xfId="3" applyFont="1" applyBorder="1">
      <alignment vertical="center"/>
    </xf>
    <xf numFmtId="38" fontId="1" fillId="0" borderId="12" xfId="3" applyFont="1" applyFill="1" applyBorder="1">
      <alignment vertical="center"/>
    </xf>
    <xf numFmtId="38" fontId="1" fillId="0" borderId="13" xfId="3" applyFont="1" applyFill="1" applyBorder="1">
      <alignment vertical="center"/>
    </xf>
    <xf numFmtId="38" fontId="4" fillId="0" borderId="13" xfId="3" applyFont="1" applyFill="1" applyBorder="1">
      <alignment vertical="center"/>
    </xf>
    <xf numFmtId="0" fontId="0" fillId="0" borderId="14" xfId="0" applyBorder="1">
      <alignment vertical="center"/>
    </xf>
    <xf numFmtId="38" fontId="1" fillId="0" borderId="15" xfId="1" applyFont="1" applyBorder="1">
      <alignment vertical="center"/>
    </xf>
    <xf numFmtId="38" fontId="1" fillId="0" borderId="15" xfId="3" applyFont="1" applyBorder="1">
      <alignment vertical="center"/>
    </xf>
    <xf numFmtId="38" fontId="1" fillId="0" borderId="15" xfId="3" applyFont="1" applyFill="1" applyBorder="1">
      <alignment vertical="center"/>
    </xf>
    <xf numFmtId="38" fontId="1" fillId="0" borderId="16" xfId="3" applyFont="1" applyFill="1" applyBorder="1">
      <alignment vertical="center"/>
    </xf>
    <xf numFmtId="38" fontId="4" fillId="0" borderId="16" xfId="3" applyFont="1" applyFill="1" applyBorder="1">
      <alignment vertical="center"/>
    </xf>
    <xf numFmtId="38" fontId="1" fillId="0" borderId="0" xfId="3" applyFont="1" applyFill="1" applyBorder="1">
      <alignment vertical="center"/>
    </xf>
    <xf numFmtId="0" fontId="0" fillId="0" borderId="17" xfId="0" applyBorder="1">
      <alignment vertical="center"/>
    </xf>
    <xf numFmtId="38" fontId="1" fillId="0" borderId="12" xfId="1" applyFont="1" applyFill="1" applyBorder="1">
      <alignment vertical="center"/>
    </xf>
    <xf numFmtId="38" fontId="1" fillId="0" borderId="13" xfId="1" applyFont="1" applyFill="1" applyBorder="1">
      <alignment vertical="center"/>
    </xf>
    <xf numFmtId="38" fontId="4" fillId="0" borderId="13" xfId="1" applyFont="1" applyFill="1" applyBorder="1">
      <alignment vertical="center"/>
    </xf>
    <xf numFmtId="38" fontId="1" fillId="0" borderId="0" xfId="1" applyFont="1">
      <alignment vertical="center"/>
    </xf>
    <xf numFmtId="38" fontId="1" fillId="0" borderId="0" xfId="3" applyFont="1">
      <alignment vertical="center"/>
    </xf>
    <xf numFmtId="38" fontId="1" fillId="0" borderId="0" xfId="3" applyFont="1" applyFill="1">
      <alignment vertical="center"/>
    </xf>
    <xf numFmtId="38" fontId="4" fillId="0" borderId="0" xfId="3" applyFont="1" applyFill="1">
      <alignment vertical="center"/>
    </xf>
    <xf numFmtId="0" fontId="4" fillId="0" borderId="0" xfId="0" applyFont="1">
      <alignment vertical="center"/>
    </xf>
    <xf numFmtId="38" fontId="4" fillId="0" borderId="0" xfId="0" applyNumberFormat="1" applyFont="1">
      <alignment vertical="center"/>
    </xf>
    <xf numFmtId="0" fontId="5" fillId="2" borderId="0" xfId="0" applyFont="1" applyFill="1" applyAlignment="1"/>
    <xf numFmtId="0" fontId="6" fillId="2" borderId="0" xfId="0" applyFont="1" applyFill="1">
      <alignment vertical="center"/>
    </xf>
    <xf numFmtId="0" fontId="7" fillId="0" borderId="21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2" xfId="0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6" fillId="0" borderId="0" xfId="1" applyFont="1">
      <alignment vertical="center"/>
    </xf>
    <xf numFmtId="0" fontId="7" fillId="0" borderId="21" xfId="0" applyFont="1" applyBorder="1" applyAlignment="1">
      <alignment horizontal="center" vertical="center"/>
    </xf>
    <xf numFmtId="14" fontId="6" fillId="3" borderId="23" xfId="0" applyNumberFormat="1" applyFont="1" applyFill="1" applyBorder="1">
      <alignment vertical="center"/>
    </xf>
    <xf numFmtId="0" fontId="6" fillId="0" borderId="24" xfId="0" applyFont="1" applyBorder="1">
      <alignment vertical="center"/>
    </xf>
    <xf numFmtId="177" fontId="6" fillId="0" borderId="24" xfId="0" applyNumberFormat="1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177" fontId="6" fillId="2" borderId="0" xfId="0" applyNumberFormat="1" applyFont="1" applyFill="1">
      <alignment vertical="center"/>
    </xf>
    <xf numFmtId="0" fontId="6" fillId="0" borderId="0" xfId="0" applyFont="1" applyAlignment="1">
      <alignment vertical="center" wrapText="1"/>
    </xf>
    <xf numFmtId="176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0" fontId="5" fillId="0" borderId="0" xfId="0" applyFont="1" applyAlignment="1">
      <alignment horizontal="right"/>
    </xf>
    <xf numFmtId="0" fontId="9" fillId="0" borderId="1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 applyBorder="1">
      <alignment vertical="center"/>
    </xf>
    <xf numFmtId="176" fontId="6" fillId="0" borderId="26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6" fontId="6" fillId="0" borderId="20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22" xfId="0" applyNumberFormat="1" applyFont="1" applyBorder="1">
      <alignment vertical="center"/>
    </xf>
    <xf numFmtId="176" fontId="6" fillId="0" borderId="27" xfId="0" applyNumberFormat="1" applyFont="1" applyBorder="1">
      <alignment vertical="center"/>
    </xf>
    <xf numFmtId="176" fontId="6" fillId="0" borderId="25" xfId="0" applyNumberFormat="1" applyFont="1" applyBorder="1">
      <alignment vertical="center"/>
    </xf>
    <xf numFmtId="176" fontId="6" fillId="0" borderId="28" xfId="0" applyNumberFormat="1" applyFont="1" applyBorder="1">
      <alignment vertical="center"/>
    </xf>
    <xf numFmtId="178" fontId="6" fillId="0" borderId="0" xfId="0" applyNumberFormat="1" applyFont="1">
      <alignment vertical="center"/>
    </xf>
  </cellXfs>
  <cellStyles count="4">
    <cellStyle name="桁区切り" xfId="1" builtinId="6"/>
    <cellStyle name="桁区切り 2" xfId="3" xr:uid="{47E7C082-2AC4-422B-B312-91DF36BD5011}"/>
    <cellStyle name="標準" xfId="0" builtinId="0"/>
    <cellStyle name="標準 2" xfId="2" xr:uid="{A47D3E5F-F953-4DF0-8A1F-D5837EBD5073}"/>
  </cellStyles>
  <dxfs count="0"/>
  <tableStyles count="0" defaultTableStyle="TableStyleMedium2" defaultPivotStyle="PivotStyleLight16"/>
  <colors>
    <mruColors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県産農林水産品の輸出額の推移</a:t>
            </a:r>
            <a:endParaRPr lang="ja-JP"/>
          </a:p>
        </c:rich>
      </c:tx>
      <c:layout>
        <c:manualLayout>
          <c:xMode val="edge"/>
          <c:yMode val="edge"/>
          <c:x val="0.27709396325459318"/>
          <c:y val="0.15058824769395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9650722185472339E-2"/>
          <c:y val="0.23467195591967116"/>
          <c:w val="0.90532794041873077"/>
          <c:h val="0.56879984097986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農産品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[0]!農産品</c:f>
              <c:numCache>
                <c:formatCode>#,##0_ </c:formatCode>
                <c:ptCount val="13"/>
                <c:pt idx="0">
                  <c:v>6537810</c:v>
                </c:pt>
                <c:pt idx="1">
                  <c:v>6970386</c:v>
                </c:pt>
                <c:pt idx="2">
                  <c:v>3751046</c:v>
                </c:pt>
                <c:pt idx="3">
                  <c:v>6913938</c:v>
                </c:pt>
                <c:pt idx="4">
                  <c:v>8012038</c:v>
                </c:pt>
                <c:pt idx="5">
                  <c:v>9710558</c:v>
                </c:pt>
                <c:pt idx="6">
                  <c:v>10073233</c:v>
                </c:pt>
                <c:pt idx="7">
                  <c:v>7880058</c:v>
                </c:pt>
                <c:pt idx="8">
                  <c:v>12006668</c:v>
                </c:pt>
                <c:pt idx="9">
                  <c:v>13588522</c:v>
                </c:pt>
                <c:pt idx="10">
                  <c:v>11852907</c:v>
                </c:pt>
                <c:pt idx="11">
                  <c:v>17836968</c:v>
                </c:pt>
                <c:pt idx="12">
                  <c:v>18256089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5-4035-B9D2-E11575D6E834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水産品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[0]!水産品</c:f>
              <c:numCache>
                <c:formatCode>#,##0_ </c:formatCode>
                <c:ptCount val="13"/>
                <c:pt idx="0">
                  <c:v>6907426</c:v>
                </c:pt>
                <c:pt idx="1">
                  <c:v>6200677</c:v>
                </c:pt>
                <c:pt idx="2">
                  <c:v>6253853</c:v>
                </c:pt>
                <c:pt idx="3">
                  <c:v>8569530</c:v>
                </c:pt>
                <c:pt idx="4">
                  <c:v>7577173</c:v>
                </c:pt>
                <c:pt idx="5">
                  <c:v>9777788</c:v>
                </c:pt>
                <c:pt idx="6">
                  <c:v>13955171</c:v>
                </c:pt>
                <c:pt idx="7">
                  <c:v>10258565</c:v>
                </c:pt>
                <c:pt idx="8">
                  <c:v>10282535</c:v>
                </c:pt>
                <c:pt idx="9">
                  <c:v>9374570</c:v>
                </c:pt>
                <c:pt idx="10">
                  <c:v>6802698</c:v>
                </c:pt>
                <c:pt idx="11">
                  <c:v>7661311</c:v>
                </c:pt>
                <c:pt idx="12">
                  <c:v>10062925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5-4035-B9D2-E11575D6E834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林産品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[0]!林産品</c:f>
              <c:numCache>
                <c:formatCode>#,##0_ </c:formatCode>
                <c:ptCount val="13"/>
                <c:pt idx="0">
                  <c:v>1702280</c:v>
                </c:pt>
                <c:pt idx="1">
                  <c:v>622716</c:v>
                </c:pt>
                <c:pt idx="2">
                  <c:v>221998</c:v>
                </c:pt>
                <c:pt idx="3">
                  <c:v>2060732</c:v>
                </c:pt>
                <c:pt idx="4">
                  <c:v>2818506</c:v>
                </c:pt>
                <c:pt idx="5">
                  <c:v>5357125</c:v>
                </c:pt>
                <c:pt idx="6">
                  <c:v>61070</c:v>
                </c:pt>
                <c:pt idx="7">
                  <c:v>180608</c:v>
                </c:pt>
                <c:pt idx="8">
                  <c:v>121979</c:v>
                </c:pt>
                <c:pt idx="9">
                  <c:v>199241</c:v>
                </c:pt>
                <c:pt idx="10">
                  <c:v>392668</c:v>
                </c:pt>
                <c:pt idx="11">
                  <c:v>292606</c:v>
                </c:pt>
                <c:pt idx="12">
                  <c:v>150324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05-4035-B9D2-E11575D6E834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[0]!合計</c:f>
              <c:numCache>
                <c:formatCode>#,##0_ </c:formatCode>
                <c:ptCount val="13"/>
                <c:pt idx="0">
                  <c:v>15147516</c:v>
                </c:pt>
                <c:pt idx="1">
                  <c:v>13793779</c:v>
                </c:pt>
                <c:pt idx="2">
                  <c:v>10226897</c:v>
                </c:pt>
                <c:pt idx="3">
                  <c:v>17544200</c:v>
                </c:pt>
                <c:pt idx="4">
                  <c:v>18407717</c:v>
                </c:pt>
                <c:pt idx="5">
                  <c:v>24845471</c:v>
                </c:pt>
                <c:pt idx="6">
                  <c:v>24089474</c:v>
                </c:pt>
                <c:pt idx="7">
                  <c:v>18319231</c:v>
                </c:pt>
                <c:pt idx="8">
                  <c:v>22411182</c:v>
                </c:pt>
                <c:pt idx="9">
                  <c:v>23162333</c:v>
                </c:pt>
                <c:pt idx="10">
                  <c:v>19048273</c:v>
                </c:pt>
                <c:pt idx="11">
                  <c:v>25790885</c:v>
                </c:pt>
                <c:pt idx="12">
                  <c:v>28469338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05-4035-B9D2-E11575D6E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7289584"/>
        <c:axId val="597287288"/>
      </c:barChart>
      <c:catAx>
        <c:axId val="59728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7287288"/>
        <c:crosses val="autoZero"/>
        <c:auto val="1"/>
        <c:lblAlgn val="ctr"/>
        <c:lblOffset val="100"/>
        <c:noMultiLvlLbl val="0"/>
      </c:catAx>
      <c:valAx>
        <c:axId val="597287288"/>
        <c:scaling>
          <c:orientation val="minMax"/>
          <c:max val="3500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7289584"/>
        <c:crosses val="autoZero"/>
        <c:crossBetween val="between"/>
        <c:dispUnits>
          <c:builtInUnit val="hundredThousands"/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5.8003688000538393E-2"/>
          <c:y val="0.24510663344100989"/>
          <c:w val="0.38347581919514018"/>
          <c:h val="5.397099924623533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DC73B69-2696-4778-8D11-1A410155C18B}">
  <sheetPr/>
  <sheetViews>
    <sheetView tabSelected="1"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25</xdr:row>
      <xdr:rowOff>0</xdr:rowOff>
    </xdr:from>
    <xdr:ext cx="5661025" cy="49257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C7F8BE-88D7-4982-AE82-27D501E24132}"/>
            </a:ext>
          </a:extLst>
        </xdr:cNvPr>
        <xdr:cNvSpPr txBox="1"/>
      </xdr:nvSpPr>
      <xdr:spPr>
        <a:xfrm>
          <a:off x="1006475" y="4222750"/>
          <a:ext cx="5661025" cy="492571"/>
        </a:xfrm>
        <a:prstGeom prst="rect">
          <a:avLst/>
        </a:prstGeom>
        <a:ln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ja-JP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2021</a:t>
          </a:r>
          <a:r>
            <a:rPr lang="ja-JP" altLang="ja-JP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年の県産農林水産品の輸出額は、好調なりんごの後押しもあり、前年比</a:t>
          </a:r>
          <a:r>
            <a:rPr lang="en-US" altLang="ja-JP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36.3</a:t>
          </a:r>
          <a:r>
            <a:rPr lang="ja-JP" altLang="ja-JP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％増の</a:t>
          </a:r>
          <a:r>
            <a:rPr lang="en-US" altLang="ja-JP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259</a:t>
          </a:r>
          <a:r>
            <a:rPr lang="ja-JP" altLang="ja-JP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億円となりま</a:t>
          </a:r>
          <a:r>
            <a:rPr lang="ja-JP" altLang="en-US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した。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103955E-5C5D-4009-8599-4910BDFF29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0.03129</cdr:x>
      <cdr:y>0.1525</cdr:y>
    </cdr:from>
    <cdr:to>
      <cdr:x>0.12962</cdr:x>
      <cdr:y>0.24183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DAAC791-AF5A-48DF-BBE4-66718DE86F7B}"/>
            </a:ext>
          </a:extLst>
        </cdr:cNvPr>
        <cdr:cNvSpPr txBox="1"/>
      </cdr:nvSpPr>
      <cdr:spPr>
        <a:xfrm xmlns:a="http://schemas.openxmlformats.org/drawingml/2006/main">
          <a:off x="290585" y="926033"/>
          <a:ext cx="913179" cy="54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0.0697</cdr:x>
      <cdr:y>0.87364</cdr:y>
    </cdr:from>
    <cdr:to>
      <cdr:x>0.54054</cdr:x>
      <cdr:y>0.94989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8D1DD17-043B-43D0-B245-532E38E3BB10}"/>
            </a:ext>
          </a:extLst>
        </cdr:cNvPr>
        <cdr:cNvSpPr txBox="1"/>
      </cdr:nvSpPr>
      <cdr:spPr>
        <a:xfrm xmlns:a="http://schemas.openxmlformats.org/drawingml/2006/main">
          <a:off x="648230" y="5304895"/>
          <a:ext cx="4378854" cy="463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※2016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年より林産品の定義変更（紙製品を計上しない）</a:t>
          </a:r>
        </a:p>
      </cdr:txBody>
    </cdr:sp>
  </cdr:relSizeAnchor>
  <cdr:relSizeAnchor xmlns:cdr="http://schemas.openxmlformats.org/drawingml/2006/chartDrawing">
    <cdr:from>
      <cdr:x>0.90168</cdr:x>
      <cdr:y>0.86492</cdr:y>
    </cdr:from>
    <cdr:to>
      <cdr:x>1</cdr:x>
      <cdr:y>0.94336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2672D44A-A3B7-48B6-8892-064330109951}"/>
            </a:ext>
          </a:extLst>
        </cdr:cNvPr>
        <cdr:cNvSpPr txBox="1"/>
      </cdr:nvSpPr>
      <cdr:spPr>
        <a:xfrm xmlns:a="http://schemas.openxmlformats.org/drawingml/2006/main">
          <a:off x="8385704" y="5251979"/>
          <a:ext cx="9144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（年）</a:t>
          </a:r>
        </a:p>
      </cdr:txBody>
    </cdr:sp>
  </cdr:relSizeAnchor>
  <cdr:relSizeAnchor xmlns:cdr="http://schemas.openxmlformats.org/drawingml/2006/chartDrawing">
    <cdr:from>
      <cdr:x>0.57183</cdr:x>
      <cdr:y>0.93028</cdr:y>
    </cdr:from>
    <cdr:to>
      <cdr:x>1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6DB80C7D-E69B-4CB1-AE4A-B86611F7B6FC}"/>
            </a:ext>
          </a:extLst>
        </cdr:cNvPr>
        <cdr:cNvSpPr txBox="1"/>
      </cdr:nvSpPr>
      <cdr:spPr>
        <a:xfrm xmlns:a="http://schemas.openxmlformats.org/drawingml/2006/main">
          <a:off x="5318124" y="5648854"/>
          <a:ext cx="3981980" cy="423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資料：ジェトロ青森「青森県の貿易」</a:t>
          </a:r>
        </a:p>
      </cdr:txBody>
    </cdr:sp>
  </cdr:relSizeAnchor>
  <cdr:relSizeAnchor xmlns:cdr="http://schemas.openxmlformats.org/drawingml/2006/chartDrawing">
    <cdr:from>
      <cdr:x>0.02422</cdr:x>
      <cdr:y>0.02179</cdr:y>
    </cdr:from>
    <cdr:to>
      <cdr:x>0.98148</cdr:x>
      <cdr:y>0.13725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0C7F8BE-88D7-4982-AE82-27D501E24132}"/>
            </a:ext>
          </a:extLst>
        </cdr:cNvPr>
        <cdr:cNvSpPr txBox="1"/>
      </cdr:nvSpPr>
      <cdr:spPr>
        <a:xfrm xmlns:a="http://schemas.openxmlformats.org/drawingml/2006/main">
          <a:off x="224896" y="132292"/>
          <a:ext cx="8889999" cy="701146"/>
        </a:xfrm>
        <a:prstGeom xmlns:a="http://schemas.openxmlformats.org/drawingml/2006/main" prst="rect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2022</a:t>
          </a:r>
          <a:r>
            <a:rPr lang="ja-JP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年の県産農林水産品の輸出額は、好調なりんごの後押しもあり、前年比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11.1</a:t>
          </a:r>
        </a:p>
        <a:p xmlns:a="http://schemas.openxmlformats.org/drawingml/2006/main">
          <a:r>
            <a:rPr lang="ja-JP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％増の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285</a:t>
          </a:r>
          <a:r>
            <a:rPr lang="ja-JP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億円となりました。</a:t>
          </a:r>
          <a:endParaRPr kumimoji="1"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0.85612</cdr:x>
      <cdr:y>0.16084</cdr:y>
    </cdr:from>
    <cdr:to>
      <cdr:x>0.9835</cdr:x>
      <cdr:y>0.22138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C1AEA15-20EF-40B7-948C-DBDBFB425646}"/>
            </a:ext>
          </a:extLst>
        </cdr:cNvPr>
        <cdr:cNvSpPr txBox="1"/>
      </cdr:nvSpPr>
      <cdr:spPr>
        <a:xfrm xmlns:a="http://schemas.openxmlformats.org/drawingml/2006/main">
          <a:off x="7956550" y="976086"/>
          <a:ext cx="1183829" cy="3674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基本目標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BFCC5-69D6-40E9-AB33-5BCF5FBF19B6}">
  <sheetPr>
    <pageSetUpPr fitToPage="1"/>
  </sheetPr>
  <dimension ref="A1:R109"/>
  <sheetViews>
    <sheetView topLeftCell="A4" zoomScaleNormal="100" workbookViewId="0">
      <selection activeCell="D7" sqref="D7"/>
    </sheetView>
  </sheetViews>
  <sheetFormatPr defaultRowHeight="12" x14ac:dyDescent="0.4"/>
  <cols>
    <col min="1" max="2" width="6" style="42" customWidth="1"/>
    <col min="3" max="3" width="9.5" style="47" bestFit="1" customWidth="1"/>
    <col min="4" max="4" width="11.5" style="47" customWidth="1"/>
    <col min="5" max="5" width="9.125" style="47" bestFit="1" customWidth="1"/>
    <col min="6" max="6" width="11.625" style="47" customWidth="1"/>
    <col min="7" max="8" width="11.625" style="59" customWidth="1"/>
    <col min="9" max="9" width="11.75" style="59" customWidth="1"/>
    <col min="10" max="10" width="11.125" style="59" bestFit="1" customWidth="1"/>
    <col min="11" max="13" width="9" style="47"/>
    <col min="14" max="16" width="9.75" style="47" bestFit="1" customWidth="1"/>
    <col min="17" max="16384" width="9" style="47"/>
  </cols>
  <sheetData>
    <row r="1" spans="1:18" ht="13.5" x14ac:dyDescent="0.4">
      <c r="A1" s="42" t="s">
        <v>11</v>
      </c>
      <c r="C1" s="62" t="s">
        <v>24</v>
      </c>
      <c r="D1" s="44"/>
      <c r="E1" s="44"/>
      <c r="F1" s="44"/>
      <c r="G1" s="44"/>
      <c r="H1" s="44"/>
      <c r="I1" s="45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4">
      <c r="A2" s="42" t="s">
        <v>12</v>
      </c>
      <c r="C2" s="43" t="s">
        <v>13</v>
      </c>
      <c r="G2" s="47"/>
      <c r="H2" s="47"/>
      <c r="I2" s="48"/>
      <c r="J2" s="49"/>
      <c r="K2" s="49"/>
      <c r="L2" s="49"/>
      <c r="M2" s="49"/>
      <c r="N2" s="49"/>
      <c r="O2" s="50"/>
      <c r="Q2" s="50"/>
      <c r="R2" s="50"/>
    </row>
    <row r="3" spans="1:18" x14ac:dyDescent="0.4">
      <c r="A3" s="42" t="s">
        <v>14</v>
      </c>
      <c r="C3" s="43" t="s">
        <v>22</v>
      </c>
      <c r="G3" s="47"/>
      <c r="H3" s="47"/>
      <c r="I3" s="48"/>
      <c r="J3" s="51"/>
      <c r="K3" s="51"/>
      <c r="L3" s="51"/>
      <c r="M3" s="51"/>
      <c r="N3" s="51"/>
      <c r="O3" s="51"/>
    </row>
    <row r="4" spans="1:18" x14ac:dyDescent="0.4">
      <c r="C4" s="52" t="s">
        <v>15</v>
      </c>
      <c r="G4" s="47"/>
      <c r="H4" s="47"/>
      <c r="I4" s="48"/>
      <c r="J4" s="51"/>
      <c r="K4" s="51"/>
      <c r="L4" s="51"/>
      <c r="M4" s="51"/>
      <c r="N4" s="51"/>
      <c r="O4" s="51"/>
    </row>
    <row r="5" spans="1:18" ht="21" customHeight="1" x14ac:dyDescent="0.4">
      <c r="C5" s="53">
        <v>40179</v>
      </c>
      <c r="D5" s="54" t="s">
        <v>16</v>
      </c>
      <c r="E5" s="55">
        <f>MAX($C$9:$C$109)</f>
        <v>44562</v>
      </c>
      <c r="F5" s="54" t="s">
        <v>17</v>
      </c>
      <c r="G5" s="54"/>
      <c r="H5" s="54"/>
      <c r="I5" s="56"/>
      <c r="J5" s="51"/>
      <c r="K5" s="51"/>
      <c r="L5" s="51"/>
      <c r="M5" s="51"/>
      <c r="N5" s="51"/>
      <c r="O5" s="51"/>
    </row>
    <row r="6" spans="1:18" x14ac:dyDescent="0.4">
      <c r="B6" s="42">
        <f>COUNTA(C9:C109)-MATCH(C5,C9:C109,0)+1</f>
        <v>13</v>
      </c>
      <c r="G6" s="47"/>
      <c r="H6" s="47"/>
      <c r="I6" s="47"/>
      <c r="J6" s="47"/>
    </row>
    <row r="7" spans="1:18" x14ac:dyDescent="0.4">
      <c r="A7" s="57"/>
      <c r="C7" s="47" t="s">
        <v>23</v>
      </c>
      <c r="G7" s="47"/>
      <c r="H7" s="47"/>
      <c r="I7" s="47"/>
      <c r="J7" s="47"/>
    </row>
    <row r="8" spans="1:18" ht="24" x14ac:dyDescent="0.4">
      <c r="C8" s="47" t="s">
        <v>18</v>
      </c>
      <c r="D8" s="58" t="s">
        <v>19</v>
      </c>
      <c r="E8" s="58" t="s">
        <v>20</v>
      </c>
      <c r="F8" s="59" t="s">
        <v>6</v>
      </c>
      <c r="G8" s="59" t="s">
        <v>7</v>
      </c>
      <c r="H8" s="59" t="s">
        <v>8</v>
      </c>
      <c r="I8" s="59" t="s">
        <v>21</v>
      </c>
    </row>
    <row r="9" spans="1:18" x14ac:dyDescent="0.15">
      <c r="A9" s="41" t="str">
        <f>IF(C9=EDATE($C$5,0),1,"")</f>
        <v/>
      </c>
      <c r="B9" s="41" t="str">
        <f>IF(C9=EDATE($C$5,0),1,"")</f>
        <v/>
      </c>
      <c r="C9" s="60">
        <v>39448</v>
      </c>
      <c r="D9" s="61" t="str">
        <f t="shared" ref="D9:D11" si="0">IF(OR(A9=1,B9=1,A9),TEXT(C9,"ge"),TEXT(C9," "))</f>
        <v xml:space="preserve"> </v>
      </c>
      <c r="E9" s="61" t="str">
        <f t="shared" ref="E9:E11" si="1">IF(OR(A9=1,A9),TEXT(C9,"yyyy"),TEXT(C9,"yy"))</f>
        <v>08</v>
      </c>
      <c r="F9" s="59">
        <v>6825288</v>
      </c>
      <c r="G9" s="59">
        <v>7424347</v>
      </c>
      <c r="H9" s="59">
        <v>862282</v>
      </c>
      <c r="I9" s="59">
        <f>SUM(F9:H9)</f>
        <v>15111917</v>
      </c>
    </row>
    <row r="10" spans="1:18" x14ac:dyDescent="0.15">
      <c r="A10" s="41" t="str">
        <f t="shared" ref="A10:A73" si="2">IF(C10=EDATE($C$5,0),1,"")</f>
        <v/>
      </c>
      <c r="B10" s="41" t="str">
        <f>IF(C10=EDATE($C$5,0),1,"")</f>
        <v/>
      </c>
      <c r="C10" s="60">
        <v>39814</v>
      </c>
      <c r="D10" s="61" t="str">
        <f t="shared" si="0"/>
        <v xml:space="preserve"> </v>
      </c>
      <c r="E10" s="61" t="str">
        <f t="shared" si="1"/>
        <v>09</v>
      </c>
      <c r="F10" s="59">
        <v>5206048</v>
      </c>
      <c r="G10" s="59">
        <v>5547241</v>
      </c>
      <c r="H10" s="59">
        <v>289700</v>
      </c>
      <c r="I10" s="59">
        <f t="shared" ref="I10:I23" si="3">SUM(F10:H10)</f>
        <v>11042989</v>
      </c>
    </row>
    <row r="11" spans="1:18" x14ac:dyDescent="0.15">
      <c r="A11" s="41">
        <f t="shared" si="2"/>
        <v>1</v>
      </c>
      <c r="B11" s="41">
        <f>IF(OR(A11=1,C11=$E$5),1,"")</f>
        <v>1</v>
      </c>
      <c r="C11" s="60">
        <v>40179</v>
      </c>
      <c r="D11" s="61" t="str">
        <f t="shared" si="0"/>
        <v>H22</v>
      </c>
      <c r="E11" s="61" t="str">
        <f t="shared" si="1"/>
        <v>2010</v>
      </c>
      <c r="F11" s="59">
        <v>6537810</v>
      </c>
      <c r="G11" s="59">
        <v>6907426</v>
      </c>
      <c r="H11" s="59">
        <v>1702280</v>
      </c>
      <c r="I11" s="59">
        <f t="shared" si="3"/>
        <v>15147516</v>
      </c>
    </row>
    <row r="12" spans="1:18" x14ac:dyDescent="0.15">
      <c r="A12" s="41" t="str">
        <f t="shared" si="2"/>
        <v/>
      </c>
      <c r="B12" s="41" t="str">
        <f t="shared" ref="B12:B75" si="4">IF(OR(A12=1,C12=$E$5),1,"")</f>
        <v/>
      </c>
      <c r="C12" s="60">
        <v>40544</v>
      </c>
      <c r="D12" s="61" t="str">
        <f t="shared" ref="D12:D22" si="5">IF(OR(A12=1,B12=1,A12),TEXT(C12,"ge"),TEXT(C12," "))</f>
        <v xml:space="preserve"> </v>
      </c>
      <c r="E12" s="61" t="str">
        <f t="shared" ref="E12:E22" si="6">IF(OR(A12=1,A12),TEXT(C12,"yyyy"),TEXT(C12,"yy"))</f>
        <v>11</v>
      </c>
      <c r="F12" s="59">
        <v>6970386</v>
      </c>
      <c r="G12" s="59">
        <v>6200677</v>
      </c>
      <c r="H12" s="59">
        <v>622716</v>
      </c>
      <c r="I12" s="59">
        <f t="shared" si="3"/>
        <v>13793779</v>
      </c>
    </row>
    <row r="13" spans="1:18" x14ac:dyDescent="0.15">
      <c r="A13" s="41" t="str">
        <f t="shared" si="2"/>
        <v/>
      </c>
      <c r="B13" s="41" t="str">
        <f t="shared" si="4"/>
        <v/>
      </c>
      <c r="C13" s="60">
        <v>40909</v>
      </c>
      <c r="D13" s="61" t="str">
        <f t="shared" si="5"/>
        <v xml:space="preserve"> </v>
      </c>
      <c r="E13" s="61" t="str">
        <f t="shared" si="6"/>
        <v>12</v>
      </c>
      <c r="F13" s="59">
        <v>3751046</v>
      </c>
      <c r="G13" s="59">
        <v>6253853</v>
      </c>
      <c r="H13" s="59">
        <v>221998</v>
      </c>
      <c r="I13" s="59">
        <f t="shared" si="3"/>
        <v>10226897</v>
      </c>
    </row>
    <row r="14" spans="1:18" x14ac:dyDescent="0.15">
      <c r="A14" s="41" t="str">
        <f t="shared" si="2"/>
        <v/>
      </c>
      <c r="B14" s="41" t="str">
        <f t="shared" si="4"/>
        <v/>
      </c>
      <c r="C14" s="60">
        <v>41275</v>
      </c>
      <c r="D14" s="61" t="str">
        <f t="shared" si="5"/>
        <v xml:space="preserve"> </v>
      </c>
      <c r="E14" s="61" t="str">
        <f t="shared" si="6"/>
        <v>13</v>
      </c>
      <c r="F14" s="59">
        <v>6913938</v>
      </c>
      <c r="G14" s="59">
        <v>8569530</v>
      </c>
      <c r="H14" s="59">
        <v>2060732</v>
      </c>
      <c r="I14" s="59">
        <f t="shared" si="3"/>
        <v>17544200</v>
      </c>
    </row>
    <row r="15" spans="1:18" x14ac:dyDescent="0.15">
      <c r="A15" s="41" t="str">
        <f t="shared" si="2"/>
        <v/>
      </c>
      <c r="B15" s="41" t="str">
        <f t="shared" si="4"/>
        <v/>
      </c>
      <c r="C15" s="60">
        <v>41640</v>
      </c>
      <c r="D15" s="61" t="str">
        <f t="shared" si="5"/>
        <v xml:space="preserve"> </v>
      </c>
      <c r="E15" s="61" t="str">
        <f t="shared" si="6"/>
        <v>14</v>
      </c>
      <c r="F15" s="59">
        <v>8012038</v>
      </c>
      <c r="G15" s="59">
        <v>7577173</v>
      </c>
      <c r="H15" s="59">
        <v>2818506</v>
      </c>
      <c r="I15" s="59">
        <f t="shared" si="3"/>
        <v>18407717</v>
      </c>
    </row>
    <row r="16" spans="1:18" x14ac:dyDescent="0.15">
      <c r="A16" s="41" t="str">
        <f t="shared" si="2"/>
        <v/>
      </c>
      <c r="B16" s="41" t="str">
        <f t="shared" si="4"/>
        <v/>
      </c>
      <c r="C16" s="60">
        <v>42005</v>
      </c>
      <c r="D16" s="61" t="str">
        <f t="shared" si="5"/>
        <v xml:space="preserve"> </v>
      </c>
      <c r="E16" s="61" t="str">
        <f t="shared" si="6"/>
        <v>15</v>
      </c>
      <c r="F16" s="59">
        <v>9710558</v>
      </c>
      <c r="G16" s="59">
        <v>9777788</v>
      </c>
      <c r="H16" s="59">
        <v>5357125</v>
      </c>
      <c r="I16" s="59">
        <f t="shared" si="3"/>
        <v>24845471</v>
      </c>
    </row>
    <row r="17" spans="1:17" x14ac:dyDescent="0.15">
      <c r="A17" s="41" t="str">
        <f t="shared" si="2"/>
        <v/>
      </c>
      <c r="B17" s="41" t="str">
        <f t="shared" si="4"/>
        <v/>
      </c>
      <c r="C17" s="60">
        <v>42370</v>
      </c>
      <c r="D17" s="61" t="str">
        <f t="shared" si="5"/>
        <v xml:space="preserve"> </v>
      </c>
      <c r="E17" s="61" t="str">
        <f t="shared" si="6"/>
        <v>16</v>
      </c>
      <c r="F17" s="59">
        <v>10073233</v>
      </c>
      <c r="G17" s="59">
        <v>13955171</v>
      </c>
      <c r="H17" s="59">
        <v>61070</v>
      </c>
      <c r="I17" s="59">
        <f t="shared" si="3"/>
        <v>24089474</v>
      </c>
    </row>
    <row r="18" spans="1:17" x14ac:dyDescent="0.15">
      <c r="A18" s="41" t="str">
        <f t="shared" si="2"/>
        <v/>
      </c>
      <c r="B18" s="41" t="str">
        <f t="shared" si="4"/>
        <v/>
      </c>
      <c r="C18" s="60">
        <v>42736</v>
      </c>
      <c r="D18" s="61" t="str">
        <f t="shared" si="5"/>
        <v xml:space="preserve"> </v>
      </c>
      <c r="E18" s="61" t="str">
        <f t="shared" si="6"/>
        <v>17</v>
      </c>
      <c r="F18" s="59">
        <v>7880058</v>
      </c>
      <c r="G18" s="59">
        <v>10258565</v>
      </c>
      <c r="H18" s="59">
        <v>180608</v>
      </c>
      <c r="I18" s="59">
        <f t="shared" si="3"/>
        <v>18319231</v>
      </c>
      <c r="N18" s="47">
        <v>2020</v>
      </c>
      <c r="O18" s="47">
        <v>2021</v>
      </c>
      <c r="P18" s="47">
        <v>2022</v>
      </c>
    </row>
    <row r="19" spans="1:17" x14ac:dyDescent="0.15">
      <c r="A19" s="41" t="str">
        <f t="shared" si="2"/>
        <v/>
      </c>
      <c r="B19" s="41" t="str">
        <f t="shared" si="4"/>
        <v/>
      </c>
      <c r="C19" s="60">
        <v>43101</v>
      </c>
      <c r="D19" s="61" t="str">
        <f t="shared" si="5"/>
        <v xml:space="preserve"> </v>
      </c>
      <c r="E19" s="61" t="str">
        <f t="shared" si="6"/>
        <v>18</v>
      </c>
      <c r="F19" s="59">
        <v>12006668</v>
      </c>
      <c r="G19" s="59">
        <v>10282535</v>
      </c>
      <c r="H19" s="59">
        <v>121979</v>
      </c>
      <c r="I19" s="59">
        <f t="shared" si="3"/>
        <v>22411182</v>
      </c>
      <c r="M19" s="66" t="s">
        <v>26</v>
      </c>
      <c r="N19" s="68">
        <v>18655605</v>
      </c>
      <c r="O19" s="69">
        <v>25498279</v>
      </c>
      <c r="P19" s="69">
        <v>28319014</v>
      </c>
      <c r="Q19" s="77">
        <f>P19/O19-1</f>
        <v>0.11062452489440555</v>
      </c>
    </row>
    <row r="20" spans="1:17" x14ac:dyDescent="0.15">
      <c r="A20" s="41" t="str">
        <f t="shared" si="2"/>
        <v/>
      </c>
      <c r="B20" s="41" t="str">
        <f t="shared" si="4"/>
        <v/>
      </c>
      <c r="C20" s="60">
        <v>43466</v>
      </c>
      <c r="D20" s="61" t="str">
        <f t="shared" si="5"/>
        <v xml:space="preserve"> </v>
      </c>
      <c r="E20" s="61" t="str">
        <f t="shared" si="6"/>
        <v>19</v>
      </c>
      <c r="F20" s="59">
        <v>13588522</v>
      </c>
      <c r="G20" s="59">
        <v>9374570</v>
      </c>
      <c r="H20" s="59">
        <v>199241</v>
      </c>
      <c r="I20" s="59">
        <f t="shared" si="3"/>
        <v>23162333</v>
      </c>
      <c r="M20" s="67" t="s">
        <v>41</v>
      </c>
      <c r="N20" s="70">
        <f>N19-N21</f>
        <v>11852907</v>
      </c>
      <c r="O20" s="70">
        <f t="shared" ref="O20:P20" si="7">O19-O21</f>
        <v>17836968</v>
      </c>
      <c r="P20" s="70">
        <f t="shared" si="7"/>
        <v>18256089</v>
      </c>
    </row>
    <row r="21" spans="1:17" x14ac:dyDescent="0.15">
      <c r="A21" s="41" t="str">
        <f t="shared" si="2"/>
        <v/>
      </c>
      <c r="B21" s="41" t="str">
        <f t="shared" si="4"/>
        <v/>
      </c>
      <c r="C21" s="60">
        <v>43831</v>
      </c>
      <c r="D21" s="61" t="str">
        <f t="shared" si="5"/>
        <v xml:space="preserve"> </v>
      </c>
      <c r="E21" s="61" t="str">
        <f t="shared" si="6"/>
        <v>20</v>
      </c>
      <c r="F21" s="59">
        <v>11852907</v>
      </c>
      <c r="G21" s="59">
        <v>6802698</v>
      </c>
      <c r="H21" s="59">
        <v>392668</v>
      </c>
      <c r="I21" s="59">
        <f t="shared" si="3"/>
        <v>19048273</v>
      </c>
      <c r="M21" s="47" t="s">
        <v>25</v>
      </c>
      <c r="N21" s="59">
        <f>SUM(N22:N35)</f>
        <v>6802698</v>
      </c>
      <c r="O21" s="59">
        <f t="shared" ref="O21:P21" si="8">SUM(O22:O35)</f>
        <v>7661311</v>
      </c>
      <c r="P21" s="59">
        <f t="shared" si="8"/>
        <v>10062925</v>
      </c>
    </row>
    <row r="22" spans="1:17" x14ac:dyDescent="0.15">
      <c r="A22" s="41" t="str">
        <f t="shared" si="2"/>
        <v/>
      </c>
      <c r="B22" s="41" t="str">
        <f t="shared" si="4"/>
        <v/>
      </c>
      <c r="C22" s="60">
        <v>44197</v>
      </c>
      <c r="D22" s="61" t="str">
        <f t="shared" si="5"/>
        <v xml:space="preserve"> </v>
      </c>
      <c r="E22" s="61" t="str">
        <f t="shared" si="6"/>
        <v>21</v>
      </c>
      <c r="F22" s="59">
        <v>17836968</v>
      </c>
      <c r="G22" s="59">
        <v>7661311</v>
      </c>
      <c r="H22" s="59">
        <v>292606</v>
      </c>
      <c r="I22" s="59">
        <f t="shared" si="3"/>
        <v>25790885</v>
      </c>
      <c r="M22" s="63" t="s">
        <v>27</v>
      </c>
      <c r="N22" s="71">
        <v>722000</v>
      </c>
      <c r="O22" s="72">
        <v>395253</v>
      </c>
      <c r="P22" s="71">
        <v>506370</v>
      </c>
    </row>
    <row r="23" spans="1:17" x14ac:dyDescent="0.15">
      <c r="A23" s="41" t="str">
        <f t="shared" si="2"/>
        <v/>
      </c>
      <c r="B23" s="41">
        <f t="shared" si="4"/>
        <v>1</v>
      </c>
      <c r="C23" s="60">
        <v>44562</v>
      </c>
      <c r="D23" s="61" t="str">
        <f t="shared" ref="D23" si="9">IF(OR(A23=1,B23=1,A23),TEXT(C23,"ge"),TEXT(C23," "))</f>
        <v>R4</v>
      </c>
      <c r="E23" s="61" t="str">
        <f t="shared" ref="E23" si="10">IF(OR(A23=1,A23),TEXT(C23,"yyyy"),TEXT(C23,"yy"))</f>
        <v>22</v>
      </c>
      <c r="F23" s="59">
        <v>18256089</v>
      </c>
      <c r="G23" s="59">
        <v>10062925</v>
      </c>
      <c r="H23" s="59">
        <v>150324</v>
      </c>
      <c r="I23" s="59">
        <f t="shared" si="3"/>
        <v>28469338</v>
      </c>
      <c r="M23" s="64" t="s">
        <v>28</v>
      </c>
      <c r="N23" s="73">
        <v>883577</v>
      </c>
      <c r="O23" s="74">
        <v>804611</v>
      </c>
      <c r="P23" s="73">
        <v>586881</v>
      </c>
    </row>
    <row r="24" spans="1:17" x14ac:dyDescent="0.15">
      <c r="A24" s="41" t="str">
        <f t="shared" si="2"/>
        <v/>
      </c>
      <c r="B24" s="41" t="str">
        <f t="shared" si="4"/>
        <v/>
      </c>
      <c r="C24" s="60"/>
      <c r="D24" s="61"/>
      <c r="E24" s="61"/>
      <c r="M24" s="64" t="s">
        <v>29</v>
      </c>
      <c r="N24" s="73">
        <v>26300</v>
      </c>
      <c r="O24" s="74">
        <v>883060</v>
      </c>
      <c r="P24" s="73">
        <v>1335768</v>
      </c>
    </row>
    <row r="25" spans="1:17" x14ac:dyDescent="0.15">
      <c r="A25" s="41" t="str">
        <f t="shared" si="2"/>
        <v/>
      </c>
      <c r="B25" s="41" t="str">
        <f t="shared" si="4"/>
        <v/>
      </c>
      <c r="M25" s="64" t="s">
        <v>30</v>
      </c>
      <c r="N25" s="73">
        <v>2620</v>
      </c>
      <c r="O25" s="74">
        <v>54810</v>
      </c>
      <c r="P25" s="73">
        <v>2480</v>
      </c>
    </row>
    <row r="26" spans="1:17" x14ac:dyDescent="0.15">
      <c r="A26" s="41" t="str">
        <f t="shared" si="2"/>
        <v/>
      </c>
      <c r="B26" s="41" t="str">
        <f t="shared" si="4"/>
        <v/>
      </c>
      <c r="M26" s="64" t="s">
        <v>31</v>
      </c>
      <c r="N26" s="73">
        <v>336461</v>
      </c>
      <c r="O26" s="74">
        <v>137500</v>
      </c>
      <c r="P26" s="73">
        <v>160729</v>
      </c>
    </row>
    <row r="27" spans="1:17" x14ac:dyDescent="0.15">
      <c r="A27" s="41" t="str">
        <f t="shared" si="2"/>
        <v/>
      </c>
      <c r="B27" s="41" t="str">
        <f t="shared" si="4"/>
        <v/>
      </c>
      <c r="M27" s="64" t="s">
        <v>32</v>
      </c>
      <c r="N27" s="73">
        <v>2692826</v>
      </c>
      <c r="O27" s="74">
        <v>2234139</v>
      </c>
      <c r="P27" s="73">
        <v>4435250</v>
      </c>
    </row>
    <row r="28" spans="1:17" x14ac:dyDescent="0.15">
      <c r="A28" s="41" t="str">
        <f t="shared" si="2"/>
        <v/>
      </c>
      <c r="B28" s="41" t="str">
        <f t="shared" si="4"/>
        <v/>
      </c>
      <c r="M28" s="64" t="s">
        <v>33</v>
      </c>
      <c r="N28" s="73">
        <v>58105</v>
      </c>
      <c r="O28" s="74">
        <v>276259</v>
      </c>
      <c r="P28" s="73">
        <v>239738</v>
      </c>
    </row>
    <row r="29" spans="1:17" x14ac:dyDescent="0.15">
      <c r="A29" s="41" t="str">
        <f t="shared" si="2"/>
        <v/>
      </c>
      <c r="B29" s="41" t="str">
        <f t="shared" si="4"/>
        <v/>
      </c>
      <c r="M29" s="64" t="s">
        <v>34</v>
      </c>
      <c r="N29" s="73">
        <v>30000</v>
      </c>
      <c r="O29" s="74">
        <v>0</v>
      </c>
      <c r="P29" s="73">
        <v>0</v>
      </c>
    </row>
    <row r="30" spans="1:17" x14ac:dyDescent="0.15">
      <c r="A30" s="41" t="str">
        <f t="shared" si="2"/>
        <v/>
      </c>
      <c r="B30" s="41" t="str">
        <f t="shared" si="4"/>
        <v/>
      </c>
      <c r="M30" s="64" t="s">
        <v>35</v>
      </c>
      <c r="N30" s="73">
        <v>720500</v>
      </c>
      <c r="O30" s="74">
        <v>1089511</v>
      </c>
      <c r="P30" s="73">
        <v>689844</v>
      </c>
    </row>
    <row r="31" spans="1:17" x14ac:dyDescent="0.15">
      <c r="A31" s="41" t="str">
        <f t="shared" si="2"/>
        <v/>
      </c>
      <c r="B31" s="41" t="str">
        <f t="shared" si="4"/>
        <v/>
      </c>
      <c r="M31" s="64" t="s">
        <v>36</v>
      </c>
      <c r="N31" s="73">
        <v>1160117</v>
      </c>
      <c r="O31" s="74">
        <v>805883</v>
      </c>
      <c r="P31" s="73">
        <v>1260115</v>
      </c>
    </row>
    <row r="32" spans="1:17" x14ac:dyDescent="0.15">
      <c r="A32" s="41" t="str">
        <f t="shared" si="2"/>
        <v/>
      </c>
      <c r="B32" s="41" t="str">
        <f t="shared" si="4"/>
        <v/>
      </c>
      <c r="M32" s="64" t="s">
        <v>37</v>
      </c>
      <c r="N32" s="73">
        <v>142322</v>
      </c>
      <c r="O32" s="74">
        <v>214421</v>
      </c>
      <c r="P32" s="73">
        <v>194620</v>
      </c>
    </row>
    <row r="33" spans="1:16" x14ac:dyDescent="0.15">
      <c r="A33" s="41" t="str">
        <f t="shared" si="2"/>
        <v/>
      </c>
      <c r="B33" s="41" t="str">
        <f t="shared" si="4"/>
        <v/>
      </c>
      <c r="M33" s="64" t="s">
        <v>38</v>
      </c>
      <c r="N33" s="73">
        <v>1210</v>
      </c>
      <c r="O33" s="74">
        <v>135176</v>
      </c>
      <c r="P33" s="73">
        <v>290481</v>
      </c>
    </row>
    <row r="34" spans="1:16" x14ac:dyDescent="0.15">
      <c r="A34" s="41" t="str">
        <f t="shared" si="2"/>
        <v/>
      </c>
      <c r="B34" s="41" t="str">
        <f t="shared" si="4"/>
        <v/>
      </c>
      <c r="M34" s="64" t="s">
        <v>39</v>
      </c>
      <c r="N34" s="73">
        <v>2360</v>
      </c>
      <c r="O34" s="74">
        <v>292129</v>
      </c>
      <c r="P34" s="73">
        <v>4659</v>
      </c>
    </row>
    <row r="35" spans="1:16" x14ac:dyDescent="0.15">
      <c r="A35" s="41" t="str">
        <f t="shared" si="2"/>
        <v/>
      </c>
      <c r="B35" s="41" t="str">
        <f t="shared" si="4"/>
        <v/>
      </c>
      <c r="M35" s="65" t="s">
        <v>40</v>
      </c>
      <c r="N35" s="75">
        <v>24300</v>
      </c>
      <c r="O35" s="76">
        <v>338559</v>
      </c>
      <c r="P35" s="75">
        <v>355990</v>
      </c>
    </row>
    <row r="36" spans="1:16" x14ac:dyDescent="0.15">
      <c r="A36" s="41" t="str">
        <f t="shared" si="2"/>
        <v/>
      </c>
      <c r="B36" s="41" t="str">
        <f t="shared" si="4"/>
        <v/>
      </c>
    </row>
    <row r="37" spans="1:16" x14ac:dyDescent="0.15">
      <c r="A37" s="41" t="str">
        <f t="shared" si="2"/>
        <v/>
      </c>
      <c r="B37" s="41" t="str">
        <f t="shared" si="4"/>
        <v/>
      </c>
    </row>
    <row r="38" spans="1:16" x14ac:dyDescent="0.15">
      <c r="A38" s="41" t="str">
        <f t="shared" si="2"/>
        <v/>
      </c>
      <c r="B38" s="41" t="str">
        <f t="shared" si="4"/>
        <v/>
      </c>
    </row>
    <row r="39" spans="1:16" x14ac:dyDescent="0.15">
      <c r="A39" s="41" t="str">
        <f t="shared" si="2"/>
        <v/>
      </c>
      <c r="B39" s="41" t="str">
        <f t="shared" si="4"/>
        <v/>
      </c>
    </row>
    <row r="40" spans="1:16" x14ac:dyDescent="0.15">
      <c r="A40" s="41" t="str">
        <f t="shared" si="2"/>
        <v/>
      </c>
      <c r="B40" s="41" t="str">
        <f t="shared" si="4"/>
        <v/>
      </c>
    </row>
    <row r="41" spans="1:16" x14ac:dyDescent="0.15">
      <c r="A41" s="41" t="str">
        <f t="shared" si="2"/>
        <v/>
      </c>
      <c r="B41" s="41" t="str">
        <f t="shared" si="4"/>
        <v/>
      </c>
    </row>
    <row r="42" spans="1:16" x14ac:dyDescent="0.15">
      <c r="A42" s="41" t="str">
        <f t="shared" si="2"/>
        <v/>
      </c>
      <c r="B42" s="41" t="str">
        <f t="shared" si="4"/>
        <v/>
      </c>
    </row>
    <row r="43" spans="1:16" x14ac:dyDescent="0.15">
      <c r="A43" s="41" t="str">
        <f t="shared" si="2"/>
        <v/>
      </c>
      <c r="B43" s="41" t="str">
        <f t="shared" si="4"/>
        <v/>
      </c>
    </row>
    <row r="44" spans="1:16" x14ac:dyDescent="0.15">
      <c r="A44" s="41" t="str">
        <f t="shared" si="2"/>
        <v/>
      </c>
      <c r="B44" s="41" t="str">
        <f t="shared" si="4"/>
        <v/>
      </c>
    </row>
    <row r="45" spans="1:16" x14ac:dyDescent="0.15">
      <c r="A45" s="41" t="str">
        <f t="shared" si="2"/>
        <v/>
      </c>
      <c r="B45" s="41" t="str">
        <f t="shared" si="4"/>
        <v/>
      </c>
    </row>
    <row r="46" spans="1:16" x14ac:dyDescent="0.15">
      <c r="A46" s="41" t="str">
        <f t="shared" si="2"/>
        <v/>
      </c>
      <c r="B46" s="41" t="str">
        <f t="shared" si="4"/>
        <v/>
      </c>
    </row>
    <row r="47" spans="1:16" x14ac:dyDescent="0.15">
      <c r="A47" s="41" t="str">
        <f t="shared" si="2"/>
        <v/>
      </c>
      <c r="B47" s="41" t="str">
        <f t="shared" si="4"/>
        <v/>
      </c>
    </row>
    <row r="48" spans="1:16" x14ac:dyDescent="0.15">
      <c r="A48" s="41" t="str">
        <f t="shared" si="2"/>
        <v/>
      </c>
      <c r="B48" s="41" t="str">
        <f t="shared" si="4"/>
        <v/>
      </c>
    </row>
    <row r="49" spans="1:2" x14ac:dyDescent="0.15">
      <c r="A49" s="41" t="str">
        <f t="shared" si="2"/>
        <v/>
      </c>
      <c r="B49" s="41" t="str">
        <f t="shared" si="4"/>
        <v/>
      </c>
    </row>
    <row r="50" spans="1:2" x14ac:dyDescent="0.15">
      <c r="A50" s="41" t="str">
        <f t="shared" si="2"/>
        <v/>
      </c>
      <c r="B50" s="41" t="str">
        <f t="shared" si="4"/>
        <v/>
      </c>
    </row>
    <row r="51" spans="1:2" x14ac:dyDescent="0.15">
      <c r="A51" s="41" t="str">
        <f t="shared" si="2"/>
        <v/>
      </c>
      <c r="B51" s="41" t="str">
        <f t="shared" si="4"/>
        <v/>
      </c>
    </row>
    <row r="52" spans="1:2" x14ac:dyDescent="0.15">
      <c r="A52" s="41" t="str">
        <f t="shared" si="2"/>
        <v/>
      </c>
      <c r="B52" s="41" t="str">
        <f t="shared" si="4"/>
        <v/>
      </c>
    </row>
    <row r="53" spans="1:2" x14ac:dyDescent="0.15">
      <c r="A53" s="41" t="str">
        <f t="shared" si="2"/>
        <v/>
      </c>
      <c r="B53" s="41" t="str">
        <f t="shared" si="4"/>
        <v/>
      </c>
    </row>
    <row r="54" spans="1:2" x14ac:dyDescent="0.15">
      <c r="A54" s="41" t="str">
        <f t="shared" si="2"/>
        <v/>
      </c>
      <c r="B54" s="41" t="str">
        <f t="shared" si="4"/>
        <v/>
      </c>
    </row>
    <row r="55" spans="1:2" x14ac:dyDescent="0.15">
      <c r="A55" s="41" t="str">
        <f t="shared" si="2"/>
        <v/>
      </c>
      <c r="B55" s="41" t="str">
        <f t="shared" si="4"/>
        <v/>
      </c>
    </row>
    <row r="56" spans="1:2" x14ac:dyDescent="0.15">
      <c r="A56" s="41" t="str">
        <f t="shared" si="2"/>
        <v/>
      </c>
      <c r="B56" s="41" t="str">
        <f t="shared" si="4"/>
        <v/>
      </c>
    </row>
    <row r="57" spans="1:2" x14ac:dyDescent="0.15">
      <c r="A57" s="41" t="str">
        <f t="shared" si="2"/>
        <v/>
      </c>
      <c r="B57" s="41" t="str">
        <f t="shared" si="4"/>
        <v/>
      </c>
    </row>
    <row r="58" spans="1:2" x14ac:dyDescent="0.15">
      <c r="A58" s="41" t="str">
        <f t="shared" si="2"/>
        <v/>
      </c>
      <c r="B58" s="41" t="str">
        <f t="shared" si="4"/>
        <v/>
      </c>
    </row>
    <row r="59" spans="1:2" x14ac:dyDescent="0.15">
      <c r="A59" s="41" t="str">
        <f t="shared" si="2"/>
        <v/>
      </c>
      <c r="B59" s="41" t="str">
        <f t="shared" si="4"/>
        <v/>
      </c>
    </row>
    <row r="60" spans="1:2" x14ac:dyDescent="0.15">
      <c r="A60" s="41" t="str">
        <f t="shared" si="2"/>
        <v/>
      </c>
      <c r="B60" s="41" t="str">
        <f t="shared" si="4"/>
        <v/>
      </c>
    </row>
    <row r="61" spans="1:2" x14ac:dyDescent="0.15">
      <c r="A61" s="41" t="str">
        <f t="shared" si="2"/>
        <v/>
      </c>
      <c r="B61" s="41" t="str">
        <f t="shared" si="4"/>
        <v/>
      </c>
    </row>
    <row r="62" spans="1:2" x14ac:dyDescent="0.15">
      <c r="A62" s="41" t="str">
        <f t="shared" si="2"/>
        <v/>
      </c>
      <c r="B62" s="41" t="str">
        <f t="shared" si="4"/>
        <v/>
      </c>
    </row>
    <row r="63" spans="1:2" x14ac:dyDescent="0.15">
      <c r="A63" s="41" t="str">
        <f t="shared" si="2"/>
        <v/>
      </c>
      <c r="B63" s="41" t="str">
        <f t="shared" si="4"/>
        <v/>
      </c>
    </row>
    <row r="64" spans="1:2" x14ac:dyDescent="0.15">
      <c r="A64" s="41" t="str">
        <f t="shared" si="2"/>
        <v/>
      </c>
      <c r="B64" s="41" t="str">
        <f t="shared" si="4"/>
        <v/>
      </c>
    </row>
    <row r="65" spans="1:2" x14ac:dyDescent="0.15">
      <c r="A65" s="41" t="str">
        <f t="shared" si="2"/>
        <v/>
      </c>
      <c r="B65" s="41" t="str">
        <f t="shared" si="4"/>
        <v/>
      </c>
    </row>
    <row r="66" spans="1:2" x14ac:dyDescent="0.15">
      <c r="A66" s="41" t="str">
        <f t="shared" si="2"/>
        <v/>
      </c>
      <c r="B66" s="41" t="str">
        <f t="shared" si="4"/>
        <v/>
      </c>
    </row>
    <row r="67" spans="1:2" x14ac:dyDescent="0.15">
      <c r="A67" s="41" t="str">
        <f t="shared" si="2"/>
        <v/>
      </c>
      <c r="B67" s="41" t="str">
        <f t="shared" si="4"/>
        <v/>
      </c>
    </row>
    <row r="68" spans="1:2" x14ac:dyDescent="0.15">
      <c r="A68" s="41" t="str">
        <f t="shared" si="2"/>
        <v/>
      </c>
      <c r="B68" s="41" t="str">
        <f t="shared" si="4"/>
        <v/>
      </c>
    </row>
    <row r="69" spans="1:2" x14ac:dyDescent="0.15">
      <c r="A69" s="41" t="str">
        <f t="shared" si="2"/>
        <v/>
      </c>
      <c r="B69" s="41" t="str">
        <f t="shared" si="4"/>
        <v/>
      </c>
    </row>
    <row r="70" spans="1:2" x14ac:dyDescent="0.15">
      <c r="A70" s="41" t="str">
        <f t="shared" si="2"/>
        <v/>
      </c>
      <c r="B70" s="41" t="str">
        <f t="shared" si="4"/>
        <v/>
      </c>
    </row>
    <row r="71" spans="1:2" x14ac:dyDescent="0.15">
      <c r="A71" s="41" t="str">
        <f t="shared" si="2"/>
        <v/>
      </c>
      <c r="B71" s="41" t="str">
        <f t="shared" si="4"/>
        <v/>
      </c>
    </row>
    <row r="72" spans="1:2" x14ac:dyDescent="0.15">
      <c r="A72" s="41" t="str">
        <f t="shared" si="2"/>
        <v/>
      </c>
      <c r="B72" s="41" t="str">
        <f t="shared" si="4"/>
        <v/>
      </c>
    </row>
    <row r="73" spans="1:2" x14ac:dyDescent="0.15">
      <c r="A73" s="41" t="str">
        <f t="shared" si="2"/>
        <v/>
      </c>
      <c r="B73" s="41" t="str">
        <f t="shared" si="4"/>
        <v/>
      </c>
    </row>
    <row r="74" spans="1:2" x14ac:dyDescent="0.15">
      <c r="A74" s="41" t="str">
        <f t="shared" ref="A74:A109" si="11">IF(C74=EDATE($C$5,0),1,"")</f>
        <v/>
      </c>
      <c r="B74" s="41" t="str">
        <f t="shared" si="4"/>
        <v/>
      </c>
    </row>
    <row r="75" spans="1:2" x14ac:dyDescent="0.15">
      <c r="A75" s="41" t="str">
        <f t="shared" si="11"/>
        <v/>
      </c>
      <c r="B75" s="41" t="str">
        <f t="shared" si="4"/>
        <v/>
      </c>
    </row>
    <row r="76" spans="1:2" x14ac:dyDescent="0.15">
      <c r="A76" s="41" t="str">
        <f t="shared" si="11"/>
        <v/>
      </c>
      <c r="B76" s="41" t="str">
        <f t="shared" ref="B76:B109" si="12">IF(OR(A76=1,C76=$E$5),1,"")</f>
        <v/>
      </c>
    </row>
    <row r="77" spans="1:2" x14ac:dyDescent="0.15">
      <c r="A77" s="41" t="str">
        <f t="shared" si="11"/>
        <v/>
      </c>
      <c r="B77" s="41" t="str">
        <f t="shared" si="12"/>
        <v/>
      </c>
    </row>
    <row r="78" spans="1:2" x14ac:dyDescent="0.15">
      <c r="A78" s="41" t="str">
        <f t="shared" si="11"/>
        <v/>
      </c>
      <c r="B78" s="41" t="str">
        <f t="shared" si="12"/>
        <v/>
      </c>
    </row>
    <row r="79" spans="1:2" x14ac:dyDescent="0.15">
      <c r="A79" s="41" t="str">
        <f t="shared" si="11"/>
        <v/>
      </c>
      <c r="B79" s="41" t="str">
        <f t="shared" si="12"/>
        <v/>
      </c>
    </row>
    <row r="80" spans="1:2" x14ac:dyDescent="0.15">
      <c r="A80" s="41" t="str">
        <f t="shared" si="11"/>
        <v/>
      </c>
      <c r="B80" s="41" t="str">
        <f t="shared" si="12"/>
        <v/>
      </c>
    </row>
    <row r="81" spans="1:2" x14ac:dyDescent="0.15">
      <c r="A81" s="41" t="str">
        <f t="shared" si="11"/>
        <v/>
      </c>
      <c r="B81" s="41" t="str">
        <f t="shared" si="12"/>
        <v/>
      </c>
    </row>
    <row r="82" spans="1:2" x14ac:dyDescent="0.15">
      <c r="A82" s="41" t="str">
        <f t="shared" si="11"/>
        <v/>
      </c>
      <c r="B82" s="41" t="str">
        <f t="shared" si="12"/>
        <v/>
      </c>
    </row>
    <row r="83" spans="1:2" x14ac:dyDescent="0.15">
      <c r="A83" s="41" t="str">
        <f t="shared" si="11"/>
        <v/>
      </c>
      <c r="B83" s="41" t="str">
        <f t="shared" si="12"/>
        <v/>
      </c>
    </row>
    <row r="84" spans="1:2" x14ac:dyDescent="0.15">
      <c r="A84" s="41" t="str">
        <f t="shared" si="11"/>
        <v/>
      </c>
      <c r="B84" s="41" t="str">
        <f t="shared" si="12"/>
        <v/>
      </c>
    </row>
    <row r="85" spans="1:2" x14ac:dyDescent="0.15">
      <c r="A85" s="41" t="str">
        <f t="shared" si="11"/>
        <v/>
      </c>
      <c r="B85" s="41" t="str">
        <f t="shared" si="12"/>
        <v/>
      </c>
    </row>
    <row r="86" spans="1:2" x14ac:dyDescent="0.15">
      <c r="A86" s="41" t="str">
        <f t="shared" si="11"/>
        <v/>
      </c>
      <c r="B86" s="41" t="str">
        <f t="shared" si="12"/>
        <v/>
      </c>
    </row>
    <row r="87" spans="1:2" x14ac:dyDescent="0.15">
      <c r="A87" s="41" t="str">
        <f t="shared" si="11"/>
        <v/>
      </c>
      <c r="B87" s="41" t="str">
        <f t="shared" si="12"/>
        <v/>
      </c>
    </row>
    <row r="88" spans="1:2" x14ac:dyDescent="0.15">
      <c r="A88" s="41" t="str">
        <f t="shared" si="11"/>
        <v/>
      </c>
      <c r="B88" s="41" t="str">
        <f t="shared" si="12"/>
        <v/>
      </c>
    </row>
    <row r="89" spans="1:2" x14ac:dyDescent="0.15">
      <c r="A89" s="41" t="str">
        <f t="shared" si="11"/>
        <v/>
      </c>
      <c r="B89" s="41" t="str">
        <f t="shared" si="12"/>
        <v/>
      </c>
    </row>
    <row r="90" spans="1:2" x14ac:dyDescent="0.15">
      <c r="A90" s="41" t="str">
        <f t="shared" si="11"/>
        <v/>
      </c>
      <c r="B90" s="41" t="str">
        <f t="shared" si="12"/>
        <v/>
      </c>
    </row>
    <row r="91" spans="1:2" x14ac:dyDescent="0.15">
      <c r="A91" s="41" t="str">
        <f t="shared" si="11"/>
        <v/>
      </c>
      <c r="B91" s="41" t="str">
        <f t="shared" si="12"/>
        <v/>
      </c>
    </row>
    <row r="92" spans="1:2" x14ac:dyDescent="0.15">
      <c r="A92" s="41" t="str">
        <f t="shared" si="11"/>
        <v/>
      </c>
      <c r="B92" s="41" t="str">
        <f t="shared" si="12"/>
        <v/>
      </c>
    </row>
    <row r="93" spans="1:2" x14ac:dyDescent="0.15">
      <c r="A93" s="41" t="str">
        <f t="shared" si="11"/>
        <v/>
      </c>
      <c r="B93" s="41" t="str">
        <f t="shared" si="12"/>
        <v/>
      </c>
    </row>
    <row r="94" spans="1:2" x14ac:dyDescent="0.15">
      <c r="A94" s="41" t="str">
        <f t="shared" si="11"/>
        <v/>
      </c>
      <c r="B94" s="41" t="str">
        <f t="shared" si="12"/>
        <v/>
      </c>
    </row>
    <row r="95" spans="1:2" x14ac:dyDescent="0.15">
      <c r="A95" s="41" t="str">
        <f t="shared" si="11"/>
        <v/>
      </c>
      <c r="B95" s="41" t="str">
        <f t="shared" si="12"/>
        <v/>
      </c>
    </row>
    <row r="96" spans="1:2" x14ac:dyDescent="0.15">
      <c r="A96" s="41" t="str">
        <f t="shared" si="11"/>
        <v/>
      </c>
      <c r="B96" s="41" t="str">
        <f t="shared" si="12"/>
        <v/>
      </c>
    </row>
    <row r="97" spans="1:2" x14ac:dyDescent="0.15">
      <c r="A97" s="41" t="str">
        <f t="shared" si="11"/>
        <v/>
      </c>
      <c r="B97" s="41" t="str">
        <f t="shared" si="12"/>
        <v/>
      </c>
    </row>
    <row r="98" spans="1:2" x14ac:dyDescent="0.15">
      <c r="A98" s="41" t="str">
        <f t="shared" si="11"/>
        <v/>
      </c>
      <c r="B98" s="41" t="str">
        <f t="shared" si="12"/>
        <v/>
      </c>
    </row>
    <row r="99" spans="1:2" x14ac:dyDescent="0.15">
      <c r="A99" s="41" t="str">
        <f t="shared" si="11"/>
        <v/>
      </c>
      <c r="B99" s="41" t="str">
        <f t="shared" si="12"/>
        <v/>
      </c>
    </row>
    <row r="100" spans="1:2" x14ac:dyDescent="0.15">
      <c r="A100" s="41" t="str">
        <f t="shared" si="11"/>
        <v/>
      </c>
      <c r="B100" s="41" t="str">
        <f t="shared" si="12"/>
        <v/>
      </c>
    </row>
    <row r="101" spans="1:2" x14ac:dyDescent="0.15">
      <c r="A101" s="41" t="str">
        <f t="shared" si="11"/>
        <v/>
      </c>
      <c r="B101" s="41" t="str">
        <f t="shared" si="12"/>
        <v/>
      </c>
    </row>
    <row r="102" spans="1:2" x14ac:dyDescent="0.15">
      <c r="A102" s="41" t="str">
        <f t="shared" si="11"/>
        <v/>
      </c>
      <c r="B102" s="41" t="str">
        <f t="shared" si="12"/>
        <v/>
      </c>
    </row>
    <row r="103" spans="1:2" x14ac:dyDescent="0.15">
      <c r="A103" s="41" t="str">
        <f t="shared" si="11"/>
        <v/>
      </c>
      <c r="B103" s="41" t="str">
        <f t="shared" si="12"/>
        <v/>
      </c>
    </row>
    <row r="104" spans="1:2" x14ac:dyDescent="0.15">
      <c r="A104" s="41" t="str">
        <f t="shared" si="11"/>
        <v/>
      </c>
      <c r="B104" s="41" t="str">
        <f t="shared" si="12"/>
        <v/>
      </c>
    </row>
    <row r="105" spans="1:2" x14ac:dyDescent="0.15">
      <c r="A105" s="41" t="str">
        <f t="shared" si="11"/>
        <v/>
      </c>
      <c r="B105" s="41" t="str">
        <f t="shared" si="12"/>
        <v/>
      </c>
    </row>
    <row r="106" spans="1:2" x14ac:dyDescent="0.15">
      <c r="A106" s="41" t="str">
        <f t="shared" si="11"/>
        <v/>
      </c>
      <c r="B106" s="41" t="str">
        <f t="shared" si="12"/>
        <v/>
      </c>
    </row>
    <row r="107" spans="1:2" x14ac:dyDescent="0.15">
      <c r="A107" s="41" t="str">
        <f t="shared" si="11"/>
        <v/>
      </c>
      <c r="B107" s="41" t="str">
        <f t="shared" si="12"/>
        <v/>
      </c>
    </row>
    <row r="108" spans="1:2" x14ac:dyDescent="0.15">
      <c r="A108" s="41" t="str">
        <f t="shared" si="11"/>
        <v/>
      </c>
      <c r="B108" s="41" t="str">
        <f t="shared" si="12"/>
        <v/>
      </c>
    </row>
    <row r="109" spans="1:2" x14ac:dyDescent="0.15">
      <c r="A109" s="41" t="str">
        <f t="shared" si="11"/>
        <v/>
      </c>
      <c r="B109" s="41" t="str">
        <f t="shared" si="12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&amp;F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D1B79-FF78-4141-804B-E4612CE4FBC0}">
  <dimension ref="A1:S10"/>
  <sheetViews>
    <sheetView zoomScaleNormal="100" zoomScaleSheetLayoutView="100" workbookViewId="0">
      <pane xSplit="2" ySplit="2" topLeftCell="F3" activePane="bottomRight" state="frozen"/>
      <selection pane="topRight" activeCell="C1" sqref="C1"/>
      <selection pane="bottomLeft" activeCell="A4" sqref="A4"/>
      <selection pane="bottomRight" activeCell="A8" sqref="A8"/>
    </sheetView>
  </sheetViews>
  <sheetFormatPr defaultRowHeight="18.75" x14ac:dyDescent="0.4"/>
  <cols>
    <col min="1" max="1" width="2.625" customWidth="1"/>
    <col min="2" max="2" width="23.375" customWidth="1"/>
    <col min="3" max="3" width="11" hidden="1" customWidth="1"/>
    <col min="4" max="5" width="10.125" hidden="1" customWidth="1"/>
    <col min="6" max="8" width="10.125" customWidth="1"/>
    <col min="9" max="16" width="10.5" customWidth="1"/>
    <col min="17" max="17" width="10.5" style="39" customWidth="1"/>
    <col min="19" max="19" width="9.25" bestFit="1" customWidth="1"/>
  </cols>
  <sheetData>
    <row r="1" spans="1:19" ht="19.5" thickBot="1" x14ac:dyDescent="0.45">
      <c r="A1" t="s">
        <v>0</v>
      </c>
      <c r="H1" s="1"/>
      <c r="I1" s="1"/>
      <c r="J1" s="1"/>
      <c r="K1" s="1"/>
      <c r="L1" s="1"/>
      <c r="M1" s="1"/>
      <c r="N1" s="1"/>
      <c r="O1" s="1"/>
      <c r="P1" s="1"/>
      <c r="Q1" s="2" t="s">
        <v>1</v>
      </c>
    </row>
    <row r="2" spans="1:19" x14ac:dyDescent="0.4">
      <c r="A2" s="3" t="s">
        <v>2</v>
      </c>
      <c r="B2" s="4"/>
      <c r="C2" s="5" t="s">
        <v>3</v>
      </c>
      <c r="D2" s="6" t="s">
        <v>4</v>
      </c>
      <c r="E2" s="6">
        <v>2009</v>
      </c>
      <c r="F2" s="7">
        <v>2010</v>
      </c>
      <c r="G2" s="7">
        <v>11</v>
      </c>
      <c r="H2" s="7">
        <v>12</v>
      </c>
      <c r="I2" s="7">
        <v>13</v>
      </c>
      <c r="J2" s="7">
        <v>14</v>
      </c>
      <c r="K2" s="7">
        <v>15</v>
      </c>
      <c r="L2" s="7">
        <v>2016</v>
      </c>
      <c r="M2" s="7">
        <v>17</v>
      </c>
      <c r="N2" s="7">
        <v>18</v>
      </c>
      <c r="O2" s="8">
        <v>19</v>
      </c>
      <c r="P2" s="9">
        <v>20</v>
      </c>
      <c r="Q2" s="9" t="s">
        <v>5</v>
      </c>
    </row>
    <row r="3" spans="1:19" x14ac:dyDescent="0.4">
      <c r="A3" s="10"/>
      <c r="B3" s="11" t="s">
        <v>6</v>
      </c>
      <c r="C3" s="12">
        <v>1817205</v>
      </c>
      <c r="D3" s="12">
        <v>6825288</v>
      </c>
      <c r="E3" s="13">
        <v>5206048</v>
      </c>
      <c r="F3" s="13">
        <v>6537810</v>
      </c>
      <c r="G3" s="13">
        <v>6970386</v>
      </c>
      <c r="H3" s="13">
        <v>3751046</v>
      </c>
      <c r="I3" s="14">
        <v>6913938</v>
      </c>
      <c r="J3" s="14">
        <v>8012038</v>
      </c>
      <c r="K3" s="14">
        <v>9710558</v>
      </c>
      <c r="L3" s="14">
        <v>10073233</v>
      </c>
      <c r="M3" s="14">
        <v>7880058</v>
      </c>
      <c r="N3" s="14">
        <v>12006668</v>
      </c>
      <c r="O3" s="15">
        <v>13588522</v>
      </c>
      <c r="P3" s="16">
        <v>11852907</v>
      </c>
      <c r="Q3" s="16">
        <v>18055735</v>
      </c>
    </row>
    <row r="4" spans="1:19" ht="19.5" thickBot="1" x14ac:dyDescent="0.45">
      <c r="A4" s="17"/>
      <c r="B4" s="18" t="s">
        <v>7</v>
      </c>
      <c r="C4" s="19">
        <v>3212476</v>
      </c>
      <c r="D4" s="19">
        <v>7424347</v>
      </c>
      <c r="E4" s="19">
        <v>5547241</v>
      </c>
      <c r="F4" s="19">
        <v>6907426</v>
      </c>
      <c r="G4" s="19">
        <v>6200677</v>
      </c>
      <c r="H4" s="19">
        <v>6253853</v>
      </c>
      <c r="I4" s="20">
        <v>8569530</v>
      </c>
      <c r="J4" s="20">
        <v>7577173</v>
      </c>
      <c r="K4" s="21">
        <v>9777788</v>
      </c>
      <c r="L4" s="21">
        <v>13955171</v>
      </c>
      <c r="M4" s="21">
        <v>10258565</v>
      </c>
      <c r="N4" s="21">
        <v>10282535</v>
      </c>
      <c r="O4" s="22">
        <v>9374570</v>
      </c>
      <c r="P4" s="23">
        <v>6802698</v>
      </c>
      <c r="Q4" s="23">
        <v>7537043</v>
      </c>
    </row>
    <row r="5" spans="1:19" x14ac:dyDescent="0.4">
      <c r="A5" s="10"/>
      <c r="B5" s="24" t="s">
        <v>8</v>
      </c>
      <c r="C5" s="25" t="e">
        <f>#REF!</f>
        <v>#REF!</v>
      </c>
      <c r="D5" s="25">
        <v>862282</v>
      </c>
      <c r="E5" s="25">
        <v>289700</v>
      </c>
      <c r="F5" s="25">
        <v>1702280</v>
      </c>
      <c r="G5" s="25">
        <v>622716</v>
      </c>
      <c r="H5" s="25">
        <v>221998</v>
      </c>
      <c r="I5" s="26">
        <v>2060732</v>
      </c>
      <c r="J5" s="26">
        <v>2818506</v>
      </c>
      <c r="K5" s="27">
        <v>5357125</v>
      </c>
      <c r="L5" s="27">
        <v>61070</v>
      </c>
      <c r="M5" s="27">
        <v>180608</v>
      </c>
      <c r="N5" s="27">
        <v>121979</v>
      </c>
      <c r="O5" s="28">
        <v>199241</v>
      </c>
      <c r="P5" s="29">
        <v>392668</v>
      </c>
      <c r="Q5" s="29">
        <v>292606</v>
      </c>
    </row>
    <row r="6" spans="1:19" x14ac:dyDescent="0.4">
      <c r="B6" s="24" t="s">
        <v>9</v>
      </c>
      <c r="C6" s="25"/>
      <c r="D6" s="25"/>
      <c r="E6" s="25"/>
      <c r="F6" s="25"/>
      <c r="G6" s="25"/>
      <c r="H6" s="25"/>
      <c r="I6" s="26"/>
      <c r="J6" s="26"/>
      <c r="K6" s="27"/>
      <c r="L6" s="27">
        <v>5341706</v>
      </c>
      <c r="M6" s="27">
        <v>7344967</v>
      </c>
      <c r="N6" s="27">
        <v>11501167</v>
      </c>
      <c r="O6" s="28">
        <v>9189806</v>
      </c>
      <c r="P6" s="29">
        <v>7711902</v>
      </c>
      <c r="Q6" s="29">
        <v>5953174</v>
      </c>
      <c r="S6" s="30"/>
    </row>
    <row r="7" spans="1:19" ht="19.5" thickBot="1" x14ac:dyDescent="0.45">
      <c r="A7" s="31"/>
      <c r="B7" s="18"/>
      <c r="C7" s="19"/>
      <c r="D7" s="19"/>
      <c r="E7" s="19">
        <f>SUM(E3:E5)</f>
        <v>11042989</v>
      </c>
      <c r="F7" s="19">
        <f t="shared" ref="F7:K7" si="0">SUM(F3:F5)</f>
        <v>15147516</v>
      </c>
      <c r="G7" s="19">
        <f t="shared" si="0"/>
        <v>13793779</v>
      </c>
      <c r="H7" s="19">
        <f>SUM(H3:H5)</f>
        <v>10226897</v>
      </c>
      <c r="I7" s="19">
        <f t="shared" si="0"/>
        <v>17544200</v>
      </c>
      <c r="J7" s="19">
        <f t="shared" si="0"/>
        <v>18407717</v>
      </c>
      <c r="K7" s="32">
        <f t="shared" si="0"/>
        <v>24845471</v>
      </c>
      <c r="L7" s="32">
        <f t="shared" ref="L7:P7" si="1">SUM(L3:L6)</f>
        <v>29431180</v>
      </c>
      <c r="M7" s="32">
        <f t="shared" si="1"/>
        <v>25664198</v>
      </c>
      <c r="N7" s="32">
        <f t="shared" si="1"/>
        <v>33912349</v>
      </c>
      <c r="O7" s="33">
        <f t="shared" si="1"/>
        <v>32352139</v>
      </c>
      <c r="P7" s="34">
        <f t="shared" si="1"/>
        <v>26760175</v>
      </c>
      <c r="Q7" s="34">
        <f>SUM(Q3:Q6)</f>
        <v>31838558</v>
      </c>
    </row>
    <row r="8" spans="1:19" x14ac:dyDescent="0.4">
      <c r="A8" t="s">
        <v>10</v>
      </c>
      <c r="C8" s="35"/>
      <c r="D8" s="35"/>
      <c r="E8" s="35"/>
      <c r="F8" s="35"/>
      <c r="G8" s="35"/>
      <c r="H8" s="35"/>
      <c r="I8" s="36"/>
      <c r="J8" s="36"/>
      <c r="K8" s="37"/>
      <c r="L8" s="37"/>
      <c r="M8" s="37"/>
      <c r="N8" s="37"/>
      <c r="O8" s="37"/>
      <c r="P8" s="37"/>
      <c r="Q8" s="38"/>
    </row>
    <row r="9" spans="1:19" x14ac:dyDescent="0.4">
      <c r="C9" s="35"/>
    </row>
    <row r="10" spans="1:19" x14ac:dyDescent="0.4">
      <c r="P10" s="40">
        <f>P3+P4+P5</f>
        <v>19048273</v>
      </c>
      <c r="Q10" s="40">
        <f>Q3+Q4+Q5</f>
        <v>25885384</v>
      </c>
    </row>
  </sheetData>
  <phoneticPr fontId="2"/>
  <pageMargins left="0.70866141732283472" right="0.55118110236220474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データ</vt:lpstr>
      <vt:lpstr>元データ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2024-02-13T01:28:04Z</cp:lastPrinted>
  <dcterms:created xsi:type="dcterms:W3CDTF">2023-11-09T23:21:42Z</dcterms:created>
  <dcterms:modified xsi:type="dcterms:W3CDTF">2024-03-26T10:03:46Z</dcterms:modified>
</cp:coreProperties>
</file>