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物流\"/>
    </mc:Choice>
  </mc:AlternateContent>
  <xr:revisionPtr revIDLastSave="0" documentId="13_ncr:1_{E36EE593-5C86-4FCF-A585-D7C77443EDBF}" xr6:coauthVersionLast="36" xr6:coauthVersionMax="47" xr10:uidLastSave="{00000000-0000-0000-0000-000000000000}"/>
  <bookViews>
    <workbookView xWindow="-105" yWindow="-105" windowWidth="19425" windowHeight="10305" xr2:uid="{1FB5C087-B427-46ED-9183-6F3C8CFD970E}"/>
  </bookViews>
  <sheets>
    <sheet name="データ" sheetId="2" r:id="rId1"/>
    <sheet name="グラフ1" sheetId="3" r:id="rId2"/>
  </sheets>
  <definedNames>
    <definedName name="フェリー">OFFSET(データ!$N$9,MATCH(データ!$C$5,データ!$C$9:$C$107,0)-1,0,データ!$B$6,1)</definedName>
    <definedName name="横軸ラベル_西暦">OFFSET(データ!$E$9,MATCH(データ!$C$5,データ!$C$9:$C$107,0)-1,0,データ!$B$6,1)</definedName>
    <definedName name="化学工業品">OFFSET(データ!$J$9,MATCH(データ!$C$5,データ!$C$9:$C$107,0)-1,0,データ!$B$6,1)</definedName>
    <definedName name="金属機械工業品">OFFSET(データ!$I$9,MATCH(データ!$C$5,データ!$C$9:$C$107,0)-1,0,データ!$B$6,1)</definedName>
    <definedName name="軽工業品">OFFSET(データ!$K$9,MATCH(データ!$C$5,データ!$C$9:$C$107,0)-1,0,データ!$B$6,1)</definedName>
    <definedName name="鉱産品">OFFSET(データ!$H$9,MATCH(データ!$C$5,データ!$C$9:$C$107,0)-1,0,データ!$B$6,1)</definedName>
    <definedName name="合計">OFFSET(データ!$O$9,MATCH(データ!$C$5,データ!$C$9:$C$107,0)-1,0,データ!$B$6,1)</definedName>
    <definedName name="雑工業品">OFFSET(データ!$L$9,MATCH(データ!$C$5,データ!$C$9:$C$107,0)-1,0,データ!$B$6,1)</definedName>
    <definedName name="特殊品">OFFSET(データ!$M$9,MATCH(データ!$C$5,データ!$C$9:$C$107,0)-1,0,データ!$B$6,1)</definedName>
    <definedName name="農水産品">OFFSET(データ!$F$9,MATCH(データ!$C$5,データ!$C$9:$C$107,0)-1,0,データ!$B$6,1)</definedName>
    <definedName name="林産品">OFFSET(データ!$G$9,MATCH(データ!$C$5,データ!$C$9:$C$107,0)-1,0,データ!$B$6,1)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2" l="1"/>
  <c r="S10" i="2" l="1"/>
  <c r="S11" i="2"/>
  <c r="S12" i="2"/>
  <c r="S13" i="2"/>
  <c r="S14" i="2"/>
  <c r="S15" i="2"/>
  <c r="S16" i="2"/>
  <c r="S17" i="2"/>
  <c r="S18" i="2"/>
  <c r="S19" i="2"/>
  <c r="S20" i="2"/>
  <c r="S21" i="2"/>
  <c r="S22" i="2"/>
  <c r="S24" i="2"/>
  <c r="S9" i="2"/>
  <c r="A107" i="2" l="1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E19" i="2" s="1"/>
  <c r="A18" i="2"/>
  <c r="E18" i="2" s="1"/>
  <c r="A17" i="2"/>
  <c r="E17" i="2" s="1"/>
  <c r="A16" i="2"/>
  <c r="A15" i="2"/>
  <c r="A14" i="2"/>
  <c r="A13" i="2"/>
  <c r="A12" i="2"/>
  <c r="A11" i="2"/>
  <c r="E11" i="2" s="1"/>
  <c r="B10" i="2"/>
  <c r="A10" i="2"/>
  <c r="E10" i="2" s="1"/>
  <c r="B9" i="2"/>
  <c r="A9" i="2"/>
  <c r="E9" i="2" s="1"/>
  <c r="B6" i="2"/>
  <c r="E5" i="2"/>
  <c r="B12" i="2" l="1"/>
  <c r="B28" i="2"/>
  <c r="B42" i="2"/>
  <c r="B50" i="2"/>
  <c r="B74" i="2"/>
  <c r="B82" i="2"/>
  <c r="B90" i="2"/>
  <c r="B13" i="2"/>
  <c r="D13" i="2" s="1"/>
  <c r="B34" i="2"/>
  <c r="B58" i="2"/>
  <c r="D9" i="2"/>
  <c r="B20" i="2"/>
  <c r="B66" i="2"/>
  <c r="B21" i="2"/>
  <c r="D21" i="2" s="1"/>
  <c r="B29" i="2"/>
  <c r="B35" i="2"/>
  <c r="B43" i="2"/>
  <c r="B51" i="2"/>
  <c r="B59" i="2"/>
  <c r="B67" i="2"/>
  <c r="B75" i="2"/>
  <c r="B83" i="2"/>
  <c r="B91" i="2"/>
  <c r="B99" i="2"/>
  <c r="B107" i="2"/>
  <c r="E13" i="2"/>
  <c r="E21" i="2"/>
  <c r="B22" i="2"/>
  <c r="D22" i="2" s="1"/>
  <c r="B30" i="2"/>
  <c r="B36" i="2"/>
  <c r="B44" i="2"/>
  <c r="B52" i="2"/>
  <c r="B60" i="2"/>
  <c r="B68" i="2"/>
  <c r="B76" i="2"/>
  <c r="B84" i="2"/>
  <c r="B92" i="2"/>
  <c r="B100" i="2"/>
  <c r="D10" i="2"/>
  <c r="B98" i="2"/>
  <c r="B14" i="2"/>
  <c r="D14" i="2" s="1"/>
  <c r="B15" i="2"/>
  <c r="D15" i="2" s="1"/>
  <c r="B23" i="2"/>
  <c r="D23" i="2" s="1"/>
  <c r="B31" i="2"/>
  <c r="B37" i="2"/>
  <c r="B45" i="2"/>
  <c r="B53" i="2"/>
  <c r="B61" i="2"/>
  <c r="B69" i="2"/>
  <c r="B77" i="2"/>
  <c r="B85" i="2"/>
  <c r="B93" i="2"/>
  <c r="B101" i="2"/>
  <c r="E14" i="2"/>
  <c r="E22" i="2"/>
  <c r="B106" i="2"/>
  <c r="B16" i="2"/>
  <c r="D16" i="2" s="1"/>
  <c r="B24" i="2"/>
  <c r="D24" i="2" s="1"/>
  <c r="B32" i="2"/>
  <c r="B38" i="2"/>
  <c r="B46" i="2"/>
  <c r="B54" i="2"/>
  <c r="B62" i="2"/>
  <c r="B70" i="2"/>
  <c r="B78" i="2"/>
  <c r="B86" i="2"/>
  <c r="B94" i="2"/>
  <c r="B102" i="2"/>
  <c r="B17" i="2"/>
  <c r="D17" i="2" s="1"/>
  <c r="B25" i="2"/>
  <c r="B33" i="2"/>
  <c r="B39" i="2"/>
  <c r="B47" i="2"/>
  <c r="B55" i="2"/>
  <c r="B63" i="2"/>
  <c r="B71" i="2"/>
  <c r="B79" i="2"/>
  <c r="B87" i="2"/>
  <c r="B95" i="2"/>
  <c r="B103" i="2"/>
  <c r="E15" i="2"/>
  <c r="E23" i="2"/>
  <c r="B18" i="2"/>
  <c r="D18" i="2" s="1"/>
  <c r="B26" i="2"/>
  <c r="B40" i="2"/>
  <c r="B48" i="2"/>
  <c r="B56" i="2"/>
  <c r="B64" i="2"/>
  <c r="B72" i="2"/>
  <c r="B80" i="2"/>
  <c r="B88" i="2"/>
  <c r="B96" i="2"/>
  <c r="B104" i="2"/>
  <c r="D12" i="2"/>
  <c r="D20" i="2"/>
  <c r="B11" i="2"/>
  <c r="D11" i="2" s="1"/>
  <c r="B19" i="2"/>
  <c r="D19" i="2" s="1"/>
  <c r="B27" i="2"/>
  <c r="B41" i="2"/>
  <c r="B49" i="2"/>
  <c r="B57" i="2"/>
  <c r="B65" i="2"/>
  <c r="B73" i="2"/>
  <c r="B81" i="2"/>
  <c r="B89" i="2"/>
  <c r="B97" i="2"/>
  <c r="B105" i="2"/>
  <c r="E12" i="2"/>
  <c r="E16" i="2"/>
  <c r="E20" i="2"/>
  <c r="E24" i="2"/>
</calcChain>
</file>

<file path=xl/sharedStrings.xml><?xml version="1.0" encoding="utf-8"?>
<sst xmlns="http://schemas.openxmlformats.org/spreadsheetml/2006/main" count="40" uniqueCount="40">
  <si>
    <t>農水産品</t>
    <rPh sb="0" eb="1">
      <t>ノウ</t>
    </rPh>
    <rPh sb="1" eb="3">
      <t>スイサン</t>
    </rPh>
    <rPh sb="3" eb="4">
      <t>ヒン</t>
    </rPh>
    <phoneticPr fontId="2"/>
  </si>
  <si>
    <t>林産品</t>
    <rPh sb="0" eb="2">
      <t>リンサン</t>
    </rPh>
    <rPh sb="2" eb="3">
      <t>ヒン</t>
    </rPh>
    <phoneticPr fontId="2"/>
  </si>
  <si>
    <t>鉱産品</t>
    <rPh sb="0" eb="2">
      <t>コウサン</t>
    </rPh>
    <rPh sb="2" eb="3">
      <t>ヒン</t>
    </rPh>
    <phoneticPr fontId="2"/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</si>
  <si>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2"/>
  </si>
  <si>
    <t>化学工業品</t>
    <rPh sb="0" eb="2">
      <t>カガク</t>
    </rPh>
    <rPh sb="2" eb="4">
      <t>コウギョウ</t>
    </rPh>
    <rPh sb="4" eb="5">
      <t>ヒン</t>
    </rPh>
    <phoneticPr fontId="2"/>
  </si>
  <si>
    <t>軽工業品</t>
    <rPh sb="0" eb="3">
      <t>ケイコウギョウ</t>
    </rPh>
    <rPh sb="3" eb="4">
      <t>ヒン</t>
    </rPh>
    <phoneticPr fontId="2"/>
  </si>
  <si>
    <t>雑工業品</t>
    <rPh sb="0" eb="1">
      <t>ザツ</t>
    </rPh>
    <rPh sb="1" eb="3">
      <t>コウギョウ</t>
    </rPh>
    <rPh sb="3" eb="4">
      <t>ヒン</t>
    </rPh>
    <phoneticPr fontId="2"/>
  </si>
  <si>
    <t>特殊品</t>
    <rPh sb="0" eb="2">
      <t>トクシュ</t>
    </rPh>
    <rPh sb="2" eb="3">
      <t>ヒン</t>
    </rPh>
    <phoneticPr fontId="2"/>
  </si>
  <si>
    <t>フェリー(積載量)</t>
    <rPh sb="5" eb="8">
      <t>セキサイリョウ</t>
    </rPh>
    <phoneticPr fontId="2"/>
  </si>
  <si>
    <t>合　　計</t>
    <rPh sb="0" eb="1">
      <t>ゴウ</t>
    </rPh>
    <rPh sb="3" eb="4">
      <t>ケイ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</si>
  <si>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</si>
  <si>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</si>
  <si>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</si>
  <si>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</si>
  <si>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</si>
  <si>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</si>
  <si>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</si>
  <si>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</si>
  <si>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</si>
  <si>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</si>
  <si>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</si>
  <si>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品目別取扱貨物量（資料：県県土整備部「港湾調査年報」）(単位：千t)</t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</si>
  <si>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</si>
  <si>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＊03</t>
    <phoneticPr fontId="2"/>
  </si>
  <si>
    <t>＊04</t>
  </si>
  <si>
    <t>＊05</t>
  </si>
  <si>
    <t>＊06</t>
  </si>
  <si>
    <t>＊07</t>
  </si>
  <si>
    <t>＊08</t>
  </si>
  <si>
    <t>＊09</t>
  </si>
  <si>
    <t>＊10</t>
  </si>
  <si>
    <t>＊11</t>
  </si>
  <si>
    <t>＊12</t>
  </si>
  <si>
    <t>＊13</t>
  </si>
  <si>
    <t>＊14</t>
  </si>
  <si>
    <t>＊15</t>
  </si>
  <si>
    <t>＊16</t>
  </si>
  <si>
    <t>＊17</t>
  </si>
  <si>
    <t>＊18</t>
  </si>
  <si>
    <t>フェリー(積載量)実際の値</t>
    <rPh sb="9" eb="11">
      <t>ジッサイ</t>
    </rPh>
    <rPh sb="12" eb="13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</si>
</sst>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7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7" fontId="0" fillId="2" borderId="0" xfId="0" applyNumberFormat="1" applyFont="1" applyFill="1">
      <alignment vertical="center"/>
    </xf>
    <xf numFmtId="176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 wrapText="1"/>
    </xf>
    <xf numFmtId="38" fontId="8" fillId="0" borderId="0" xfId="1" applyFont="1" applyAlignment="1">
      <alignment vertical="center" wrapText="1"/>
    </xf>
    <xf numFmtId="38" fontId="8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FF9966"/>
      <color rgb="FF99FF99"/>
      <color rgb="FFCCCC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品目別取扱貨物量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5378590114851183E-2"/>
          <c:y val="7.5522188457460851E-2"/>
          <c:w val="0.89781786093537341"/>
          <c:h val="0.797185961080189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農水産品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[0]!農水産品</c:f>
              <c:numCache>
                <c:formatCode>#,##0_ </c:formatCode>
                <c:ptCount val="6"/>
                <c:pt idx="0">
                  <c:v>1463</c:v>
                </c:pt>
                <c:pt idx="1">
                  <c:v>1562</c:v>
                </c:pt>
                <c:pt idx="2">
                  <c:v>1435</c:v>
                </c:pt>
                <c:pt idx="3">
                  <c:v>1430</c:v>
                </c:pt>
                <c:pt idx="4">
                  <c:v>1281</c:v>
                </c:pt>
                <c:pt idx="5">
                  <c:v>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E-48B1-BA26-34FEA8FCDA44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林産品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[0]!林産品</c:f>
              <c:numCache>
                <c:formatCode>#,##0_ </c:formatCode>
                <c:ptCount val="6"/>
                <c:pt idx="0">
                  <c:v>1596</c:v>
                </c:pt>
                <c:pt idx="1">
                  <c:v>1727</c:v>
                </c:pt>
                <c:pt idx="2">
                  <c:v>1786</c:v>
                </c:pt>
                <c:pt idx="3">
                  <c:v>1297</c:v>
                </c:pt>
                <c:pt idx="4">
                  <c:v>1545</c:v>
                </c:pt>
                <c:pt idx="5">
                  <c:v>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E-48B1-BA26-34FEA8FCDA44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鉱産品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[0]!鉱産品</c:f>
              <c:numCache>
                <c:formatCode>#,##0_ </c:formatCode>
                <c:ptCount val="6"/>
                <c:pt idx="0">
                  <c:v>9571</c:v>
                </c:pt>
                <c:pt idx="1">
                  <c:v>10617</c:v>
                </c:pt>
                <c:pt idx="2">
                  <c:v>9862</c:v>
                </c:pt>
                <c:pt idx="3">
                  <c:v>7502</c:v>
                </c:pt>
                <c:pt idx="4">
                  <c:v>8750</c:v>
                </c:pt>
                <c:pt idx="5">
                  <c:v>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E-48B1-BA26-34FEA8FCDA44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金属機械工業品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[0]!金属機械工業品</c:f>
              <c:numCache>
                <c:formatCode>#,##0_ </c:formatCode>
                <c:ptCount val="6"/>
                <c:pt idx="0">
                  <c:v>1368</c:v>
                </c:pt>
                <c:pt idx="1">
                  <c:v>1209</c:v>
                </c:pt>
                <c:pt idx="2">
                  <c:v>1307</c:v>
                </c:pt>
                <c:pt idx="3">
                  <c:v>1129</c:v>
                </c:pt>
                <c:pt idx="4">
                  <c:v>1190</c:v>
                </c:pt>
                <c:pt idx="5">
                  <c:v>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0E-48B1-BA26-34FEA8FCDA44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化学工業品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[0]!化学工業品</c:f>
              <c:numCache>
                <c:formatCode>#,##0_ </c:formatCode>
                <c:ptCount val="6"/>
                <c:pt idx="0">
                  <c:v>6816</c:v>
                </c:pt>
                <c:pt idx="1">
                  <c:v>6702</c:v>
                </c:pt>
                <c:pt idx="2">
                  <c:v>6505</c:v>
                </c:pt>
                <c:pt idx="3">
                  <c:v>6067</c:v>
                </c:pt>
                <c:pt idx="4">
                  <c:v>6161</c:v>
                </c:pt>
                <c:pt idx="5">
                  <c:v>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0E-48B1-BA26-34FEA8FCDA44}"/>
            </c:ext>
          </c:extLst>
        </c:ser>
        <c:ser>
          <c:idx val="5"/>
          <c:order val="5"/>
          <c:tx>
            <c:strRef>
              <c:f>データ!$K$8</c:f>
              <c:strCache>
                <c:ptCount val="1"/>
                <c:pt idx="0">
                  <c:v>軽工業品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1493408584479811E-2"/>
                  <c:y val="2.09267553675479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A-4772-8087-79E99EBFB22E}"/>
                </c:ext>
              </c:extLst>
            </c:dLbl>
            <c:dLbl>
              <c:idx val="1"/>
              <c:layout>
                <c:manualLayout>
                  <c:x val="6.1493408584479839E-2"/>
                  <c:y val="3.13901330513218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BA-4772-8087-79E99EBFB22E}"/>
                </c:ext>
              </c:extLst>
            </c:dLbl>
            <c:dLbl>
              <c:idx val="2"/>
              <c:layout>
                <c:manualLayout>
                  <c:x val="6.6959489347544712E-2"/>
                  <c:y val="3.13901330513219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BA-4772-8087-79E99EBFB22E}"/>
                </c:ext>
              </c:extLst>
            </c:dLbl>
            <c:dLbl>
              <c:idx val="3"/>
              <c:layout>
                <c:manualLayout>
                  <c:x val="6.5592969156778397E-2"/>
                  <c:y val="3.13901330513218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BA-4772-8087-79E99EBFB22E}"/>
                </c:ext>
              </c:extLst>
            </c:dLbl>
            <c:dLbl>
              <c:idx val="4"/>
              <c:layout>
                <c:manualLayout>
                  <c:x val="6.6959489347544809E-2"/>
                  <c:y val="2.72047819778123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BA-4772-8087-79E99EBFB22E}"/>
                </c:ext>
              </c:extLst>
            </c:dLbl>
            <c:dLbl>
              <c:idx val="5"/>
              <c:layout>
                <c:manualLayout>
                  <c:x val="6.0126888393713621E-2"/>
                  <c:y val="2.92974575145670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BA-4772-8087-79E99EBFB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[0]!軽工業品</c:f>
              <c:numCache>
                <c:formatCode>#,##0_ </c:formatCode>
                <c:ptCount val="6"/>
                <c:pt idx="0">
                  <c:v>441</c:v>
                </c:pt>
                <c:pt idx="1">
                  <c:v>472</c:v>
                </c:pt>
                <c:pt idx="2">
                  <c:v>390</c:v>
                </c:pt>
                <c:pt idx="3">
                  <c:v>365</c:v>
                </c:pt>
                <c:pt idx="4">
                  <c:v>400</c:v>
                </c:pt>
                <c:pt idx="5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0E-48B1-BA26-34FEA8FCDA44}"/>
            </c:ext>
          </c:extLst>
        </c:ser>
        <c:ser>
          <c:idx val="6"/>
          <c:order val="6"/>
          <c:tx>
            <c:strRef>
              <c:f>データ!$L$8</c:f>
              <c:strCache>
                <c:ptCount val="1"/>
                <c:pt idx="0">
                  <c:v>雑工業品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0126888393713641E-2"/>
                  <c:y val="-3.55754841248315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A-4772-8087-79E99EBFB22E}"/>
                </c:ext>
              </c:extLst>
            </c:dLbl>
            <c:dLbl>
              <c:idx val="1"/>
              <c:layout>
                <c:manualLayout>
                  <c:x val="6.0126888393713621E-2"/>
                  <c:y val="-1.67414042940383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BA-4772-8087-79E99EBFB22E}"/>
                </c:ext>
              </c:extLst>
            </c:dLbl>
            <c:dLbl>
              <c:idx val="2"/>
              <c:layout>
                <c:manualLayout>
                  <c:x val="6.6959489347544615E-2"/>
                  <c:y val="-1.46487287572836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BA-4772-8087-79E99EBFB22E}"/>
                </c:ext>
              </c:extLst>
            </c:dLbl>
            <c:dLbl>
              <c:idx val="3"/>
              <c:layout>
                <c:manualLayout>
                  <c:x val="6.6959489347544615E-2"/>
                  <c:y val="-2.7204781977812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BA-4772-8087-79E99EBFB22E}"/>
                </c:ext>
              </c:extLst>
            </c:dLbl>
            <c:dLbl>
              <c:idx val="4"/>
              <c:layout>
                <c:manualLayout>
                  <c:x val="6.8326009538311028E-2"/>
                  <c:y val="-2.92974575145671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BA-4772-8087-79E99EBFB22E}"/>
                </c:ext>
              </c:extLst>
            </c:dLbl>
            <c:dLbl>
              <c:idx val="5"/>
              <c:layout>
                <c:manualLayout>
                  <c:x val="5.8760368202947402E-2"/>
                  <c:y val="-3.55754841248316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BA-4772-8087-79E99EBFB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[0]!雑工業品</c:f>
              <c:numCache>
                <c:formatCode>#,##0_ </c:formatCode>
                <c:ptCount val="6"/>
                <c:pt idx="0">
                  <c:v>91</c:v>
                </c:pt>
                <c:pt idx="1">
                  <c:v>81</c:v>
                </c:pt>
                <c:pt idx="2">
                  <c:v>130</c:v>
                </c:pt>
                <c:pt idx="3">
                  <c:v>119</c:v>
                </c:pt>
                <c:pt idx="4">
                  <c:v>120</c:v>
                </c:pt>
                <c:pt idx="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0E-48B1-BA26-34FEA8FCDA44}"/>
            </c:ext>
          </c:extLst>
        </c:ser>
        <c:ser>
          <c:idx val="7"/>
          <c:order val="7"/>
          <c:tx>
            <c:strRef>
              <c:f>データ!$M$8</c:f>
              <c:strCache>
                <c:ptCount val="1"/>
                <c:pt idx="0">
                  <c:v>特殊品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[0]!特殊品</c:f>
              <c:numCache>
                <c:formatCode>#,##0_ </c:formatCode>
                <c:ptCount val="6"/>
                <c:pt idx="0">
                  <c:v>943</c:v>
                </c:pt>
                <c:pt idx="1">
                  <c:v>1113</c:v>
                </c:pt>
                <c:pt idx="2">
                  <c:v>1116</c:v>
                </c:pt>
                <c:pt idx="3">
                  <c:v>1237</c:v>
                </c:pt>
                <c:pt idx="4">
                  <c:v>1446</c:v>
                </c:pt>
                <c:pt idx="5">
                  <c:v>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0E-48B1-BA26-34FEA8FCDA44}"/>
            </c:ext>
          </c:extLst>
        </c:ser>
        <c:ser>
          <c:idx val="8"/>
          <c:order val="8"/>
          <c:tx>
            <c:strRef>
              <c:f>データ!$N$8</c:f>
              <c:strCache>
                <c:ptCount val="1"/>
                <c:pt idx="0">
                  <c:v>フェリー(積載量)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35,008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66-4336-B8C3-DFBDA3968B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ja-JP"/>
                      <a:t>35,133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66-4336-B8C3-DFBDA3968B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ja-JP"/>
                      <a:t>35,497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66-4336-B8C3-DFBDA3968BDC}"/>
                </c:ext>
              </c:extLst>
            </c:dLbl>
            <c:dLbl>
              <c:idx val="3"/>
              <c:layout>
                <c:manualLayout>
                  <c:x val="-1.0015534021238682E-16"/>
                  <c:y val="-5.647059288523232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34,417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40E-AFCA-F6BEF78F49F5}"/>
                </c:ext>
              </c:extLst>
            </c:dLbl>
            <c:dLbl>
              <c:idx val="4"/>
              <c:layout>
                <c:manualLayout>
                  <c:x val="0"/>
                  <c:y val="-5.856209632542607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35,929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ED-440E-AFCA-F6BEF78F49F5}"/>
                </c:ext>
              </c:extLst>
            </c:dLbl>
            <c:dLbl>
              <c:idx val="5"/>
              <c:layout>
                <c:manualLayout>
                  <c:x val="-1.0015534021238682E-16"/>
                  <c:y val="-7.529412384697642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37,012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40E-AFCA-F6BEF78F49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[0]!フェリー</c:f>
              <c:numCache>
                <c:formatCode>#,##0_ </c:formatCode>
                <c:ptCount val="6"/>
                <c:pt idx="0">
                  <c:v>10502.4</c:v>
                </c:pt>
                <c:pt idx="1">
                  <c:v>10539.9</c:v>
                </c:pt>
                <c:pt idx="2">
                  <c:v>10649.1</c:v>
                </c:pt>
                <c:pt idx="3">
                  <c:v>10325.1</c:v>
                </c:pt>
                <c:pt idx="4">
                  <c:v>10706.1</c:v>
                </c:pt>
                <c:pt idx="5">
                  <c:v>11103.6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0E-48B1-BA26-34FEA8FCDA44}"/>
            </c:ext>
          </c:extLst>
        </c:ser>
        <c:ser>
          <c:idx val="9"/>
          <c:order val="9"/>
          <c:tx>
            <c:strRef>
              <c:f>データ!$O$8</c:f>
              <c:strCache>
                <c:ptCount val="1"/>
                <c:pt idx="0">
                  <c:v>合　　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842779069643646E-3"/>
                  <c:y val="0.170245909752120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D-440E-AFCA-F6BEF78F49F5}"/>
                </c:ext>
              </c:extLst>
            </c:dLbl>
            <c:dLbl>
              <c:idx val="1"/>
              <c:layout>
                <c:manualLayout>
                  <c:x val="-9.1850749039040704E-4"/>
                  <c:y val="0.149885535475109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40E-AFCA-F6BEF78F49F5}"/>
                </c:ext>
              </c:extLst>
            </c:dLbl>
            <c:dLbl>
              <c:idx val="2"/>
              <c:layout>
                <c:manualLayout>
                  <c:x val="-9.1839994941267399E-4"/>
                  <c:y val="0.158316270562813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ED-440E-AFCA-F6BEF78F49F5}"/>
                </c:ext>
              </c:extLst>
            </c:dLbl>
            <c:dLbl>
              <c:idx val="3"/>
              <c:layout>
                <c:manualLayout>
                  <c:x val="-3.6499407825606391E-3"/>
                  <c:y val="0.234326775509384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40E-AFCA-F6BEF78F49F5}"/>
                </c:ext>
              </c:extLst>
            </c:dLbl>
            <c:dLbl>
              <c:idx val="4"/>
              <c:layout>
                <c:manualLayout>
                  <c:x val="4.4817992199089904E-4"/>
                  <c:y val="0.188618738385976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ED-440E-AFCA-F6BEF78F49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[0]!合計</c:f>
              <c:numCache>
                <c:formatCode>#,##0_ </c:formatCode>
                <c:ptCount val="6"/>
                <c:pt idx="0">
                  <c:v>57326</c:v>
                </c:pt>
                <c:pt idx="1">
                  <c:v>58640</c:v>
                </c:pt>
                <c:pt idx="2">
                  <c:v>58058</c:v>
                </c:pt>
                <c:pt idx="3">
                  <c:v>53574</c:v>
                </c:pt>
                <c:pt idx="4">
                  <c:v>56843</c:v>
                </c:pt>
                <c:pt idx="5">
                  <c:v>57554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0E-48B1-BA26-34FEA8FCDA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6870207"/>
        <c:axId val="931140927"/>
      </c:barChart>
      <c:catAx>
        <c:axId val="194687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931140927"/>
        <c:crosses val="autoZero"/>
        <c:auto val="1"/>
        <c:lblAlgn val="ctr"/>
        <c:lblOffset val="100"/>
        <c:noMultiLvlLbl val="0"/>
      </c:catAx>
      <c:valAx>
        <c:axId val="931140927"/>
        <c:scaling>
          <c:orientation val="minMax"/>
          <c:max val="4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946870207"/>
        <c:crosses val="autoZero"/>
        <c:crossBetween val="between"/>
        <c:majorUnit val="1000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9"/>
        <c:delete val="1"/>
      </c:legendEntry>
      <c:layout>
        <c:manualLayout>
          <c:xMode val="edge"/>
          <c:yMode val="edge"/>
          <c:x val="0.11979034352273196"/>
          <c:y val="7.7604153450129901E-2"/>
          <c:w val="0.84511978505987106"/>
          <c:h val="7.524981108248009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33E927-699A-4961-A359-0F76DF4B7F07}">
  <sheetPr/>
  <sheetViews>
    <sheetView zoomScale="82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C1472D-8BF1-49C7-A6AF-35764824EB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0.08065</cdr:x>
      <cdr:y>0.00953</cdr:y>
    </cdr:from>
    <cdr:to>
      <cdr:x>0.17172</cdr:x>
      <cdr:y>0.07231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8872858-9DE2-BC5F-58AB-290AF22E34C6}"/>
            </a:ext>
          </a:extLst>
        </cdr:cNvPr>
        <cdr:cNvSpPr txBox="1"/>
      </cdr:nvSpPr>
      <cdr:spPr>
        <a:xfrm xmlns:a="http://schemas.openxmlformats.org/drawingml/2006/main">
          <a:off x="749903" y="57882"/>
          <a:ext cx="846840" cy="381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（千ｔ）</a:t>
          </a:r>
        </a:p>
      </cdr:txBody>
    </cdr:sp>
  </cdr:relSizeAnchor>
  <cdr:relSizeAnchor xmlns:cdr="http://schemas.openxmlformats.org/drawingml/2006/chartDrawing">
    <cdr:from>
      <cdr:x>0.84085</cdr:x>
      <cdr:y>0.88343</cdr:y>
    </cdr:from>
    <cdr:to>
      <cdr:x>0.99351</cdr:x>
      <cdr:y>0.95225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22868A6-F230-1EAD-BC35-3E09296B068A}"/>
            </a:ext>
          </a:extLst>
        </cdr:cNvPr>
        <cdr:cNvSpPr txBox="1"/>
      </cdr:nvSpPr>
      <cdr:spPr>
        <a:xfrm xmlns:a="http://schemas.openxmlformats.org/drawingml/2006/main">
          <a:off x="7808869" y="5364347"/>
          <a:ext cx="1417734" cy="417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ゴシック" pitchFamily="49" charset="-128"/>
              <a:ea typeface="ＭＳ ゴシック" pitchFamily="49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0.47206</cdr:x>
      <cdr:y>0.93291</cdr:y>
    </cdr:from>
    <cdr:to>
      <cdr:x>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C699FD3-184C-6057-D621-D51EC55CA283}"/>
            </a:ext>
          </a:extLst>
        </cdr:cNvPr>
        <cdr:cNvSpPr txBox="1"/>
      </cdr:nvSpPr>
      <cdr:spPr>
        <a:xfrm xmlns:a="http://schemas.openxmlformats.org/drawingml/2006/main">
          <a:off x="4383962" y="5664804"/>
          <a:ext cx="4902913" cy="407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 baseline="0">
              <a:latin typeface="ＭＳ ゴシック" pitchFamily="49" charset="-128"/>
              <a:ea typeface="ＭＳ ゴシック" pitchFamily="49" charset="-128"/>
            </a:rPr>
            <a:t>資料：国土交通省「港湾統計年報」</a:t>
          </a:r>
        </a:p>
      </cdr:txBody>
    </cdr:sp>
  </cdr:relSizeAnchor>
  <cdr:relSizeAnchor xmlns:cdr="http://schemas.openxmlformats.org/drawingml/2006/chartDrawing">
    <cdr:from>
      <cdr:x>0</cdr:x>
      <cdr:y>0.94636</cdr:y>
    </cdr:from>
    <cdr:to>
      <cdr:x>0.55238</cdr:x>
      <cdr:y>1</cdr:y>
    </cdr:to>
    <cdr:sp macro="" textlink="">
      <cdr:nvSpPr>
        <cdr:cNvPr id="5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DE015F5B-342A-4D0D-9342-88A65FABBE7D}"/>
            </a:ext>
          </a:extLst>
        </cdr:cNvPr>
        <cdr:cNvSpPr txBox="1"/>
      </cdr:nvSpPr>
      <cdr:spPr>
        <a:xfrm xmlns:a="http://schemas.openxmlformats.org/drawingml/2006/main">
          <a:off x="0" y="5783036"/>
          <a:ext cx="5129893" cy="325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 </a:t>
          </a:r>
          <a:r>
            <a:rPr lang="ja-JP" altLang="en-US" sz="14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分類不能を除いているため、各項目の計と合計欄は一致しない。</a:t>
          </a:r>
        </a:p>
      </cdr:txBody>
    </cdr:sp>
  </cdr:relSizeAnchor>
  <cdr:relSizeAnchor xmlns:cdr="http://schemas.openxmlformats.org/drawingml/2006/chartDrawing">
    <cdr:from>
      <cdr:x>0</cdr:x>
      <cdr:y>0.2451</cdr:y>
    </cdr:from>
    <cdr:to>
      <cdr:x>0.08579</cdr:x>
      <cdr:y>0.29608</cdr:y>
    </cdr:to>
    <cdr:sp macro="" textlink="">
      <cdr:nvSpPr>
        <cdr:cNvPr id="6" name="正方形/長方形 5">
          <a:extLst xmlns:a="http://schemas.openxmlformats.org/drawingml/2006/main">
            <a:ext uri="{FF2B5EF4-FFF2-40B4-BE49-F238E27FC236}">
              <a16:creationId xmlns:a16="http://schemas.microsoft.com/office/drawing/2014/main" id="{108D4175-1F38-45CD-A620-4609F27BC3D6}"/>
            </a:ext>
          </a:extLst>
        </cdr:cNvPr>
        <cdr:cNvSpPr/>
      </cdr:nvSpPr>
      <cdr:spPr>
        <a:xfrm xmlns:a="http://schemas.openxmlformats.org/drawingml/2006/main">
          <a:off x="0" y="1488280"/>
          <a:ext cx="797719" cy="3095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/>
        <a:lstStyle xmlns:a="http://schemas.openxmlformats.org/drawingml/2006/main"/>
        <a:p xmlns:a="http://schemas.openxmlformats.org/drawingml/2006/main">
          <a:pPr algn="l"/>
          <a:r>
            <a:rPr lang="en-US" altLang="ja-JP" sz="1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55,000</a:t>
          </a:r>
          <a:endParaRPr lang="ja-JP" sz="18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0.04954</cdr:y>
    </cdr:from>
    <cdr:to>
      <cdr:x>0.08579</cdr:x>
      <cdr:y>0.10052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7E167168-899B-41BB-8382-781C6571FF31}"/>
            </a:ext>
          </a:extLst>
        </cdr:cNvPr>
        <cdr:cNvSpPr/>
      </cdr:nvSpPr>
      <cdr:spPr>
        <a:xfrm xmlns:a="http://schemas.openxmlformats.org/drawingml/2006/main">
          <a:off x="0" y="300831"/>
          <a:ext cx="797719" cy="3095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lang="ja-JP" sz="18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0.07042</cdr:x>
      <cdr:y>0.3515</cdr:y>
    </cdr:from>
    <cdr:to>
      <cdr:x>0.98079</cdr:x>
      <cdr:y>0.39025</cdr:y>
    </cdr:to>
    <cdr:grpSp>
      <cdr:nvGrpSpPr>
        <cdr:cNvPr id="121" name="グループ化 120">
          <a:extLst xmlns:a="http://schemas.openxmlformats.org/drawingml/2006/main">
            <a:ext uri="{FF2B5EF4-FFF2-40B4-BE49-F238E27FC236}">
              <a16:creationId xmlns:a16="http://schemas.microsoft.com/office/drawing/2014/main" id="{79AB473C-E32D-4B4C-AE41-0AF36EEBE845}"/>
            </a:ext>
          </a:extLst>
        </cdr:cNvPr>
        <cdr:cNvGrpSpPr/>
      </cdr:nvGrpSpPr>
      <cdr:grpSpPr>
        <a:xfrm xmlns:a="http://schemas.openxmlformats.org/drawingml/2006/main">
          <a:off x="655209" y="2135394"/>
          <a:ext cx="8470354" cy="235410"/>
          <a:chOff x="0" y="0"/>
          <a:chExt cx="6339418" cy="292665"/>
        </a:xfrm>
      </cdr:grpSpPr>
      <cdr:sp macro="" textlink="">
        <cdr:nvSpPr>
          <cdr:cNvPr id="122" name="フリーフォーム: 図形 121">
            <a:extLst xmlns:a="http://schemas.openxmlformats.org/drawingml/2006/main">
              <a:ext uri="{FF2B5EF4-FFF2-40B4-BE49-F238E27FC236}">
                <a16:creationId xmlns:a16="http://schemas.microsoft.com/office/drawing/2014/main" id="{7725087B-A1A0-4E40-92DA-D28C2F322BFB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6339417" cy="190599"/>
          </a:xfrm>
          <a:custGeom xmlns:a="http://schemas.openxmlformats.org/drawingml/2006/main">
            <a:avLst/>
            <a:gdLst>
              <a:gd name="connsiteX0" fmla="*/ 0 w 9842500"/>
              <a:gd name="connsiteY0" fmla="*/ 730349 h 804444"/>
              <a:gd name="connsiteX1" fmla="*/ 666750 w 9842500"/>
              <a:gd name="connsiteY1" fmla="*/ 99 h 804444"/>
              <a:gd name="connsiteX2" fmla="*/ 1333500 w 9842500"/>
              <a:gd name="connsiteY2" fmla="*/ 772682 h 804444"/>
              <a:gd name="connsiteX3" fmla="*/ 2010834 w 9842500"/>
              <a:gd name="connsiteY3" fmla="*/ 10682 h 804444"/>
              <a:gd name="connsiteX4" fmla="*/ 2656417 w 9842500"/>
              <a:gd name="connsiteY4" fmla="*/ 772682 h 804444"/>
              <a:gd name="connsiteX5" fmla="*/ 3323167 w 9842500"/>
              <a:gd name="connsiteY5" fmla="*/ 42432 h 804444"/>
              <a:gd name="connsiteX6" fmla="*/ 4011084 w 9842500"/>
              <a:gd name="connsiteY6" fmla="*/ 772682 h 804444"/>
              <a:gd name="connsiteX7" fmla="*/ 4646084 w 9842500"/>
              <a:gd name="connsiteY7" fmla="*/ 31849 h 804444"/>
              <a:gd name="connsiteX8" fmla="*/ 5344584 w 9842500"/>
              <a:gd name="connsiteY8" fmla="*/ 793849 h 804444"/>
              <a:gd name="connsiteX9" fmla="*/ 6011334 w 9842500"/>
              <a:gd name="connsiteY9" fmla="*/ 53015 h 804444"/>
              <a:gd name="connsiteX10" fmla="*/ 6688667 w 9842500"/>
              <a:gd name="connsiteY10" fmla="*/ 783265 h 804444"/>
              <a:gd name="connsiteX11" fmla="*/ 7323667 w 9842500"/>
              <a:gd name="connsiteY11" fmla="*/ 42432 h 804444"/>
              <a:gd name="connsiteX12" fmla="*/ 8022167 w 9842500"/>
              <a:gd name="connsiteY12" fmla="*/ 804432 h 804444"/>
              <a:gd name="connsiteX13" fmla="*/ 8667750 w 9842500"/>
              <a:gd name="connsiteY13" fmla="*/ 21265 h 804444"/>
              <a:gd name="connsiteX14" fmla="*/ 9345084 w 9842500"/>
              <a:gd name="connsiteY14" fmla="*/ 772682 h 804444"/>
              <a:gd name="connsiteX15" fmla="*/ 9345084 w 9842500"/>
              <a:gd name="connsiteY15" fmla="*/ 772682 h 804444"/>
              <a:gd name="connsiteX16" fmla="*/ 9620250 w 9842500"/>
              <a:gd name="connsiteY16" fmla="*/ 603349 h 804444"/>
              <a:gd name="connsiteX17" fmla="*/ 9842500 w 9842500"/>
              <a:gd name="connsiteY17" fmla="*/ 243515 h 804444"/>
              <a:gd name="connsiteX0" fmla="*/ 0 w 9842500"/>
              <a:gd name="connsiteY0" fmla="*/ 730349 h 804444"/>
              <a:gd name="connsiteX1" fmla="*/ 666750 w 9842500"/>
              <a:gd name="connsiteY1" fmla="*/ 99 h 804444"/>
              <a:gd name="connsiteX2" fmla="*/ 1333500 w 9842500"/>
              <a:gd name="connsiteY2" fmla="*/ 772682 h 804444"/>
              <a:gd name="connsiteX3" fmla="*/ 2010834 w 9842500"/>
              <a:gd name="connsiteY3" fmla="*/ 10682 h 804444"/>
              <a:gd name="connsiteX4" fmla="*/ 2656417 w 9842500"/>
              <a:gd name="connsiteY4" fmla="*/ 772682 h 804444"/>
              <a:gd name="connsiteX5" fmla="*/ 3323167 w 9842500"/>
              <a:gd name="connsiteY5" fmla="*/ 42432 h 804444"/>
              <a:gd name="connsiteX6" fmla="*/ 4011084 w 9842500"/>
              <a:gd name="connsiteY6" fmla="*/ 772682 h 804444"/>
              <a:gd name="connsiteX7" fmla="*/ 4646084 w 9842500"/>
              <a:gd name="connsiteY7" fmla="*/ 31849 h 804444"/>
              <a:gd name="connsiteX8" fmla="*/ 5344584 w 9842500"/>
              <a:gd name="connsiteY8" fmla="*/ 793849 h 804444"/>
              <a:gd name="connsiteX9" fmla="*/ 6011334 w 9842500"/>
              <a:gd name="connsiteY9" fmla="*/ 53015 h 804444"/>
              <a:gd name="connsiteX10" fmla="*/ 6688667 w 9842500"/>
              <a:gd name="connsiteY10" fmla="*/ 783265 h 804444"/>
              <a:gd name="connsiteX11" fmla="*/ 7323667 w 9842500"/>
              <a:gd name="connsiteY11" fmla="*/ 42432 h 804444"/>
              <a:gd name="connsiteX12" fmla="*/ 8022167 w 9842500"/>
              <a:gd name="connsiteY12" fmla="*/ 804432 h 804444"/>
              <a:gd name="connsiteX13" fmla="*/ 8667750 w 9842500"/>
              <a:gd name="connsiteY13" fmla="*/ 21265 h 804444"/>
              <a:gd name="connsiteX14" fmla="*/ 9345084 w 9842500"/>
              <a:gd name="connsiteY14" fmla="*/ 772682 h 804444"/>
              <a:gd name="connsiteX15" fmla="*/ 9345084 w 9842500"/>
              <a:gd name="connsiteY15" fmla="*/ 772682 h 804444"/>
              <a:gd name="connsiteX16" fmla="*/ 9842500 w 9842500"/>
              <a:gd name="connsiteY16" fmla="*/ 243515 h 804444"/>
              <a:gd name="connsiteX0" fmla="*/ 0 w 9345084"/>
              <a:gd name="connsiteY0" fmla="*/ 730349 h 804444"/>
              <a:gd name="connsiteX1" fmla="*/ 666750 w 9345084"/>
              <a:gd name="connsiteY1" fmla="*/ 99 h 804444"/>
              <a:gd name="connsiteX2" fmla="*/ 1333500 w 9345084"/>
              <a:gd name="connsiteY2" fmla="*/ 772682 h 804444"/>
              <a:gd name="connsiteX3" fmla="*/ 2010834 w 9345084"/>
              <a:gd name="connsiteY3" fmla="*/ 10682 h 804444"/>
              <a:gd name="connsiteX4" fmla="*/ 2656417 w 9345084"/>
              <a:gd name="connsiteY4" fmla="*/ 772682 h 804444"/>
              <a:gd name="connsiteX5" fmla="*/ 3323167 w 9345084"/>
              <a:gd name="connsiteY5" fmla="*/ 42432 h 804444"/>
              <a:gd name="connsiteX6" fmla="*/ 4011084 w 9345084"/>
              <a:gd name="connsiteY6" fmla="*/ 772682 h 804444"/>
              <a:gd name="connsiteX7" fmla="*/ 4646084 w 9345084"/>
              <a:gd name="connsiteY7" fmla="*/ 31849 h 804444"/>
              <a:gd name="connsiteX8" fmla="*/ 5344584 w 9345084"/>
              <a:gd name="connsiteY8" fmla="*/ 793849 h 804444"/>
              <a:gd name="connsiteX9" fmla="*/ 6011334 w 9345084"/>
              <a:gd name="connsiteY9" fmla="*/ 53015 h 804444"/>
              <a:gd name="connsiteX10" fmla="*/ 6688667 w 9345084"/>
              <a:gd name="connsiteY10" fmla="*/ 783265 h 804444"/>
              <a:gd name="connsiteX11" fmla="*/ 7323667 w 9345084"/>
              <a:gd name="connsiteY11" fmla="*/ 42432 h 804444"/>
              <a:gd name="connsiteX12" fmla="*/ 8022167 w 9345084"/>
              <a:gd name="connsiteY12" fmla="*/ 804432 h 804444"/>
              <a:gd name="connsiteX13" fmla="*/ 8667750 w 9345084"/>
              <a:gd name="connsiteY13" fmla="*/ 21265 h 804444"/>
              <a:gd name="connsiteX14" fmla="*/ 9345084 w 9345084"/>
              <a:gd name="connsiteY14" fmla="*/ 772682 h 804444"/>
              <a:gd name="connsiteX15" fmla="*/ 9345084 w 9345084"/>
              <a:gd name="connsiteY15" fmla="*/ 772682 h 804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9345084" h="804444">
                <a:moveTo>
                  <a:pt x="0" y="730349"/>
                </a:moveTo>
                <a:cubicBezTo>
                  <a:pt x="222250" y="361696"/>
                  <a:pt x="444500" y="-6956"/>
                  <a:pt x="666750" y="99"/>
                </a:cubicBezTo>
                <a:cubicBezTo>
                  <a:pt x="889000" y="7154"/>
                  <a:pt x="1109486" y="770918"/>
                  <a:pt x="1333500" y="772682"/>
                </a:cubicBezTo>
                <a:cubicBezTo>
                  <a:pt x="1557514" y="774446"/>
                  <a:pt x="1790348" y="10682"/>
                  <a:pt x="2010834" y="10682"/>
                </a:cubicBezTo>
                <a:cubicBezTo>
                  <a:pt x="2231320" y="10682"/>
                  <a:pt x="2437695" y="767390"/>
                  <a:pt x="2656417" y="772682"/>
                </a:cubicBezTo>
                <a:cubicBezTo>
                  <a:pt x="2875139" y="777974"/>
                  <a:pt x="3097389" y="42432"/>
                  <a:pt x="3323167" y="42432"/>
                </a:cubicBezTo>
                <a:cubicBezTo>
                  <a:pt x="3548945" y="42432"/>
                  <a:pt x="3790598" y="774446"/>
                  <a:pt x="4011084" y="772682"/>
                </a:cubicBezTo>
                <a:cubicBezTo>
                  <a:pt x="4231570" y="770918"/>
                  <a:pt x="4423834" y="28321"/>
                  <a:pt x="4646084" y="31849"/>
                </a:cubicBezTo>
                <a:cubicBezTo>
                  <a:pt x="4868334" y="35377"/>
                  <a:pt x="5117042" y="790321"/>
                  <a:pt x="5344584" y="793849"/>
                </a:cubicBezTo>
                <a:cubicBezTo>
                  <a:pt x="5572126" y="797377"/>
                  <a:pt x="5787320" y="54779"/>
                  <a:pt x="6011334" y="53015"/>
                </a:cubicBezTo>
                <a:cubicBezTo>
                  <a:pt x="6235348" y="51251"/>
                  <a:pt x="6469945" y="785029"/>
                  <a:pt x="6688667" y="783265"/>
                </a:cubicBezTo>
                <a:cubicBezTo>
                  <a:pt x="6907389" y="781501"/>
                  <a:pt x="7101417" y="38904"/>
                  <a:pt x="7323667" y="42432"/>
                </a:cubicBezTo>
                <a:cubicBezTo>
                  <a:pt x="7545917" y="45960"/>
                  <a:pt x="7798153" y="807960"/>
                  <a:pt x="8022167" y="804432"/>
                </a:cubicBezTo>
                <a:cubicBezTo>
                  <a:pt x="8246181" y="800904"/>
                  <a:pt x="8447264" y="26557"/>
                  <a:pt x="8667750" y="21265"/>
                </a:cubicBezTo>
                <a:cubicBezTo>
                  <a:pt x="8888236" y="15973"/>
                  <a:pt x="9345084" y="772682"/>
                  <a:pt x="9345084" y="772682"/>
                </a:cubicBezTo>
                <a:lnTo>
                  <a:pt x="9345084" y="772682"/>
                </a:lnTo>
              </a:path>
            </a:pathLst>
          </a:custGeom>
          <a:noFill xmlns:a="http://schemas.openxmlformats.org/drawingml/2006/main"/>
          <a:ln xmlns:a="http://schemas.openxmlformats.org/drawingml/2006/main" w="571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kumimoji="1" lang="ja-JP" altLang="en-US" sz="1100"/>
          </a:p>
        </cdr:txBody>
      </cdr:sp>
      <cdr:sp macro="" textlink="">
        <cdr:nvSpPr>
          <cdr:cNvPr id="123" name="フリーフォーム: 図形 122">
            <a:extLst xmlns:a="http://schemas.openxmlformats.org/drawingml/2006/main">
              <a:ext uri="{FF2B5EF4-FFF2-40B4-BE49-F238E27FC236}">
                <a16:creationId xmlns:a16="http://schemas.microsoft.com/office/drawing/2014/main" id="{C07BCC26-845E-4A20-9EDE-2787E656D7D1}"/>
              </a:ext>
            </a:extLst>
          </cdr:cNvPr>
          <cdr:cNvSpPr/>
        </cdr:nvSpPr>
        <cdr:spPr>
          <a:xfrm xmlns:a="http://schemas.openxmlformats.org/drawingml/2006/main">
            <a:off x="1" y="102066"/>
            <a:ext cx="6339417" cy="190599"/>
          </a:xfrm>
          <a:custGeom xmlns:a="http://schemas.openxmlformats.org/drawingml/2006/main">
            <a:avLst/>
            <a:gdLst>
              <a:gd name="connsiteX0" fmla="*/ 0 w 9842500"/>
              <a:gd name="connsiteY0" fmla="*/ 730349 h 804444"/>
              <a:gd name="connsiteX1" fmla="*/ 666750 w 9842500"/>
              <a:gd name="connsiteY1" fmla="*/ 99 h 804444"/>
              <a:gd name="connsiteX2" fmla="*/ 1333500 w 9842500"/>
              <a:gd name="connsiteY2" fmla="*/ 772682 h 804444"/>
              <a:gd name="connsiteX3" fmla="*/ 2010834 w 9842500"/>
              <a:gd name="connsiteY3" fmla="*/ 10682 h 804444"/>
              <a:gd name="connsiteX4" fmla="*/ 2656417 w 9842500"/>
              <a:gd name="connsiteY4" fmla="*/ 772682 h 804444"/>
              <a:gd name="connsiteX5" fmla="*/ 3323167 w 9842500"/>
              <a:gd name="connsiteY5" fmla="*/ 42432 h 804444"/>
              <a:gd name="connsiteX6" fmla="*/ 4011084 w 9842500"/>
              <a:gd name="connsiteY6" fmla="*/ 772682 h 804444"/>
              <a:gd name="connsiteX7" fmla="*/ 4646084 w 9842500"/>
              <a:gd name="connsiteY7" fmla="*/ 31849 h 804444"/>
              <a:gd name="connsiteX8" fmla="*/ 5344584 w 9842500"/>
              <a:gd name="connsiteY8" fmla="*/ 793849 h 804444"/>
              <a:gd name="connsiteX9" fmla="*/ 6011334 w 9842500"/>
              <a:gd name="connsiteY9" fmla="*/ 53015 h 804444"/>
              <a:gd name="connsiteX10" fmla="*/ 6688667 w 9842500"/>
              <a:gd name="connsiteY10" fmla="*/ 783265 h 804444"/>
              <a:gd name="connsiteX11" fmla="*/ 7323667 w 9842500"/>
              <a:gd name="connsiteY11" fmla="*/ 42432 h 804444"/>
              <a:gd name="connsiteX12" fmla="*/ 8022167 w 9842500"/>
              <a:gd name="connsiteY12" fmla="*/ 804432 h 804444"/>
              <a:gd name="connsiteX13" fmla="*/ 8667750 w 9842500"/>
              <a:gd name="connsiteY13" fmla="*/ 21265 h 804444"/>
              <a:gd name="connsiteX14" fmla="*/ 9345084 w 9842500"/>
              <a:gd name="connsiteY14" fmla="*/ 772682 h 804444"/>
              <a:gd name="connsiteX15" fmla="*/ 9345084 w 9842500"/>
              <a:gd name="connsiteY15" fmla="*/ 772682 h 804444"/>
              <a:gd name="connsiteX16" fmla="*/ 9620250 w 9842500"/>
              <a:gd name="connsiteY16" fmla="*/ 603349 h 804444"/>
              <a:gd name="connsiteX17" fmla="*/ 9842500 w 9842500"/>
              <a:gd name="connsiteY17" fmla="*/ 243515 h 804444"/>
              <a:gd name="connsiteX0" fmla="*/ 0 w 9842500"/>
              <a:gd name="connsiteY0" fmla="*/ 730349 h 804444"/>
              <a:gd name="connsiteX1" fmla="*/ 666750 w 9842500"/>
              <a:gd name="connsiteY1" fmla="*/ 99 h 804444"/>
              <a:gd name="connsiteX2" fmla="*/ 1333500 w 9842500"/>
              <a:gd name="connsiteY2" fmla="*/ 772682 h 804444"/>
              <a:gd name="connsiteX3" fmla="*/ 2010834 w 9842500"/>
              <a:gd name="connsiteY3" fmla="*/ 10682 h 804444"/>
              <a:gd name="connsiteX4" fmla="*/ 2656417 w 9842500"/>
              <a:gd name="connsiteY4" fmla="*/ 772682 h 804444"/>
              <a:gd name="connsiteX5" fmla="*/ 3323167 w 9842500"/>
              <a:gd name="connsiteY5" fmla="*/ 42432 h 804444"/>
              <a:gd name="connsiteX6" fmla="*/ 4011084 w 9842500"/>
              <a:gd name="connsiteY6" fmla="*/ 772682 h 804444"/>
              <a:gd name="connsiteX7" fmla="*/ 4646084 w 9842500"/>
              <a:gd name="connsiteY7" fmla="*/ 31849 h 804444"/>
              <a:gd name="connsiteX8" fmla="*/ 5344584 w 9842500"/>
              <a:gd name="connsiteY8" fmla="*/ 793849 h 804444"/>
              <a:gd name="connsiteX9" fmla="*/ 6011334 w 9842500"/>
              <a:gd name="connsiteY9" fmla="*/ 53015 h 804444"/>
              <a:gd name="connsiteX10" fmla="*/ 6688667 w 9842500"/>
              <a:gd name="connsiteY10" fmla="*/ 783265 h 804444"/>
              <a:gd name="connsiteX11" fmla="*/ 7323667 w 9842500"/>
              <a:gd name="connsiteY11" fmla="*/ 42432 h 804444"/>
              <a:gd name="connsiteX12" fmla="*/ 8022167 w 9842500"/>
              <a:gd name="connsiteY12" fmla="*/ 804432 h 804444"/>
              <a:gd name="connsiteX13" fmla="*/ 8667750 w 9842500"/>
              <a:gd name="connsiteY13" fmla="*/ 21265 h 804444"/>
              <a:gd name="connsiteX14" fmla="*/ 9345084 w 9842500"/>
              <a:gd name="connsiteY14" fmla="*/ 772682 h 804444"/>
              <a:gd name="connsiteX15" fmla="*/ 9345084 w 9842500"/>
              <a:gd name="connsiteY15" fmla="*/ 772682 h 804444"/>
              <a:gd name="connsiteX16" fmla="*/ 9842500 w 9842500"/>
              <a:gd name="connsiteY16" fmla="*/ 243515 h 804444"/>
              <a:gd name="connsiteX0" fmla="*/ 0 w 9345084"/>
              <a:gd name="connsiteY0" fmla="*/ 730349 h 804444"/>
              <a:gd name="connsiteX1" fmla="*/ 666750 w 9345084"/>
              <a:gd name="connsiteY1" fmla="*/ 99 h 804444"/>
              <a:gd name="connsiteX2" fmla="*/ 1333500 w 9345084"/>
              <a:gd name="connsiteY2" fmla="*/ 772682 h 804444"/>
              <a:gd name="connsiteX3" fmla="*/ 2010834 w 9345084"/>
              <a:gd name="connsiteY3" fmla="*/ 10682 h 804444"/>
              <a:gd name="connsiteX4" fmla="*/ 2656417 w 9345084"/>
              <a:gd name="connsiteY4" fmla="*/ 772682 h 804444"/>
              <a:gd name="connsiteX5" fmla="*/ 3323167 w 9345084"/>
              <a:gd name="connsiteY5" fmla="*/ 42432 h 804444"/>
              <a:gd name="connsiteX6" fmla="*/ 4011084 w 9345084"/>
              <a:gd name="connsiteY6" fmla="*/ 772682 h 804444"/>
              <a:gd name="connsiteX7" fmla="*/ 4646084 w 9345084"/>
              <a:gd name="connsiteY7" fmla="*/ 31849 h 804444"/>
              <a:gd name="connsiteX8" fmla="*/ 5344584 w 9345084"/>
              <a:gd name="connsiteY8" fmla="*/ 793849 h 804444"/>
              <a:gd name="connsiteX9" fmla="*/ 6011334 w 9345084"/>
              <a:gd name="connsiteY9" fmla="*/ 53015 h 804444"/>
              <a:gd name="connsiteX10" fmla="*/ 6688667 w 9345084"/>
              <a:gd name="connsiteY10" fmla="*/ 783265 h 804444"/>
              <a:gd name="connsiteX11" fmla="*/ 7323667 w 9345084"/>
              <a:gd name="connsiteY11" fmla="*/ 42432 h 804444"/>
              <a:gd name="connsiteX12" fmla="*/ 8022167 w 9345084"/>
              <a:gd name="connsiteY12" fmla="*/ 804432 h 804444"/>
              <a:gd name="connsiteX13" fmla="*/ 8667750 w 9345084"/>
              <a:gd name="connsiteY13" fmla="*/ 21265 h 804444"/>
              <a:gd name="connsiteX14" fmla="*/ 9345084 w 9345084"/>
              <a:gd name="connsiteY14" fmla="*/ 772682 h 804444"/>
              <a:gd name="connsiteX15" fmla="*/ 9345084 w 9345084"/>
              <a:gd name="connsiteY15" fmla="*/ 772682 h 804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9345084" h="804444">
                <a:moveTo>
                  <a:pt x="0" y="730349"/>
                </a:moveTo>
                <a:cubicBezTo>
                  <a:pt x="222250" y="361696"/>
                  <a:pt x="444500" y="-6956"/>
                  <a:pt x="666750" y="99"/>
                </a:cubicBezTo>
                <a:cubicBezTo>
                  <a:pt x="889000" y="7154"/>
                  <a:pt x="1109486" y="770918"/>
                  <a:pt x="1333500" y="772682"/>
                </a:cubicBezTo>
                <a:cubicBezTo>
                  <a:pt x="1557514" y="774446"/>
                  <a:pt x="1790348" y="10682"/>
                  <a:pt x="2010834" y="10682"/>
                </a:cubicBezTo>
                <a:cubicBezTo>
                  <a:pt x="2231320" y="10682"/>
                  <a:pt x="2437695" y="767390"/>
                  <a:pt x="2656417" y="772682"/>
                </a:cubicBezTo>
                <a:cubicBezTo>
                  <a:pt x="2875139" y="777974"/>
                  <a:pt x="3097389" y="42432"/>
                  <a:pt x="3323167" y="42432"/>
                </a:cubicBezTo>
                <a:cubicBezTo>
                  <a:pt x="3548945" y="42432"/>
                  <a:pt x="3790598" y="774446"/>
                  <a:pt x="4011084" y="772682"/>
                </a:cubicBezTo>
                <a:cubicBezTo>
                  <a:pt x="4231570" y="770918"/>
                  <a:pt x="4423834" y="28321"/>
                  <a:pt x="4646084" y="31849"/>
                </a:cubicBezTo>
                <a:cubicBezTo>
                  <a:pt x="4868334" y="35377"/>
                  <a:pt x="5117042" y="790321"/>
                  <a:pt x="5344584" y="793849"/>
                </a:cubicBezTo>
                <a:cubicBezTo>
                  <a:pt x="5572126" y="797377"/>
                  <a:pt x="5787320" y="54779"/>
                  <a:pt x="6011334" y="53015"/>
                </a:cubicBezTo>
                <a:cubicBezTo>
                  <a:pt x="6235348" y="51251"/>
                  <a:pt x="6469945" y="785029"/>
                  <a:pt x="6688667" y="783265"/>
                </a:cubicBezTo>
                <a:cubicBezTo>
                  <a:pt x="6907389" y="781501"/>
                  <a:pt x="7101417" y="38904"/>
                  <a:pt x="7323667" y="42432"/>
                </a:cubicBezTo>
                <a:cubicBezTo>
                  <a:pt x="7545917" y="45960"/>
                  <a:pt x="7798153" y="807960"/>
                  <a:pt x="8022167" y="804432"/>
                </a:cubicBezTo>
                <a:cubicBezTo>
                  <a:pt x="8246181" y="800904"/>
                  <a:pt x="8447264" y="26557"/>
                  <a:pt x="8667750" y="21265"/>
                </a:cubicBezTo>
                <a:cubicBezTo>
                  <a:pt x="8888236" y="15973"/>
                  <a:pt x="9345084" y="772682"/>
                  <a:pt x="9345084" y="772682"/>
                </a:cubicBezTo>
                <a:lnTo>
                  <a:pt x="9345084" y="772682"/>
                </a:lnTo>
              </a:path>
            </a:pathLst>
          </a:custGeom>
          <a:noFill xmlns:a="http://schemas.openxmlformats.org/drawingml/2006/main"/>
          <a:ln xmlns:a="http://schemas.openxmlformats.org/drawingml/2006/main" w="571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kumimoji="1" lang="ja-JP" altLang="en-US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32BA-6EF6-40EE-B3C4-7C48BC4C0818}">
  <dimension ref="A1:S107"/>
  <sheetViews>
    <sheetView tabSelected="1" zoomScale="90" zoomScaleNormal="90" workbookViewId="0">
      <selection activeCell="C12" sqref="C12"/>
    </sheetView>
  </sheetViews>
  <sheetFormatPr defaultColWidth="8.75" defaultRowHeight="13.5" x14ac:dyDescent="0.15"/>
  <cols>
    <col min="1" max="2" width="6" style="4" customWidth="1"/>
    <col min="3" max="3" width="9.25" style="8" bestFit="1" customWidth="1"/>
    <col min="4" max="4" width="12.375" style="8" customWidth="1"/>
    <col min="5" max="5" width="8.75" style="8"/>
    <col min="6" max="15" width="8.75" style="20"/>
    <col min="16" max="16" width="8.75" style="8"/>
    <col min="17" max="17" width="8.75" style="11"/>
    <col min="18" max="18" width="8.75" style="8"/>
    <col min="19" max="19" width="8.75" style="11"/>
    <col min="20" max="16384" width="8.75" style="8"/>
  </cols>
  <sheetData>
    <row r="1" spans="1:19" x14ac:dyDescent="0.15">
      <c r="A1" s="3" t="s">
        <v>10</v>
      </c>
      <c r="C1" s="1" t="s">
        <v>11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26"/>
    </row>
    <row r="2" spans="1:19" x14ac:dyDescent="0.15">
      <c r="A2" s="3" t="s">
        <v>12</v>
      </c>
      <c r="C2" s="9" t="s">
        <v>13</v>
      </c>
      <c r="F2" s="8"/>
      <c r="G2" s="8"/>
      <c r="H2" s="8"/>
      <c r="I2" s="10"/>
      <c r="J2" s="11"/>
      <c r="K2" s="11"/>
      <c r="L2" s="11"/>
      <c r="M2" s="11"/>
      <c r="N2" s="11"/>
      <c r="O2" s="12"/>
      <c r="Q2" s="12"/>
    </row>
    <row r="3" spans="1:19" x14ac:dyDescent="0.15">
      <c r="A3" s="3" t="s">
        <v>14</v>
      </c>
      <c r="C3" s="9" t="s">
        <v>22</v>
      </c>
      <c r="F3" s="8"/>
      <c r="G3" s="8"/>
      <c r="H3" s="8"/>
      <c r="I3" s="10"/>
      <c r="J3" s="13"/>
      <c r="K3" s="13"/>
      <c r="L3" s="13"/>
      <c r="M3" s="13"/>
      <c r="N3" s="13"/>
      <c r="O3" s="13"/>
    </row>
    <row r="4" spans="1:19" x14ac:dyDescent="0.15">
      <c r="A4" s="3"/>
      <c r="C4" s="14" t="s">
        <v>15</v>
      </c>
      <c r="F4" s="8"/>
      <c r="G4" s="8"/>
      <c r="H4" s="8"/>
      <c r="I4" s="10"/>
      <c r="J4" s="13"/>
      <c r="K4" s="13"/>
      <c r="L4" s="13"/>
      <c r="M4" s="13"/>
      <c r="N4" s="13"/>
      <c r="O4" s="13"/>
    </row>
    <row r="5" spans="1:19" ht="21" customHeight="1" x14ac:dyDescent="0.15">
      <c r="C5" s="15">
        <v>42736</v>
      </c>
      <c r="D5" s="16" t="s">
        <v>16</v>
      </c>
      <c r="E5" s="17">
        <f>MAX($C$9:$C$107)</f>
        <v>44562</v>
      </c>
      <c r="F5" s="16" t="s">
        <v>17</v>
      </c>
      <c r="G5" s="16"/>
      <c r="H5" s="16"/>
      <c r="I5" s="18"/>
      <c r="J5" s="13"/>
      <c r="K5" s="13"/>
      <c r="L5" s="13"/>
      <c r="M5" s="13"/>
      <c r="N5" s="13"/>
      <c r="O5" s="13"/>
    </row>
    <row r="6" spans="1:19" x14ac:dyDescent="0.15">
      <c r="B6" s="4">
        <f>COUNTA(C9:C107)-MATCH(C5,C9:C107,0)+1</f>
        <v>6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1:19" x14ac:dyDescent="0.15">
      <c r="A7" s="19"/>
      <c r="C7" s="8" t="s">
        <v>21</v>
      </c>
    </row>
    <row r="8" spans="1:19" s="22" customFormat="1" ht="40.5" x14ac:dyDescent="0.15">
      <c r="A8" s="21"/>
      <c r="B8" s="21"/>
      <c r="C8" s="22" t="s">
        <v>18</v>
      </c>
      <c r="D8" s="22" t="s">
        <v>19</v>
      </c>
      <c r="E8" s="22" t="s">
        <v>20</v>
      </c>
      <c r="F8" s="23" t="s">
        <v>0</v>
      </c>
      <c r="G8" s="23" t="s">
        <v>1</v>
      </c>
      <c r="H8" s="23" t="s">
        <v>2</v>
      </c>
      <c r="I8" s="23" t="s">
        <v>3</v>
      </c>
      <c r="J8" s="23" t="s">
        <v>4</v>
      </c>
      <c r="K8" s="23" t="s">
        <v>5</v>
      </c>
      <c r="L8" s="23" t="s">
        <v>6</v>
      </c>
      <c r="M8" s="23" t="s">
        <v>7</v>
      </c>
      <c r="N8" s="23" t="s">
        <v>8</v>
      </c>
      <c r="O8" s="23" t="s">
        <v>9</v>
      </c>
      <c r="Q8" s="28" t="s">
        <v>39</v>
      </c>
      <c r="S8" s="27"/>
    </row>
    <row r="9" spans="1:19" x14ac:dyDescent="0.15">
      <c r="A9" s="2" t="str">
        <f>IF(C9=EDATE($C$5,0),1,"")</f>
        <v/>
      </c>
      <c r="B9" s="2" t="str">
        <f>IF(C9=EDATE($C$5,0),1,"")</f>
        <v/>
      </c>
      <c r="C9" s="24">
        <v>39083</v>
      </c>
      <c r="D9" s="25" t="str">
        <f t="shared" ref="D9" si="0">IF(OR(A9=1,B9=1,A9),TEXT(C9,"ge"),TEXT(C9," "))</f>
        <v xml:space="preserve"> </v>
      </c>
      <c r="E9" s="25" t="str">
        <f t="shared" ref="E9" si="1">IF(OR(A9=1,A9),TEXT(C9,"yyyy"),TEXT(C9,"yy"))</f>
        <v>07</v>
      </c>
      <c r="F9" s="20">
        <v>1468</v>
      </c>
      <c r="G9" s="20">
        <v>1476</v>
      </c>
      <c r="H9" s="20">
        <v>10327</v>
      </c>
      <c r="I9" s="20">
        <v>1192</v>
      </c>
      <c r="J9" s="20">
        <v>7836</v>
      </c>
      <c r="K9" s="20">
        <v>507</v>
      </c>
      <c r="L9" s="20">
        <v>116</v>
      </c>
      <c r="M9" s="20">
        <v>942</v>
      </c>
      <c r="N9" s="20">
        <v>10370.1</v>
      </c>
      <c r="O9" s="20">
        <v>58432</v>
      </c>
      <c r="Q9" s="29">
        <v>34567</v>
      </c>
      <c r="R9" s="8" t="s">
        <v>23</v>
      </c>
      <c r="S9" s="11">
        <f>Q9*0.3</f>
        <v>10370.1</v>
      </c>
    </row>
    <row r="10" spans="1:19" x14ac:dyDescent="0.15">
      <c r="A10" s="2" t="str">
        <f t="shared" ref="A10:A71" si="2">IF(C10=EDATE($C$5,0),1,"")</f>
        <v/>
      </c>
      <c r="B10" s="2" t="str">
        <f>IF(C10=EDATE($C$5,0),1,"")</f>
        <v/>
      </c>
      <c r="C10" s="24">
        <v>39448</v>
      </c>
      <c r="D10" s="25" t="str">
        <f t="shared" ref="D10:D24" si="3">IF(OR(A10=1,B10=1,A10),TEXT(C10,"ge"),TEXT(C10," "))</f>
        <v xml:space="preserve"> </v>
      </c>
      <c r="E10" s="25" t="str">
        <f t="shared" ref="E10:E24" si="4">IF(OR(A10=1,A10),TEXT(C10,"yyyy"),TEXT(C10,"yy"))</f>
        <v>08</v>
      </c>
      <c r="F10" s="20">
        <v>1330</v>
      </c>
      <c r="G10" s="20">
        <v>1494</v>
      </c>
      <c r="H10" s="20">
        <v>9844</v>
      </c>
      <c r="I10" s="20">
        <v>1127</v>
      </c>
      <c r="J10" s="20">
        <v>7236</v>
      </c>
      <c r="K10" s="20">
        <v>498</v>
      </c>
      <c r="L10" s="20">
        <v>147</v>
      </c>
      <c r="M10" s="20">
        <v>966</v>
      </c>
      <c r="N10" s="20">
        <v>10364.1</v>
      </c>
      <c r="O10" s="20">
        <v>57189</v>
      </c>
      <c r="Q10" s="29">
        <v>34547</v>
      </c>
      <c r="R10" s="8" t="s">
        <v>24</v>
      </c>
      <c r="S10" s="11">
        <f t="shared" ref="S10:S24" si="5">Q10*0.3</f>
        <v>10364.1</v>
      </c>
    </row>
    <row r="11" spans="1:19" x14ac:dyDescent="0.15">
      <c r="A11" s="2" t="str">
        <f t="shared" si="2"/>
        <v/>
      </c>
      <c r="B11" s="2" t="str">
        <f>IF(OR(A11=1,C11=$E$5),1,"")</f>
        <v/>
      </c>
      <c r="C11" s="24">
        <v>39814</v>
      </c>
      <c r="D11" s="25" t="str">
        <f t="shared" si="3"/>
        <v xml:space="preserve"> </v>
      </c>
      <c r="E11" s="25" t="str">
        <f t="shared" si="4"/>
        <v>09</v>
      </c>
      <c r="F11" s="20">
        <v>1560</v>
      </c>
      <c r="G11" s="20">
        <v>1384</v>
      </c>
      <c r="H11" s="20">
        <v>8305</v>
      </c>
      <c r="I11" s="20">
        <v>948</v>
      </c>
      <c r="J11" s="20">
        <v>6309</v>
      </c>
      <c r="K11" s="20">
        <v>365</v>
      </c>
      <c r="L11" s="20">
        <v>178</v>
      </c>
      <c r="M11" s="20">
        <v>852</v>
      </c>
      <c r="N11" s="20">
        <v>10295.699999999999</v>
      </c>
      <c r="O11" s="20">
        <v>54241</v>
      </c>
      <c r="Q11" s="29">
        <v>34319</v>
      </c>
      <c r="R11" s="8" t="s">
        <v>25</v>
      </c>
      <c r="S11" s="11">
        <f t="shared" si="5"/>
        <v>10295.699999999999</v>
      </c>
    </row>
    <row r="12" spans="1:19" x14ac:dyDescent="0.15">
      <c r="A12" s="2" t="str">
        <f t="shared" si="2"/>
        <v/>
      </c>
      <c r="B12" s="2" t="str">
        <f t="shared" ref="B12:B73" si="6">IF(OR(A12=1,C12=$E$5),1,"")</f>
        <v/>
      </c>
      <c r="C12" s="24">
        <v>40179</v>
      </c>
      <c r="D12" s="25" t="str">
        <f t="shared" si="3"/>
        <v xml:space="preserve"> </v>
      </c>
      <c r="E12" s="25" t="str">
        <f t="shared" si="4"/>
        <v>10</v>
      </c>
      <c r="F12" s="20">
        <v>1503</v>
      </c>
      <c r="G12" s="20">
        <v>1490</v>
      </c>
      <c r="H12" s="20">
        <v>9562</v>
      </c>
      <c r="I12" s="20">
        <v>959</v>
      </c>
      <c r="J12" s="20">
        <v>6403</v>
      </c>
      <c r="K12" s="20">
        <v>371</v>
      </c>
      <c r="L12" s="20">
        <v>177</v>
      </c>
      <c r="M12" s="20">
        <v>886</v>
      </c>
      <c r="N12" s="20">
        <v>10557</v>
      </c>
      <c r="O12" s="20">
        <v>56554</v>
      </c>
      <c r="Q12" s="29">
        <v>35190</v>
      </c>
      <c r="R12" s="8" t="s">
        <v>26</v>
      </c>
      <c r="S12" s="11">
        <f t="shared" si="5"/>
        <v>10557</v>
      </c>
    </row>
    <row r="13" spans="1:19" x14ac:dyDescent="0.15">
      <c r="A13" s="2" t="str">
        <f t="shared" si="2"/>
        <v/>
      </c>
      <c r="B13" s="2" t="str">
        <f t="shared" si="6"/>
        <v/>
      </c>
      <c r="C13" s="24">
        <v>40544</v>
      </c>
      <c r="D13" s="25" t="str">
        <f t="shared" si="3"/>
        <v xml:space="preserve"> </v>
      </c>
      <c r="E13" s="25" t="str">
        <f t="shared" si="4"/>
        <v>11</v>
      </c>
      <c r="F13" s="20">
        <v>1426</v>
      </c>
      <c r="G13" s="20">
        <v>949</v>
      </c>
      <c r="H13" s="20">
        <v>7688</v>
      </c>
      <c r="I13" s="20">
        <v>915</v>
      </c>
      <c r="J13" s="20">
        <v>6476</v>
      </c>
      <c r="K13" s="20">
        <v>240</v>
      </c>
      <c r="L13" s="20">
        <v>122</v>
      </c>
      <c r="M13" s="20">
        <v>963</v>
      </c>
      <c r="N13" s="20">
        <v>11396.4</v>
      </c>
      <c r="O13" s="20">
        <v>56781</v>
      </c>
      <c r="Q13" s="29">
        <v>37988</v>
      </c>
      <c r="R13" s="8" t="s">
        <v>27</v>
      </c>
      <c r="S13" s="11">
        <f t="shared" si="5"/>
        <v>11396.4</v>
      </c>
    </row>
    <row r="14" spans="1:19" x14ac:dyDescent="0.15">
      <c r="A14" s="2" t="str">
        <f t="shared" si="2"/>
        <v/>
      </c>
      <c r="B14" s="2" t="str">
        <f t="shared" si="6"/>
        <v/>
      </c>
      <c r="C14" s="24">
        <v>40909</v>
      </c>
      <c r="D14" s="25" t="str">
        <f t="shared" si="3"/>
        <v xml:space="preserve"> </v>
      </c>
      <c r="E14" s="25" t="str">
        <f t="shared" si="4"/>
        <v>12</v>
      </c>
      <c r="F14" s="20">
        <v>1608</v>
      </c>
      <c r="G14" s="20">
        <v>1590</v>
      </c>
      <c r="H14" s="20">
        <v>10142</v>
      </c>
      <c r="I14" s="20">
        <v>1193</v>
      </c>
      <c r="J14" s="20">
        <v>6529</v>
      </c>
      <c r="K14" s="20">
        <v>307</v>
      </c>
      <c r="L14" s="20">
        <v>145</v>
      </c>
      <c r="M14" s="20">
        <v>1150</v>
      </c>
      <c r="N14" s="20">
        <v>11163.3</v>
      </c>
      <c r="O14" s="20">
        <v>59888</v>
      </c>
      <c r="Q14" s="29">
        <v>37211</v>
      </c>
      <c r="R14" s="8" t="s">
        <v>28</v>
      </c>
      <c r="S14" s="11">
        <f t="shared" si="5"/>
        <v>11163.3</v>
      </c>
    </row>
    <row r="15" spans="1:19" x14ac:dyDescent="0.15">
      <c r="A15" s="2" t="str">
        <f t="shared" si="2"/>
        <v/>
      </c>
      <c r="B15" s="2" t="str">
        <f t="shared" si="6"/>
        <v/>
      </c>
      <c r="C15" s="24">
        <v>41275</v>
      </c>
      <c r="D15" s="25" t="str">
        <f t="shared" si="3"/>
        <v xml:space="preserve"> </v>
      </c>
      <c r="E15" s="25" t="str">
        <f t="shared" si="4"/>
        <v>13</v>
      </c>
      <c r="F15" s="20">
        <v>1627</v>
      </c>
      <c r="G15" s="20">
        <v>1508</v>
      </c>
      <c r="H15" s="20">
        <v>11638</v>
      </c>
      <c r="I15" s="20">
        <v>739</v>
      </c>
      <c r="J15" s="20">
        <v>6674</v>
      </c>
      <c r="K15" s="20">
        <v>332</v>
      </c>
      <c r="L15" s="20">
        <v>145</v>
      </c>
      <c r="M15" s="20">
        <v>1583</v>
      </c>
      <c r="N15" s="20">
        <v>11117.699999999999</v>
      </c>
      <c r="O15" s="20">
        <v>61325</v>
      </c>
      <c r="Q15" s="29">
        <v>37059</v>
      </c>
      <c r="R15" s="8" t="s">
        <v>29</v>
      </c>
      <c r="S15" s="11">
        <f t="shared" si="5"/>
        <v>11117.699999999999</v>
      </c>
    </row>
    <row r="16" spans="1:19" x14ac:dyDescent="0.15">
      <c r="A16" s="2" t="str">
        <f t="shared" si="2"/>
        <v/>
      </c>
      <c r="B16" s="2" t="str">
        <f t="shared" si="6"/>
        <v/>
      </c>
      <c r="C16" s="24">
        <v>41640</v>
      </c>
      <c r="D16" s="25" t="str">
        <f t="shared" si="3"/>
        <v xml:space="preserve"> </v>
      </c>
      <c r="E16" s="25" t="str">
        <f t="shared" si="4"/>
        <v>14</v>
      </c>
      <c r="F16" s="20">
        <v>1450</v>
      </c>
      <c r="G16" s="20">
        <v>1389</v>
      </c>
      <c r="H16" s="20">
        <v>10420</v>
      </c>
      <c r="I16" s="20">
        <v>1130</v>
      </c>
      <c r="J16" s="20">
        <v>6570</v>
      </c>
      <c r="K16" s="20">
        <v>305</v>
      </c>
      <c r="L16" s="20">
        <v>154</v>
      </c>
      <c r="M16" s="20">
        <v>1095</v>
      </c>
      <c r="N16" s="20">
        <v>10731.9</v>
      </c>
      <c r="O16" s="20">
        <v>58295</v>
      </c>
      <c r="Q16" s="29">
        <v>35773</v>
      </c>
      <c r="R16" s="8" t="s">
        <v>30</v>
      </c>
      <c r="S16" s="11">
        <f t="shared" si="5"/>
        <v>10731.9</v>
      </c>
    </row>
    <row r="17" spans="1:19" x14ac:dyDescent="0.15">
      <c r="A17" s="2" t="str">
        <f t="shared" si="2"/>
        <v/>
      </c>
      <c r="B17" s="2" t="str">
        <f t="shared" si="6"/>
        <v/>
      </c>
      <c r="C17" s="24">
        <v>42005</v>
      </c>
      <c r="D17" s="25" t="str">
        <f t="shared" si="3"/>
        <v xml:space="preserve"> </v>
      </c>
      <c r="E17" s="25" t="str">
        <f t="shared" si="4"/>
        <v>15</v>
      </c>
      <c r="F17" s="20">
        <v>1329</v>
      </c>
      <c r="G17" s="20">
        <v>1555</v>
      </c>
      <c r="H17" s="20">
        <v>10676</v>
      </c>
      <c r="I17" s="20">
        <v>1143</v>
      </c>
      <c r="J17" s="20">
        <v>6297</v>
      </c>
      <c r="K17" s="20">
        <v>359</v>
      </c>
      <c r="L17" s="20">
        <v>151</v>
      </c>
      <c r="M17" s="20">
        <v>1027</v>
      </c>
      <c r="N17" s="20">
        <v>10541.699999999999</v>
      </c>
      <c r="O17" s="20">
        <v>57691</v>
      </c>
      <c r="Q17" s="29">
        <v>35139</v>
      </c>
      <c r="R17" s="8" t="s">
        <v>31</v>
      </c>
      <c r="S17" s="11">
        <f t="shared" si="5"/>
        <v>10541.699999999999</v>
      </c>
    </row>
    <row r="18" spans="1:19" x14ac:dyDescent="0.15">
      <c r="A18" s="2" t="str">
        <f t="shared" si="2"/>
        <v/>
      </c>
      <c r="B18" s="2" t="str">
        <f t="shared" si="6"/>
        <v/>
      </c>
      <c r="C18" s="24">
        <v>42370</v>
      </c>
      <c r="D18" s="25" t="str">
        <f t="shared" si="3"/>
        <v xml:space="preserve"> </v>
      </c>
      <c r="E18" s="25" t="str">
        <f t="shared" si="4"/>
        <v>16</v>
      </c>
      <c r="F18" s="20">
        <v>1383</v>
      </c>
      <c r="G18" s="20">
        <v>1523</v>
      </c>
      <c r="H18" s="20">
        <v>9907</v>
      </c>
      <c r="I18" s="20">
        <v>1116</v>
      </c>
      <c r="J18" s="20">
        <v>6508</v>
      </c>
      <c r="K18" s="20">
        <v>376</v>
      </c>
      <c r="L18" s="20">
        <v>124</v>
      </c>
      <c r="M18" s="20">
        <v>1063</v>
      </c>
      <c r="N18" s="20">
        <v>10592.1</v>
      </c>
      <c r="O18" s="20">
        <v>57342</v>
      </c>
      <c r="Q18" s="29">
        <v>35307</v>
      </c>
      <c r="R18" s="8" t="s">
        <v>32</v>
      </c>
      <c r="S18" s="11">
        <f t="shared" si="5"/>
        <v>10592.1</v>
      </c>
    </row>
    <row r="19" spans="1:19" x14ac:dyDescent="0.15">
      <c r="A19" s="2">
        <f t="shared" si="2"/>
        <v>1</v>
      </c>
      <c r="B19" s="2">
        <f t="shared" si="6"/>
        <v>1</v>
      </c>
      <c r="C19" s="24">
        <v>42736</v>
      </c>
      <c r="D19" s="25" t="str">
        <f t="shared" si="3"/>
        <v>H29</v>
      </c>
      <c r="E19" s="25" t="str">
        <f t="shared" si="4"/>
        <v>2017</v>
      </c>
      <c r="F19" s="20">
        <v>1463</v>
      </c>
      <c r="G19" s="20">
        <v>1596</v>
      </c>
      <c r="H19" s="20">
        <v>9571</v>
      </c>
      <c r="I19" s="20">
        <v>1368</v>
      </c>
      <c r="J19" s="20">
        <v>6816</v>
      </c>
      <c r="K19" s="20">
        <v>441</v>
      </c>
      <c r="L19" s="20">
        <v>91</v>
      </c>
      <c r="M19" s="20">
        <v>943</v>
      </c>
      <c r="N19" s="20">
        <v>10502.4</v>
      </c>
      <c r="O19" s="20">
        <v>57326</v>
      </c>
      <c r="Q19" s="29">
        <v>35008</v>
      </c>
      <c r="R19" s="8" t="s">
        <v>33</v>
      </c>
      <c r="S19" s="11">
        <f t="shared" si="5"/>
        <v>10502.4</v>
      </c>
    </row>
    <row r="20" spans="1:19" x14ac:dyDescent="0.15">
      <c r="A20" s="2" t="str">
        <f t="shared" si="2"/>
        <v/>
      </c>
      <c r="B20" s="2" t="str">
        <f t="shared" si="6"/>
        <v/>
      </c>
      <c r="C20" s="24">
        <v>43101</v>
      </c>
      <c r="D20" s="25" t="str">
        <f t="shared" si="3"/>
        <v xml:space="preserve"> </v>
      </c>
      <c r="E20" s="25" t="str">
        <f t="shared" si="4"/>
        <v>18</v>
      </c>
      <c r="F20" s="20">
        <v>1562</v>
      </c>
      <c r="G20" s="20">
        <v>1727</v>
      </c>
      <c r="H20" s="20">
        <v>10617</v>
      </c>
      <c r="I20" s="20">
        <v>1209</v>
      </c>
      <c r="J20" s="20">
        <v>6702</v>
      </c>
      <c r="K20" s="20">
        <v>472</v>
      </c>
      <c r="L20" s="20">
        <v>81</v>
      </c>
      <c r="M20" s="20">
        <v>1113</v>
      </c>
      <c r="N20" s="20">
        <v>10539.9</v>
      </c>
      <c r="O20" s="20">
        <v>58640</v>
      </c>
      <c r="Q20" s="29">
        <v>35133</v>
      </c>
      <c r="R20" s="8" t="s">
        <v>34</v>
      </c>
      <c r="S20" s="11">
        <f t="shared" si="5"/>
        <v>10539.9</v>
      </c>
    </row>
    <row r="21" spans="1:19" x14ac:dyDescent="0.15">
      <c r="A21" s="2" t="str">
        <f t="shared" si="2"/>
        <v/>
      </c>
      <c r="B21" s="2" t="str">
        <f t="shared" si="6"/>
        <v/>
      </c>
      <c r="C21" s="24">
        <v>43466</v>
      </c>
      <c r="D21" s="25" t="str">
        <f t="shared" si="3"/>
        <v xml:space="preserve"> </v>
      </c>
      <c r="E21" s="25" t="str">
        <f t="shared" si="4"/>
        <v>19</v>
      </c>
      <c r="F21" s="20">
        <v>1435</v>
      </c>
      <c r="G21" s="20">
        <v>1786</v>
      </c>
      <c r="H21" s="20">
        <v>9862</v>
      </c>
      <c r="I21" s="20">
        <v>1307</v>
      </c>
      <c r="J21" s="20">
        <v>6505</v>
      </c>
      <c r="K21" s="20">
        <v>390</v>
      </c>
      <c r="L21" s="20">
        <v>130</v>
      </c>
      <c r="M21" s="20">
        <v>1116</v>
      </c>
      <c r="N21" s="20">
        <v>10649.1</v>
      </c>
      <c r="O21" s="20">
        <v>58058</v>
      </c>
      <c r="Q21" s="29">
        <v>35497</v>
      </c>
      <c r="R21" s="8" t="s">
        <v>35</v>
      </c>
      <c r="S21" s="11">
        <f t="shared" si="5"/>
        <v>10649.1</v>
      </c>
    </row>
    <row r="22" spans="1:19" x14ac:dyDescent="0.15">
      <c r="A22" s="2" t="str">
        <f t="shared" si="2"/>
        <v/>
      </c>
      <c r="B22" s="2" t="str">
        <f t="shared" si="6"/>
        <v/>
      </c>
      <c r="C22" s="24">
        <v>43831</v>
      </c>
      <c r="D22" s="25" t="str">
        <f t="shared" si="3"/>
        <v xml:space="preserve"> </v>
      </c>
      <c r="E22" s="25" t="str">
        <f t="shared" si="4"/>
        <v>20</v>
      </c>
      <c r="F22" s="20">
        <v>1430</v>
      </c>
      <c r="G22" s="20">
        <v>1297</v>
      </c>
      <c r="H22" s="20">
        <v>7502</v>
      </c>
      <c r="I22" s="20">
        <v>1129</v>
      </c>
      <c r="J22" s="20">
        <v>6067</v>
      </c>
      <c r="K22" s="20">
        <v>365</v>
      </c>
      <c r="L22" s="20">
        <v>119</v>
      </c>
      <c r="M22" s="20">
        <v>1237</v>
      </c>
      <c r="N22" s="20">
        <v>10325.1</v>
      </c>
      <c r="O22" s="20">
        <v>53574</v>
      </c>
      <c r="Q22" s="29">
        <v>34417</v>
      </c>
      <c r="R22" s="8" t="s">
        <v>36</v>
      </c>
      <c r="S22" s="11">
        <f t="shared" si="5"/>
        <v>10325.1</v>
      </c>
    </row>
    <row r="23" spans="1:19" x14ac:dyDescent="0.15">
      <c r="A23" s="2" t="str">
        <f t="shared" si="2"/>
        <v/>
      </c>
      <c r="B23" s="2" t="str">
        <f t="shared" si="6"/>
        <v/>
      </c>
      <c r="C23" s="24">
        <v>44197</v>
      </c>
      <c r="D23" s="25" t="str">
        <f t="shared" si="3"/>
        <v xml:space="preserve"> </v>
      </c>
      <c r="E23" s="25" t="str">
        <f t="shared" si="4"/>
        <v>21</v>
      </c>
      <c r="F23" s="20">
        <v>1281</v>
      </c>
      <c r="G23" s="20">
        <v>1545</v>
      </c>
      <c r="H23" s="20">
        <v>8750</v>
      </c>
      <c r="I23" s="20">
        <v>1190</v>
      </c>
      <c r="J23" s="20">
        <v>6161</v>
      </c>
      <c r="K23" s="20">
        <v>400</v>
      </c>
      <c r="L23" s="20">
        <v>120</v>
      </c>
      <c r="M23" s="20">
        <v>1446</v>
      </c>
      <c r="N23" s="20">
        <v>10706.1</v>
      </c>
      <c r="O23" s="20">
        <v>56843</v>
      </c>
      <c r="Q23" s="29">
        <v>35929</v>
      </c>
      <c r="R23" s="8" t="s">
        <v>37</v>
      </c>
      <c r="S23" s="11">
        <f>Q23*0.3</f>
        <v>10778.699999999999</v>
      </c>
    </row>
    <row r="24" spans="1:19" x14ac:dyDescent="0.15">
      <c r="A24" s="2" t="str">
        <f t="shared" si="2"/>
        <v/>
      </c>
      <c r="B24" s="2">
        <f t="shared" si="6"/>
        <v>1</v>
      </c>
      <c r="C24" s="24">
        <v>44562</v>
      </c>
      <c r="D24" s="25" t="str">
        <f t="shared" si="3"/>
        <v>R4</v>
      </c>
      <c r="E24" s="25" t="str">
        <f t="shared" si="4"/>
        <v>22</v>
      </c>
      <c r="F24" s="20">
        <v>1228</v>
      </c>
      <c r="G24" s="20">
        <v>1937</v>
      </c>
      <c r="H24" s="20">
        <v>7978</v>
      </c>
      <c r="I24" s="20">
        <v>1166</v>
      </c>
      <c r="J24" s="20">
        <v>6034</v>
      </c>
      <c r="K24" s="20">
        <v>392</v>
      </c>
      <c r="L24" s="20">
        <v>124</v>
      </c>
      <c r="M24" s="20">
        <v>1658</v>
      </c>
      <c r="N24" s="20">
        <v>11103.6</v>
      </c>
      <c r="O24" s="20">
        <v>57554</v>
      </c>
      <c r="Q24" s="29">
        <v>37012</v>
      </c>
      <c r="R24" s="8" t="s">
        <v>38</v>
      </c>
      <c r="S24" s="11">
        <f t="shared" si="5"/>
        <v>11103.6</v>
      </c>
    </row>
    <row r="25" spans="1:19" x14ac:dyDescent="0.15">
      <c r="A25" s="2" t="str">
        <f t="shared" si="2"/>
        <v/>
      </c>
      <c r="B25" s="2" t="str">
        <f t="shared" si="6"/>
        <v/>
      </c>
    </row>
    <row r="26" spans="1:19" x14ac:dyDescent="0.15">
      <c r="A26" s="2" t="str">
        <f t="shared" si="2"/>
        <v/>
      </c>
      <c r="B26" s="2" t="str">
        <f t="shared" si="6"/>
        <v/>
      </c>
    </row>
    <row r="27" spans="1:19" x14ac:dyDescent="0.15">
      <c r="A27" s="2" t="str">
        <f t="shared" si="2"/>
        <v/>
      </c>
      <c r="B27" s="2" t="str">
        <f t="shared" si="6"/>
        <v/>
      </c>
    </row>
    <row r="28" spans="1:19" x14ac:dyDescent="0.15">
      <c r="A28" s="2" t="str">
        <f t="shared" si="2"/>
        <v/>
      </c>
      <c r="B28" s="2" t="str">
        <f t="shared" si="6"/>
        <v/>
      </c>
    </row>
    <row r="29" spans="1:19" x14ac:dyDescent="0.15">
      <c r="A29" s="2" t="str">
        <f t="shared" si="2"/>
        <v/>
      </c>
      <c r="B29" s="2" t="str">
        <f t="shared" si="6"/>
        <v/>
      </c>
    </row>
    <row r="30" spans="1:19" x14ac:dyDescent="0.15">
      <c r="A30" s="2" t="str">
        <f t="shared" si="2"/>
        <v/>
      </c>
      <c r="B30" s="2" t="str">
        <f t="shared" si="6"/>
        <v/>
      </c>
    </row>
    <row r="31" spans="1:19" x14ac:dyDescent="0.15">
      <c r="A31" s="2" t="str">
        <f t="shared" si="2"/>
        <v/>
      </c>
      <c r="B31" s="2" t="str">
        <f t="shared" si="6"/>
        <v/>
      </c>
    </row>
    <row r="32" spans="1:19" x14ac:dyDescent="0.15">
      <c r="A32" s="2" t="str">
        <f t="shared" si="2"/>
        <v/>
      </c>
      <c r="B32" s="2" t="str">
        <f t="shared" si="6"/>
        <v/>
      </c>
    </row>
    <row r="33" spans="1:2" x14ac:dyDescent="0.15">
      <c r="A33" s="2" t="str">
        <f t="shared" si="2"/>
        <v/>
      </c>
      <c r="B33" s="2" t="str">
        <f t="shared" si="6"/>
        <v/>
      </c>
    </row>
    <row r="34" spans="1:2" x14ac:dyDescent="0.15">
      <c r="A34" s="2" t="str">
        <f t="shared" si="2"/>
        <v/>
      </c>
      <c r="B34" s="2" t="str">
        <f t="shared" si="6"/>
        <v/>
      </c>
    </row>
    <row r="35" spans="1:2" x14ac:dyDescent="0.15">
      <c r="A35" s="2" t="str">
        <f t="shared" si="2"/>
        <v/>
      </c>
      <c r="B35" s="2" t="str">
        <f t="shared" si="6"/>
        <v/>
      </c>
    </row>
    <row r="36" spans="1:2" x14ac:dyDescent="0.15">
      <c r="A36" s="2" t="str">
        <f t="shared" si="2"/>
        <v/>
      </c>
      <c r="B36" s="2" t="str">
        <f t="shared" si="6"/>
        <v/>
      </c>
    </row>
    <row r="37" spans="1:2" x14ac:dyDescent="0.15">
      <c r="A37" s="2" t="str">
        <f t="shared" si="2"/>
        <v/>
      </c>
      <c r="B37" s="2" t="str">
        <f t="shared" si="6"/>
        <v/>
      </c>
    </row>
    <row r="38" spans="1:2" x14ac:dyDescent="0.15">
      <c r="A38" s="2" t="str">
        <f t="shared" si="2"/>
        <v/>
      </c>
      <c r="B38" s="2" t="str">
        <f t="shared" si="6"/>
        <v/>
      </c>
    </row>
    <row r="39" spans="1:2" x14ac:dyDescent="0.15">
      <c r="A39" s="2" t="str">
        <f t="shared" si="2"/>
        <v/>
      </c>
      <c r="B39" s="2" t="str">
        <f t="shared" si="6"/>
        <v/>
      </c>
    </row>
    <row r="40" spans="1:2" x14ac:dyDescent="0.15">
      <c r="A40" s="2" t="str">
        <f t="shared" si="2"/>
        <v/>
      </c>
      <c r="B40" s="2" t="str">
        <f t="shared" si="6"/>
        <v/>
      </c>
    </row>
    <row r="41" spans="1:2" x14ac:dyDescent="0.15">
      <c r="A41" s="2" t="str">
        <f t="shared" si="2"/>
        <v/>
      </c>
      <c r="B41" s="2" t="str">
        <f t="shared" si="6"/>
        <v/>
      </c>
    </row>
    <row r="42" spans="1:2" x14ac:dyDescent="0.15">
      <c r="A42" s="2" t="str">
        <f t="shared" si="2"/>
        <v/>
      </c>
      <c r="B42" s="2" t="str">
        <f t="shared" si="6"/>
        <v/>
      </c>
    </row>
    <row r="43" spans="1:2" x14ac:dyDescent="0.15">
      <c r="A43" s="2" t="str">
        <f t="shared" si="2"/>
        <v/>
      </c>
      <c r="B43" s="2" t="str">
        <f t="shared" si="6"/>
        <v/>
      </c>
    </row>
    <row r="44" spans="1:2" x14ac:dyDescent="0.15">
      <c r="A44" s="2" t="str">
        <f t="shared" si="2"/>
        <v/>
      </c>
      <c r="B44" s="2" t="str">
        <f t="shared" si="6"/>
        <v/>
      </c>
    </row>
    <row r="45" spans="1:2" x14ac:dyDescent="0.15">
      <c r="A45" s="2" t="str">
        <f t="shared" si="2"/>
        <v/>
      </c>
      <c r="B45" s="2" t="str">
        <f t="shared" si="6"/>
        <v/>
      </c>
    </row>
    <row r="46" spans="1:2" x14ac:dyDescent="0.15">
      <c r="A46" s="2" t="str">
        <f t="shared" si="2"/>
        <v/>
      </c>
      <c r="B46" s="2" t="str">
        <f t="shared" si="6"/>
        <v/>
      </c>
    </row>
    <row r="47" spans="1:2" x14ac:dyDescent="0.15">
      <c r="A47" s="2" t="str">
        <f t="shared" si="2"/>
        <v/>
      </c>
      <c r="B47" s="2" t="str">
        <f t="shared" si="6"/>
        <v/>
      </c>
    </row>
    <row r="48" spans="1:2" x14ac:dyDescent="0.15">
      <c r="A48" s="2" t="str">
        <f t="shared" si="2"/>
        <v/>
      </c>
      <c r="B48" s="2" t="str">
        <f t="shared" si="6"/>
        <v/>
      </c>
    </row>
    <row r="49" spans="1:2" x14ac:dyDescent="0.15">
      <c r="A49" s="2" t="str">
        <f t="shared" si="2"/>
        <v/>
      </c>
      <c r="B49" s="2" t="str">
        <f t="shared" si="6"/>
        <v/>
      </c>
    </row>
    <row r="50" spans="1:2" x14ac:dyDescent="0.15">
      <c r="A50" s="2" t="str">
        <f t="shared" si="2"/>
        <v/>
      </c>
      <c r="B50" s="2" t="str">
        <f t="shared" si="6"/>
        <v/>
      </c>
    </row>
    <row r="51" spans="1:2" x14ac:dyDescent="0.15">
      <c r="A51" s="2" t="str">
        <f t="shared" si="2"/>
        <v/>
      </c>
      <c r="B51" s="2" t="str">
        <f t="shared" si="6"/>
        <v/>
      </c>
    </row>
    <row r="52" spans="1:2" x14ac:dyDescent="0.15">
      <c r="A52" s="2" t="str">
        <f t="shared" si="2"/>
        <v/>
      </c>
      <c r="B52" s="2" t="str">
        <f t="shared" si="6"/>
        <v/>
      </c>
    </row>
    <row r="53" spans="1:2" x14ac:dyDescent="0.15">
      <c r="A53" s="2" t="str">
        <f t="shared" si="2"/>
        <v/>
      </c>
      <c r="B53" s="2" t="str">
        <f t="shared" si="6"/>
        <v/>
      </c>
    </row>
    <row r="54" spans="1:2" x14ac:dyDescent="0.15">
      <c r="A54" s="2" t="str">
        <f t="shared" si="2"/>
        <v/>
      </c>
      <c r="B54" s="2" t="str">
        <f t="shared" si="6"/>
        <v/>
      </c>
    </row>
    <row r="55" spans="1:2" x14ac:dyDescent="0.15">
      <c r="A55" s="2" t="str">
        <f t="shared" si="2"/>
        <v/>
      </c>
      <c r="B55" s="2" t="str">
        <f t="shared" si="6"/>
        <v/>
      </c>
    </row>
    <row r="56" spans="1:2" x14ac:dyDescent="0.15">
      <c r="A56" s="2" t="str">
        <f t="shared" si="2"/>
        <v/>
      </c>
      <c r="B56" s="2" t="str">
        <f t="shared" si="6"/>
        <v/>
      </c>
    </row>
    <row r="57" spans="1:2" x14ac:dyDescent="0.15">
      <c r="A57" s="2" t="str">
        <f t="shared" si="2"/>
        <v/>
      </c>
      <c r="B57" s="2" t="str">
        <f t="shared" si="6"/>
        <v/>
      </c>
    </row>
    <row r="58" spans="1:2" x14ac:dyDescent="0.15">
      <c r="A58" s="2" t="str">
        <f t="shared" si="2"/>
        <v/>
      </c>
      <c r="B58" s="2" t="str">
        <f t="shared" si="6"/>
        <v/>
      </c>
    </row>
    <row r="59" spans="1:2" x14ac:dyDescent="0.15">
      <c r="A59" s="2" t="str">
        <f t="shared" si="2"/>
        <v/>
      </c>
      <c r="B59" s="2" t="str">
        <f t="shared" si="6"/>
        <v/>
      </c>
    </row>
    <row r="60" spans="1:2" x14ac:dyDescent="0.15">
      <c r="A60" s="2" t="str">
        <f t="shared" si="2"/>
        <v/>
      </c>
      <c r="B60" s="2" t="str">
        <f t="shared" si="6"/>
        <v/>
      </c>
    </row>
    <row r="61" spans="1:2" x14ac:dyDescent="0.15">
      <c r="A61" s="2" t="str">
        <f t="shared" si="2"/>
        <v/>
      </c>
      <c r="B61" s="2" t="str">
        <f t="shared" si="6"/>
        <v/>
      </c>
    </row>
    <row r="62" spans="1:2" x14ac:dyDescent="0.15">
      <c r="A62" s="2" t="str">
        <f t="shared" si="2"/>
        <v/>
      </c>
      <c r="B62" s="2" t="str">
        <f t="shared" si="6"/>
        <v/>
      </c>
    </row>
    <row r="63" spans="1:2" x14ac:dyDescent="0.15">
      <c r="A63" s="2" t="str">
        <f t="shared" si="2"/>
        <v/>
      </c>
      <c r="B63" s="2" t="str">
        <f t="shared" si="6"/>
        <v/>
      </c>
    </row>
    <row r="64" spans="1:2" x14ac:dyDescent="0.15">
      <c r="A64" s="2" t="str">
        <f t="shared" si="2"/>
        <v/>
      </c>
      <c r="B64" s="2" t="str">
        <f t="shared" si="6"/>
        <v/>
      </c>
    </row>
    <row r="65" spans="1:2" x14ac:dyDescent="0.15">
      <c r="A65" s="2" t="str">
        <f t="shared" si="2"/>
        <v/>
      </c>
      <c r="B65" s="2" t="str">
        <f t="shared" si="6"/>
        <v/>
      </c>
    </row>
    <row r="66" spans="1:2" x14ac:dyDescent="0.15">
      <c r="A66" s="2" t="str">
        <f t="shared" si="2"/>
        <v/>
      </c>
      <c r="B66" s="2" t="str">
        <f t="shared" si="6"/>
        <v/>
      </c>
    </row>
    <row r="67" spans="1:2" x14ac:dyDescent="0.15">
      <c r="A67" s="2" t="str">
        <f t="shared" si="2"/>
        <v/>
      </c>
      <c r="B67" s="2" t="str">
        <f t="shared" si="6"/>
        <v/>
      </c>
    </row>
    <row r="68" spans="1:2" x14ac:dyDescent="0.15">
      <c r="A68" s="2" t="str">
        <f t="shared" si="2"/>
        <v/>
      </c>
      <c r="B68" s="2" t="str">
        <f t="shared" si="6"/>
        <v/>
      </c>
    </row>
    <row r="69" spans="1:2" x14ac:dyDescent="0.15">
      <c r="A69" s="2" t="str">
        <f t="shared" si="2"/>
        <v/>
      </c>
      <c r="B69" s="2" t="str">
        <f t="shared" si="6"/>
        <v/>
      </c>
    </row>
    <row r="70" spans="1:2" x14ac:dyDescent="0.15">
      <c r="A70" s="2" t="str">
        <f t="shared" si="2"/>
        <v/>
      </c>
      <c r="B70" s="2" t="str">
        <f t="shared" si="6"/>
        <v/>
      </c>
    </row>
    <row r="71" spans="1:2" x14ac:dyDescent="0.15">
      <c r="A71" s="2" t="str">
        <f t="shared" si="2"/>
        <v/>
      </c>
      <c r="B71" s="2" t="str">
        <f t="shared" si="6"/>
        <v/>
      </c>
    </row>
    <row r="72" spans="1:2" x14ac:dyDescent="0.15">
      <c r="A72" s="2" t="str">
        <f t="shared" ref="A72:A107" si="7">IF(C72=EDATE($C$5,0),1,"")</f>
        <v/>
      </c>
      <c r="B72" s="2" t="str">
        <f t="shared" si="6"/>
        <v/>
      </c>
    </row>
    <row r="73" spans="1:2" x14ac:dyDescent="0.15">
      <c r="A73" s="2" t="str">
        <f t="shared" si="7"/>
        <v/>
      </c>
      <c r="B73" s="2" t="str">
        <f t="shared" si="6"/>
        <v/>
      </c>
    </row>
    <row r="74" spans="1:2" x14ac:dyDescent="0.15">
      <c r="A74" s="2" t="str">
        <f t="shared" si="7"/>
        <v/>
      </c>
      <c r="B74" s="2" t="str">
        <f t="shared" ref="B74:B107" si="8">IF(OR(A74=1,C74=$E$5),1,"")</f>
        <v/>
      </c>
    </row>
    <row r="75" spans="1:2" x14ac:dyDescent="0.15">
      <c r="A75" s="2" t="str">
        <f t="shared" si="7"/>
        <v/>
      </c>
      <c r="B75" s="2" t="str">
        <f t="shared" si="8"/>
        <v/>
      </c>
    </row>
    <row r="76" spans="1:2" x14ac:dyDescent="0.15">
      <c r="A76" s="2" t="str">
        <f t="shared" si="7"/>
        <v/>
      </c>
      <c r="B76" s="2" t="str">
        <f t="shared" si="8"/>
        <v/>
      </c>
    </row>
    <row r="77" spans="1:2" x14ac:dyDescent="0.15">
      <c r="A77" s="2" t="str">
        <f t="shared" si="7"/>
        <v/>
      </c>
      <c r="B77" s="2" t="str">
        <f t="shared" si="8"/>
        <v/>
      </c>
    </row>
    <row r="78" spans="1:2" x14ac:dyDescent="0.15">
      <c r="A78" s="2" t="str">
        <f t="shared" si="7"/>
        <v/>
      </c>
      <c r="B78" s="2" t="str">
        <f t="shared" si="8"/>
        <v/>
      </c>
    </row>
    <row r="79" spans="1:2" x14ac:dyDescent="0.15">
      <c r="A79" s="2" t="str">
        <f t="shared" si="7"/>
        <v/>
      </c>
      <c r="B79" s="2" t="str">
        <f t="shared" si="8"/>
        <v/>
      </c>
    </row>
    <row r="80" spans="1:2" x14ac:dyDescent="0.15">
      <c r="A80" s="2" t="str">
        <f t="shared" si="7"/>
        <v/>
      </c>
      <c r="B80" s="2" t="str">
        <f t="shared" si="8"/>
        <v/>
      </c>
    </row>
    <row r="81" spans="1:2" x14ac:dyDescent="0.15">
      <c r="A81" s="2" t="str">
        <f t="shared" si="7"/>
        <v/>
      </c>
      <c r="B81" s="2" t="str">
        <f t="shared" si="8"/>
        <v/>
      </c>
    </row>
    <row r="82" spans="1:2" x14ac:dyDescent="0.15">
      <c r="A82" s="2" t="str">
        <f t="shared" si="7"/>
        <v/>
      </c>
      <c r="B82" s="2" t="str">
        <f t="shared" si="8"/>
        <v/>
      </c>
    </row>
    <row r="83" spans="1:2" x14ac:dyDescent="0.15">
      <c r="A83" s="2" t="str">
        <f t="shared" si="7"/>
        <v/>
      </c>
      <c r="B83" s="2" t="str">
        <f t="shared" si="8"/>
        <v/>
      </c>
    </row>
    <row r="84" spans="1:2" x14ac:dyDescent="0.15">
      <c r="A84" s="2" t="str">
        <f t="shared" si="7"/>
        <v/>
      </c>
      <c r="B84" s="2" t="str">
        <f t="shared" si="8"/>
        <v/>
      </c>
    </row>
    <row r="85" spans="1:2" x14ac:dyDescent="0.15">
      <c r="A85" s="2" t="str">
        <f t="shared" si="7"/>
        <v/>
      </c>
      <c r="B85" s="2" t="str">
        <f t="shared" si="8"/>
        <v/>
      </c>
    </row>
    <row r="86" spans="1:2" x14ac:dyDescent="0.15">
      <c r="A86" s="2" t="str">
        <f t="shared" si="7"/>
        <v/>
      </c>
      <c r="B86" s="2" t="str">
        <f t="shared" si="8"/>
        <v/>
      </c>
    </row>
    <row r="87" spans="1:2" x14ac:dyDescent="0.15">
      <c r="A87" s="2" t="str">
        <f t="shared" si="7"/>
        <v/>
      </c>
      <c r="B87" s="2" t="str">
        <f t="shared" si="8"/>
        <v/>
      </c>
    </row>
    <row r="88" spans="1:2" x14ac:dyDescent="0.15">
      <c r="A88" s="2" t="str">
        <f t="shared" si="7"/>
        <v/>
      </c>
      <c r="B88" s="2" t="str">
        <f t="shared" si="8"/>
        <v/>
      </c>
    </row>
    <row r="89" spans="1:2" x14ac:dyDescent="0.15">
      <c r="A89" s="2" t="str">
        <f t="shared" si="7"/>
        <v/>
      </c>
      <c r="B89" s="2" t="str">
        <f t="shared" si="8"/>
        <v/>
      </c>
    </row>
    <row r="90" spans="1:2" x14ac:dyDescent="0.15">
      <c r="A90" s="2" t="str">
        <f t="shared" si="7"/>
        <v/>
      </c>
      <c r="B90" s="2" t="str">
        <f t="shared" si="8"/>
        <v/>
      </c>
    </row>
    <row r="91" spans="1:2" x14ac:dyDescent="0.15">
      <c r="A91" s="2" t="str">
        <f t="shared" si="7"/>
        <v/>
      </c>
      <c r="B91" s="2" t="str">
        <f t="shared" si="8"/>
        <v/>
      </c>
    </row>
    <row r="92" spans="1:2" x14ac:dyDescent="0.15">
      <c r="A92" s="2" t="str">
        <f t="shared" si="7"/>
        <v/>
      </c>
      <c r="B92" s="2" t="str">
        <f t="shared" si="8"/>
        <v/>
      </c>
    </row>
    <row r="93" spans="1:2" x14ac:dyDescent="0.15">
      <c r="A93" s="2" t="str">
        <f t="shared" si="7"/>
        <v/>
      </c>
      <c r="B93" s="2" t="str">
        <f t="shared" si="8"/>
        <v/>
      </c>
    </row>
    <row r="94" spans="1:2" x14ac:dyDescent="0.15">
      <c r="A94" s="2" t="str">
        <f t="shared" si="7"/>
        <v/>
      </c>
      <c r="B94" s="2" t="str">
        <f t="shared" si="8"/>
        <v/>
      </c>
    </row>
    <row r="95" spans="1:2" x14ac:dyDescent="0.15">
      <c r="A95" s="2" t="str">
        <f t="shared" si="7"/>
        <v/>
      </c>
      <c r="B95" s="2" t="str">
        <f t="shared" si="8"/>
        <v/>
      </c>
    </row>
    <row r="96" spans="1:2" x14ac:dyDescent="0.15">
      <c r="A96" s="2" t="str">
        <f t="shared" si="7"/>
        <v/>
      </c>
      <c r="B96" s="2" t="str">
        <f t="shared" si="8"/>
        <v/>
      </c>
    </row>
    <row r="97" spans="1:2" x14ac:dyDescent="0.15">
      <c r="A97" s="2" t="str">
        <f t="shared" si="7"/>
        <v/>
      </c>
      <c r="B97" s="2" t="str">
        <f t="shared" si="8"/>
        <v/>
      </c>
    </row>
    <row r="98" spans="1:2" x14ac:dyDescent="0.15">
      <c r="A98" s="2" t="str">
        <f t="shared" si="7"/>
        <v/>
      </c>
      <c r="B98" s="2" t="str">
        <f t="shared" si="8"/>
        <v/>
      </c>
    </row>
    <row r="99" spans="1:2" x14ac:dyDescent="0.15">
      <c r="A99" s="2" t="str">
        <f t="shared" si="7"/>
        <v/>
      </c>
      <c r="B99" s="2" t="str">
        <f t="shared" si="8"/>
        <v/>
      </c>
    </row>
    <row r="100" spans="1:2" x14ac:dyDescent="0.15">
      <c r="A100" s="2" t="str">
        <f t="shared" si="7"/>
        <v/>
      </c>
      <c r="B100" s="2" t="str">
        <f t="shared" si="8"/>
        <v/>
      </c>
    </row>
    <row r="101" spans="1:2" x14ac:dyDescent="0.15">
      <c r="A101" s="2" t="str">
        <f t="shared" si="7"/>
        <v/>
      </c>
      <c r="B101" s="2" t="str">
        <f t="shared" si="8"/>
        <v/>
      </c>
    </row>
    <row r="102" spans="1:2" x14ac:dyDescent="0.15">
      <c r="A102" s="2" t="str">
        <f t="shared" si="7"/>
        <v/>
      </c>
      <c r="B102" s="2" t="str">
        <f t="shared" si="8"/>
        <v/>
      </c>
    </row>
    <row r="103" spans="1:2" x14ac:dyDescent="0.15">
      <c r="A103" s="2" t="str">
        <f t="shared" si="7"/>
        <v/>
      </c>
      <c r="B103" s="2" t="str">
        <f t="shared" si="8"/>
        <v/>
      </c>
    </row>
    <row r="104" spans="1:2" x14ac:dyDescent="0.15">
      <c r="A104" s="2" t="str">
        <f t="shared" si="7"/>
        <v/>
      </c>
      <c r="B104" s="2" t="str">
        <f t="shared" si="8"/>
        <v/>
      </c>
    </row>
    <row r="105" spans="1:2" x14ac:dyDescent="0.15">
      <c r="A105" s="2" t="str">
        <f t="shared" si="7"/>
        <v/>
      </c>
      <c r="B105" s="2" t="str">
        <f t="shared" si="8"/>
        <v/>
      </c>
    </row>
    <row r="106" spans="1:2" x14ac:dyDescent="0.15">
      <c r="A106" s="2" t="str">
        <f t="shared" si="7"/>
        <v/>
      </c>
      <c r="B106" s="2" t="str">
        <f t="shared" si="8"/>
        <v/>
      </c>
    </row>
    <row r="107" spans="1:2" x14ac:dyDescent="0.15">
      <c r="A107" s="2" t="str">
        <f t="shared" si="7"/>
        <v/>
      </c>
      <c r="B107" s="2" t="str">
        <f t="shared" si="8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cp:lastPrinted>2024-02-14T07:39:25Z</cp:lastPrinted>
  <dcterms:created xsi:type="dcterms:W3CDTF">2023-12-02T12:29:45Z</dcterms:created>
  <dcterms:modified xsi:type="dcterms:W3CDTF">2024-03-22T06:26:00Z</dcterms:modified>
</cp:coreProperties>
</file>