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549FEB4F-D7D0-4112-8C88-224CFF46AD95}" xr6:coauthVersionLast="36" xr6:coauthVersionMax="36" xr10:uidLastSave="{00000000-0000-0000-0000-000000000000}"/>
  <bookViews>
    <workbookView xWindow="0" yWindow="0" windowWidth="20490" windowHeight="7455" activeTab="1" xr2:uid="{91038C60-B52C-40EC-857A-8BCA2EB2F0DB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検挙率青森県">OFFSET(データ!$G$9,MATCH(データ!$C$5,データ!$C$9:$C$109,0)-1,0,データ!$B$6,1)</definedName>
    <definedName name="検挙率全国">OFFSET(データ!$H$9,MATCH(データ!$C$5,データ!$C$9:$C$109,0)-1,0,データ!$B$6,1)</definedName>
    <definedName name="認知件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E19" i="2" s="1"/>
  <c r="A18" i="2"/>
  <c r="E18" i="2" s="1"/>
  <c r="A17" i="2"/>
  <c r="A16" i="2"/>
  <c r="A15" i="2"/>
  <c r="A14" i="2"/>
  <c r="A13" i="2"/>
  <c r="A12" i="2"/>
  <c r="A11" i="2"/>
  <c r="E11" i="2" s="1"/>
  <c r="B10" i="2"/>
  <c r="A10" i="2"/>
  <c r="E10" i="2" s="1"/>
  <c r="B9" i="2"/>
  <c r="A9" i="2"/>
  <c r="E9" i="2" s="1"/>
  <c r="B6" i="2"/>
  <c r="E5" i="2"/>
  <c r="E26" i="2" l="1"/>
  <c r="B12" i="2"/>
  <c r="B28" i="2"/>
  <c r="B20" i="2"/>
  <c r="B36" i="2"/>
  <c r="B44" i="2"/>
  <c r="B60" i="2"/>
  <c r="B92" i="2"/>
  <c r="B76" i="2"/>
  <c r="B100" i="2"/>
  <c r="B52" i="2"/>
  <c r="B68" i="2"/>
  <c r="B84" i="2"/>
  <c r="B108" i="2"/>
  <c r="B14" i="2"/>
  <c r="D14" i="2" s="1"/>
  <c r="B22" i="2"/>
  <c r="D22" i="2" s="1"/>
  <c r="D9" i="2"/>
  <c r="D10" i="2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E14" i="2"/>
  <c r="E22" i="2"/>
  <c r="B30" i="2"/>
  <c r="B70" i="2"/>
  <c r="B102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  <c r="E15" i="2"/>
  <c r="E23" i="2"/>
  <c r="B86" i="2"/>
  <c r="B16" i="2"/>
  <c r="D16" i="2" s="1"/>
  <c r="B24" i="2"/>
  <c r="D24" i="2" s="1"/>
  <c r="B32" i="2"/>
  <c r="B40" i="2"/>
  <c r="B48" i="2"/>
  <c r="B56" i="2"/>
  <c r="B64" i="2"/>
  <c r="B72" i="2"/>
  <c r="B80" i="2"/>
  <c r="B88" i="2"/>
  <c r="B96" i="2"/>
  <c r="B104" i="2"/>
  <c r="D12" i="2"/>
  <c r="D20" i="2"/>
  <c r="B46" i="2"/>
  <c r="B17" i="2"/>
  <c r="D17" i="2" s="1"/>
  <c r="B25" i="2"/>
  <c r="D25" i="2" s="1"/>
  <c r="B33" i="2"/>
  <c r="B41" i="2"/>
  <c r="B49" i="2"/>
  <c r="B57" i="2"/>
  <c r="B65" i="2"/>
  <c r="B73" i="2"/>
  <c r="B81" i="2"/>
  <c r="B89" i="2"/>
  <c r="B97" i="2"/>
  <c r="B105" i="2"/>
  <c r="E12" i="2"/>
  <c r="E16" i="2"/>
  <c r="E20" i="2"/>
  <c r="E24" i="2"/>
  <c r="B38" i="2"/>
  <c r="B62" i="2"/>
  <c r="B78" i="2"/>
  <c r="B94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D13" i="2"/>
  <c r="D21" i="2"/>
  <c r="B54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3" i="2"/>
  <c r="E17" i="2"/>
  <c r="E21" i="2"/>
  <c r="E25" i="2"/>
</calcChain>
</file>

<file path=xl/sharedStrings.xml><?xml version="1.0" encoding="utf-8"?>
<sst xmlns="http://schemas.openxmlformats.org/spreadsheetml/2006/main" count="17" uniqueCount="17">
  <si>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</si>
  <si>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</si>
  <si>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</si>
  <si>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</si>
  <si>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</si>
  <si>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</si>
  <si>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</si>
  <si>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</si>
  <si>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</si>
  <si>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</si>
  <si>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</si>
  <si>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</si>
  <si>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重要犯罪の認知件数(青森県)</t>
    <rPh sb="0" eb="2">
      <t>ジュウヨウ</t>
    </rPh>
    <rPh sb="2" eb="4">
      <t>ハンザイ</t>
    </rPh>
    <rPh sb="5" eb="7">
      <t>ニンチ</t>
    </rPh>
    <rPh sb="7" eb="9">
      <t>ケンスウ</t>
    </rPh>
    <rPh sb="10" eb="13">
      <t>アオモリケン</t>
    </rPh>
    <phoneticPr fontId="2"/>
  </si>
  <si>
    <t>検挙率(青森県)</t>
    <rPh sb="0" eb="3">
      <t>ケンキョリツ</t>
    </rPh>
    <rPh sb="4" eb="7">
      <t>アオモリケン</t>
    </rPh>
    <phoneticPr fontId="2"/>
  </si>
  <si>
    <t>検挙率(全国)</t>
    <rPh sb="0" eb="3">
      <t>ケンキョリツ</t>
    </rPh>
    <rPh sb="4" eb="6">
      <t>ゼンコク</t>
    </rPh>
    <phoneticPr fontId="2"/>
  </si>
  <si>
    <t>※重要犯罪：殺人、強盗、放火、強制性交等、略取誘拐・人身売買、強制わいせつ</t>
    <phoneticPr fontId="2"/>
  </si>
  <si>
    <t>重要犯罪認知件数と検挙率（資料：警察庁、県警察本部）（単位：件、％）</t>
    <rPh sb="16" eb="19">
      <t>ケイサツチョウ</t>
    </rPh>
    <rPh sb="27" eb="29">
      <t>タンイ</t>
    </rPh>
    <rPh sb="30" eb="3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</si>
</sst>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 "/>
    <numFmt numFmtId="178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7" xfId="0" applyFont="1" applyBorder="1">
      <alignment vertical="center"/>
    </xf>
    <xf numFmtId="0" fontId="0" fillId="0" borderId="1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7" xfId="0" applyFont="1" applyBorder="1" applyAlignment="1">
      <alignment horizontal="center" vertical="center"/>
    </xf>
    <xf numFmtId="14" fontId="0" fillId="3" borderId="8" xfId="0" applyNumberFormat="1" applyFont="1" applyFill="1" applyBorder="1">
      <alignment vertical="center"/>
    </xf>
    <xf numFmtId="0" fontId="0" fillId="0" borderId="2" xfId="0" applyFont="1" applyBorder="1">
      <alignment vertical="center"/>
    </xf>
    <xf numFmtId="178" fontId="0" fillId="0" borderId="2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8" fontId="0" fillId="2" borderId="0" xfId="0" applyNumberFormat="1" applyFont="1" applyFill="1">
      <alignment vertical="center"/>
    </xf>
    <xf numFmtId="177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178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重要犯罪認知件数と検挙率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078734603397984E-2"/>
          <c:y val="0.10684453558495481"/>
          <c:w val="0.84507087232572886"/>
          <c:h val="0.72622582275545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重要犯罪の認知件数(青森県)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[0]!認知件数</c:f>
              <c:numCache>
                <c:formatCode>General</c:formatCode>
                <c:ptCount val="12"/>
                <c:pt idx="0">
                  <c:v>75</c:v>
                </c:pt>
                <c:pt idx="1">
                  <c:v>61</c:v>
                </c:pt>
                <c:pt idx="2">
                  <c:v>86</c:v>
                </c:pt>
                <c:pt idx="3">
                  <c:v>65</c:v>
                </c:pt>
                <c:pt idx="4">
                  <c:v>60</c:v>
                </c:pt>
                <c:pt idx="5">
                  <c:v>63</c:v>
                </c:pt>
                <c:pt idx="6">
                  <c:v>44</c:v>
                </c:pt>
                <c:pt idx="7">
                  <c:v>51</c:v>
                </c:pt>
                <c:pt idx="8">
                  <c:v>57</c:v>
                </c:pt>
                <c:pt idx="9">
                  <c:v>72</c:v>
                </c:pt>
                <c:pt idx="10">
                  <c:v>67</c:v>
                </c:pt>
                <c:pt idx="1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C-4913-AA48-C8FACD7EA0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9533304"/>
        <c:axId val="889531992"/>
      </c:barChart>
      <c:lineChart>
        <c:grouping val="standard"/>
        <c:varyColors val="0"/>
        <c:ser>
          <c:idx val="1"/>
          <c:order val="1"/>
          <c:tx>
            <c:v>検挙率(青森県)(右目盛)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0512820512820513E-2"/>
                  <c:y val="2.300653784213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3F-4D26-87F0-9BCE6D7A2B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[0]!検挙率青森県</c:f>
              <c:numCache>
                <c:formatCode>0.0_ </c:formatCode>
                <c:ptCount val="12"/>
                <c:pt idx="0">
                  <c:v>93.3</c:v>
                </c:pt>
                <c:pt idx="1">
                  <c:v>78.7</c:v>
                </c:pt>
                <c:pt idx="2">
                  <c:v>67.400000000000006</c:v>
                </c:pt>
                <c:pt idx="3">
                  <c:v>92.3</c:v>
                </c:pt>
                <c:pt idx="4">
                  <c:v>71.7</c:v>
                </c:pt>
                <c:pt idx="5">
                  <c:v>81</c:v>
                </c:pt>
                <c:pt idx="6">
                  <c:v>100</c:v>
                </c:pt>
                <c:pt idx="7">
                  <c:v>94.1</c:v>
                </c:pt>
                <c:pt idx="8">
                  <c:v>89.5</c:v>
                </c:pt>
                <c:pt idx="9">
                  <c:v>84.7</c:v>
                </c:pt>
                <c:pt idx="10">
                  <c:v>80.599999999999994</c:v>
                </c:pt>
                <c:pt idx="11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C-4913-AA48-C8FACD7EA0AE}"/>
            </c:ext>
          </c:extLst>
        </c:ser>
        <c:ser>
          <c:idx val="2"/>
          <c:order val="2"/>
          <c:tx>
            <c:v>検挙率(全国)(右目盛)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[0]!検挙率全国</c:f>
              <c:numCache>
                <c:formatCode>0.0_ </c:formatCode>
                <c:ptCount val="12"/>
                <c:pt idx="0">
                  <c:v>65.099999999999994</c:v>
                </c:pt>
                <c:pt idx="1">
                  <c:v>63.4</c:v>
                </c:pt>
                <c:pt idx="2">
                  <c:v>68.2</c:v>
                </c:pt>
                <c:pt idx="3">
                  <c:v>72.3</c:v>
                </c:pt>
                <c:pt idx="4">
                  <c:v>76.599999999999994</c:v>
                </c:pt>
                <c:pt idx="5">
                  <c:v>80.3</c:v>
                </c:pt>
                <c:pt idx="6">
                  <c:v>84.5</c:v>
                </c:pt>
                <c:pt idx="7">
                  <c:v>85.9</c:v>
                </c:pt>
                <c:pt idx="8">
                  <c:v>93.7</c:v>
                </c:pt>
                <c:pt idx="9">
                  <c:v>93.4</c:v>
                </c:pt>
                <c:pt idx="10">
                  <c:v>87.6</c:v>
                </c:pt>
                <c:pt idx="11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C-4913-AA48-C8FACD7EA0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0391680"/>
        <c:axId val="900386432"/>
      </c:lineChart>
      <c:catAx>
        <c:axId val="88953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9531992"/>
        <c:crosses val="autoZero"/>
        <c:auto val="1"/>
        <c:lblAlgn val="ctr"/>
        <c:lblOffset val="100"/>
        <c:noMultiLvlLbl val="0"/>
      </c:catAx>
      <c:valAx>
        <c:axId val="8895319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9533304"/>
        <c:crosses val="autoZero"/>
        <c:crossBetween val="between"/>
      </c:valAx>
      <c:valAx>
        <c:axId val="900386432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00391680"/>
        <c:crosses val="max"/>
        <c:crossBetween val="between"/>
      </c:valAx>
      <c:catAx>
        <c:axId val="90039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38643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7795143045167468E-2"/>
          <c:y val="0.70952187840902614"/>
          <c:w val="0.33601699507876465"/>
          <c:h val="0.11260654522003359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981D69B-927D-443E-8FCF-39877C6BD3D2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62BD6D-B00B-45F0-A039-1BCB9B8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0.03414</cdr:x>
      <cdr:y>0.04139</cdr:y>
    </cdr:from>
    <cdr:to>
      <cdr:x>0.13246</cdr:x>
      <cdr:y>0.11547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0C678EC-444C-448E-AC5F-BDCB95D8CB62}"/>
            </a:ext>
          </a:extLst>
        </cdr:cNvPr>
        <cdr:cNvSpPr txBox="1"/>
      </cdr:nvSpPr>
      <cdr:spPr>
        <a:xfrm xmlns:a="http://schemas.openxmlformats.org/drawingml/2006/main">
          <a:off x="317500" y="251355"/>
          <a:ext cx="914400" cy="44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（件）</a:t>
          </a:r>
        </a:p>
      </cdr:txBody>
    </cdr:sp>
  </cdr:relSizeAnchor>
  <cdr:relSizeAnchor xmlns:cdr="http://schemas.openxmlformats.org/drawingml/2006/chartDrawing">
    <cdr:from>
      <cdr:x>0.86321</cdr:x>
      <cdr:y>0.04322</cdr:y>
    </cdr:from>
    <cdr:to>
      <cdr:x>0.96154</cdr:x>
      <cdr:y>0.1173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044275C-B0C6-4D1B-A59A-8923274C8E4C}"/>
            </a:ext>
          </a:extLst>
        </cdr:cNvPr>
        <cdr:cNvSpPr txBox="1"/>
      </cdr:nvSpPr>
      <cdr:spPr>
        <a:xfrm xmlns:a="http://schemas.openxmlformats.org/drawingml/2006/main">
          <a:off x="8027988" y="262466"/>
          <a:ext cx="914400" cy="44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0.87744</cdr:x>
      <cdr:y>0.87547</cdr:y>
    </cdr:from>
    <cdr:to>
      <cdr:x>0.97576</cdr:x>
      <cdr:y>0.94954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044275C-B0C6-4D1B-A59A-8923274C8E4C}"/>
            </a:ext>
          </a:extLst>
        </cdr:cNvPr>
        <cdr:cNvSpPr txBox="1"/>
      </cdr:nvSpPr>
      <cdr:spPr>
        <a:xfrm xmlns:a="http://schemas.openxmlformats.org/drawingml/2006/main">
          <a:off x="8160279" y="5316009"/>
          <a:ext cx="914400" cy="44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0.67497</cdr:x>
      <cdr:y>0.94118</cdr:y>
    </cdr:from>
    <cdr:to>
      <cdr:x>0.99004</cdr:x>
      <cdr:y>0.99965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044275C-B0C6-4D1B-A59A-8923274C8E4C}"/>
            </a:ext>
          </a:extLst>
        </cdr:cNvPr>
        <cdr:cNvSpPr txBox="1"/>
      </cdr:nvSpPr>
      <cdr:spPr>
        <a:xfrm xmlns:a="http://schemas.openxmlformats.org/drawingml/2006/main">
          <a:off x="6289301" y="5729637"/>
          <a:ext cx="2935827" cy="35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資料：警察庁、県警察本部</a:t>
          </a:r>
        </a:p>
      </cdr:txBody>
    </cdr:sp>
  </cdr:relSizeAnchor>
  <cdr:relSizeAnchor xmlns:cdr="http://schemas.openxmlformats.org/drawingml/2006/chartDrawing">
    <cdr:from>
      <cdr:x>0.05974</cdr:x>
      <cdr:y>0.90196</cdr:y>
    </cdr:from>
    <cdr:to>
      <cdr:x>0.74395</cdr:x>
      <cdr:y>0.9695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6A6301E9-8DBB-4BA4-9348-0855E650D644}"/>
            </a:ext>
          </a:extLst>
        </cdr:cNvPr>
        <cdr:cNvSpPr txBox="1"/>
      </cdr:nvSpPr>
      <cdr:spPr>
        <a:xfrm xmlns:a="http://schemas.openxmlformats.org/drawingml/2006/main">
          <a:off x="555626" y="5476875"/>
          <a:ext cx="6363228" cy="410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重要犯罪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殺人、強盗、放火、強制性交等、略取誘拐・人身売買、強制わいせつ</a:t>
          </a:r>
          <a:endParaRPr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92FD-229E-4BFC-B98F-522D5B9E0AE2}">
  <dimension ref="A1:R109"/>
  <sheetViews>
    <sheetView workbookViewId="0">
      <selection activeCell="N15" sqref="N15"/>
    </sheetView>
  </sheetViews>
  <sheetFormatPr defaultColWidth="9" defaultRowHeight="13.5" x14ac:dyDescent="0.15"/>
  <cols>
    <col min="1" max="2" width="6" style="4" customWidth="1"/>
    <col min="3" max="3" width="9.5" style="8" bestFit="1" customWidth="1"/>
    <col min="4" max="4" width="11.625" style="8" customWidth="1"/>
    <col min="5" max="5" width="9" style="8"/>
    <col min="6" max="6" width="9.75" style="8" customWidth="1"/>
    <col min="7" max="8" width="9" style="20"/>
    <col min="9" max="16384" width="9" style="8"/>
  </cols>
  <sheetData>
    <row r="1" spans="1:18" x14ac:dyDescent="0.15">
      <c r="A1" s="3" t="s">
        <v>0</v>
      </c>
      <c r="C1" s="1" t="s">
        <v>1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2</v>
      </c>
      <c r="C2" s="9" t="s">
        <v>3</v>
      </c>
      <c r="G2" s="8"/>
      <c r="H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4</v>
      </c>
      <c r="C3" s="9" t="s">
        <v>8</v>
      </c>
      <c r="G3" s="8"/>
      <c r="H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5</v>
      </c>
      <c r="G4" s="8"/>
      <c r="H4" s="8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40909</v>
      </c>
      <c r="D5" s="16" t="s">
        <v>6</v>
      </c>
      <c r="E5" s="17">
        <f>MAX($C$9:$C$109)</f>
        <v>44927</v>
      </c>
      <c r="F5" s="16" t="s">
        <v>7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12</v>
      </c>
      <c r="G6" s="8"/>
      <c r="H6" s="8"/>
    </row>
    <row r="7" spans="1:18" x14ac:dyDescent="0.15">
      <c r="A7" s="19"/>
      <c r="C7" s="8" t="s">
        <v>16</v>
      </c>
      <c r="I7" s="8" t="s">
        <v>15</v>
      </c>
    </row>
    <row r="8" spans="1:18" s="25" customFormat="1" ht="40.5" x14ac:dyDescent="0.15">
      <c r="A8" s="21"/>
      <c r="B8" s="21"/>
      <c r="C8" s="24" t="s">
        <v>9</v>
      </c>
      <c r="D8" s="24" t="s">
        <v>10</v>
      </c>
      <c r="E8" s="24" t="s">
        <v>11</v>
      </c>
      <c r="F8" s="25" t="s">
        <v>12</v>
      </c>
      <c r="G8" s="26" t="s">
        <v>13</v>
      </c>
      <c r="H8" s="26" t="s">
        <v>14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2">
        <v>38718</v>
      </c>
      <c r="D9" s="23" t="str">
        <f t="shared" ref="D9:D10" si="0">IF(OR(A9=1,B9=1,A9),TEXT(C9,"ge"),TEXT(C9," "))</f>
        <v xml:space="preserve"> </v>
      </c>
      <c r="E9" s="23" t="str">
        <f t="shared" ref="E9:E10" si="1">IF(OR(A9=1,A9),TEXT(C9,"yyyy"),TEXT(C9,"yy"))</f>
        <v>06</v>
      </c>
      <c r="F9" s="8">
        <v>121</v>
      </c>
      <c r="G9" s="20">
        <v>80.2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2">
        <v>39083</v>
      </c>
      <c r="D10" s="23" t="str">
        <f t="shared" si="0"/>
        <v xml:space="preserve"> </v>
      </c>
      <c r="E10" s="23" t="str">
        <f t="shared" si="1"/>
        <v>07</v>
      </c>
      <c r="F10" s="8">
        <v>114</v>
      </c>
      <c r="G10" s="20">
        <v>63.2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2">
        <v>39448</v>
      </c>
      <c r="D11" s="23" t="str">
        <f t="shared" ref="D11:D25" si="3">IF(OR(A11=1,B11=1,A11),TEXT(C11,"ge"),TEXT(C11," "))</f>
        <v xml:space="preserve"> </v>
      </c>
      <c r="E11" s="23" t="str">
        <f t="shared" ref="E11:E25" si="4">IF(OR(A11=1,A11),TEXT(C11,"yyyy"),TEXT(C11,"yy"))</f>
        <v>08</v>
      </c>
      <c r="F11" s="8">
        <v>101</v>
      </c>
      <c r="G11" s="20">
        <v>73.3</v>
      </c>
    </row>
    <row r="12" spans="1:18" x14ac:dyDescent="0.15">
      <c r="A12" s="2" t="str">
        <f t="shared" si="2"/>
        <v/>
      </c>
      <c r="B12" s="2" t="str">
        <f t="shared" ref="B12:B75" si="5">IF(OR(A12=1,C12=$E$5),1,"")</f>
        <v/>
      </c>
      <c r="C12" s="22">
        <v>39814</v>
      </c>
      <c r="D12" s="23" t="str">
        <f t="shared" si="3"/>
        <v xml:space="preserve"> </v>
      </c>
      <c r="E12" s="23" t="str">
        <f t="shared" si="4"/>
        <v>09</v>
      </c>
      <c r="F12" s="8">
        <v>95</v>
      </c>
      <c r="G12" s="20">
        <v>60</v>
      </c>
      <c r="H12" s="20">
        <v>64</v>
      </c>
    </row>
    <row r="13" spans="1:18" x14ac:dyDescent="0.15">
      <c r="A13" s="2" t="str">
        <f t="shared" si="2"/>
        <v/>
      </c>
      <c r="B13" s="2" t="str">
        <f t="shared" si="5"/>
        <v/>
      </c>
      <c r="C13" s="22">
        <v>40179</v>
      </c>
      <c r="D13" s="23" t="str">
        <f t="shared" si="3"/>
        <v xml:space="preserve"> </v>
      </c>
      <c r="E13" s="23" t="str">
        <f t="shared" si="4"/>
        <v>10</v>
      </c>
      <c r="F13" s="8">
        <v>108</v>
      </c>
      <c r="G13" s="20">
        <v>68.5</v>
      </c>
      <c r="H13" s="20">
        <v>62.4</v>
      </c>
    </row>
    <row r="14" spans="1:18" x14ac:dyDescent="0.15">
      <c r="A14" s="2" t="str">
        <f t="shared" si="2"/>
        <v/>
      </c>
      <c r="B14" s="2" t="str">
        <f t="shared" si="5"/>
        <v/>
      </c>
      <c r="C14" s="22">
        <v>40544</v>
      </c>
      <c r="D14" s="23" t="str">
        <f t="shared" si="3"/>
        <v xml:space="preserve"> </v>
      </c>
      <c r="E14" s="23" t="str">
        <f t="shared" si="4"/>
        <v>11</v>
      </c>
      <c r="F14" s="8">
        <v>99</v>
      </c>
      <c r="G14" s="20">
        <v>79.8</v>
      </c>
      <c r="H14" s="20">
        <v>63.4</v>
      </c>
    </row>
    <row r="15" spans="1:18" x14ac:dyDescent="0.15">
      <c r="A15" s="2">
        <f t="shared" si="2"/>
        <v>1</v>
      </c>
      <c r="B15" s="2">
        <f t="shared" si="5"/>
        <v>1</v>
      </c>
      <c r="C15" s="22">
        <v>40909</v>
      </c>
      <c r="D15" s="23" t="str">
        <f t="shared" si="3"/>
        <v>H24</v>
      </c>
      <c r="E15" s="23" t="str">
        <f t="shared" si="4"/>
        <v>2012</v>
      </c>
      <c r="F15" s="8">
        <v>75</v>
      </c>
      <c r="G15" s="20">
        <v>93.3</v>
      </c>
      <c r="H15" s="20">
        <v>65.099999999999994</v>
      </c>
    </row>
    <row r="16" spans="1:18" x14ac:dyDescent="0.15">
      <c r="A16" s="2" t="str">
        <f t="shared" si="2"/>
        <v/>
      </c>
      <c r="B16" s="2" t="str">
        <f t="shared" si="5"/>
        <v/>
      </c>
      <c r="C16" s="22">
        <v>41275</v>
      </c>
      <c r="D16" s="23" t="str">
        <f t="shared" si="3"/>
        <v xml:space="preserve"> </v>
      </c>
      <c r="E16" s="23" t="str">
        <f t="shared" si="4"/>
        <v>13</v>
      </c>
      <c r="F16" s="8">
        <v>61</v>
      </c>
      <c r="G16" s="20">
        <v>78.7</v>
      </c>
      <c r="H16" s="20">
        <v>63.4</v>
      </c>
    </row>
    <row r="17" spans="1:8" x14ac:dyDescent="0.15">
      <c r="A17" s="2" t="str">
        <f t="shared" si="2"/>
        <v/>
      </c>
      <c r="B17" s="2" t="str">
        <f t="shared" si="5"/>
        <v/>
      </c>
      <c r="C17" s="22">
        <v>41640</v>
      </c>
      <c r="D17" s="23" t="str">
        <f t="shared" si="3"/>
        <v xml:space="preserve"> </v>
      </c>
      <c r="E17" s="23" t="str">
        <f t="shared" si="4"/>
        <v>14</v>
      </c>
      <c r="F17" s="8">
        <v>86</v>
      </c>
      <c r="G17" s="20">
        <v>67.400000000000006</v>
      </c>
      <c r="H17" s="20">
        <v>68.2</v>
      </c>
    </row>
    <row r="18" spans="1:8" x14ac:dyDescent="0.15">
      <c r="A18" s="2" t="str">
        <f t="shared" si="2"/>
        <v/>
      </c>
      <c r="B18" s="2" t="str">
        <f t="shared" si="5"/>
        <v/>
      </c>
      <c r="C18" s="22">
        <v>42005</v>
      </c>
      <c r="D18" s="23" t="str">
        <f t="shared" si="3"/>
        <v xml:space="preserve"> </v>
      </c>
      <c r="E18" s="23" t="str">
        <f t="shared" si="4"/>
        <v>15</v>
      </c>
      <c r="F18" s="8">
        <v>65</v>
      </c>
      <c r="G18" s="20">
        <v>92.3</v>
      </c>
      <c r="H18" s="20">
        <v>72.3</v>
      </c>
    </row>
    <row r="19" spans="1:8" x14ac:dyDescent="0.15">
      <c r="A19" s="2" t="str">
        <f t="shared" si="2"/>
        <v/>
      </c>
      <c r="B19" s="2" t="str">
        <f t="shared" si="5"/>
        <v/>
      </c>
      <c r="C19" s="22">
        <v>42370</v>
      </c>
      <c r="D19" s="23" t="str">
        <f t="shared" si="3"/>
        <v xml:space="preserve"> </v>
      </c>
      <c r="E19" s="23" t="str">
        <f t="shared" si="4"/>
        <v>16</v>
      </c>
      <c r="F19" s="8">
        <v>60</v>
      </c>
      <c r="G19" s="20">
        <v>71.7</v>
      </c>
      <c r="H19" s="20">
        <v>76.599999999999994</v>
      </c>
    </row>
    <row r="20" spans="1:8" x14ac:dyDescent="0.15">
      <c r="A20" s="2" t="str">
        <f t="shared" si="2"/>
        <v/>
      </c>
      <c r="B20" s="2" t="str">
        <f t="shared" si="5"/>
        <v/>
      </c>
      <c r="C20" s="22">
        <v>42736</v>
      </c>
      <c r="D20" s="23" t="str">
        <f t="shared" si="3"/>
        <v xml:space="preserve"> </v>
      </c>
      <c r="E20" s="23" t="str">
        <f t="shared" si="4"/>
        <v>17</v>
      </c>
      <c r="F20" s="8">
        <v>63</v>
      </c>
      <c r="G20" s="20">
        <v>81</v>
      </c>
      <c r="H20" s="20">
        <v>80.3</v>
      </c>
    </row>
    <row r="21" spans="1:8" x14ac:dyDescent="0.15">
      <c r="A21" s="2" t="str">
        <f t="shared" si="2"/>
        <v/>
      </c>
      <c r="B21" s="2" t="str">
        <f t="shared" si="5"/>
        <v/>
      </c>
      <c r="C21" s="22">
        <v>43101</v>
      </c>
      <c r="D21" s="23" t="str">
        <f t="shared" si="3"/>
        <v xml:space="preserve"> </v>
      </c>
      <c r="E21" s="23" t="str">
        <f t="shared" si="4"/>
        <v>18</v>
      </c>
      <c r="F21" s="8">
        <v>44</v>
      </c>
      <c r="G21" s="20">
        <v>100</v>
      </c>
      <c r="H21" s="20">
        <v>84.5</v>
      </c>
    </row>
    <row r="22" spans="1:8" x14ac:dyDescent="0.15">
      <c r="A22" s="2" t="str">
        <f t="shared" si="2"/>
        <v/>
      </c>
      <c r="B22" s="2" t="str">
        <f t="shared" si="5"/>
        <v/>
      </c>
      <c r="C22" s="22">
        <v>43466</v>
      </c>
      <c r="D22" s="23" t="str">
        <f t="shared" si="3"/>
        <v xml:space="preserve"> </v>
      </c>
      <c r="E22" s="23" t="str">
        <f t="shared" si="4"/>
        <v>19</v>
      </c>
      <c r="F22" s="8">
        <v>51</v>
      </c>
      <c r="G22" s="20">
        <v>94.1</v>
      </c>
      <c r="H22" s="20">
        <v>85.9</v>
      </c>
    </row>
    <row r="23" spans="1:8" x14ac:dyDescent="0.15">
      <c r="A23" s="2" t="str">
        <f t="shared" si="2"/>
        <v/>
      </c>
      <c r="B23" s="2" t="str">
        <f t="shared" si="5"/>
        <v/>
      </c>
      <c r="C23" s="22">
        <v>43831</v>
      </c>
      <c r="D23" s="23" t="str">
        <f t="shared" si="3"/>
        <v xml:space="preserve"> </v>
      </c>
      <c r="E23" s="23" t="str">
        <f t="shared" si="4"/>
        <v>20</v>
      </c>
      <c r="F23" s="8">
        <v>57</v>
      </c>
      <c r="G23" s="20">
        <v>89.5</v>
      </c>
      <c r="H23" s="20">
        <v>93.7</v>
      </c>
    </row>
    <row r="24" spans="1:8" x14ac:dyDescent="0.15">
      <c r="A24" s="2" t="str">
        <f t="shared" si="2"/>
        <v/>
      </c>
      <c r="B24" s="2" t="str">
        <f t="shared" si="5"/>
        <v/>
      </c>
      <c r="C24" s="22">
        <v>44197</v>
      </c>
      <c r="D24" s="23" t="str">
        <f t="shared" si="3"/>
        <v xml:space="preserve"> </v>
      </c>
      <c r="E24" s="23" t="str">
        <f t="shared" si="4"/>
        <v>21</v>
      </c>
      <c r="F24" s="8">
        <v>72</v>
      </c>
      <c r="G24" s="20">
        <v>84.7</v>
      </c>
      <c r="H24" s="20">
        <v>93.4</v>
      </c>
    </row>
    <row r="25" spans="1:8" x14ac:dyDescent="0.15">
      <c r="A25" s="2" t="str">
        <f t="shared" si="2"/>
        <v/>
      </c>
      <c r="B25" s="2" t="str">
        <f t="shared" si="5"/>
        <v/>
      </c>
      <c r="C25" s="22">
        <v>44562</v>
      </c>
      <c r="D25" s="23" t="str">
        <f t="shared" si="3"/>
        <v xml:space="preserve"> </v>
      </c>
      <c r="E25" s="23" t="str">
        <f t="shared" si="4"/>
        <v>22</v>
      </c>
      <c r="F25" s="8">
        <v>67</v>
      </c>
      <c r="G25" s="20">
        <v>80.599999999999994</v>
      </c>
      <c r="H25" s="20">
        <v>87.6</v>
      </c>
    </row>
    <row r="26" spans="1:8" x14ac:dyDescent="0.15">
      <c r="A26" s="2" t="str">
        <f t="shared" si="2"/>
        <v/>
      </c>
      <c r="B26" s="2">
        <f t="shared" si="5"/>
        <v>1</v>
      </c>
      <c r="C26" s="22">
        <v>44927</v>
      </c>
      <c r="D26" s="23" t="str">
        <f t="shared" ref="D26" si="6">IF(OR(A26=1,B26=1,A26),TEXT(C26,"ge"),TEXT(C26," "))</f>
        <v>R5</v>
      </c>
      <c r="E26" s="23" t="str">
        <f t="shared" ref="E26" si="7">IF(OR(A26=1,A26),TEXT(C26,"yyyy"),TEXT(C26,"yy"))</f>
        <v>23</v>
      </c>
      <c r="F26" s="8">
        <v>118</v>
      </c>
      <c r="G26" s="20">
        <v>74.599999999999994</v>
      </c>
      <c r="H26" s="20">
        <v>81.8</v>
      </c>
    </row>
    <row r="27" spans="1:8" x14ac:dyDescent="0.15">
      <c r="A27" s="2" t="str">
        <f t="shared" si="2"/>
        <v/>
      </c>
      <c r="B27" s="2" t="str">
        <f t="shared" si="5"/>
        <v/>
      </c>
    </row>
    <row r="28" spans="1:8" x14ac:dyDescent="0.15">
      <c r="A28" s="2" t="str">
        <f t="shared" si="2"/>
        <v/>
      </c>
      <c r="B28" s="2" t="str">
        <f t="shared" si="5"/>
        <v/>
      </c>
    </row>
    <row r="29" spans="1:8" x14ac:dyDescent="0.15">
      <c r="A29" s="2" t="str">
        <f t="shared" si="2"/>
        <v/>
      </c>
      <c r="B29" s="2" t="str">
        <f t="shared" si="5"/>
        <v/>
      </c>
    </row>
    <row r="30" spans="1:8" x14ac:dyDescent="0.15">
      <c r="A30" s="2" t="str">
        <f t="shared" si="2"/>
        <v/>
      </c>
      <c r="B30" s="2" t="str">
        <f t="shared" si="5"/>
        <v/>
      </c>
    </row>
    <row r="31" spans="1:8" x14ac:dyDescent="0.15">
      <c r="A31" s="2" t="str">
        <f t="shared" si="2"/>
        <v/>
      </c>
      <c r="B31" s="2" t="str">
        <f t="shared" si="5"/>
        <v/>
      </c>
    </row>
    <row r="32" spans="1:8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8">IF(C74=EDATE($C$5,0),1,"")</f>
        <v/>
      </c>
      <c r="B74" s="2" t="str">
        <f t="shared" si="5"/>
        <v/>
      </c>
    </row>
    <row r="75" spans="1:2" x14ac:dyDescent="0.15">
      <c r="A75" s="2" t="str">
        <f t="shared" si="8"/>
        <v/>
      </c>
      <c r="B75" s="2" t="str">
        <f t="shared" si="5"/>
        <v/>
      </c>
    </row>
    <row r="76" spans="1:2" x14ac:dyDescent="0.15">
      <c r="A76" s="2" t="str">
        <f t="shared" si="8"/>
        <v/>
      </c>
      <c r="B76" s="2" t="str">
        <f t="shared" ref="B76:B109" si="9">IF(OR(A76=1,C76=$E$5),1,"")</f>
        <v/>
      </c>
    </row>
    <row r="77" spans="1:2" x14ac:dyDescent="0.15">
      <c r="A77" s="2" t="str">
        <f t="shared" si="8"/>
        <v/>
      </c>
      <c r="B77" s="2" t="str">
        <f t="shared" si="9"/>
        <v/>
      </c>
    </row>
    <row r="78" spans="1:2" x14ac:dyDescent="0.15">
      <c r="A78" s="2" t="str">
        <f t="shared" si="8"/>
        <v/>
      </c>
      <c r="B78" s="2" t="str">
        <f t="shared" si="9"/>
        <v/>
      </c>
    </row>
    <row r="79" spans="1:2" x14ac:dyDescent="0.15">
      <c r="A79" s="2" t="str">
        <f t="shared" si="8"/>
        <v/>
      </c>
      <c r="B79" s="2" t="str">
        <f t="shared" si="9"/>
        <v/>
      </c>
    </row>
    <row r="80" spans="1:2" x14ac:dyDescent="0.15">
      <c r="A80" s="2" t="str">
        <f t="shared" si="8"/>
        <v/>
      </c>
      <c r="B80" s="2" t="str">
        <f t="shared" si="9"/>
        <v/>
      </c>
    </row>
    <row r="81" spans="1:2" x14ac:dyDescent="0.15">
      <c r="A81" s="2" t="str">
        <f t="shared" si="8"/>
        <v/>
      </c>
      <c r="B81" s="2" t="str">
        <f t="shared" si="9"/>
        <v/>
      </c>
    </row>
    <row r="82" spans="1:2" x14ac:dyDescent="0.15">
      <c r="A82" s="2" t="str">
        <f t="shared" si="8"/>
        <v/>
      </c>
      <c r="B82" s="2" t="str">
        <f t="shared" si="9"/>
        <v/>
      </c>
    </row>
    <row r="83" spans="1:2" x14ac:dyDescent="0.15">
      <c r="A83" s="2" t="str">
        <f t="shared" si="8"/>
        <v/>
      </c>
      <c r="B83" s="2" t="str">
        <f t="shared" si="9"/>
        <v/>
      </c>
    </row>
    <row r="84" spans="1:2" x14ac:dyDescent="0.15">
      <c r="A84" s="2" t="str">
        <f t="shared" si="8"/>
        <v/>
      </c>
      <c r="B84" s="2" t="str">
        <f t="shared" si="9"/>
        <v/>
      </c>
    </row>
    <row r="85" spans="1:2" x14ac:dyDescent="0.15">
      <c r="A85" s="2" t="str">
        <f t="shared" si="8"/>
        <v/>
      </c>
      <c r="B85" s="2" t="str">
        <f t="shared" si="9"/>
        <v/>
      </c>
    </row>
    <row r="86" spans="1:2" x14ac:dyDescent="0.15">
      <c r="A86" s="2" t="str">
        <f t="shared" si="8"/>
        <v/>
      </c>
      <c r="B86" s="2" t="str">
        <f t="shared" si="9"/>
        <v/>
      </c>
    </row>
    <row r="87" spans="1:2" x14ac:dyDescent="0.15">
      <c r="A87" s="2" t="str">
        <f t="shared" si="8"/>
        <v/>
      </c>
      <c r="B87" s="2" t="str">
        <f t="shared" si="9"/>
        <v/>
      </c>
    </row>
    <row r="88" spans="1:2" x14ac:dyDescent="0.15">
      <c r="A88" s="2" t="str">
        <f t="shared" si="8"/>
        <v/>
      </c>
      <c r="B88" s="2" t="str">
        <f t="shared" si="9"/>
        <v/>
      </c>
    </row>
    <row r="89" spans="1:2" x14ac:dyDescent="0.15">
      <c r="A89" s="2" t="str">
        <f t="shared" si="8"/>
        <v/>
      </c>
      <c r="B89" s="2" t="str">
        <f t="shared" si="9"/>
        <v/>
      </c>
    </row>
    <row r="90" spans="1:2" x14ac:dyDescent="0.15">
      <c r="A90" s="2" t="str">
        <f t="shared" si="8"/>
        <v/>
      </c>
      <c r="B90" s="2" t="str">
        <f t="shared" si="9"/>
        <v/>
      </c>
    </row>
    <row r="91" spans="1:2" x14ac:dyDescent="0.15">
      <c r="A91" s="2" t="str">
        <f t="shared" si="8"/>
        <v/>
      </c>
      <c r="B91" s="2" t="str">
        <f t="shared" si="9"/>
        <v/>
      </c>
    </row>
    <row r="92" spans="1:2" x14ac:dyDescent="0.15">
      <c r="A92" s="2" t="str">
        <f t="shared" si="8"/>
        <v/>
      </c>
      <c r="B92" s="2" t="str">
        <f t="shared" si="9"/>
        <v/>
      </c>
    </row>
    <row r="93" spans="1:2" x14ac:dyDescent="0.15">
      <c r="A93" s="2" t="str">
        <f t="shared" si="8"/>
        <v/>
      </c>
      <c r="B93" s="2" t="str">
        <f t="shared" si="9"/>
        <v/>
      </c>
    </row>
    <row r="94" spans="1:2" x14ac:dyDescent="0.15">
      <c r="A94" s="2" t="str">
        <f t="shared" si="8"/>
        <v/>
      </c>
      <c r="B94" s="2" t="str">
        <f t="shared" si="9"/>
        <v/>
      </c>
    </row>
    <row r="95" spans="1:2" x14ac:dyDescent="0.15">
      <c r="A95" s="2" t="str">
        <f t="shared" si="8"/>
        <v/>
      </c>
      <c r="B95" s="2" t="str">
        <f t="shared" si="9"/>
        <v/>
      </c>
    </row>
    <row r="96" spans="1:2" x14ac:dyDescent="0.15">
      <c r="A96" s="2" t="str">
        <f t="shared" si="8"/>
        <v/>
      </c>
      <c r="B96" s="2" t="str">
        <f t="shared" si="9"/>
        <v/>
      </c>
    </row>
    <row r="97" spans="1:2" x14ac:dyDescent="0.15">
      <c r="A97" s="2" t="str">
        <f t="shared" si="8"/>
        <v/>
      </c>
      <c r="B97" s="2" t="str">
        <f t="shared" si="9"/>
        <v/>
      </c>
    </row>
    <row r="98" spans="1:2" x14ac:dyDescent="0.15">
      <c r="A98" s="2" t="str">
        <f t="shared" si="8"/>
        <v/>
      </c>
      <c r="B98" s="2" t="str">
        <f t="shared" si="9"/>
        <v/>
      </c>
    </row>
    <row r="99" spans="1:2" x14ac:dyDescent="0.15">
      <c r="A99" s="2" t="str">
        <f t="shared" si="8"/>
        <v/>
      </c>
      <c r="B99" s="2" t="str">
        <f t="shared" si="9"/>
        <v/>
      </c>
    </row>
    <row r="100" spans="1:2" x14ac:dyDescent="0.15">
      <c r="A100" s="2" t="str">
        <f t="shared" si="8"/>
        <v/>
      </c>
      <c r="B100" s="2" t="str">
        <f t="shared" si="9"/>
        <v/>
      </c>
    </row>
    <row r="101" spans="1:2" x14ac:dyDescent="0.15">
      <c r="A101" s="2" t="str">
        <f t="shared" si="8"/>
        <v/>
      </c>
      <c r="B101" s="2" t="str">
        <f t="shared" si="9"/>
        <v/>
      </c>
    </row>
    <row r="102" spans="1:2" x14ac:dyDescent="0.15">
      <c r="A102" s="2" t="str">
        <f t="shared" si="8"/>
        <v/>
      </c>
      <c r="B102" s="2" t="str">
        <f t="shared" si="9"/>
        <v/>
      </c>
    </row>
    <row r="103" spans="1:2" x14ac:dyDescent="0.15">
      <c r="A103" s="2" t="str">
        <f t="shared" si="8"/>
        <v/>
      </c>
      <c r="B103" s="2" t="str">
        <f t="shared" si="9"/>
        <v/>
      </c>
    </row>
    <row r="104" spans="1:2" x14ac:dyDescent="0.15">
      <c r="A104" s="2" t="str">
        <f t="shared" si="8"/>
        <v/>
      </c>
      <c r="B104" s="2" t="str">
        <f t="shared" si="9"/>
        <v/>
      </c>
    </row>
    <row r="105" spans="1:2" x14ac:dyDescent="0.15">
      <c r="A105" s="2" t="str">
        <f t="shared" si="8"/>
        <v/>
      </c>
      <c r="B105" s="2" t="str">
        <f t="shared" si="9"/>
        <v/>
      </c>
    </row>
    <row r="106" spans="1:2" x14ac:dyDescent="0.15">
      <c r="A106" s="2" t="str">
        <f t="shared" si="8"/>
        <v/>
      </c>
      <c r="B106" s="2" t="str">
        <f t="shared" si="9"/>
        <v/>
      </c>
    </row>
    <row r="107" spans="1:2" x14ac:dyDescent="0.15">
      <c r="A107" s="2" t="str">
        <f t="shared" si="8"/>
        <v/>
      </c>
      <c r="B107" s="2" t="str">
        <f t="shared" si="9"/>
        <v/>
      </c>
    </row>
    <row r="108" spans="1:2" x14ac:dyDescent="0.15">
      <c r="A108" s="2" t="str">
        <f t="shared" si="8"/>
        <v/>
      </c>
      <c r="B108" s="2" t="str">
        <f t="shared" si="9"/>
        <v/>
      </c>
    </row>
    <row r="109" spans="1:2" x14ac:dyDescent="0.15">
      <c r="A109" s="2" t="str">
        <f t="shared" si="8"/>
        <v/>
      </c>
      <c r="B109" s="2" t="str">
        <f t="shared" si="9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2023-12-04T02:55:42Z</dcterms:created>
  <dcterms:modified xsi:type="dcterms:W3CDTF">2024-02-09T08:04:36Z</dcterms:modified>
</cp:coreProperties>
</file>