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6_地域社会\（３）事件・事故\"/>
    </mc:Choice>
  </mc:AlternateContent>
  <xr:revisionPtr revIDLastSave="0" documentId="13_ncr:1_{EB1CE385-5504-4215-BA18-1CA8C8AD9F18}" xr6:coauthVersionLast="36" xr6:coauthVersionMax="36" xr10:uidLastSave="{00000000-0000-0000-0000-000000000000}"/>
  <bookViews>
    <workbookView xWindow="0" yWindow="0" windowWidth="20490" windowHeight="7455" xr2:uid="{F125BA68-93C5-4F04-A709-CF0295F3A845}"/>
  </bookViews>
  <sheets>
    <sheet name="データ" sheetId="2" r:id="rId1"/>
    <sheet name="グラフ1" sheetId="3" r:id="rId2"/>
  </sheets>
  <definedNames>
    <definedName name="横軸ラベル_西暦">OFFSET(データ!$E$9,MATCH(データ!$C$5,データ!$C$9:$C$109,0)-1,0,データ!$B$6,1)</definedName>
    <definedName name="五十代">OFFSET(データ!$R$9,MATCH(データ!$C$5,データ!$C$9:$C$109,0)-1,0,データ!$B$6,1)</definedName>
    <definedName name="三十代">OFFSET(データ!$P$9,MATCH(データ!$C$5,データ!$C$9:$C$109,0)-1,0,データ!$B$6,1)</definedName>
    <definedName name="四十代">OFFSET(データ!$Q$9,MATCH(データ!$C$5,データ!$C$9:$C$109,0)-1,0,データ!$B$6,1)</definedName>
    <definedName name="十代">OFFSET(データ!$N$9,MATCH(データ!$C$5,データ!$C$9:$C$109,0)-1,0,データ!$B$6,1)</definedName>
    <definedName name="二十代">OFFSET(データ!$O$9,MATCH(データ!$C$5,データ!$C$9:$C$109,0)-1,0,データ!$B$6,1)</definedName>
    <definedName name="六十五以上">OFFSET(データ!$T$9,MATCH(データ!$C$5,データ!$C$9:$C$109,0)-1,0,データ!$B$6,1)</definedName>
    <definedName name="六十四まで">OFFSET(データ!$S$9,MATCH(データ!$C$5,データ!$C$9:$C$109,0)-1,0,データ!$B$6,1)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2" l="1"/>
  <c r="N25" i="2" l="1"/>
  <c r="O25" i="2"/>
  <c r="P25" i="2"/>
  <c r="Q25" i="2"/>
  <c r="R25" i="2"/>
  <c r="S25" i="2"/>
  <c r="T25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E23" i="2" s="1"/>
  <c r="A22" i="2"/>
  <c r="E22" i="2" s="1"/>
  <c r="A21" i="2"/>
  <c r="A20" i="2"/>
  <c r="A19" i="2"/>
  <c r="E19" i="2" s="1"/>
  <c r="A18" i="2"/>
  <c r="E18" i="2" s="1"/>
  <c r="A17" i="2"/>
  <c r="A16" i="2"/>
  <c r="A15" i="2"/>
  <c r="E15" i="2" s="1"/>
  <c r="A14" i="2"/>
  <c r="E14" i="2" s="1"/>
  <c r="A13" i="2"/>
  <c r="A12" i="2"/>
  <c r="A11" i="2"/>
  <c r="E11" i="2" s="1"/>
  <c r="B10" i="2"/>
  <c r="A10" i="2"/>
  <c r="E10" i="2" s="1"/>
  <c r="B9" i="2"/>
  <c r="A9" i="2"/>
  <c r="E9" i="2" s="1"/>
  <c r="B6" i="2"/>
  <c r="E5" i="2"/>
  <c r="N24" i="2"/>
  <c r="N10" i="2"/>
  <c r="O10" i="2"/>
  <c r="P10" i="2"/>
  <c r="Q10" i="2"/>
  <c r="R10" i="2"/>
  <c r="S10" i="2"/>
  <c r="T10" i="2"/>
  <c r="N11" i="2"/>
  <c r="O11" i="2"/>
  <c r="P11" i="2"/>
  <c r="Q11" i="2"/>
  <c r="R11" i="2"/>
  <c r="S11" i="2"/>
  <c r="T11" i="2"/>
  <c r="N12" i="2"/>
  <c r="O12" i="2"/>
  <c r="P12" i="2"/>
  <c r="Q12" i="2"/>
  <c r="R12" i="2"/>
  <c r="S12" i="2"/>
  <c r="T12" i="2"/>
  <c r="N13" i="2"/>
  <c r="O13" i="2"/>
  <c r="P13" i="2"/>
  <c r="Q13" i="2"/>
  <c r="R13" i="2"/>
  <c r="S13" i="2"/>
  <c r="T13" i="2"/>
  <c r="N14" i="2"/>
  <c r="O14" i="2"/>
  <c r="P14" i="2"/>
  <c r="Q14" i="2"/>
  <c r="R14" i="2"/>
  <c r="S14" i="2"/>
  <c r="T14" i="2"/>
  <c r="N15" i="2"/>
  <c r="O15" i="2"/>
  <c r="P15" i="2"/>
  <c r="Q15" i="2"/>
  <c r="R15" i="2"/>
  <c r="S15" i="2"/>
  <c r="T15" i="2"/>
  <c r="N16" i="2"/>
  <c r="O16" i="2"/>
  <c r="P16" i="2"/>
  <c r="Q16" i="2"/>
  <c r="R16" i="2"/>
  <c r="S16" i="2"/>
  <c r="T16" i="2"/>
  <c r="N17" i="2"/>
  <c r="O17" i="2"/>
  <c r="P17" i="2"/>
  <c r="Q17" i="2"/>
  <c r="R17" i="2"/>
  <c r="S17" i="2"/>
  <c r="T17" i="2"/>
  <c r="N18" i="2"/>
  <c r="O18" i="2"/>
  <c r="P18" i="2"/>
  <c r="Q18" i="2"/>
  <c r="R18" i="2"/>
  <c r="S18" i="2"/>
  <c r="T18" i="2"/>
  <c r="N19" i="2"/>
  <c r="O19" i="2"/>
  <c r="P19" i="2"/>
  <c r="Q19" i="2"/>
  <c r="R19" i="2"/>
  <c r="S19" i="2"/>
  <c r="T19" i="2"/>
  <c r="N20" i="2"/>
  <c r="O20" i="2"/>
  <c r="P20" i="2"/>
  <c r="Q20" i="2"/>
  <c r="R20" i="2"/>
  <c r="S20" i="2"/>
  <c r="T20" i="2"/>
  <c r="N21" i="2"/>
  <c r="O21" i="2"/>
  <c r="P21" i="2"/>
  <c r="Q21" i="2"/>
  <c r="R21" i="2"/>
  <c r="S21" i="2"/>
  <c r="T21" i="2"/>
  <c r="N22" i="2"/>
  <c r="O22" i="2"/>
  <c r="P22" i="2"/>
  <c r="Q22" i="2"/>
  <c r="R22" i="2"/>
  <c r="S22" i="2"/>
  <c r="T22" i="2"/>
  <c r="N23" i="2"/>
  <c r="O23" i="2"/>
  <c r="P23" i="2"/>
  <c r="Q23" i="2"/>
  <c r="R23" i="2"/>
  <c r="S23" i="2"/>
  <c r="T23" i="2"/>
  <c r="O24" i="2"/>
  <c r="P24" i="2"/>
  <c r="Q24" i="2"/>
  <c r="R24" i="2"/>
  <c r="S24" i="2"/>
  <c r="T24" i="2"/>
  <c r="O9" i="2"/>
  <c r="P9" i="2"/>
  <c r="Q9" i="2"/>
  <c r="R9" i="2"/>
  <c r="S9" i="2"/>
  <c r="T9" i="2"/>
  <c r="N9" i="2"/>
  <c r="B26" i="2" l="1"/>
  <c r="B42" i="2"/>
  <c r="B50" i="2"/>
  <c r="B58" i="2"/>
  <c r="B66" i="2"/>
  <c r="B74" i="2"/>
  <c r="B90" i="2"/>
  <c r="B98" i="2"/>
  <c r="B106" i="2"/>
  <c r="B34" i="2"/>
  <c r="B82" i="2"/>
  <c r="B27" i="2"/>
  <c r="B35" i="2"/>
  <c r="B43" i="2"/>
  <c r="B51" i="2"/>
  <c r="B59" i="2"/>
  <c r="B67" i="2"/>
  <c r="B75" i="2"/>
  <c r="B83" i="2"/>
  <c r="B91" i="2"/>
  <c r="B99" i="2"/>
  <c r="B107" i="2"/>
  <c r="B12" i="2"/>
  <c r="B20" i="2"/>
  <c r="D20" i="2" s="1"/>
  <c r="B28" i="2"/>
  <c r="B36" i="2"/>
  <c r="B44" i="2"/>
  <c r="B52" i="2"/>
  <c r="B60" i="2"/>
  <c r="B68" i="2"/>
  <c r="B76" i="2"/>
  <c r="B84" i="2"/>
  <c r="B92" i="2"/>
  <c r="B100" i="2"/>
  <c r="B108" i="2"/>
  <c r="B13" i="2"/>
  <c r="D13" i="2" s="1"/>
  <c r="B21" i="2"/>
  <c r="D21" i="2" s="1"/>
  <c r="B29" i="2"/>
  <c r="B37" i="2"/>
  <c r="B45" i="2"/>
  <c r="B53" i="2"/>
  <c r="B61" i="2"/>
  <c r="B69" i="2"/>
  <c r="B77" i="2"/>
  <c r="B85" i="2"/>
  <c r="B93" i="2"/>
  <c r="B101" i="2"/>
  <c r="B109" i="2"/>
  <c r="B30" i="2"/>
  <c r="B38" i="2"/>
  <c r="B46" i="2"/>
  <c r="B54" i="2"/>
  <c r="B62" i="2"/>
  <c r="B70" i="2"/>
  <c r="B78" i="2"/>
  <c r="B86" i="2"/>
  <c r="B94" i="2"/>
  <c r="B102" i="2"/>
  <c r="D9" i="2"/>
  <c r="B31" i="2"/>
  <c r="B39" i="2"/>
  <c r="B47" i="2"/>
  <c r="B55" i="2"/>
  <c r="B63" i="2"/>
  <c r="B71" i="2"/>
  <c r="B79" i="2"/>
  <c r="B87" i="2"/>
  <c r="B95" i="2"/>
  <c r="B103" i="2"/>
  <c r="B16" i="2"/>
  <c r="D16" i="2" s="1"/>
  <c r="B24" i="2"/>
  <c r="D24" i="2" s="1"/>
  <c r="B32" i="2"/>
  <c r="B40" i="2"/>
  <c r="B48" i="2"/>
  <c r="B56" i="2"/>
  <c r="B64" i="2"/>
  <c r="B72" i="2"/>
  <c r="B80" i="2"/>
  <c r="B88" i="2"/>
  <c r="B96" i="2"/>
  <c r="B104" i="2"/>
  <c r="D10" i="2"/>
  <c r="B17" i="2"/>
  <c r="D17" i="2" s="1"/>
  <c r="B25" i="2"/>
  <c r="D25" i="2" s="1"/>
  <c r="B33" i="2"/>
  <c r="B41" i="2"/>
  <c r="B49" i="2"/>
  <c r="B57" i="2"/>
  <c r="B65" i="2"/>
  <c r="B73" i="2"/>
  <c r="B81" i="2"/>
  <c r="B89" i="2"/>
  <c r="B97" i="2"/>
  <c r="B105" i="2"/>
  <c r="D12" i="2"/>
  <c r="E12" i="2"/>
  <c r="E16" i="2"/>
  <c r="E20" i="2"/>
  <c r="E24" i="2"/>
  <c r="B14" i="2"/>
  <c r="D14" i="2" s="1"/>
  <c r="B18" i="2"/>
  <c r="D18" i="2" s="1"/>
  <c r="B22" i="2"/>
  <c r="D22" i="2" s="1"/>
  <c r="E13" i="2"/>
  <c r="E17" i="2"/>
  <c r="E21" i="2"/>
  <c r="E25" i="2"/>
  <c r="B11" i="2"/>
  <c r="D11" i="2" s="1"/>
  <c r="B15" i="2"/>
  <c r="D15" i="2" s="1"/>
  <c r="B19" i="2"/>
  <c r="D19" i="2" s="1"/>
  <c r="B23" i="2"/>
  <c r="D23" i="2" s="1"/>
</calcChain>
</file>

<file path=xl/sharedStrings.xml><?xml version="1.0" encoding="utf-8"?>
<sst xmlns="http://schemas.openxmlformats.org/spreadsheetml/2006/main" count="29" uniqueCount="22">
  <si>
    <t>60-64歳</t>
    <rPh sb="5" eb="6">
      <t>サイ</t>
    </rPh>
    <phoneticPr fontId="1"/>
  </si>
  <si>
    <t>合計</t>
    <rPh sb="0" eb="2">
      <t>ゴウケイ</t>
    </rPh>
    <phoneticPr fontId="1"/>
  </si>
  <si>
    <t>～19歳</t>
    <rPh sb="3" eb="4">
      <t>サイ</t>
    </rPh>
    <phoneticPr fontId="3"/>
  </si>
  <si>
    <t>20-29歳</t>
    <rPh sb="5" eb="6">
      <t>サイ</t>
    </rPh>
    <phoneticPr fontId="1"/>
  </si>
  <si>
    <t>30-39歳</t>
    <rPh sb="5" eb="6">
      <t>サイ</t>
    </rPh>
    <phoneticPr fontId="1"/>
  </si>
  <si>
    <t>40-49歳</t>
    <rPh sb="5" eb="6">
      <t>サイ</t>
    </rPh>
    <phoneticPr fontId="1"/>
  </si>
  <si>
    <t>50-59歳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</si>
  <si>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</si>
  <si>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割合（自動）</t>
    <rPh sb="0" eb="2">
      <t>ワリアイ</t>
    </rPh>
    <rPh sb="3" eb="5">
      <t>ジドウ</t>
    </rPh>
    <phoneticPr fontId="3"/>
  </si>
  <si>
    <t>列A、Ｂは</t>
    <rPh sb="0" eb="1">
      <t>レツ</t>
    </rPh>
    <phoneticPr fontId="3"/>
  </si>
  <si>
    <t>【「グラフ1」シートにデータが反映されます】</t>
    <rPh sb="15" eb="17">
      <t>ハンエイ</t>
    </rPh>
    <phoneticPr fontId="3"/>
  </si>
  <si>
    <t>上書きしないで</t>
    <rPh sb="0" eb="2">
      <t>ウワガ</t>
    </rPh>
    <phoneticPr fontId="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</si>
  <si>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3"/>
  </si>
  <si>
    <t>ください。</t>
    <phoneticPr fontId="3"/>
  </si>
  <si>
    <t>↓</t>
    <phoneticPr fontId="3"/>
  </si>
  <si>
    <t>年（年度）から</t>
    <rPh sb="0" eb="1">
      <t>ネン</t>
    </rPh>
    <rPh sb="2" eb="3">
      <t>ネン</t>
    </rPh>
    <rPh sb="3" eb="4">
      <t>ド</t>
    </rPh>
    <phoneticPr fontId="3"/>
  </si>
  <si>
    <t>年（年度）までのグラフを作成します</t>
    <phoneticPr fontId="3"/>
  </si>
  <si>
    <t>西暦</t>
    <rPh sb="0" eb="2">
      <t>セイレキ</t>
    </rPh>
    <phoneticPr fontId="3"/>
  </si>
  <si>
    <t>横軸ラベル_元号</t>
    <rPh sb="0" eb="2">
      <t>ヨコジク</t>
    </rPh>
    <rPh sb="6" eb="8">
      <t>ゲンゴウ</t>
    </rPh>
    <phoneticPr fontId="3"/>
  </si>
  <si>
    <t>横軸ラベル_西暦</t>
    <rPh sb="0" eb="2">
      <t>ヨコジク</t>
    </rPh>
    <rPh sb="6" eb="8">
      <t>セイレキ</t>
    </rPh>
    <phoneticPr fontId="3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</si>
  <si>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3"/>
  </si>
  <si>
    <t>交通事故による死亡者の年齢層別割合（資料：県警察本部「交通年鑑あおもり」）（単位：％）</t>
    <rPh sb="38" eb="40">
      <t>タンイ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</si>
</sst>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9" formatCode="yyyy"/>
  </numFmts>
  <fonts count="10" x14ac:knownFonts="1">
    <font>
      <sz val="11"/>
      <name val="ＭＳ Ｐゴシック"/>
      <family val="3"/>
      <charset val="128"/>
    </font>
    <font>
      <b/>
      <sz val="13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5" fillId="3" borderId="0" xfId="0" applyFont="1" applyFill="1" applyAlignment="1"/>
    <xf numFmtId="0" fontId="6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7" fillId="0" borderId="4" xfId="0" applyFont="1" applyBorder="1">
      <alignment vertical="center"/>
    </xf>
    <xf numFmtId="0" fontId="0" fillId="0" borderId="5" xfId="0" applyFon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38" fontId="4" fillId="0" borderId="0" xfId="1" applyFont="1">
      <alignment vertical="center"/>
    </xf>
    <xf numFmtId="0" fontId="9" fillId="0" borderId="4" xfId="0" applyFont="1" applyBorder="1" applyAlignment="1">
      <alignment horizontal="center" vertical="center"/>
    </xf>
    <xf numFmtId="14" fontId="0" fillId="4" borderId="6" xfId="0" applyNumberFormat="1" applyFont="1" applyFill="1" applyBorder="1">
      <alignment vertical="center"/>
    </xf>
    <xf numFmtId="0" fontId="0" fillId="0" borderId="7" xfId="0" applyFont="1" applyBorder="1">
      <alignment vertical="center"/>
    </xf>
    <xf numFmtId="179" fontId="0" fillId="0" borderId="7" xfId="0" applyNumberFormat="1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179" fontId="0" fillId="3" borderId="0" xfId="0" applyNumberFormat="1" applyFont="1" applyFill="1">
      <alignment vertical="center"/>
    </xf>
    <xf numFmtId="0" fontId="0" fillId="2" borderId="0" xfId="0" applyFont="1" applyFill="1">
      <alignment vertical="center"/>
    </xf>
    <xf numFmtId="0" fontId="0" fillId="3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179" fontId="0" fillId="0" borderId="0" xfId="0" applyNumberFormat="1" applyFont="1">
      <alignment vertical="center"/>
    </xf>
    <xf numFmtId="0" fontId="0" fillId="0" borderId="0" xfId="0" applyFont="1" applyAlignment="1">
      <alignment horizontal="right"/>
    </xf>
    <xf numFmtId="176" fontId="0" fillId="2" borderId="0" xfId="0" applyNumberFormat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CCFF"/>
      <color rgb="FFCC99FF"/>
      <color rgb="FF99FF99"/>
      <color rgb="FF99CCFF"/>
      <color rgb="FFFFCC99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交通事故による死亡者の年齢層別割合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73689197454136E-2"/>
          <c:y val="0.16293865785095221"/>
          <c:w val="0.88302937257475833"/>
          <c:h val="0.691046734891399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データ!$N$8</c:f>
              <c:strCache>
                <c:ptCount val="1"/>
                <c:pt idx="0">
                  <c:v>～19歳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84-407D-BEDE-B449EF002E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[0]!十代</c:f>
              <c:numCache>
                <c:formatCode>0.0_ </c:formatCode>
                <c:ptCount val="6"/>
                <c:pt idx="0">
                  <c:v>4.7619047619047619</c:v>
                </c:pt>
                <c:pt idx="1">
                  <c:v>6.666666666666667</c:v>
                </c:pt>
                <c:pt idx="2">
                  <c:v>0</c:v>
                </c:pt>
                <c:pt idx="3">
                  <c:v>10.714285714285714</c:v>
                </c:pt>
                <c:pt idx="4">
                  <c:v>6.8965517241379306</c:v>
                </c:pt>
                <c:pt idx="5">
                  <c:v>3.225806451612903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84-407D-BEDE-B449EF002E59}"/>
            </c:ext>
          </c:extLst>
        </c:ser>
        <c:ser>
          <c:idx val="1"/>
          <c:order val="1"/>
          <c:tx>
            <c:strRef>
              <c:f>データ!$O$8</c:f>
              <c:strCache>
                <c:ptCount val="1"/>
                <c:pt idx="0">
                  <c:v>20-29歳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[0]!二十代</c:f>
              <c:numCache>
                <c:formatCode>0.0_ </c:formatCode>
                <c:ptCount val="6"/>
                <c:pt idx="0">
                  <c:v>7.1428571428571423</c:v>
                </c:pt>
                <c:pt idx="1">
                  <c:v>13.333333333333334</c:v>
                </c:pt>
                <c:pt idx="2">
                  <c:v>8.1081081081081088</c:v>
                </c:pt>
                <c:pt idx="3">
                  <c:v>7.1428571428571423</c:v>
                </c:pt>
                <c:pt idx="4">
                  <c:v>6.8965517241379306</c:v>
                </c:pt>
                <c:pt idx="5">
                  <c:v>6.4516129032258061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84-407D-BEDE-B449EF002E59}"/>
            </c:ext>
          </c:extLst>
        </c:ser>
        <c:ser>
          <c:idx val="2"/>
          <c:order val="2"/>
          <c:tx>
            <c:strRef>
              <c:f>データ!$P$8</c:f>
              <c:strCache>
                <c:ptCount val="1"/>
                <c:pt idx="0">
                  <c:v>30-39歳</c:v>
                </c:pt>
              </c:strCache>
            </c:strRef>
          </c:tx>
          <c:spPr>
            <a:solidFill>
              <a:srgbClr val="FFCC99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384-407D-BEDE-B449EF002E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[0]!三十代</c:f>
              <c:numCache>
                <c:formatCode>0.0_ </c:formatCode>
                <c:ptCount val="6"/>
                <c:pt idx="0">
                  <c:v>4.7619047619047619</c:v>
                </c:pt>
                <c:pt idx="1">
                  <c:v>4.4444444444444446</c:v>
                </c:pt>
                <c:pt idx="2">
                  <c:v>2.7027027027027026</c:v>
                </c:pt>
                <c:pt idx="3">
                  <c:v>10.714285714285714</c:v>
                </c:pt>
                <c:pt idx="4">
                  <c:v>0</c:v>
                </c:pt>
                <c:pt idx="5">
                  <c:v>3.225806451612903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84-407D-BEDE-B449EF002E59}"/>
            </c:ext>
          </c:extLst>
        </c:ser>
        <c:ser>
          <c:idx val="3"/>
          <c:order val="3"/>
          <c:tx>
            <c:strRef>
              <c:f>データ!$Q$8</c:f>
              <c:strCache>
                <c:ptCount val="1"/>
                <c:pt idx="0">
                  <c:v>40-49歳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3E-405F-8C8A-3F27C97A73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[0]!四十代</c:f>
              <c:numCache>
                <c:formatCode>0.0_ </c:formatCode>
                <c:ptCount val="6"/>
                <c:pt idx="0">
                  <c:v>2.3809523809523809</c:v>
                </c:pt>
                <c:pt idx="1">
                  <c:v>6.666666666666667</c:v>
                </c:pt>
                <c:pt idx="2">
                  <c:v>8.1081081081081088</c:v>
                </c:pt>
                <c:pt idx="3">
                  <c:v>0</c:v>
                </c:pt>
                <c:pt idx="4">
                  <c:v>6.8965517241379306</c:v>
                </c:pt>
                <c:pt idx="5">
                  <c:v>16.129032258064516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84-407D-BEDE-B449EF002E59}"/>
            </c:ext>
          </c:extLst>
        </c:ser>
        <c:ser>
          <c:idx val="4"/>
          <c:order val="4"/>
          <c:tx>
            <c:strRef>
              <c:f>データ!$R$8</c:f>
              <c:strCache>
                <c:ptCount val="1"/>
                <c:pt idx="0">
                  <c:v>50-59歳</c:v>
                </c:pt>
              </c:strCache>
            </c:strRef>
          </c:tx>
          <c:spPr>
            <a:solidFill>
              <a:srgbClr val="99FF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[0]!五十代</c:f>
              <c:numCache>
                <c:formatCode>0.0_ </c:formatCode>
                <c:ptCount val="6"/>
                <c:pt idx="0">
                  <c:v>16.666666666666664</c:v>
                </c:pt>
                <c:pt idx="1">
                  <c:v>2.2222222222222223</c:v>
                </c:pt>
                <c:pt idx="2">
                  <c:v>2.7027027027027026</c:v>
                </c:pt>
                <c:pt idx="3">
                  <c:v>10.714285714285714</c:v>
                </c:pt>
                <c:pt idx="4">
                  <c:v>3.4482758620689653</c:v>
                </c:pt>
                <c:pt idx="5">
                  <c:v>6.4516129032258061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84-407D-BEDE-B449EF002E59}"/>
            </c:ext>
          </c:extLst>
        </c:ser>
        <c:ser>
          <c:idx val="5"/>
          <c:order val="5"/>
          <c:tx>
            <c:strRef>
              <c:f>データ!$S$8</c:f>
              <c:strCache>
                <c:ptCount val="1"/>
                <c:pt idx="0">
                  <c:v>60-64歳</c:v>
                </c:pt>
              </c:strCache>
            </c:strRef>
          </c:tx>
          <c:spPr>
            <a:solidFill>
              <a:srgbClr val="CC99FF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8.193456761343743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384-407D-BEDE-B449EF002E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[0]!六十四まで</c:f>
              <c:numCache>
                <c:formatCode>0.0_ </c:formatCode>
                <c:ptCount val="6"/>
                <c:pt idx="0">
                  <c:v>9.5238095238095237</c:v>
                </c:pt>
                <c:pt idx="1">
                  <c:v>2.2222222222222223</c:v>
                </c:pt>
                <c:pt idx="2">
                  <c:v>2.7027027027027026</c:v>
                </c:pt>
                <c:pt idx="3">
                  <c:v>7.1428571428571423</c:v>
                </c:pt>
                <c:pt idx="4">
                  <c:v>6.8965517241379306</c:v>
                </c:pt>
                <c:pt idx="5">
                  <c:v>16.129032258064516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84-407D-BEDE-B449EF002E59}"/>
            </c:ext>
          </c:extLst>
        </c:ser>
        <c:ser>
          <c:idx val="6"/>
          <c:order val="6"/>
          <c:tx>
            <c:strRef>
              <c:f>データ!$T$8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[0]!六十五以上</c:f>
              <c:numCache>
                <c:formatCode>0.0_ </c:formatCode>
                <c:ptCount val="6"/>
                <c:pt idx="0">
                  <c:v>54.761904761904766</c:v>
                </c:pt>
                <c:pt idx="1">
                  <c:v>64.444444444444443</c:v>
                </c:pt>
                <c:pt idx="2">
                  <c:v>75.675675675675677</c:v>
                </c:pt>
                <c:pt idx="3">
                  <c:v>53.571428571428569</c:v>
                </c:pt>
                <c:pt idx="4">
                  <c:v>68.965517241379317</c:v>
                </c:pt>
                <c:pt idx="5">
                  <c:v>48.387096774193552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84-407D-BEDE-B449EF002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0622040"/>
        <c:axId val="590625976"/>
      </c:barChart>
      <c:catAx>
        <c:axId val="5906220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90625976"/>
        <c:crosses val="autoZero"/>
        <c:auto val="1"/>
        <c:lblAlgn val="ctr"/>
        <c:lblOffset val="100"/>
        <c:noMultiLvlLbl val="0"/>
      </c:catAx>
      <c:valAx>
        <c:axId val="590625976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90622040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FCA3506-2342-4229-AC92-74E0C3DFD72D}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8B9D9F4-7B3A-4B5D-B21F-7C3834A206C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0.83878</cdr:y>
    </cdr:from>
    <cdr:to>
      <cdr:x>0.08677</cdr:x>
      <cdr:y>0.9281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9FA5368-E2B1-4C50-A1BF-C869EE23F847}"/>
            </a:ext>
          </a:extLst>
        </cdr:cNvPr>
        <cdr:cNvSpPr txBox="1"/>
      </cdr:nvSpPr>
      <cdr:spPr>
        <a:xfrm xmlns:a="http://schemas.openxmlformats.org/drawingml/2006/main">
          <a:off x="198438" y="5093230"/>
          <a:ext cx="608541" cy="54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0.58014</cdr:x>
      <cdr:y>0.92157</cdr:y>
    </cdr:from>
    <cdr:to>
      <cdr:x>1</cdr:x>
      <cdr:y>0.98222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42D8381-1F24-4BFA-96B0-E547C712AF6C}"/>
            </a:ext>
          </a:extLst>
        </cdr:cNvPr>
        <cdr:cNvSpPr txBox="1"/>
      </cdr:nvSpPr>
      <cdr:spPr>
        <a:xfrm xmlns:a="http://schemas.openxmlformats.org/drawingml/2006/main">
          <a:off x="5395383" y="5595938"/>
          <a:ext cx="3904721" cy="368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資料：県警察本部「交通年鑑あおもり」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9BFB7-9E1F-42B1-8C7A-A1DA3978D77E}">
  <dimension ref="A1:T109"/>
  <sheetViews>
    <sheetView tabSelected="1" topLeftCell="A4" workbookViewId="0">
      <selection activeCell="L25" sqref="L25"/>
    </sheetView>
  </sheetViews>
  <sheetFormatPr defaultRowHeight="13.5" x14ac:dyDescent="0.15"/>
  <cols>
    <col min="1" max="2" width="6" style="4" customWidth="1"/>
    <col min="3" max="3" width="9.5" style="8" bestFit="1" customWidth="1"/>
    <col min="4" max="4" width="11.25" style="8" customWidth="1"/>
    <col min="5" max="16384" width="9" style="8"/>
  </cols>
  <sheetData>
    <row r="1" spans="1:20" x14ac:dyDescent="0.15">
      <c r="A1" s="3" t="s">
        <v>9</v>
      </c>
      <c r="C1" s="1" t="s">
        <v>10</v>
      </c>
      <c r="D1" s="5"/>
      <c r="E1" s="5"/>
      <c r="F1" s="5"/>
      <c r="G1" s="5"/>
      <c r="H1" s="5"/>
      <c r="I1" s="6"/>
      <c r="J1" s="7"/>
      <c r="K1" s="7"/>
      <c r="L1" s="7"/>
      <c r="M1" s="7"/>
      <c r="N1" s="7"/>
      <c r="O1" s="7"/>
      <c r="P1" s="7"/>
      <c r="Q1" s="7"/>
      <c r="R1" s="7"/>
    </row>
    <row r="2" spans="1:20" x14ac:dyDescent="0.15">
      <c r="A2" s="3" t="s">
        <v>11</v>
      </c>
      <c r="C2" s="9" t="s">
        <v>12</v>
      </c>
      <c r="I2" s="10"/>
      <c r="J2" s="11"/>
      <c r="K2" s="11"/>
      <c r="L2" s="11"/>
      <c r="M2" s="11"/>
      <c r="N2" s="11"/>
      <c r="O2" s="12"/>
      <c r="Q2" s="12"/>
      <c r="R2" s="12"/>
    </row>
    <row r="3" spans="1:20" x14ac:dyDescent="0.15">
      <c r="A3" s="3" t="s">
        <v>13</v>
      </c>
      <c r="C3" s="9" t="s">
        <v>20</v>
      </c>
      <c r="I3" s="10"/>
      <c r="J3" s="13"/>
      <c r="K3" s="13"/>
      <c r="L3" s="13"/>
      <c r="M3" s="13"/>
      <c r="N3" s="13"/>
      <c r="O3" s="13"/>
    </row>
    <row r="4" spans="1:20" x14ac:dyDescent="0.15">
      <c r="A4" s="3"/>
      <c r="C4" s="14" t="s">
        <v>14</v>
      </c>
      <c r="I4" s="10"/>
      <c r="J4" s="13"/>
      <c r="K4" s="13"/>
      <c r="L4" s="13"/>
      <c r="M4" s="13"/>
      <c r="N4" s="13"/>
      <c r="O4" s="13"/>
    </row>
    <row r="5" spans="1:20" ht="20.25" customHeight="1" x14ac:dyDescent="0.15">
      <c r="C5" s="15">
        <v>42736</v>
      </c>
      <c r="D5" s="16" t="s">
        <v>15</v>
      </c>
      <c r="E5" s="17">
        <f>MAX($C$9:$C$109)</f>
        <v>44562</v>
      </c>
      <c r="F5" s="16" t="s">
        <v>16</v>
      </c>
      <c r="G5" s="16"/>
      <c r="H5" s="16"/>
      <c r="I5" s="18"/>
      <c r="J5" s="13"/>
      <c r="K5" s="13"/>
      <c r="L5" s="13"/>
      <c r="M5" s="13"/>
      <c r="N5" s="13"/>
      <c r="O5" s="13"/>
    </row>
    <row r="6" spans="1:20" x14ac:dyDescent="0.15">
      <c r="B6" s="4">
        <f>COUNTA(C9:C109)-MATCH(C5,C9:C109,0)+1</f>
        <v>6</v>
      </c>
    </row>
    <row r="7" spans="1:20" x14ac:dyDescent="0.15">
      <c r="A7" s="19"/>
      <c r="C7" s="8" t="s">
        <v>21</v>
      </c>
      <c r="N7" s="20" t="s">
        <v>8</v>
      </c>
      <c r="O7" s="20"/>
      <c r="P7" s="20"/>
      <c r="Q7" s="20"/>
      <c r="R7" s="20"/>
      <c r="S7" s="20"/>
      <c r="T7" s="20"/>
    </row>
    <row r="8" spans="1:20" ht="27" x14ac:dyDescent="0.15">
      <c r="A8" s="21"/>
      <c r="B8" s="21"/>
      <c r="C8" s="22" t="s">
        <v>17</v>
      </c>
      <c r="D8" s="22" t="s">
        <v>18</v>
      </c>
      <c r="E8" s="22" t="s">
        <v>19</v>
      </c>
      <c r="F8" s="8" t="s">
        <v>2</v>
      </c>
      <c r="G8" s="8" t="s">
        <v>3</v>
      </c>
      <c r="H8" s="8" t="s">
        <v>4</v>
      </c>
      <c r="I8" s="8" t="s">
        <v>5</v>
      </c>
      <c r="J8" s="8" t="s">
        <v>6</v>
      </c>
      <c r="K8" s="8" t="s">
        <v>0</v>
      </c>
      <c r="L8" s="8" t="s">
        <v>7</v>
      </c>
      <c r="M8" s="8" t="s">
        <v>1</v>
      </c>
      <c r="N8" s="20" t="s">
        <v>2</v>
      </c>
      <c r="O8" s="20" t="s">
        <v>3</v>
      </c>
      <c r="P8" s="20" t="s">
        <v>4</v>
      </c>
      <c r="Q8" s="20" t="s">
        <v>5</v>
      </c>
      <c r="R8" s="20" t="s">
        <v>6</v>
      </c>
      <c r="S8" s="20" t="s">
        <v>0</v>
      </c>
      <c r="T8" s="20" t="s">
        <v>7</v>
      </c>
    </row>
    <row r="9" spans="1:20" x14ac:dyDescent="0.15">
      <c r="A9" s="2" t="str">
        <f t="shared" ref="A9:A40" si="0">IF(C9=EDATE($C$5,0),1,"")</f>
        <v/>
      </c>
      <c r="B9" s="2" t="str">
        <f>IF(C9=EDATE($C$5,0),1,"")</f>
        <v/>
      </c>
      <c r="C9" s="23">
        <v>38718</v>
      </c>
      <c r="D9" s="24" t="str">
        <f t="shared" ref="D9:D10" si="1">IF(OR(A9=1,B9=1,A9),TEXT(C9,"ge"),TEXT(C9," "))</f>
        <v xml:space="preserve"> </v>
      </c>
      <c r="E9" s="24" t="str">
        <f t="shared" ref="E9:E10" si="2">IF(OR(A9=1,A9),TEXT(C9,"yyyy"),TEXT(C9,"yy"))</f>
        <v>06</v>
      </c>
      <c r="F9" s="8">
        <v>2</v>
      </c>
      <c r="G9" s="8">
        <v>3</v>
      </c>
      <c r="H9" s="8">
        <v>3</v>
      </c>
      <c r="I9" s="8">
        <v>4</v>
      </c>
      <c r="J9" s="8">
        <v>6</v>
      </c>
      <c r="K9" s="8">
        <v>6</v>
      </c>
      <c r="L9" s="8">
        <v>44</v>
      </c>
      <c r="M9" s="8">
        <v>68</v>
      </c>
      <c r="N9" s="25">
        <f>F9/$M9*100</f>
        <v>2.9411764705882351</v>
      </c>
      <c r="O9" s="25">
        <f t="shared" ref="O9:T9" si="3">G9/$M9*100</f>
        <v>4.4117647058823533</v>
      </c>
      <c r="P9" s="25">
        <f t="shared" si="3"/>
        <v>4.4117647058823533</v>
      </c>
      <c r="Q9" s="25">
        <f t="shared" si="3"/>
        <v>5.8823529411764701</v>
      </c>
      <c r="R9" s="25">
        <f t="shared" si="3"/>
        <v>8.8235294117647065</v>
      </c>
      <c r="S9" s="25">
        <f t="shared" si="3"/>
        <v>8.8235294117647065</v>
      </c>
      <c r="T9" s="25">
        <f t="shared" si="3"/>
        <v>64.705882352941174</v>
      </c>
    </row>
    <row r="10" spans="1:20" x14ac:dyDescent="0.15">
      <c r="A10" s="2" t="str">
        <f t="shared" si="0"/>
        <v/>
      </c>
      <c r="B10" s="2" t="str">
        <f>IF(C10=EDATE($C$5,0),1,"")</f>
        <v/>
      </c>
      <c r="C10" s="23">
        <v>39083</v>
      </c>
      <c r="D10" s="24" t="str">
        <f t="shared" si="1"/>
        <v xml:space="preserve"> </v>
      </c>
      <c r="E10" s="24" t="str">
        <f t="shared" si="2"/>
        <v>07</v>
      </c>
      <c r="F10" s="8">
        <v>2</v>
      </c>
      <c r="G10" s="8">
        <v>6</v>
      </c>
      <c r="H10" s="8">
        <v>7</v>
      </c>
      <c r="I10" s="8">
        <v>5</v>
      </c>
      <c r="J10" s="8">
        <v>16</v>
      </c>
      <c r="K10" s="8">
        <v>2</v>
      </c>
      <c r="L10" s="8">
        <v>54</v>
      </c>
      <c r="M10" s="8">
        <v>92</v>
      </c>
      <c r="N10" s="25">
        <f t="shared" ref="N10:N23" si="4">F10/$M10*100</f>
        <v>2.1739130434782608</v>
      </c>
      <c r="O10" s="25">
        <f t="shared" ref="O10:O24" si="5">G10/$M10*100</f>
        <v>6.5217391304347823</v>
      </c>
      <c r="P10" s="25">
        <f t="shared" ref="P10:P24" si="6">H10/$M10*100</f>
        <v>7.608695652173914</v>
      </c>
      <c r="Q10" s="25">
        <f t="shared" ref="Q10:Q24" si="7">I10/$M10*100</f>
        <v>5.4347826086956523</v>
      </c>
      <c r="R10" s="25">
        <f t="shared" ref="R10:R24" si="8">J10/$M10*100</f>
        <v>17.391304347826086</v>
      </c>
      <c r="S10" s="25">
        <f t="shared" ref="S10:S24" si="9">K10/$M10*100</f>
        <v>2.1739130434782608</v>
      </c>
      <c r="T10" s="25">
        <f t="shared" ref="T10:T24" si="10">L10/$M10*100</f>
        <v>58.695652173913047</v>
      </c>
    </row>
    <row r="11" spans="1:20" x14ac:dyDescent="0.15">
      <c r="A11" s="2" t="str">
        <f t="shared" si="0"/>
        <v/>
      </c>
      <c r="B11" s="2" t="str">
        <f t="shared" ref="B11:B42" si="11">IF(OR(A11=1,C11=$E$5),1,"")</f>
        <v/>
      </c>
      <c r="C11" s="23">
        <v>39448</v>
      </c>
      <c r="D11" s="24" t="str">
        <f t="shared" ref="D11:D25" si="12">IF(OR(A11=1,B11=1,A11),TEXT(C11,"ge"),TEXT(C11," "))</f>
        <v xml:space="preserve"> </v>
      </c>
      <c r="E11" s="24" t="str">
        <f t="shared" ref="E11:E25" si="13">IF(OR(A11=1,A11),TEXT(C11,"yyyy"),TEXT(C11,"yy"))</f>
        <v>08</v>
      </c>
      <c r="F11" s="8">
        <v>2</v>
      </c>
      <c r="G11" s="8">
        <v>3</v>
      </c>
      <c r="H11" s="8">
        <v>2</v>
      </c>
      <c r="I11" s="8">
        <v>5</v>
      </c>
      <c r="J11" s="8">
        <v>9</v>
      </c>
      <c r="K11" s="8">
        <v>8</v>
      </c>
      <c r="L11" s="8">
        <v>33</v>
      </c>
      <c r="M11" s="8">
        <v>62</v>
      </c>
      <c r="N11" s="25">
        <f t="shared" si="4"/>
        <v>3.225806451612903</v>
      </c>
      <c r="O11" s="25">
        <f t="shared" si="5"/>
        <v>4.838709677419355</v>
      </c>
      <c r="P11" s="25">
        <f t="shared" si="6"/>
        <v>3.225806451612903</v>
      </c>
      <c r="Q11" s="25">
        <f t="shared" si="7"/>
        <v>8.064516129032258</v>
      </c>
      <c r="R11" s="25">
        <f t="shared" si="8"/>
        <v>14.516129032258066</v>
      </c>
      <c r="S11" s="25">
        <f t="shared" si="9"/>
        <v>12.903225806451612</v>
      </c>
      <c r="T11" s="25">
        <f t="shared" si="10"/>
        <v>53.225806451612897</v>
      </c>
    </row>
    <row r="12" spans="1:20" x14ac:dyDescent="0.15">
      <c r="A12" s="2" t="str">
        <f t="shared" si="0"/>
        <v/>
      </c>
      <c r="B12" s="2" t="str">
        <f t="shared" si="11"/>
        <v/>
      </c>
      <c r="C12" s="23">
        <v>39814</v>
      </c>
      <c r="D12" s="24" t="str">
        <f t="shared" si="12"/>
        <v xml:space="preserve"> </v>
      </c>
      <c r="E12" s="24" t="str">
        <f t="shared" si="13"/>
        <v>09</v>
      </c>
      <c r="F12" s="8">
        <v>3</v>
      </c>
      <c r="G12" s="8">
        <v>4</v>
      </c>
      <c r="H12" s="8">
        <v>4</v>
      </c>
      <c r="I12" s="8">
        <v>6</v>
      </c>
      <c r="J12" s="8">
        <v>5</v>
      </c>
      <c r="K12" s="8">
        <v>4</v>
      </c>
      <c r="L12" s="8">
        <v>24</v>
      </c>
      <c r="M12" s="8">
        <v>50</v>
      </c>
      <c r="N12" s="25">
        <f t="shared" si="4"/>
        <v>6</v>
      </c>
      <c r="O12" s="25">
        <f t="shared" si="5"/>
        <v>8</v>
      </c>
      <c r="P12" s="25">
        <f t="shared" si="6"/>
        <v>8</v>
      </c>
      <c r="Q12" s="25">
        <f t="shared" si="7"/>
        <v>12</v>
      </c>
      <c r="R12" s="25">
        <f t="shared" si="8"/>
        <v>10</v>
      </c>
      <c r="S12" s="25">
        <f t="shared" si="9"/>
        <v>8</v>
      </c>
      <c r="T12" s="25">
        <f t="shared" si="10"/>
        <v>48</v>
      </c>
    </row>
    <row r="13" spans="1:20" x14ac:dyDescent="0.15">
      <c r="A13" s="2" t="str">
        <f t="shared" si="0"/>
        <v/>
      </c>
      <c r="B13" s="2" t="str">
        <f t="shared" si="11"/>
        <v/>
      </c>
      <c r="C13" s="23">
        <v>40179</v>
      </c>
      <c r="D13" s="24" t="str">
        <f t="shared" si="12"/>
        <v xml:space="preserve"> </v>
      </c>
      <c r="E13" s="24" t="str">
        <f t="shared" si="13"/>
        <v>10</v>
      </c>
      <c r="F13" s="8">
        <v>1</v>
      </c>
      <c r="G13" s="8">
        <v>4</v>
      </c>
      <c r="H13" s="8">
        <v>1</v>
      </c>
      <c r="I13" s="8">
        <v>3</v>
      </c>
      <c r="J13" s="8">
        <v>4</v>
      </c>
      <c r="K13" s="8">
        <v>8</v>
      </c>
      <c r="L13" s="8">
        <v>45</v>
      </c>
      <c r="M13" s="8">
        <v>66</v>
      </c>
      <c r="N13" s="25">
        <f t="shared" si="4"/>
        <v>1.5151515151515151</v>
      </c>
      <c r="O13" s="25">
        <f t="shared" si="5"/>
        <v>6.0606060606060606</v>
      </c>
      <c r="P13" s="25">
        <f t="shared" si="6"/>
        <v>1.5151515151515151</v>
      </c>
      <c r="Q13" s="25">
        <f t="shared" si="7"/>
        <v>4.5454545454545459</v>
      </c>
      <c r="R13" s="25">
        <f t="shared" si="8"/>
        <v>6.0606060606060606</v>
      </c>
      <c r="S13" s="25">
        <f t="shared" si="9"/>
        <v>12.121212121212121</v>
      </c>
      <c r="T13" s="25">
        <f t="shared" si="10"/>
        <v>68.181818181818173</v>
      </c>
    </row>
    <row r="14" spans="1:20" x14ac:dyDescent="0.15">
      <c r="A14" s="2" t="str">
        <f t="shared" si="0"/>
        <v/>
      </c>
      <c r="B14" s="2" t="str">
        <f t="shared" si="11"/>
        <v/>
      </c>
      <c r="C14" s="23">
        <v>40544</v>
      </c>
      <c r="D14" s="24" t="str">
        <f t="shared" si="12"/>
        <v xml:space="preserve"> </v>
      </c>
      <c r="E14" s="24" t="str">
        <f t="shared" si="13"/>
        <v>11</v>
      </c>
      <c r="F14" s="8">
        <v>4</v>
      </c>
      <c r="G14" s="8">
        <v>4</v>
      </c>
      <c r="H14" s="8">
        <v>4</v>
      </c>
      <c r="I14" s="8">
        <v>6</v>
      </c>
      <c r="J14" s="8">
        <v>10</v>
      </c>
      <c r="K14" s="8">
        <v>4</v>
      </c>
      <c r="L14" s="8">
        <v>22</v>
      </c>
      <c r="M14" s="8">
        <v>54</v>
      </c>
      <c r="N14" s="25">
        <f t="shared" si="4"/>
        <v>7.4074074074074066</v>
      </c>
      <c r="O14" s="25">
        <f t="shared" si="5"/>
        <v>7.4074074074074066</v>
      </c>
      <c r="P14" s="25">
        <f t="shared" si="6"/>
        <v>7.4074074074074066</v>
      </c>
      <c r="Q14" s="25">
        <f t="shared" si="7"/>
        <v>11.111111111111111</v>
      </c>
      <c r="R14" s="25">
        <f t="shared" si="8"/>
        <v>18.518518518518519</v>
      </c>
      <c r="S14" s="25">
        <f t="shared" si="9"/>
        <v>7.4074074074074066</v>
      </c>
      <c r="T14" s="25">
        <f t="shared" si="10"/>
        <v>40.74074074074074</v>
      </c>
    </row>
    <row r="15" spans="1:20" x14ac:dyDescent="0.15">
      <c r="A15" s="2" t="str">
        <f t="shared" si="0"/>
        <v/>
      </c>
      <c r="B15" s="2" t="str">
        <f t="shared" si="11"/>
        <v/>
      </c>
      <c r="C15" s="23">
        <v>40909</v>
      </c>
      <c r="D15" s="24" t="str">
        <f t="shared" si="12"/>
        <v xml:space="preserve"> </v>
      </c>
      <c r="E15" s="24" t="str">
        <f t="shared" si="13"/>
        <v>12</v>
      </c>
      <c r="F15" s="8">
        <v>3</v>
      </c>
      <c r="G15" s="8">
        <v>1</v>
      </c>
      <c r="H15" s="8">
        <v>3</v>
      </c>
      <c r="I15" s="8">
        <v>5</v>
      </c>
      <c r="J15" s="8">
        <v>9</v>
      </c>
      <c r="K15" s="8">
        <v>8</v>
      </c>
      <c r="L15" s="8">
        <v>30</v>
      </c>
      <c r="M15" s="8">
        <v>59</v>
      </c>
      <c r="N15" s="25">
        <f t="shared" si="4"/>
        <v>5.0847457627118651</v>
      </c>
      <c r="O15" s="25">
        <f t="shared" si="5"/>
        <v>1.6949152542372881</v>
      </c>
      <c r="P15" s="25">
        <f t="shared" si="6"/>
        <v>5.0847457627118651</v>
      </c>
      <c r="Q15" s="25">
        <f t="shared" si="7"/>
        <v>8.4745762711864394</v>
      </c>
      <c r="R15" s="25">
        <f t="shared" si="8"/>
        <v>15.254237288135593</v>
      </c>
      <c r="S15" s="25">
        <f t="shared" si="9"/>
        <v>13.559322033898304</v>
      </c>
      <c r="T15" s="25">
        <f t="shared" si="10"/>
        <v>50.847457627118644</v>
      </c>
    </row>
    <row r="16" spans="1:20" x14ac:dyDescent="0.15">
      <c r="A16" s="2" t="str">
        <f t="shared" si="0"/>
        <v/>
      </c>
      <c r="B16" s="2" t="str">
        <f t="shared" si="11"/>
        <v/>
      </c>
      <c r="C16" s="23">
        <v>41275</v>
      </c>
      <c r="D16" s="24" t="str">
        <f t="shared" si="12"/>
        <v xml:space="preserve"> </v>
      </c>
      <c r="E16" s="24" t="str">
        <f t="shared" si="13"/>
        <v>13</v>
      </c>
      <c r="F16" s="8">
        <v>2</v>
      </c>
      <c r="G16" s="8">
        <v>4</v>
      </c>
      <c r="H16" s="8">
        <v>1</v>
      </c>
      <c r="I16" s="8">
        <v>3</v>
      </c>
      <c r="J16" s="8">
        <v>2</v>
      </c>
      <c r="K16" s="8">
        <v>2</v>
      </c>
      <c r="L16" s="8">
        <v>34</v>
      </c>
      <c r="M16" s="8">
        <v>48</v>
      </c>
      <c r="N16" s="25">
        <f t="shared" si="4"/>
        <v>4.1666666666666661</v>
      </c>
      <c r="O16" s="25">
        <f t="shared" si="5"/>
        <v>8.3333333333333321</v>
      </c>
      <c r="P16" s="25">
        <f t="shared" si="6"/>
        <v>2.083333333333333</v>
      </c>
      <c r="Q16" s="25">
        <f t="shared" si="7"/>
        <v>6.25</v>
      </c>
      <c r="R16" s="25">
        <f t="shared" si="8"/>
        <v>4.1666666666666661</v>
      </c>
      <c r="S16" s="25">
        <f t="shared" si="9"/>
        <v>4.1666666666666661</v>
      </c>
      <c r="T16" s="25">
        <f t="shared" si="10"/>
        <v>70.833333333333343</v>
      </c>
    </row>
    <row r="17" spans="1:20" x14ac:dyDescent="0.15">
      <c r="A17" s="2" t="str">
        <f t="shared" si="0"/>
        <v/>
      </c>
      <c r="B17" s="2" t="str">
        <f t="shared" si="11"/>
        <v/>
      </c>
      <c r="C17" s="23">
        <v>41640</v>
      </c>
      <c r="D17" s="24" t="str">
        <f t="shared" si="12"/>
        <v xml:space="preserve"> </v>
      </c>
      <c r="E17" s="24" t="str">
        <f t="shared" si="13"/>
        <v>14</v>
      </c>
      <c r="F17" s="8">
        <v>0</v>
      </c>
      <c r="G17" s="8">
        <v>2</v>
      </c>
      <c r="H17" s="8">
        <v>3</v>
      </c>
      <c r="I17" s="8">
        <v>4</v>
      </c>
      <c r="J17" s="8">
        <v>5</v>
      </c>
      <c r="K17" s="8">
        <v>3</v>
      </c>
      <c r="L17" s="8">
        <v>37</v>
      </c>
      <c r="M17" s="8">
        <v>54</v>
      </c>
      <c r="N17" s="25">
        <f t="shared" si="4"/>
        <v>0</v>
      </c>
      <c r="O17" s="25">
        <f t="shared" si="5"/>
        <v>3.7037037037037033</v>
      </c>
      <c r="P17" s="25">
        <f t="shared" si="6"/>
        <v>5.5555555555555554</v>
      </c>
      <c r="Q17" s="25">
        <f t="shared" si="7"/>
        <v>7.4074074074074066</v>
      </c>
      <c r="R17" s="25">
        <f t="shared" si="8"/>
        <v>9.2592592592592595</v>
      </c>
      <c r="S17" s="25">
        <f t="shared" si="9"/>
        <v>5.5555555555555554</v>
      </c>
      <c r="T17" s="25">
        <f t="shared" si="10"/>
        <v>68.518518518518519</v>
      </c>
    </row>
    <row r="18" spans="1:20" x14ac:dyDescent="0.15">
      <c r="A18" s="2" t="str">
        <f t="shared" si="0"/>
        <v/>
      </c>
      <c r="B18" s="2" t="str">
        <f t="shared" si="11"/>
        <v/>
      </c>
      <c r="C18" s="23">
        <v>42005</v>
      </c>
      <c r="D18" s="24" t="str">
        <f t="shared" si="12"/>
        <v xml:space="preserve"> </v>
      </c>
      <c r="E18" s="24" t="str">
        <f t="shared" si="13"/>
        <v>15</v>
      </c>
      <c r="F18" s="8">
        <v>5</v>
      </c>
      <c r="G18" s="8">
        <v>3</v>
      </c>
      <c r="H18" s="8">
        <v>3</v>
      </c>
      <c r="I18" s="8">
        <v>1</v>
      </c>
      <c r="J18" s="8">
        <v>6</v>
      </c>
      <c r="K18" s="8">
        <v>3</v>
      </c>
      <c r="L18" s="8">
        <v>19</v>
      </c>
      <c r="M18" s="8">
        <v>40</v>
      </c>
      <c r="N18" s="25">
        <f t="shared" si="4"/>
        <v>12.5</v>
      </c>
      <c r="O18" s="25">
        <f t="shared" si="5"/>
        <v>7.5</v>
      </c>
      <c r="P18" s="25">
        <f t="shared" si="6"/>
        <v>7.5</v>
      </c>
      <c r="Q18" s="25">
        <f t="shared" si="7"/>
        <v>2.5</v>
      </c>
      <c r="R18" s="25">
        <f t="shared" si="8"/>
        <v>15</v>
      </c>
      <c r="S18" s="25">
        <f t="shared" si="9"/>
        <v>7.5</v>
      </c>
      <c r="T18" s="25">
        <f t="shared" si="10"/>
        <v>47.5</v>
      </c>
    </row>
    <row r="19" spans="1:20" x14ac:dyDescent="0.15">
      <c r="A19" s="2" t="str">
        <f t="shared" si="0"/>
        <v/>
      </c>
      <c r="B19" s="2" t="str">
        <f t="shared" si="11"/>
        <v/>
      </c>
      <c r="C19" s="23">
        <v>42370</v>
      </c>
      <c r="D19" s="24" t="str">
        <f t="shared" si="12"/>
        <v xml:space="preserve"> </v>
      </c>
      <c r="E19" s="24" t="str">
        <f t="shared" si="13"/>
        <v>16</v>
      </c>
      <c r="F19" s="8">
        <v>5</v>
      </c>
      <c r="G19" s="8">
        <v>5</v>
      </c>
      <c r="H19" s="8">
        <v>4</v>
      </c>
      <c r="I19" s="8">
        <v>1</v>
      </c>
      <c r="J19" s="8">
        <v>8</v>
      </c>
      <c r="K19" s="8">
        <v>3</v>
      </c>
      <c r="L19" s="8">
        <v>27</v>
      </c>
      <c r="M19" s="8">
        <v>53</v>
      </c>
      <c r="N19" s="25">
        <f t="shared" si="4"/>
        <v>9.433962264150944</v>
      </c>
      <c r="O19" s="25">
        <f t="shared" si="5"/>
        <v>9.433962264150944</v>
      </c>
      <c r="P19" s="25">
        <f t="shared" si="6"/>
        <v>7.5471698113207548</v>
      </c>
      <c r="Q19" s="25">
        <f t="shared" si="7"/>
        <v>1.8867924528301887</v>
      </c>
      <c r="R19" s="25">
        <f t="shared" si="8"/>
        <v>15.09433962264151</v>
      </c>
      <c r="S19" s="25">
        <f t="shared" si="9"/>
        <v>5.6603773584905666</v>
      </c>
      <c r="T19" s="25">
        <f t="shared" si="10"/>
        <v>50.943396226415096</v>
      </c>
    </row>
    <row r="20" spans="1:20" x14ac:dyDescent="0.15">
      <c r="A20" s="2">
        <f t="shared" si="0"/>
        <v>1</v>
      </c>
      <c r="B20" s="2">
        <f t="shared" si="11"/>
        <v>1</v>
      </c>
      <c r="C20" s="23">
        <v>42736</v>
      </c>
      <c r="D20" s="24" t="str">
        <f t="shared" si="12"/>
        <v>H29</v>
      </c>
      <c r="E20" s="24" t="str">
        <f t="shared" si="13"/>
        <v>2017</v>
      </c>
      <c r="F20" s="8">
        <v>2</v>
      </c>
      <c r="G20" s="8">
        <v>3</v>
      </c>
      <c r="H20" s="8">
        <v>2</v>
      </c>
      <c r="I20" s="8">
        <v>1</v>
      </c>
      <c r="J20" s="8">
        <v>7</v>
      </c>
      <c r="K20" s="8">
        <v>4</v>
      </c>
      <c r="L20" s="8">
        <v>23</v>
      </c>
      <c r="M20" s="8">
        <v>42</v>
      </c>
      <c r="N20" s="25">
        <f t="shared" si="4"/>
        <v>4.7619047619047619</v>
      </c>
      <c r="O20" s="25">
        <f t="shared" si="5"/>
        <v>7.1428571428571423</v>
      </c>
      <c r="P20" s="25">
        <f t="shared" si="6"/>
        <v>4.7619047619047619</v>
      </c>
      <c r="Q20" s="25">
        <f t="shared" si="7"/>
        <v>2.3809523809523809</v>
      </c>
      <c r="R20" s="25">
        <f t="shared" si="8"/>
        <v>16.666666666666664</v>
      </c>
      <c r="S20" s="25">
        <f t="shared" si="9"/>
        <v>9.5238095238095237</v>
      </c>
      <c r="T20" s="25">
        <f t="shared" si="10"/>
        <v>54.761904761904766</v>
      </c>
    </row>
    <row r="21" spans="1:20" x14ac:dyDescent="0.15">
      <c r="A21" s="2" t="str">
        <f t="shared" si="0"/>
        <v/>
      </c>
      <c r="B21" s="2" t="str">
        <f t="shared" si="11"/>
        <v/>
      </c>
      <c r="C21" s="23">
        <v>43101</v>
      </c>
      <c r="D21" s="24" t="str">
        <f t="shared" si="12"/>
        <v xml:space="preserve"> </v>
      </c>
      <c r="E21" s="24" t="str">
        <f t="shared" si="13"/>
        <v>18</v>
      </c>
      <c r="F21" s="8">
        <v>3</v>
      </c>
      <c r="G21" s="8">
        <v>6</v>
      </c>
      <c r="H21" s="8">
        <v>2</v>
      </c>
      <c r="I21" s="8">
        <v>3</v>
      </c>
      <c r="J21" s="8">
        <v>1</v>
      </c>
      <c r="K21" s="8">
        <v>1</v>
      </c>
      <c r="L21" s="8">
        <v>29</v>
      </c>
      <c r="M21" s="8">
        <v>45</v>
      </c>
      <c r="N21" s="25">
        <f t="shared" si="4"/>
        <v>6.666666666666667</v>
      </c>
      <c r="O21" s="25">
        <f t="shared" si="5"/>
        <v>13.333333333333334</v>
      </c>
      <c r="P21" s="25">
        <f t="shared" si="6"/>
        <v>4.4444444444444446</v>
      </c>
      <c r="Q21" s="25">
        <f t="shared" si="7"/>
        <v>6.666666666666667</v>
      </c>
      <c r="R21" s="25">
        <f t="shared" si="8"/>
        <v>2.2222222222222223</v>
      </c>
      <c r="S21" s="25">
        <f t="shared" si="9"/>
        <v>2.2222222222222223</v>
      </c>
      <c r="T21" s="25">
        <f t="shared" si="10"/>
        <v>64.444444444444443</v>
      </c>
    </row>
    <row r="22" spans="1:20" x14ac:dyDescent="0.15">
      <c r="A22" s="2" t="str">
        <f t="shared" si="0"/>
        <v/>
      </c>
      <c r="B22" s="2" t="str">
        <f t="shared" si="11"/>
        <v/>
      </c>
      <c r="C22" s="23">
        <v>43466</v>
      </c>
      <c r="D22" s="24" t="str">
        <f t="shared" si="12"/>
        <v xml:space="preserve"> </v>
      </c>
      <c r="E22" s="24" t="str">
        <f t="shared" si="13"/>
        <v>19</v>
      </c>
      <c r="F22" s="8">
        <v>0</v>
      </c>
      <c r="G22" s="8">
        <v>3</v>
      </c>
      <c r="H22" s="8">
        <v>1</v>
      </c>
      <c r="I22" s="8">
        <v>3</v>
      </c>
      <c r="J22" s="8">
        <v>1</v>
      </c>
      <c r="K22" s="8">
        <v>1</v>
      </c>
      <c r="L22" s="8">
        <v>28</v>
      </c>
      <c r="M22" s="8">
        <v>37</v>
      </c>
      <c r="N22" s="25">
        <f t="shared" si="4"/>
        <v>0</v>
      </c>
      <c r="O22" s="25">
        <f t="shared" si="5"/>
        <v>8.1081081081081088</v>
      </c>
      <c r="P22" s="25">
        <f t="shared" si="6"/>
        <v>2.7027027027027026</v>
      </c>
      <c r="Q22" s="25">
        <f t="shared" si="7"/>
        <v>8.1081081081081088</v>
      </c>
      <c r="R22" s="25">
        <f t="shared" si="8"/>
        <v>2.7027027027027026</v>
      </c>
      <c r="S22" s="25">
        <f t="shared" si="9"/>
        <v>2.7027027027027026</v>
      </c>
      <c r="T22" s="25">
        <f t="shared" si="10"/>
        <v>75.675675675675677</v>
      </c>
    </row>
    <row r="23" spans="1:20" x14ac:dyDescent="0.15">
      <c r="A23" s="2" t="str">
        <f t="shared" si="0"/>
        <v/>
      </c>
      <c r="B23" s="2" t="str">
        <f t="shared" si="11"/>
        <v/>
      </c>
      <c r="C23" s="23">
        <v>43831</v>
      </c>
      <c r="D23" s="24" t="str">
        <f t="shared" si="12"/>
        <v xml:space="preserve"> </v>
      </c>
      <c r="E23" s="24" t="str">
        <f t="shared" si="13"/>
        <v>20</v>
      </c>
      <c r="F23" s="8">
        <v>3</v>
      </c>
      <c r="G23" s="8">
        <v>2</v>
      </c>
      <c r="H23" s="8">
        <v>3</v>
      </c>
      <c r="I23" s="8">
        <v>0</v>
      </c>
      <c r="J23" s="8">
        <v>3</v>
      </c>
      <c r="K23" s="8">
        <v>2</v>
      </c>
      <c r="L23" s="8">
        <v>15</v>
      </c>
      <c r="M23" s="8">
        <v>28</v>
      </c>
      <c r="N23" s="25">
        <f t="shared" si="4"/>
        <v>10.714285714285714</v>
      </c>
      <c r="O23" s="25">
        <f t="shared" si="5"/>
        <v>7.1428571428571423</v>
      </c>
      <c r="P23" s="25">
        <f t="shared" si="6"/>
        <v>10.714285714285714</v>
      </c>
      <c r="Q23" s="25">
        <f t="shared" si="7"/>
        <v>0</v>
      </c>
      <c r="R23" s="25">
        <f t="shared" si="8"/>
        <v>10.714285714285714</v>
      </c>
      <c r="S23" s="25">
        <f t="shared" si="9"/>
        <v>7.1428571428571423</v>
      </c>
      <c r="T23" s="25">
        <f t="shared" si="10"/>
        <v>53.571428571428569</v>
      </c>
    </row>
    <row r="24" spans="1:20" x14ac:dyDescent="0.15">
      <c r="A24" s="2" t="str">
        <f t="shared" si="0"/>
        <v/>
      </c>
      <c r="B24" s="2" t="str">
        <f t="shared" si="11"/>
        <v/>
      </c>
      <c r="C24" s="23">
        <v>44197</v>
      </c>
      <c r="D24" s="24" t="str">
        <f t="shared" si="12"/>
        <v xml:space="preserve"> </v>
      </c>
      <c r="E24" s="24" t="str">
        <f t="shared" si="13"/>
        <v>21</v>
      </c>
      <c r="F24" s="8">
        <v>2</v>
      </c>
      <c r="G24" s="8">
        <v>2</v>
      </c>
      <c r="H24" s="8">
        <v>0</v>
      </c>
      <c r="I24" s="8">
        <v>2</v>
      </c>
      <c r="J24" s="8">
        <v>1</v>
      </c>
      <c r="K24" s="8">
        <v>2</v>
      </c>
      <c r="L24" s="8">
        <v>20</v>
      </c>
      <c r="M24" s="8">
        <v>29</v>
      </c>
      <c r="N24" s="25">
        <f>F24/$M24*100</f>
        <v>6.8965517241379306</v>
      </c>
      <c r="O24" s="25">
        <f t="shared" si="5"/>
        <v>6.8965517241379306</v>
      </c>
      <c r="P24" s="25">
        <f t="shared" si="6"/>
        <v>0</v>
      </c>
      <c r="Q24" s="25">
        <f t="shared" si="7"/>
        <v>6.8965517241379306</v>
      </c>
      <c r="R24" s="25">
        <f t="shared" si="8"/>
        <v>3.4482758620689653</v>
      </c>
      <c r="S24" s="25">
        <f t="shared" si="9"/>
        <v>6.8965517241379306</v>
      </c>
      <c r="T24" s="25">
        <f t="shared" si="10"/>
        <v>68.965517241379317</v>
      </c>
    </row>
    <row r="25" spans="1:20" x14ac:dyDescent="0.15">
      <c r="A25" s="2" t="str">
        <f t="shared" si="0"/>
        <v/>
      </c>
      <c r="B25" s="2">
        <f t="shared" si="11"/>
        <v>1</v>
      </c>
      <c r="C25" s="23">
        <v>44562</v>
      </c>
      <c r="D25" s="24" t="str">
        <f t="shared" si="12"/>
        <v>R4</v>
      </c>
      <c r="E25" s="24" t="str">
        <f t="shared" si="13"/>
        <v>22</v>
      </c>
      <c r="F25" s="8">
        <v>1</v>
      </c>
      <c r="G25" s="8">
        <v>2</v>
      </c>
      <c r="H25" s="8">
        <v>1</v>
      </c>
      <c r="I25" s="8">
        <v>5</v>
      </c>
      <c r="J25" s="8">
        <v>2</v>
      </c>
      <c r="K25" s="8">
        <v>5</v>
      </c>
      <c r="L25" s="8">
        <v>15</v>
      </c>
      <c r="M25" s="8">
        <f>SUM(F25:L25)</f>
        <v>31</v>
      </c>
      <c r="N25" s="25">
        <f>F25/$M25*100</f>
        <v>3.225806451612903</v>
      </c>
      <c r="O25" s="25">
        <f t="shared" ref="O25" si="14">G25/$M25*100</f>
        <v>6.4516129032258061</v>
      </c>
      <c r="P25" s="25">
        <f t="shared" ref="P25" si="15">H25/$M25*100</f>
        <v>3.225806451612903</v>
      </c>
      <c r="Q25" s="25">
        <f t="shared" ref="Q25" si="16">I25/$M25*100</f>
        <v>16.129032258064516</v>
      </c>
      <c r="R25" s="25">
        <f t="shared" ref="R25" si="17">J25/$M25*100</f>
        <v>6.4516129032258061</v>
      </c>
      <c r="S25" s="25">
        <f t="shared" ref="S25" si="18">K25/$M25*100</f>
        <v>16.129032258064516</v>
      </c>
      <c r="T25" s="25">
        <f t="shared" ref="T25" si="19">L25/$M25*100</f>
        <v>48.387096774193552</v>
      </c>
    </row>
    <row r="26" spans="1:20" x14ac:dyDescent="0.15">
      <c r="A26" s="2" t="str">
        <f t="shared" si="0"/>
        <v/>
      </c>
      <c r="B26" s="2" t="str">
        <f t="shared" si="11"/>
        <v/>
      </c>
    </row>
    <row r="27" spans="1:20" x14ac:dyDescent="0.15">
      <c r="A27" s="2" t="str">
        <f t="shared" si="0"/>
        <v/>
      </c>
      <c r="B27" s="2" t="str">
        <f t="shared" si="11"/>
        <v/>
      </c>
    </row>
    <row r="28" spans="1:20" x14ac:dyDescent="0.15">
      <c r="A28" s="2" t="str">
        <f t="shared" si="0"/>
        <v/>
      </c>
      <c r="B28" s="2" t="str">
        <f t="shared" si="11"/>
        <v/>
      </c>
    </row>
    <row r="29" spans="1:20" x14ac:dyDescent="0.15">
      <c r="A29" s="2" t="str">
        <f t="shared" si="0"/>
        <v/>
      </c>
      <c r="B29" s="2" t="str">
        <f t="shared" si="11"/>
        <v/>
      </c>
    </row>
    <row r="30" spans="1:20" x14ac:dyDescent="0.15">
      <c r="A30" s="2" t="str">
        <f t="shared" si="0"/>
        <v/>
      </c>
      <c r="B30" s="2" t="str">
        <f t="shared" si="11"/>
        <v/>
      </c>
    </row>
    <row r="31" spans="1:20" x14ac:dyDescent="0.15">
      <c r="A31" s="2" t="str">
        <f t="shared" si="0"/>
        <v/>
      </c>
      <c r="B31" s="2" t="str">
        <f t="shared" si="11"/>
        <v/>
      </c>
    </row>
    <row r="32" spans="1:20" x14ac:dyDescent="0.15">
      <c r="A32" s="2" t="str">
        <f t="shared" si="0"/>
        <v/>
      </c>
      <c r="B32" s="2" t="str">
        <f t="shared" si="11"/>
        <v/>
      </c>
    </row>
    <row r="33" spans="1:2" x14ac:dyDescent="0.15">
      <c r="A33" s="2" t="str">
        <f t="shared" si="0"/>
        <v/>
      </c>
      <c r="B33" s="2" t="str">
        <f t="shared" si="11"/>
        <v/>
      </c>
    </row>
    <row r="34" spans="1:2" x14ac:dyDescent="0.15">
      <c r="A34" s="2" t="str">
        <f t="shared" si="0"/>
        <v/>
      </c>
      <c r="B34" s="2" t="str">
        <f t="shared" si="11"/>
        <v/>
      </c>
    </row>
    <row r="35" spans="1:2" x14ac:dyDescent="0.15">
      <c r="A35" s="2" t="str">
        <f t="shared" si="0"/>
        <v/>
      </c>
      <c r="B35" s="2" t="str">
        <f t="shared" si="11"/>
        <v/>
      </c>
    </row>
    <row r="36" spans="1:2" x14ac:dyDescent="0.15">
      <c r="A36" s="2" t="str">
        <f t="shared" si="0"/>
        <v/>
      </c>
      <c r="B36" s="2" t="str">
        <f t="shared" si="11"/>
        <v/>
      </c>
    </row>
    <row r="37" spans="1:2" x14ac:dyDescent="0.15">
      <c r="A37" s="2" t="str">
        <f t="shared" si="0"/>
        <v/>
      </c>
      <c r="B37" s="2" t="str">
        <f t="shared" si="11"/>
        <v/>
      </c>
    </row>
    <row r="38" spans="1:2" x14ac:dyDescent="0.15">
      <c r="A38" s="2" t="str">
        <f t="shared" si="0"/>
        <v/>
      </c>
      <c r="B38" s="2" t="str">
        <f t="shared" si="11"/>
        <v/>
      </c>
    </row>
    <row r="39" spans="1:2" x14ac:dyDescent="0.15">
      <c r="A39" s="2" t="str">
        <f t="shared" si="0"/>
        <v/>
      </c>
      <c r="B39" s="2" t="str">
        <f t="shared" si="11"/>
        <v/>
      </c>
    </row>
    <row r="40" spans="1:2" x14ac:dyDescent="0.15">
      <c r="A40" s="2" t="str">
        <f t="shared" si="0"/>
        <v/>
      </c>
      <c r="B40" s="2" t="str">
        <f t="shared" si="11"/>
        <v/>
      </c>
    </row>
    <row r="41" spans="1:2" x14ac:dyDescent="0.15">
      <c r="A41" s="2" t="str">
        <f t="shared" ref="A41:A72" si="20">IF(C41=EDATE($C$5,0),1,"")</f>
        <v/>
      </c>
      <c r="B41" s="2" t="str">
        <f t="shared" si="11"/>
        <v/>
      </c>
    </row>
    <row r="42" spans="1:2" x14ac:dyDescent="0.15">
      <c r="A42" s="2" t="str">
        <f t="shared" si="20"/>
        <v/>
      </c>
      <c r="B42" s="2" t="str">
        <f t="shared" si="11"/>
        <v/>
      </c>
    </row>
    <row r="43" spans="1:2" x14ac:dyDescent="0.15">
      <c r="A43" s="2" t="str">
        <f t="shared" si="20"/>
        <v/>
      </c>
      <c r="B43" s="2" t="str">
        <f t="shared" ref="B43:B74" si="21">IF(OR(A43=1,C43=$E$5),1,"")</f>
        <v/>
      </c>
    </row>
    <row r="44" spans="1:2" x14ac:dyDescent="0.15">
      <c r="A44" s="2" t="str">
        <f t="shared" si="20"/>
        <v/>
      </c>
      <c r="B44" s="2" t="str">
        <f t="shared" si="21"/>
        <v/>
      </c>
    </row>
    <row r="45" spans="1:2" x14ac:dyDescent="0.15">
      <c r="A45" s="2" t="str">
        <f t="shared" si="20"/>
        <v/>
      </c>
      <c r="B45" s="2" t="str">
        <f t="shared" si="21"/>
        <v/>
      </c>
    </row>
    <row r="46" spans="1:2" x14ac:dyDescent="0.15">
      <c r="A46" s="2" t="str">
        <f t="shared" si="20"/>
        <v/>
      </c>
      <c r="B46" s="2" t="str">
        <f t="shared" si="21"/>
        <v/>
      </c>
    </row>
    <row r="47" spans="1:2" x14ac:dyDescent="0.15">
      <c r="A47" s="2" t="str">
        <f t="shared" si="20"/>
        <v/>
      </c>
      <c r="B47" s="2" t="str">
        <f t="shared" si="21"/>
        <v/>
      </c>
    </row>
    <row r="48" spans="1:2" x14ac:dyDescent="0.15">
      <c r="A48" s="2" t="str">
        <f t="shared" si="20"/>
        <v/>
      </c>
      <c r="B48" s="2" t="str">
        <f t="shared" si="21"/>
        <v/>
      </c>
    </row>
    <row r="49" spans="1:2" x14ac:dyDescent="0.15">
      <c r="A49" s="2" t="str">
        <f t="shared" si="20"/>
        <v/>
      </c>
      <c r="B49" s="2" t="str">
        <f t="shared" si="21"/>
        <v/>
      </c>
    </row>
    <row r="50" spans="1:2" x14ac:dyDescent="0.15">
      <c r="A50" s="2" t="str">
        <f t="shared" si="20"/>
        <v/>
      </c>
      <c r="B50" s="2" t="str">
        <f t="shared" si="21"/>
        <v/>
      </c>
    </row>
    <row r="51" spans="1:2" x14ac:dyDescent="0.15">
      <c r="A51" s="2" t="str">
        <f t="shared" si="20"/>
        <v/>
      </c>
      <c r="B51" s="2" t="str">
        <f t="shared" si="21"/>
        <v/>
      </c>
    </row>
    <row r="52" spans="1:2" x14ac:dyDescent="0.15">
      <c r="A52" s="2" t="str">
        <f t="shared" si="20"/>
        <v/>
      </c>
      <c r="B52" s="2" t="str">
        <f t="shared" si="21"/>
        <v/>
      </c>
    </row>
    <row r="53" spans="1:2" x14ac:dyDescent="0.15">
      <c r="A53" s="2" t="str">
        <f t="shared" si="20"/>
        <v/>
      </c>
      <c r="B53" s="2" t="str">
        <f t="shared" si="21"/>
        <v/>
      </c>
    </row>
    <row r="54" spans="1:2" x14ac:dyDescent="0.15">
      <c r="A54" s="2" t="str">
        <f t="shared" si="20"/>
        <v/>
      </c>
      <c r="B54" s="2" t="str">
        <f t="shared" si="21"/>
        <v/>
      </c>
    </row>
    <row r="55" spans="1:2" x14ac:dyDescent="0.15">
      <c r="A55" s="2" t="str">
        <f t="shared" si="20"/>
        <v/>
      </c>
      <c r="B55" s="2" t="str">
        <f t="shared" si="21"/>
        <v/>
      </c>
    </row>
    <row r="56" spans="1:2" x14ac:dyDescent="0.15">
      <c r="A56" s="2" t="str">
        <f t="shared" si="20"/>
        <v/>
      </c>
      <c r="B56" s="2" t="str">
        <f t="shared" si="21"/>
        <v/>
      </c>
    </row>
    <row r="57" spans="1:2" x14ac:dyDescent="0.15">
      <c r="A57" s="2" t="str">
        <f t="shared" si="20"/>
        <v/>
      </c>
      <c r="B57" s="2" t="str">
        <f t="shared" si="21"/>
        <v/>
      </c>
    </row>
    <row r="58" spans="1:2" x14ac:dyDescent="0.15">
      <c r="A58" s="2" t="str">
        <f t="shared" si="20"/>
        <v/>
      </c>
      <c r="B58" s="2" t="str">
        <f t="shared" si="21"/>
        <v/>
      </c>
    </row>
    <row r="59" spans="1:2" x14ac:dyDescent="0.15">
      <c r="A59" s="2" t="str">
        <f t="shared" si="20"/>
        <v/>
      </c>
      <c r="B59" s="2" t="str">
        <f t="shared" si="21"/>
        <v/>
      </c>
    </row>
    <row r="60" spans="1:2" x14ac:dyDescent="0.15">
      <c r="A60" s="2" t="str">
        <f t="shared" si="20"/>
        <v/>
      </c>
      <c r="B60" s="2" t="str">
        <f t="shared" si="21"/>
        <v/>
      </c>
    </row>
    <row r="61" spans="1:2" x14ac:dyDescent="0.15">
      <c r="A61" s="2" t="str">
        <f t="shared" si="20"/>
        <v/>
      </c>
      <c r="B61" s="2" t="str">
        <f t="shared" si="21"/>
        <v/>
      </c>
    </row>
    <row r="62" spans="1:2" x14ac:dyDescent="0.15">
      <c r="A62" s="2" t="str">
        <f t="shared" si="20"/>
        <v/>
      </c>
      <c r="B62" s="2" t="str">
        <f t="shared" si="21"/>
        <v/>
      </c>
    </row>
    <row r="63" spans="1:2" x14ac:dyDescent="0.15">
      <c r="A63" s="2" t="str">
        <f t="shared" si="20"/>
        <v/>
      </c>
      <c r="B63" s="2" t="str">
        <f t="shared" si="21"/>
        <v/>
      </c>
    </row>
    <row r="64" spans="1:2" x14ac:dyDescent="0.15">
      <c r="A64" s="2" t="str">
        <f t="shared" si="20"/>
        <v/>
      </c>
      <c r="B64" s="2" t="str">
        <f t="shared" si="21"/>
        <v/>
      </c>
    </row>
    <row r="65" spans="1:2" x14ac:dyDescent="0.15">
      <c r="A65" s="2" t="str">
        <f t="shared" si="20"/>
        <v/>
      </c>
      <c r="B65" s="2" t="str">
        <f t="shared" si="21"/>
        <v/>
      </c>
    </row>
    <row r="66" spans="1:2" x14ac:dyDescent="0.15">
      <c r="A66" s="2" t="str">
        <f t="shared" si="20"/>
        <v/>
      </c>
      <c r="B66" s="2" t="str">
        <f t="shared" si="21"/>
        <v/>
      </c>
    </row>
    <row r="67" spans="1:2" x14ac:dyDescent="0.15">
      <c r="A67" s="2" t="str">
        <f t="shared" si="20"/>
        <v/>
      </c>
      <c r="B67" s="2" t="str">
        <f t="shared" si="21"/>
        <v/>
      </c>
    </row>
    <row r="68" spans="1:2" x14ac:dyDescent="0.15">
      <c r="A68" s="2" t="str">
        <f t="shared" si="20"/>
        <v/>
      </c>
      <c r="B68" s="2" t="str">
        <f t="shared" si="21"/>
        <v/>
      </c>
    </row>
    <row r="69" spans="1:2" x14ac:dyDescent="0.15">
      <c r="A69" s="2" t="str">
        <f t="shared" si="20"/>
        <v/>
      </c>
      <c r="B69" s="2" t="str">
        <f t="shared" si="21"/>
        <v/>
      </c>
    </row>
    <row r="70" spans="1:2" x14ac:dyDescent="0.15">
      <c r="A70" s="2" t="str">
        <f t="shared" si="20"/>
        <v/>
      </c>
      <c r="B70" s="2" t="str">
        <f t="shared" si="21"/>
        <v/>
      </c>
    </row>
    <row r="71" spans="1:2" x14ac:dyDescent="0.15">
      <c r="A71" s="2" t="str">
        <f t="shared" si="20"/>
        <v/>
      </c>
      <c r="B71" s="2" t="str">
        <f t="shared" si="21"/>
        <v/>
      </c>
    </row>
    <row r="72" spans="1:2" x14ac:dyDescent="0.15">
      <c r="A72" s="2" t="str">
        <f t="shared" si="20"/>
        <v/>
      </c>
      <c r="B72" s="2" t="str">
        <f t="shared" si="21"/>
        <v/>
      </c>
    </row>
    <row r="73" spans="1:2" x14ac:dyDescent="0.15">
      <c r="A73" s="2" t="str">
        <f t="shared" ref="A73:A109" si="22">IF(C73=EDATE($C$5,0),1,"")</f>
        <v/>
      </c>
      <c r="B73" s="2" t="str">
        <f t="shared" si="21"/>
        <v/>
      </c>
    </row>
    <row r="74" spans="1:2" x14ac:dyDescent="0.15">
      <c r="A74" s="2" t="str">
        <f t="shared" si="22"/>
        <v/>
      </c>
      <c r="B74" s="2" t="str">
        <f t="shared" si="21"/>
        <v/>
      </c>
    </row>
    <row r="75" spans="1:2" x14ac:dyDescent="0.15">
      <c r="A75" s="2" t="str">
        <f t="shared" si="22"/>
        <v/>
      </c>
      <c r="B75" s="2" t="str">
        <f t="shared" ref="B75:B106" si="23">IF(OR(A75=1,C75=$E$5),1,"")</f>
        <v/>
      </c>
    </row>
    <row r="76" spans="1:2" x14ac:dyDescent="0.15">
      <c r="A76" s="2" t="str">
        <f t="shared" si="22"/>
        <v/>
      </c>
      <c r="B76" s="2" t="str">
        <f t="shared" si="23"/>
        <v/>
      </c>
    </row>
    <row r="77" spans="1:2" x14ac:dyDescent="0.15">
      <c r="A77" s="2" t="str">
        <f t="shared" si="22"/>
        <v/>
      </c>
      <c r="B77" s="2" t="str">
        <f t="shared" si="23"/>
        <v/>
      </c>
    </row>
    <row r="78" spans="1:2" x14ac:dyDescent="0.15">
      <c r="A78" s="2" t="str">
        <f t="shared" si="22"/>
        <v/>
      </c>
      <c r="B78" s="2" t="str">
        <f t="shared" si="23"/>
        <v/>
      </c>
    </row>
    <row r="79" spans="1:2" x14ac:dyDescent="0.15">
      <c r="A79" s="2" t="str">
        <f t="shared" si="22"/>
        <v/>
      </c>
      <c r="B79" s="2" t="str">
        <f t="shared" si="23"/>
        <v/>
      </c>
    </row>
    <row r="80" spans="1:2" x14ac:dyDescent="0.15">
      <c r="A80" s="2" t="str">
        <f t="shared" si="22"/>
        <v/>
      </c>
      <c r="B80" s="2" t="str">
        <f t="shared" si="23"/>
        <v/>
      </c>
    </row>
    <row r="81" spans="1:2" x14ac:dyDescent="0.15">
      <c r="A81" s="2" t="str">
        <f t="shared" si="22"/>
        <v/>
      </c>
      <c r="B81" s="2" t="str">
        <f t="shared" si="23"/>
        <v/>
      </c>
    </row>
    <row r="82" spans="1:2" x14ac:dyDescent="0.15">
      <c r="A82" s="2" t="str">
        <f t="shared" si="22"/>
        <v/>
      </c>
      <c r="B82" s="2" t="str">
        <f t="shared" si="23"/>
        <v/>
      </c>
    </row>
    <row r="83" spans="1:2" x14ac:dyDescent="0.15">
      <c r="A83" s="2" t="str">
        <f t="shared" si="22"/>
        <v/>
      </c>
      <c r="B83" s="2" t="str">
        <f t="shared" si="23"/>
        <v/>
      </c>
    </row>
    <row r="84" spans="1:2" x14ac:dyDescent="0.15">
      <c r="A84" s="2" t="str">
        <f t="shared" si="22"/>
        <v/>
      </c>
      <c r="B84" s="2" t="str">
        <f t="shared" si="23"/>
        <v/>
      </c>
    </row>
    <row r="85" spans="1:2" x14ac:dyDescent="0.15">
      <c r="A85" s="2" t="str">
        <f t="shared" si="22"/>
        <v/>
      </c>
      <c r="B85" s="2" t="str">
        <f t="shared" si="23"/>
        <v/>
      </c>
    </row>
    <row r="86" spans="1:2" x14ac:dyDescent="0.15">
      <c r="A86" s="2" t="str">
        <f t="shared" si="22"/>
        <v/>
      </c>
      <c r="B86" s="2" t="str">
        <f t="shared" si="23"/>
        <v/>
      </c>
    </row>
    <row r="87" spans="1:2" x14ac:dyDescent="0.15">
      <c r="A87" s="2" t="str">
        <f t="shared" si="22"/>
        <v/>
      </c>
      <c r="B87" s="2" t="str">
        <f t="shared" si="23"/>
        <v/>
      </c>
    </row>
    <row r="88" spans="1:2" x14ac:dyDescent="0.15">
      <c r="A88" s="2" t="str">
        <f t="shared" si="22"/>
        <v/>
      </c>
      <c r="B88" s="2" t="str">
        <f t="shared" si="23"/>
        <v/>
      </c>
    </row>
    <row r="89" spans="1:2" x14ac:dyDescent="0.15">
      <c r="A89" s="2" t="str">
        <f t="shared" si="22"/>
        <v/>
      </c>
      <c r="B89" s="2" t="str">
        <f t="shared" si="23"/>
        <v/>
      </c>
    </row>
    <row r="90" spans="1:2" x14ac:dyDescent="0.15">
      <c r="A90" s="2" t="str">
        <f t="shared" si="22"/>
        <v/>
      </c>
      <c r="B90" s="2" t="str">
        <f t="shared" si="23"/>
        <v/>
      </c>
    </row>
    <row r="91" spans="1:2" x14ac:dyDescent="0.15">
      <c r="A91" s="2" t="str">
        <f t="shared" si="22"/>
        <v/>
      </c>
      <c r="B91" s="2" t="str">
        <f t="shared" si="23"/>
        <v/>
      </c>
    </row>
    <row r="92" spans="1:2" x14ac:dyDescent="0.15">
      <c r="A92" s="2" t="str">
        <f t="shared" si="22"/>
        <v/>
      </c>
      <c r="B92" s="2" t="str">
        <f t="shared" si="23"/>
        <v/>
      </c>
    </row>
    <row r="93" spans="1:2" x14ac:dyDescent="0.15">
      <c r="A93" s="2" t="str">
        <f t="shared" si="22"/>
        <v/>
      </c>
      <c r="B93" s="2" t="str">
        <f t="shared" si="23"/>
        <v/>
      </c>
    </row>
    <row r="94" spans="1:2" x14ac:dyDescent="0.15">
      <c r="A94" s="2" t="str">
        <f t="shared" si="22"/>
        <v/>
      </c>
      <c r="B94" s="2" t="str">
        <f t="shared" si="23"/>
        <v/>
      </c>
    </row>
    <row r="95" spans="1:2" x14ac:dyDescent="0.15">
      <c r="A95" s="2" t="str">
        <f t="shared" si="22"/>
        <v/>
      </c>
      <c r="B95" s="2" t="str">
        <f t="shared" si="23"/>
        <v/>
      </c>
    </row>
    <row r="96" spans="1:2" x14ac:dyDescent="0.15">
      <c r="A96" s="2" t="str">
        <f t="shared" si="22"/>
        <v/>
      </c>
      <c r="B96" s="2" t="str">
        <f t="shared" si="23"/>
        <v/>
      </c>
    </row>
    <row r="97" spans="1:2" x14ac:dyDescent="0.15">
      <c r="A97" s="2" t="str">
        <f t="shared" si="22"/>
        <v/>
      </c>
      <c r="B97" s="2" t="str">
        <f t="shared" si="23"/>
        <v/>
      </c>
    </row>
    <row r="98" spans="1:2" x14ac:dyDescent="0.15">
      <c r="A98" s="2" t="str">
        <f t="shared" si="22"/>
        <v/>
      </c>
      <c r="B98" s="2" t="str">
        <f t="shared" si="23"/>
        <v/>
      </c>
    </row>
    <row r="99" spans="1:2" x14ac:dyDescent="0.15">
      <c r="A99" s="2" t="str">
        <f t="shared" si="22"/>
        <v/>
      </c>
      <c r="B99" s="2" t="str">
        <f t="shared" si="23"/>
        <v/>
      </c>
    </row>
    <row r="100" spans="1:2" x14ac:dyDescent="0.15">
      <c r="A100" s="2" t="str">
        <f t="shared" si="22"/>
        <v/>
      </c>
      <c r="B100" s="2" t="str">
        <f t="shared" si="23"/>
        <v/>
      </c>
    </row>
    <row r="101" spans="1:2" x14ac:dyDescent="0.15">
      <c r="A101" s="2" t="str">
        <f t="shared" si="22"/>
        <v/>
      </c>
      <c r="B101" s="2" t="str">
        <f t="shared" si="23"/>
        <v/>
      </c>
    </row>
    <row r="102" spans="1:2" x14ac:dyDescent="0.15">
      <c r="A102" s="2" t="str">
        <f t="shared" si="22"/>
        <v/>
      </c>
      <c r="B102" s="2" t="str">
        <f t="shared" si="23"/>
        <v/>
      </c>
    </row>
    <row r="103" spans="1:2" x14ac:dyDescent="0.15">
      <c r="A103" s="2" t="str">
        <f t="shared" si="22"/>
        <v/>
      </c>
      <c r="B103" s="2" t="str">
        <f t="shared" si="23"/>
        <v/>
      </c>
    </row>
    <row r="104" spans="1:2" x14ac:dyDescent="0.15">
      <c r="A104" s="2" t="str">
        <f t="shared" si="22"/>
        <v/>
      </c>
      <c r="B104" s="2" t="str">
        <f t="shared" si="23"/>
        <v/>
      </c>
    </row>
    <row r="105" spans="1:2" x14ac:dyDescent="0.15">
      <c r="A105" s="2" t="str">
        <f t="shared" si="22"/>
        <v/>
      </c>
      <c r="B105" s="2" t="str">
        <f t="shared" si="23"/>
        <v/>
      </c>
    </row>
    <row r="106" spans="1:2" x14ac:dyDescent="0.15">
      <c r="A106" s="2" t="str">
        <f t="shared" si="22"/>
        <v/>
      </c>
      <c r="B106" s="2" t="str">
        <f t="shared" si="23"/>
        <v/>
      </c>
    </row>
    <row r="107" spans="1:2" x14ac:dyDescent="0.15">
      <c r="A107" s="2" t="str">
        <f t="shared" si="22"/>
        <v/>
      </c>
      <c r="B107" s="2" t="str">
        <f t="shared" ref="B107:B109" si="24">IF(OR(A107=1,C107=$E$5),1,"")</f>
        <v/>
      </c>
    </row>
    <row r="108" spans="1:2" x14ac:dyDescent="0.15">
      <c r="A108" s="2" t="str">
        <f t="shared" si="22"/>
        <v/>
      </c>
      <c r="B108" s="2" t="str">
        <f t="shared" si="24"/>
        <v/>
      </c>
    </row>
    <row r="109" spans="1:2" x14ac:dyDescent="0.15">
      <c r="A109" s="2" t="str">
        <f t="shared" si="22"/>
        <v/>
      </c>
      <c r="B109" s="2" t="str">
        <f t="shared" si="24"/>
        <v/>
      </c>
    </row>
  </sheetData>
  <sortState ref="E9:M24">
    <sortCondition ref="E9:E24"/>
  </sortState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2023-12-04T06:51:59Z</dcterms:created>
  <dcterms:modified xsi:type="dcterms:W3CDTF">2024-02-13T02:29:53Z</dcterms:modified>
</cp:coreProperties>
</file>