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tokei3\tokei-share\20_統計情報分析G\市町村民経済計算\★遡及市町村(23)_R3推計\04_報告書（結果概要含む）\"/>
    </mc:Choice>
  </mc:AlternateContent>
  <xr:revisionPtr revIDLastSave="0" documentId="13_ncr:1_{393D8A92-99FA-48C1-B66B-3D4A2BF6859A}" xr6:coauthVersionLast="47" xr6:coauthVersionMax="47" xr10:uidLastSave="{00000000-0000-0000-0000-000000000000}"/>
  <bookViews>
    <workbookView xWindow="-120" yWindow="-120" windowWidth="20730" windowHeight="11160" tabRatio="870" firstSheet="1" activeTab="1" xr2:uid="{00000000-000D-0000-FFFF-FFFF00000000}"/>
  </bookViews>
  <sheets>
    <sheet name="総生産表" sheetId="14" state="hidden" r:id="rId1"/>
    <sheet name="R3推計_総生産表" sheetId="25" r:id="rId2"/>
    <sheet name="R3推計_所得表" sheetId="26" r:id="rId3"/>
  </sheets>
  <definedNames>
    <definedName name="_xlnm.Print_Area" localSheetId="2">'R3推計_所得表'!$A$1:$P$61</definedName>
    <definedName name="_xlnm.Print_Area" localSheetId="1">'R3推計_総生産表'!$A$1:$N$61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25" l="1"/>
  <c r="J68" i="25"/>
  <c r="I68" i="25"/>
  <c r="H68" i="25"/>
  <c r="D68" i="25"/>
  <c r="N9" i="14" l="1"/>
  <c r="Q52" i="14"/>
  <c r="R52" i="14" s="1"/>
  <c r="Q58" i="14"/>
  <c r="Q57" i="14"/>
  <c r="Q56" i="14"/>
  <c r="Q54" i="14"/>
  <c r="Q53" i="14"/>
  <c r="Q51" i="14"/>
  <c r="Q50" i="14"/>
  <c r="Q49" i="14"/>
  <c r="Q48" i="14"/>
  <c r="Q47" i="14"/>
  <c r="Q46" i="14"/>
  <c r="Q45" i="14"/>
  <c r="Q44" i="14"/>
  <c r="Q43" i="14"/>
  <c r="Q42" i="14"/>
  <c r="Q40" i="14"/>
  <c r="Q39" i="14"/>
  <c r="Q38" i="14"/>
  <c r="Q37" i="14"/>
  <c r="Q36" i="14"/>
  <c r="Q35" i="14"/>
  <c r="Q34" i="14"/>
  <c r="Q33" i="14"/>
  <c r="Q31" i="14"/>
  <c r="Q30" i="14"/>
  <c r="Q29" i="14"/>
  <c r="Q28" i="14"/>
  <c r="Q27" i="14"/>
  <c r="Q26" i="14"/>
  <c r="Q25" i="14"/>
  <c r="Q24" i="14"/>
  <c r="Q22" i="14"/>
  <c r="Q21" i="14"/>
  <c r="Q20" i="14"/>
  <c r="Q19" i="14"/>
  <c r="Q18" i="14"/>
  <c r="Q17" i="14"/>
  <c r="Q16" i="14"/>
  <c r="Q15" i="14"/>
  <c r="Q13" i="14"/>
  <c r="Q12" i="14"/>
  <c r="Q11" i="14"/>
  <c r="Q10" i="14"/>
  <c r="Q9" i="14"/>
  <c r="Q8" i="14"/>
  <c r="Q6" i="14"/>
  <c r="Q55" i="14" l="1"/>
  <c r="H63" i="14" l="1"/>
  <c r="H61" i="14"/>
  <c r="H64" i="14"/>
  <c r="H60" i="14" l="1"/>
  <c r="H62" i="14"/>
  <c r="H65" i="14"/>
  <c r="G65" i="14" l="1"/>
  <c r="G63" i="14"/>
  <c r="G64" i="14"/>
  <c r="G62" i="14" l="1"/>
  <c r="G61" i="14" l="1"/>
  <c r="G60" i="14"/>
  <c r="I62" i="14" l="1"/>
  <c r="N10" i="14"/>
  <c r="I63" i="14"/>
  <c r="N25" i="14"/>
  <c r="N38" i="14"/>
  <c r="N46" i="14"/>
  <c r="N56" i="14"/>
  <c r="N29" i="14"/>
  <c r="N48" i="14"/>
  <c r="N19" i="14"/>
  <c r="N30" i="14"/>
  <c r="N37" i="14"/>
  <c r="N55" i="14"/>
  <c r="N22" i="14"/>
  <c r="N20" i="14"/>
  <c r="N49" i="14"/>
  <c r="N45" i="14"/>
  <c r="N26" i="14"/>
  <c r="N40" i="14"/>
  <c r="N28" i="14"/>
  <c r="N17" i="14"/>
  <c r="N13" i="14"/>
  <c r="N58" i="14"/>
  <c r="N47" i="14"/>
  <c r="I61" i="14"/>
  <c r="N18" i="14"/>
  <c r="N43" i="14"/>
  <c r="I65" i="14"/>
  <c r="N11" i="14"/>
  <c r="N39" i="14"/>
  <c r="N44" i="14"/>
  <c r="N12" i="14"/>
  <c r="N57" i="14"/>
  <c r="N31" i="14"/>
  <c r="I64" i="14"/>
  <c r="N36" i="14"/>
  <c r="N21" i="14"/>
  <c r="N54" i="14"/>
  <c r="N51" i="14"/>
  <c r="N50" i="14"/>
  <c r="N35" i="14"/>
  <c r="N16" i="14"/>
  <c r="N27" i="14"/>
  <c r="N34" i="14"/>
  <c r="I60" i="14" l="1"/>
  <c r="N33" i="14"/>
  <c r="N8" i="14"/>
  <c r="N24" i="14"/>
  <c r="N53" i="14"/>
  <c r="N42" i="14"/>
  <c r="N15" i="14"/>
  <c r="G67" i="14" l="1"/>
  <c r="H67" i="14" l="1"/>
  <c r="I67" i="14" l="1"/>
  <c r="N6" i="14" l="1"/>
  <c r="R6" i="14" l="1"/>
  <c r="F6" i="14"/>
  <c r="C62" i="14"/>
  <c r="F25" i="14"/>
  <c r="D65" i="14"/>
  <c r="D63" i="14"/>
  <c r="R19" i="14"/>
  <c r="F19" i="14"/>
  <c r="R26" i="14"/>
  <c r="F26" i="14"/>
  <c r="R13" i="14"/>
  <c r="F13" i="14"/>
  <c r="R47" i="14"/>
  <c r="F47" i="14"/>
  <c r="R20" i="14"/>
  <c r="F20" i="14"/>
  <c r="R10" i="14"/>
  <c r="F10" i="14"/>
  <c r="R54" i="14"/>
  <c r="F54" i="14"/>
  <c r="R37" i="14"/>
  <c r="F37" i="14"/>
  <c r="R58" i="14"/>
  <c r="F58" i="14"/>
  <c r="R55" i="14"/>
  <c r="F55" i="14"/>
  <c r="R18" i="14"/>
  <c r="F18" i="14"/>
  <c r="R39" i="14"/>
  <c r="F39" i="14"/>
  <c r="R35" i="14"/>
  <c r="F35" i="14"/>
  <c r="R36" i="14"/>
  <c r="F36" i="14"/>
  <c r="R40" i="14"/>
  <c r="F40" i="14"/>
  <c r="R21" i="14"/>
  <c r="F21" i="14"/>
  <c r="R22" i="14"/>
  <c r="F22" i="14"/>
  <c r="R17" i="14"/>
  <c r="F17" i="14"/>
  <c r="R46" i="14"/>
  <c r="F46" i="14"/>
  <c r="D64" i="14"/>
  <c r="R49" i="14"/>
  <c r="F49" i="14"/>
  <c r="R30" i="14"/>
  <c r="F30" i="14"/>
  <c r="R45" i="14"/>
  <c r="F45" i="14"/>
  <c r="R34" i="14"/>
  <c r="F34" i="14"/>
  <c r="R50" i="14"/>
  <c r="F50" i="14"/>
  <c r="R43" i="14"/>
  <c r="F43" i="14"/>
  <c r="R57" i="14"/>
  <c r="F57" i="14"/>
  <c r="R16" i="14"/>
  <c r="F16" i="14"/>
  <c r="R48" i="14"/>
  <c r="F48" i="14"/>
  <c r="R27" i="14"/>
  <c r="F27" i="14"/>
  <c r="R56" i="14"/>
  <c r="F56" i="14"/>
  <c r="R44" i="14"/>
  <c r="F44" i="14"/>
  <c r="R29" i="14"/>
  <c r="F29" i="14"/>
  <c r="R12" i="14"/>
  <c r="F12" i="14"/>
  <c r="R11" i="14"/>
  <c r="F11" i="14"/>
  <c r="R28" i="14"/>
  <c r="F28" i="14"/>
  <c r="R38" i="14"/>
  <c r="F38" i="14"/>
  <c r="R31" i="14"/>
  <c r="F31" i="14"/>
  <c r="R51" i="14"/>
  <c r="F51" i="14"/>
  <c r="R9" i="14"/>
  <c r="F9" i="14"/>
  <c r="R25" i="14" l="1"/>
  <c r="C63" i="14"/>
  <c r="C65" i="14"/>
  <c r="C61" i="14"/>
  <c r="C60" i="14"/>
  <c r="C64" i="14"/>
  <c r="R8" i="14"/>
  <c r="F8" i="14"/>
  <c r="D67" i="14"/>
  <c r="D60" i="14"/>
  <c r="R24" i="14"/>
  <c r="F24" i="14"/>
  <c r="C67" i="14"/>
  <c r="D62" i="14"/>
  <c r="R33" i="14"/>
  <c r="F33" i="14"/>
  <c r="R53" i="14"/>
  <c r="F53" i="14"/>
  <c r="R42" i="14"/>
  <c r="F42" i="14"/>
  <c r="R15" i="14"/>
  <c r="F15" i="14"/>
  <c r="D61" i="14"/>
</calcChain>
</file>

<file path=xl/sharedStrings.xml><?xml version="1.0" encoding="utf-8"?>
<sst xmlns="http://schemas.openxmlformats.org/spreadsheetml/2006/main" count="208" uniqueCount="85">
  <si>
    <t>（単位：百万円，％）</t>
    <rPh sb="1" eb="3">
      <t>タンイ</t>
    </rPh>
    <rPh sb="4" eb="7">
      <t>ヒャクマンエン</t>
    </rPh>
    <phoneticPr fontId="3"/>
  </si>
  <si>
    <t>構成比</t>
    <rPh sb="0" eb="3">
      <t>コウセイヒ</t>
    </rPh>
    <phoneticPr fontId="3"/>
  </si>
  <si>
    <t>県内総生産</t>
    <rPh sb="0" eb="2">
      <t>ケンナイ</t>
    </rPh>
    <rPh sb="2" eb="5">
      <t>ソウセイサン</t>
    </rPh>
    <phoneticPr fontId="3"/>
  </si>
  <si>
    <t>青森市</t>
    <rPh sb="0" eb="3">
      <t>アオモリシ</t>
    </rPh>
    <phoneticPr fontId="3"/>
  </si>
  <si>
    <t>外ヶ浜町</t>
    <rPh sb="0" eb="1">
      <t>ソト</t>
    </rPh>
    <rPh sb="2" eb="3">
      <t>ハマ</t>
    </rPh>
    <rPh sb="3" eb="4">
      <t>マチ</t>
    </rPh>
    <phoneticPr fontId="4"/>
  </si>
  <si>
    <t>平内町</t>
  </si>
  <si>
    <t>今別町</t>
  </si>
  <si>
    <t>蓬田村</t>
  </si>
  <si>
    <t>弘前市</t>
    <rPh sb="0" eb="3">
      <t>ヒロサキシ</t>
    </rPh>
    <phoneticPr fontId="3"/>
  </si>
  <si>
    <t>黒石市</t>
    <rPh sb="0" eb="3">
      <t>クロイシシ</t>
    </rPh>
    <phoneticPr fontId="3"/>
  </si>
  <si>
    <t>平川市</t>
    <rPh sb="0" eb="2">
      <t>ヒラカワ</t>
    </rPh>
    <rPh sb="2" eb="3">
      <t>シ</t>
    </rPh>
    <phoneticPr fontId="3"/>
  </si>
  <si>
    <t>藤崎町</t>
  </si>
  <si>
    <t>大鰐町</t>
  </si>
  <si>
    <t>田舎館村</t>
  </si>
  <si>
    <t>西目屋村</t>
  </si>
  <si>
    <t>板柳町</t>
  </si>
  <si>
    <t>八戸市</t>
    <rPh sb="0" eb="2">
      <t>ハチノヘ</t>
    </rPh>
    <rPh sb="2" eb="3">
      <t>シ</t>
    </rPh>
    <phoneticPr fontId="3"/>
  </si>
  <si>
    <t>おいらせ町</t>
    <rPh sb="4" eb="5">
      <t>チョウ</t>
    </rPh>
    <phoneticPr fontId="2"/>
  </si>
  <si>
    <t>五所川原市</t>
    <rPh sb="0" eb="5">
      <t>ゴショガワラシ</t>
    </rPh>
    <phoneticPr fontId="3"/>
  </si>
  <si>
    <t>つがる市</t>
    <rPh sb="3" eb="4">
      <t>シ</t>
    </rPh>
    <phoneticPr fontId="3"/>
  </si>
  <si>
    <t>鯵ヶ沢町</t>
  </si>
  <si>
    <t>深浦町</t>
  </si>
  <si>
    <t>鶴田町</t>
  </si>
  <si>
    <t>中泊町</t>
    <rPh sb="0" eb="1">
      <t>ナカ</t>
    </rPh>
    <rPh sb="1" eb="2">
      <t>ド</t>
    </rPh>
    <rPh sb="2" eb="3">
      <t>マチ</t>
    </rPh>
    <phoneticPr fontId="2"/>
  </si>
  <si>
    <t>十和田市</t>
    <rPh sb="0" eb="4">
      <t>トワダシ</t>
    </rPh>
    <phoneticPr fontId="3"/>
  </si>
  <si>
    <t>三沢市</t>
    <rPh sb="0" eb="2">
      <t>ミサワ</t>
    </rPh>
    <rPh sb="2" eb="3">
      <t>シ</t>
    </rPh>
    <phoneticPr fontId="3"/>
  </si>
  <si>
    <t>六ヶ所村</t>
    <rPh sb="0" eb="4">
      <t>ロッカショムラ</t>
    </rPh>
    <phoneticPr fontId="2"/>
  </si>
  <si>
    <t>むつ市</t>
    <rPh sb="2" eb="3">
      <t>シ</t>
    </rPh>
    <phoneticPr fontId="3"/>
  </si>
  <si>
    <t>県民所得</t>
    <rPh sb="0" eb="2">
      <t>ケンミン</t>
    </rPh>
    <rPh sb="2" eb="4">
      <t>ショトク</t>
    </rPh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</si>
  <si>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</si>
  <si>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対前年度
増加率</t>
    <rPh sb="0" eb="1">
      <t>タイ</t>
    </rPh>
    <rPh sb="1" eb="4">
      <t>ゼンネンド</t>
    </rPh>
    <rPh sb="5" eb="7">
      <t>ゾウカ</t>
    </rPh>
    <rPh sb="7" eb="8">
      <t>リツ</t>
    </rPh>
    <phoneticPr fontId="3"/>
  </si>
  <si>
    <t>第１次</t>
    <rPh sb="0" eb="1">
      <t>ダイ</t>
    </rPh>
    <rPh sb="2" eb="3">
      <t>ジ</t>
    </rPh>
    <phoneticPr fontId="3"/>
  </si>
  <si>
    <t>第２次</t>
    <rPh sb="0" eb="1">
      <t>ダイ</t>
    </rPh>
    <rPh sb="2" eb="3">
      <t>ジ</t>
    </rPh>
    <phoneticPr fontId="3"/>
  </si>
  <si>
    <t>第３次</t>
    <rPh sb="0" eb="1">
      <t>ダイ</t>
    </rPh>
    <rPh sb="2" eb="3">
      <t>ジ</t>
    </rPh>
    <phoneticPr fontId="3"/>
  </si>
  <si>
    <t>実　　額</t>
    <rPh sb="0" eb="1">
      <t>ジツ</t>
    </rPh>
    <rPh sb="3" eb="4">
      <t>ガク</t>
    </rPh>
    <phoneticPr fontId="3"/>
  </si>
  <si>
    <t>産　　　　業　　　　別</t>
    <rPh sb="0" eb="1">
      <t>サン</t>
    </rPh>
    <rPh sb="5" eb="6">
      <t>ギョウ</t>
    </rPh>
    <rPh sb="10" eb="11">
      <t>ベツ</t>
    </rPh>
    <phoneticPr fontId="3"/>
  </si>
  <si>
    <t>項　　　　目　　　　別</t>
    <rPh sb="0" eb="1">
      <t>コウ</t>
    </rPh>
    <rPh sb="5" eb="6">
      <t>メ</t>
    </rPh>
    <rPh sb="10" eb="11">
      <t>ベツ</t>
    </rPh>
    <phoneticPr fontId="3"/>
  </si>
  <si>
    <t>雇用者
報酬</t>
    <rPh sb="0" eb="3">
      <t>コヨウシャ</t>
    </rPh>
    <rPh sb="4" eb="6">
      <t>ホウシュウ</t>
    </rPh>
    <phoneticPr fontId="3"/>
  </si>
  <si>
    <t>財産
所得</t>
    <rPh sb="0" eb="2">
      <t>ザイサン</t>
    </rPh>
    <rPh sb="3" eb="5">
      <t>ショトク</t>
    </rPh>
    <phoneticPr fontId="3"/>
  </si>
  <si>
    <t>企業
所得</t>
    <rPh sb="0" eb="2">
      <t>キギョウ</t>
    </rPh>
    <rPh sb="3" eb="5">
      <t>ショトク</t>
    </rPh>
    <phoneticPr fontId="3"/>
  </si>
  <si>
    <t>東青</t>
    <rPh sb="0" eb="1">
      <t>ヒガシ</t>
    </rPh>
    <rPh sb="1" eb="2">
      <t>アオ</t>
    </rPh>
    <phoneticPr fontId="3"/>
  </si>
  <si>
    <t>中南</t>
    <rPh sb="0" eb="1">
      <t>チュウ</t>
    </rPh>
    <rPh sb="1" eb="2">
      <t>ナン</t>
    </rPh>
    <phoneticPr fontId="3"/>
  </si>
  <si>
    <t>三八</t>
    <rPh sb="0" eb="1">
      <t>サン</t>
    </rPh>
    <rPh sb="1" eb="2">
      <t>ハチ</t>
    </rPh>
    <phoneticPr fontId="3"/>
  </si>
  <si>
    <t>西北</t>
    <rPh sb="0" eb="2">
      <t>セイホク</t>
    </rPh>
    <phoneticPr fontId="3"/>
  </si>
  <si>
    <t>上北</t>
    <rPh sb="0" eb="1">
      <t>ウエ</t>
    </rPh>
    <rPh sb="1" eb="2">
      <t>キタ</t>
    </rPh>
    <phoneticPr fontId="3"/>
  </si>
  <si>
    <t>下北</t>
    <rPh sb="0" eb="2">
      <t>シモキタ</t>
    </rPh>
    <phoneticPr fontId="3"/>
  </si>
  <si>
    <t>三戸町</t>
    <phoneticPr fontId="3"/>
  </si>
  <si>
    <t>五戸町</t>
    <phoneticPr fontId="3"/>
  </si>
  <si>
    <t>田子町</t>
    <phoneticPr fontId="3"/>
  </si>
  <si>
    <t>南部町</t>
    <phoneticPr fontId="3"/>
  </si>
  <si>
    <t>階上町</t>
    <phoneticPr fontId="3"/>
  </si>
  <si>
    <t>新郷村</t>
    <phoneticPr fontId="3"/>
  </si>
  <si>
    <t>野辺地町</t>
    <phoneticPr fontId="3"/>
  </si>
  <si>
    <t>七戸町</t>
    <phoneticPr fontId="3"/>
  </si>
  <si>
    <t>六戸町</t>
    <phoneticPr fontId="3"/>
  </si>
  <si>
    <t>横浜町</t>
    <phoneticPr fontId="3"/>
  </si>
  <si>
    <t>東北町</t>
    <phoneticPr fontId="3"/>
  </si>
  <si>
    <t>大間町</t>
    <phoneticPr fontId="3"/>
  </si>
  <si>
    <t>東通村</t>
    <phoneticPr fontId="3"/>
  </si>
  <si>
    <t>風間浦村</t>
    <phoneticPr fontId="3"/>
  </si>
  <si>
    <t>佐井村</t>
    <phoneticPr fontId="3"/>
  </si>
  <si>
    <t>中南</t>
    <rPh sb="0" eb="1">
      <t>ナカ</t>
    </rPh>
    <rPh sb="1" eb="2">
      <t>ミナミ</t>
    </rPh>
    <phoneticPr fontId="3"/>
  </si>
  <si>
    <t>上北</t>
    <rPh sb="0" eb="2">
      <t>カミキタ</t>
    </rPh>
    <phoneticPr fontId="3"/>
  </si>
  <si>
    <t>小計</t>
    <rPh sb="0" eb="2">
      <t>ショウケイ</t>
    </rPh>
    <phoneticPr fontId="3"/>
  </si>
  <si>
    <t>県計</t>
    <rPh sb="0" eb="1">
      <t>ケン</t>
    </rPh>
    <rPh sb="1" eb="2">
      <t>ケイ</t>
    </rPh>
    <phoneticPr fontId="3"/>
  </si>
  <si>
    <t>内訳チェック</t>
    <rPh sb="0" eb="2">
      <t>ウチワケ</t>
    </rPh>
    <phoneticPr fontId="3"/>
  </si>
  <si>
    <t>所得</t>
    <rPh sb="0" eb="2">
      <t>ショトク</t>
    </rPh>
    <phoneticPr fontId="3"/>
  </si>
  <si>
    <t>差</t>
    <rPh sb="0" eb="1">
      <t>サ</t>
    </rPh>
    <phoneticPr fontId="3"/>
  </si>
  <si>
    <t>民／内</t>
    <rPh sb="0" eb="1">
      <t>ミン</t>
    </rPh>
    <rPh sb="2" eb="3">
      <t>ナイ</t>
    </rPh>
    <phoneticPr fontId="3"/>
  </si>
  <si>
    <t>実　　額</t>
    <rPh sb="0" eb="1">
      <t>ジツ</t>
    </rPh>
    <rPh sb="3" eb="4">
      <t>ガク</t>
    </rPh>
    <phoneticPr fontId="3"/>
  </si>
  <si>
    <t>※各項目の値は単位未満を四捨五入したことにより、合計と内訳の計が一致しない場合がある。</t>
    <rPh sb="1" eb="4">
      <t>カクコウモク</t>
    </rPh>
    <rPh sb="5" eb="6">
      <t>アタイ</t>
    </rPh>
    <rPh sb="7" eb="9">
      <t>タンイ</t>
    </rPh>
    <rPh sb="9" eb="11">
      <t>ミマン</t>
    </rPh>
    <rPh sb="12" eb="16">
      <t>シシャゴニュウ</t>
    </rPh>
    <rPh sb="24" eb="26">
      <t>ゴウケイ</t>
    </rPh>
    <rPh sb="27" eb="29">
      <t>ウチワケ</t>
    </rPh>
    <rPh sb="30" eb="31">
      <t>ケイ</t>
    </rPh>
    <rPh sb="32" eb="34">
      <t>イッチ</t>
    </rPh>
    <rPh sb="37" eb="39">
      <t>バアイ</t>
    </rPh>
    <phoneticPr fontId="3"/>
  </si>
  <si>
    <t>24年度</t>
    <rPh sb="2" eb="4">
      <t>ネンド</t>
    </rPh>
    <phoneticPr fontId="3"/>
  </si>
  <si>
    <t>（単位：百万円,％）</t>
    <rPh sb="1" eb="3">
      <t>タンイ</t>
    </rPh>
    <rPh sb="4" eb="7">
      <t>ヒャクマンエン</t>
    </rPh>
    <phoneticPr fontId="3"/>
  </si>
  <si>
    <t>25年度</t>
    <rPh sb="2" eb="4">
      <t>ネンド</t>
    </rPh>
    <phoneticPr fontId="3"/>
  </si>
  <si>
    <t>平成25年度　市町村内総生産</t>
    <rPh sb="0" eb="2">
      <t>ヘイセイ</t>
    </rPh>
    <rPh sb="4" eb="6">
      <t>ネンド</t>
    </rPh>
    <rPh sb="7" eb="10">
      <t>シチョウソン</t>
    </rPh>
    <rPh sb="10" eb="11">
      <t>ナイ</t>
    </rPh>
    <rPh sb="11" eb="14">
      <t>ソウセイサン</t>
    </rPh>
    <phoneticPr fontId="3"/>
  </si>
  <si>
    <t>平内町</t>
    <phoneticPr fontId="3"/>
  </si>
  <si>
    <t>今別町</t>
    <phoneticPr fontId="3"/>
  </si>
  <si>
    <t>蓬田村</t>
    <phoneticPr fontId="3"/>
  </si>
  <si>
    <t>実額
（千円)</t>
    <rPh sb="0" eb="2">
      <t>ジツガク</t>
    </rPh>
    <rPh sb="4" eb="6">
      <t>センエン</t>
    </rPh>
    <phoneticPr fontId="3"/>
  </si>
  <si>
    <t>対前年度増加率</t>
    <rPh sb="0" eb="1">
      <t>タイ</t>
    </rPh>
    <rPh sb="1" eb="4">
      <t>ゼンネンド</t>
    </rPh>
    <rPh sb="4" eb="7">
      <t>ゾウカリツ</t>
    </rPh>
    <phoneticPr fontId="3"/>
  </si>
  <si>
    <t>令和３年度
１人当たり所得</t>
    <rPh sb="0" eb="1">
      <t>レイワ</t>
    </rPh>
    <rPh sb="3" eb="5">
      <t>ネンド</t>
    </rPh>
    <rPh sb="5" eb="7">
      <t>ヒトリ</t>
    </rPh>
    <rPh sb="6" eb="7">
      <t>ニン</t>
    </rPh>
    <rPh sb="7" eb="8">
      <t>ア</t>
    </rPh>
    <phoneticPr fontId="3"/>
  </si>
  <si>
    <t>令和２年度</t>
    <rPh sb="0" eb="2">
      <t>レイワ</t>
    </rPh>
    <rPh sb="3" eb="5">
      <t>ネンド</t>
    </rPh>
    <rPh sb="4" eb="5">
      <t>ガンネン</t>
    </rPh>
    <phoneticPr fontId="3"/>
  </si>
  <si>
    <t>令和３年度</t>
    <rPh sb="0" eb="1">
      <t>レイワ</t>
    </rPh>
    <rPh sb="3" eb="5">
      <t>ネンド</t>
    </rPh>
    <phoneticPr fontId="3"/>
  </si>
  <si>
    <t>令和３年度　市町村民所得</t>
    <rPh sb="0" eb="1">
      <t>レイワ</t>
    </rPh>
    <rPh sb="3" eb="4">
      <t>ド</t>
    </rPh>
    <rPh sb="5" eb="8">
      <t>シチョウソン</t>
    </rPh>
    <rPh sb="8" eb="9">
      <t>ミン</t>
    </rPh>
    <rPh sb="9" eb="11">
      <t>ショトク</t>
    </rPh>
    <phoneticPr fontId="3"/>
  </si>
  <si>
    <t>令和３年度　市町村内総生産</t>
    <rPh sb="0" eb="2">
      <t>レイワ</t>
    </rPh>
    <rPh sb="3" eb="5">
      <t>ネンド</t>
    </rPh>
    <rPh sb="4" eb="5">
      <t>ガンネン</t>
    </rPh>
    <rPh sb="6" eb="9">
      <t>シチョウソン</t>
    </rPh>
    <rPh sb="9" eb="10">
      <t>ナイ</t>
    </rPh>
    <rPh sb="10" eb="13">
      <t>ソウセイサン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</si>
</sst>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Black]\-0.0\ "/>
    <numFmt numFmtId="177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Fill="0" applyBorder="0" applyAlignment="0" applyProtection="0"/>
  </cellStyleXfs>
  <cellXfs count="2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38" fontId="6" fillId="0" borderId="3" xfId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38" fontId="6" fillId="0" borderId="2" xfId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6" fillId="2" borderId="16" xfId="0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38" fontId="6" fillId="0" borderId="8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38" fontId="6" fillId="0" borderId="2" xfId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38" fontId="6" fillId="2" borderId="12" xfId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8" fontId="6" fillId="0" borderId="18" xfId="1" applyFont="1" applyBorder="1" applyAlignment="1">
      <alignment vertical="center"/>
    </xf>
    <xf numFmtId="38" fontId="0" fillId="0" borderId="0" xfId="0" applyNumberFormat="1">
      <alignment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3" xfId="2" applyFont="1" applyFill="1" applyBorder="1" applyAlignment="1">
      <alignment vertical="center"/>
    </xf>
    <xf numFmtId="0" fontId="7" fillId="0" borderId="13" xfId="2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distributed" vertical="center"/>
    </xf>
    <xf numFmtId="0" fontId="13" fillId="2" borderId="7" xfId="0" applyFont="1" applyFill="1" applyBorder="1" applyAlignment="1">
      <alignment vertical="center"/>
    </xf>
    <xf numFmtId="0" fontId="13" fillId="0" borderId="7" xfId="2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0" borderId="9" xfId="2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2" borderId="8" xfId="2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2" applyFont="1" applyFill="1" applyBorder="1" applyAlignment="1">
      <alignment vertical="center"/>
    </xf>
    <xf numFmtId="0" fontId="13" fillId="0" borderId="10" xfId="2" applyFont="1" applyFill="1" applyBorder="1" applyAlignment="1">
      <alignment horizontal="left" vertical="center"/>
    </xf>
    <xf numFmtId="0" fontId="13" fillId="0" borderId="15" xfId="0" applyFont="1" applyFill="1" applyBorder="1" applyAlignment="1">
      <alignment vertical="center"/>
    </xf>
    <xf numFmtId="0" fontId="13" fillId="0" borderId="4" xfId="0" applyFont="1" applyBorder="1" applyAlignment="1">
      <alignment horizontal="distributed" vertical="center"/>
    </xf>
    <xf numFmtId="38" fontId="13" fillId="0" borderId="3" xfId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3" fontId="13" fillId="0" borderId="3" xfId="1" applyNumberFormat="1" applyFont="1" applyBorder="1" applyAlignment="1">
      <alignment horizontal="right" vertical="center"/>
    </xf>
    <xf numFmtId="3" fontId="13" fillId="0" borderId="6" xfId="1" applyNumberFormat="1" applyFont="1" applyBorder="1" applyAlignment="1">
      <alignment horizontal="right" vertical="center"/>
    </xf>
    <xf numFmtId="176" fontId="13" fillId="0" borderId="5" xfId="0" applyNumberFormat="1" applyFont="1" applyBorder="1" applyAlignment="1">
      <alignment horizontal="right" vertical="center"/>
    </xf>
    <xf numFmtId="37" fontId="13" fillId="0" borderId="3" xfId="0" applyNumberFormat="1" applyFont="1" applyBorder="1" applyAlignment="1">
      <alignment horizontal="right" vertical="center"/>
    </xf>
    <xf numFmtId="38" fontId="13" fillId="0" borderId="2" xfId="1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37" fontId="13" fillId="0" borderId="8" xfId="0" applyNumberFormat="1" applyFont="1" applyBorder="1" applyAlignment="1">
      <alignment horizontal="center" vertical="center"/>
    </xf>
    <xf numFmtId="38" fontId="13" fillId="2" borderId="8" xfId="1" applyFont="1" applyFill="1" applyBorder="1" applyAlignment="1">
      <alignment vertical="center"/>
    </xf>
    <xf numFmtId="38" fontId="13" fillId="2" borderId="12" xfId="1" applyFont="1" applyFill="1" applyBorder="1" applyAlignment="1">
      <alignment vertical="center"/>
    </xf>
    <xf numFmtId="176" fontId="13" fillId="2" borderId="12" xfId="0" applyNumberFormat="1" applyFont="1" applyFill="1" applyBorder="1" applyAlignment="1">
      <alignment vertical="center"/>
    </xf>
    <xf numFmtId="176" fontId="13" fillId="2" borderId="8" xfId="0" applyNumberFormat="1" applyFont="1" applyFill="1" applyBorder="1" applyAlignment="1">
      <alignment vertical="center"/>
    </xf>
    <xf numFmtId="3" fontId="13" fillId="2" borderId="8" xfId="1" applyNumberFormat="1" applyFont="1" applyFill="1" applyBorder="1" applyAlignment="1">
      <alignment vertical="center"/>
    </xf>
    <xf numFmtId="3" fontId="13" fillId="2" borderId="12" xfId="1" applyNumberFormat="1" applyFont="1" applyFill="1" applyBorder="1" applyAlignment="1">
      <alignment vertical="center"/>
    </xf>
    <xf numFmtId="176" fontId="13" fillId="2" borderId="0" xfId="0" applyNumberFormat="1" applyFont="1" applyFill="1" applyBorder="1" applyAlignment="1">
      <alignment vertical="center"/>
    </xf>
    <xf numFmtId="37" fontId="13" fillId="2" borderId="8" xfId="0" applyNumberFormat="1" applyFont="1" applyFill="1" applyBorder="1" applyAlignment="1">
      <alignment vertical="center"/>
    </xf>
    <xf numFmtId="38" fontId="13" fillId="0" borderId="8" xfId="1" applyFont="1" applyBorder="1" applyAlignment="1">
      <alignment vertical="center"/>
    </xf>
    <xf numFmtId="38" fontId="13" fillId="0" borderId="12" xfId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8" xfId="0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2" xfId="1" applyNumberFormat="1" applyFont="1" applyBorder="1" applyAlignment="1">
      <alignment vertical="center"/>
    </xf>
    <xf numFmtId="37" fontId="13" fillId="0" borderId="8" xfId="0" applyNumberFormat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176" fontId="13" fillId="0" borderId="18" xfId="0" applyNumberFormat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3" fillId="0" borderId="17" xfId="1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37" fontId="13" fillId="0" borderId="2" xfId="0" applyNumberFormat="1" applyFont="1" applyBorder="1" applyAlignment="1">
      <alignment vertical="center"/>
    </xf>
    <xf numFmtId="3" fontId="13" fillId="0" borderId="18" xfId="1" applyNumberFormat="1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3" fontId="13" fillId="0" borderId="20" xfId="1" applyNumberFormat="1" applyFont="1" applyBorder="1" applyAlignment="1">
      <alignment vertical="center"/>
    </xf>
    <xf numFmtId="38" fontId="13" fillId="0" borderId="18" xfId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3" fontId="13" fillId="0" borderId="21" xfId="1" applyNumberFormat="1" applyFont="1" applyBorder="1" applyAlignment="1">
      <alignment vertical="center"/>
    </xf>
    <xf numFmtId="38" fontId="13" fillId="0" borderId="15" xfId="1" applyFont="1" applyBorder="1" applyAlignment="1">
      <alignment horizontal="center" vertical="center"/>
    </xf>
    <xf numFmtId="38" fontId="13" fillId="2" borderId="8" xfId="1" applyFont="1" applyFill="1" applyBorder="1" applyAlignment="1">
      <alignment horizontal="right" vertical="center"/>
    </xf>
    <xf numFmtId="38" fontId="13" fillId="0" borderId="22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8" xfId="1" applyFont="1" applyBorder="1" applyAlignment="1">
      <alignment horizontal="right" vertical="center"/>
    </xf>
    <xf numFmtId="38" fontId="13" fillId="0" borderId="23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10" xfId="0" quotePrefix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13" xfId="0" quotePrefix="1" applyFont="1" applyFill="1" applyBorder="1" applyAlignment="1">
      <alignment horizontal="center" vertical="center" wrapText="1"/>
    </xf>
    <xf numFmtId="0" fontId="14" fillId="0" borderId="17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 wrapText="1"/>
    </xf>
    <xf numFmtId="0" fontId="14" fillId="0" borderId="18" xfId="0" quotePrefix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生産系列" xfId="2" xr:uid="{00000000-0005-0000-0000-000002000000}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S68"/>
  <sheetViews>
    <sheetView showGridLines="0" view="pageBreakPreview" zoomScale="85" zoomScaleNormal="90" zoomScaleSheetLayoutView="85" workbookViewId="0">
      <selection activeCell="L10" sqref="L10"/>
    </sheetView>
  </sheetViews>
  <sheetFormatPr defaultRowHeight="13.5" x14ac:dyDescent="0.15"/>
  <cols>
    <col min="1" max="1" width="1.375" customWidth="1"/>
    <col min="2" max="2" width="10.875" customWidth="1"/>
    <col min="3" max="4" width="10.125" customWidth="1"/>
    <col min="5" max="5" width="7.625" customWidth="1"/>
    <col min="6" max="6" width="7.375" customWidth="1"/>
    <col min="7" max="9" width="9.125" customWidth="1"/>
    <col min="10" max="12" width="6.625" customWidth="1"/>
    <col min="14" max="14" width="9" style="84"/>
    <col min="15" max="15" width="9.25" bestFit="1" customWidth="1"/>
    <col min="17" max="18" width="9.25" bestFit="1" customWidth="1"/>
  </cols>
  <sheetData>
    <row r="1" spans="1:19" ht="15" customHeight="1" x14ac:dyDescent="0.15">
      <c r="A1" s="79" t="s">
        <v>74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9" ht="15" customHeight="1" x14ac:dyDescent="0.15">
      <c r="A2" s="2"/>
      <c r="B2" s="2"/>
      <c r="C2" s="2"/>
      <c r="D2" s="2"/>
      <c r="E2" s="2"/>
      <c r="F2" s="3"/>
      <c r="G2" s="3"/>
      <c r="H2" s="3"/>
      <c r="I2" s="3"/>
      <c r="J2" s="4"/>
      <c r="K2" s="4"/>
      <c r="L2" s="5" t="s">
        <v>0</v>
      </c>
    </row>
    <row r="3" spans="1:19" ht="15" customHeight="1" x14ac:dyDescent="0.15">
      <c r="A3" s="2"/>
      <c r="B3" s="189"/>
      <c r="C3" s="192" t="s">
        <v>69</v>
      </c>
      <c r="D3" s="193"/>
      <c r="E3" s="194" t="s">
        <v>30</v>
      </c>
      <c r="F3" s="197" t="s">
        <v>1</v>
      </c>
      <c r="G3" s="200" t="s">
        <v>35</v>
      </c>
      <c r="H3" s="201"/>
      <c r="I3" s="201"/>
      <c r="J3" s="201"/>
      <c r="K3" s="201"/>
      <c r="L3" s="202"/>
    </row>
    <row r="4" spans="1:19" ht="15" customHeight="1" x14ac:dyDescent="0.15">
      <c r="A4" s="2"/>
      <c r="B4" s="190"/>
      <c r="C4" s="203" t="s">
        <v>71</v>
      </c>
      <c r="D4" s="203" t="s">
        <v>73</v>
      </c>
      <c r="E4" s="195"/>
      <c r="F4" s="198"/>
      <c r="G4" s="200" t="s">
        <v>34</v>
      </c>
      <c r="H4" s="201"/>
      <c r="I4" s="202"/>
      <c r="J4" s="200" t="s">
        <v>29</v>
      </c>
      <c r="K4" s="201"/>
      <c r="L4" s="202"/>
    </row>
    <row r="5" spans="1:19" ht="27" customHeight="1" x14ac:dyDescent="0.15">
      <c r="A5" s="2"/>
      <c r="B5" s="191"/>
      <c r="C5" s="204"/>
      <c r="D5" s="204"/>
      <c r="E5" s="196"/>
      <c r="F5" s="199"/>
      <c r="G5" s="6" t="s">
        <v>31</v>
      </c>
      <c r="H5" s="7" t="s">
        <v>32</v>
      </c>
      <c r="I5" s="8" t="s">
        <v>33</v>
      </c>
      <c r="J5" s="6" t="s">
        <v>31</v>
      </c>
      <c r="K5" s="7" t="s">
        <v>32</v>
      </c>
      <c r="L5" s="9" t="s">
        <v>33</v>
      </c>
      <c r="N5" s="84" t="s">
        <v>65</v>
      </c>
      <c r="O5" s="84" t="s">
        <v>63</v>
      </c>
      <c r="Q5" s="84" t="s">
        <v>66</v>
      </c>
      <c r="R5" s="84" t="s">
        <v>67</v>
      </c>
      <c r="S5" s="84" t="s">
        <v>68</v>
      </c>
    </row>
    <row r="6" spans="1:19" ht="15" customHeight="1" x14ac:dyDescent="0.15">
      <c r="A6" s="2"/>
      <c r="B6" s="10" t="s">
        <v>2</v>
      </c>
      <c r="C6" s="11">
        <v>4418589</v>
      </c>
      <c r="D6" s="73">
        <v>4464787</v>
      </c>
      <c r="E6" s="12">
        <v>1.0455373876140099</v>
      </c>
      <c r="F6" s="13">
        <f>ROUND(D6/D$6*100,1)</f>
        <v>100</v>
      </c>
      <c r="G6" s="14">
        <v>170790</v>
      </c>
      <c r="H6" s="15">
        <v>1002866</v>
      </c>
      <c r="I6" s="16">
        <v>3301596</v>
      </c>
      <c r="J6" s="17">
        <v>2.3393214529678943</v>
      </c>
      <c r="K6" s="18">
        <v>0.19041719948849103</v>
      </c>
      <c r="L6" s="12">
        <v>1.1331546286026202</v>
      </c>
      <c r="N6" s="84" t="str">
        <f>IF(ABS(SUM(G6:I6)-O6)&lt;5,"OK","ERA")</f>
        <v>OK</v>
      </c>
      <c r="O6" s="81">
        <v>4475252</v>
      </c>
      <c r="Q6" s="86" t="e">
        <f>#REF!</f>
        <v>#REF!</v>
      </c>
      <c r="R6" s="86" t="e">
        <f>D6-Q6</f>
        <v>#REF!</v>
      </c>
      <c r="S6">
        <v>0.99839395651785978</v>
      </c>
    </row>
    <row r="7" spans="1:19" ht="14.25" customHeight="1" x14ac:dyDescent="0.15">
      <c r="A7" s="2"/>
      <c r="B7" s="19"/>
      <c r="C7" s="20"/>
      <c r="D7" s="74"/>
      <c r="E7" s="21"/>
      <c r="F7" s="22"/>
      <c r="G7" s="23"/>
      <c r="H7" s="24"/>
      <c r="I7" s="25"/>
      <c r="J7" s="26"/>
      <c r="K7" s="27"/>
      <c r="L7" s="21"/>
      <c r="O7" s="82"/>
      <c r="Q7" s="86"/>
      <c r="R7" s="86"/>
    </row>
    <row r="8" spans="1:19" ht="15" customHeight="1" x14ac:dyDescent="0.15">
      <c r="A8" s="2"/>
      <c r="B8" s="28" t="s">
        <v>40</v>
      </c>
      <c r="C8" s="29">
        <v>1053751</v>
      </c>
      <c r="D8" s="75">
        <v>1066989</v>
      </c>
      <c r="E8" s="30">
        <v>1.2562740153983247</v>
      </c>
      <c r="F8" s="31">
        <f t="shared" ref="F8:F13" si="0">ROUND(D8/D$6*100,1)</f>
        <v>23.9</v>
      </c>
      <c r="G8" s="32">
        <v>15147</v>
      </c>
      <c r="H8" s="33">
        <v>129688</v>
      </c>
      <c r="I8" s="34">
        <v>924656</v>
      </c>
      <c r="J8" s="35">
        <v>20.462859869572135</v>
      </c>
      <c r="K8" s="36">
        <v>2.1664119491405254</v>
      </c>
      <c r="L8" s="30">
        <v>0.77489302988623998</v>
      </c>
      <c r="N8" s="84" t="str">
        <f t="shared" ref="N8:N13" si="1">IF(ABS(SUM(G8:I8)-O8)&lt;5,"OK","ERA")</f>
        <v>OK</v>
      </c>
      <c r="O8" s="83">
        <v>1069490</v>
      </c>
      <c r="Q8" s="86" t="e">
        <f>#REF!</f>
        <v>#REF!</v>
      </c>
      <c r="R8" s="86" t="e">
        <f t="shared" ref="R8:R58" si="2">D8-Q8</f>
        <v>#REF!</v>
      </c>
      <c r="S8">
        <v>0.97943392995048928</v>
      </c>
    </row>
    <row r="9" spans="1:19" ht="15" customHeight="1" x14ac:dyDescent="0.15">
      <c r="A9" s="2"/>
      <c r="B9" s="37" t="s">
        <v>3</v>
      </c>
      <c r="C9" s="38">
        <v>985008</v>
      </c>
      <c r="D9" s="38">
        <v>991418</v>
      </c>
      <c r="E9" s="40">
        <v>0.65075613599077364</v>
      </c>
      <c r="F9" s="40">
        <f t="shared" si="0"/>
        <v>22.2</v>
      </c>
      <c r="G9" s="41">
        <v>8401</v>
      </c>
      <c r="H9" s="42">
        <v>99000</v>
      </c>
      <c r="I9" s="43">
        <v>886340</v>
      </c>
      <c r="J9" s="44">
        <v>12.780238958249429</v>
      </c>
      <c r="K9" s="45">
        <v>-2.0868361190782316</v>
      </c>
      <c r="L9" s="39">
        <v>0.77324598454417592</v>
      </c>
      <c r="N9" s="84" t="str">
        <f>IF(ABS(SUM(G9:I9)-O9)&lt;5,"OK","ERA")</f>
        <v>OK</v>
      </c>
      <c r="O9" s="83">
        <v>993741</v>
      </c>
      <c r="Q9" s="86" t="e">
        <f>#REF!</f>
        <v>#REF!</v>
      </c>
      <c r="R9" s="86" t="e">
        <f t="shared" si="2"/>
        <v>#REF!</v>
      </c>
      <c r="S9">
        <v>0.96941988066007845</v>
      </c>
    </row>
    <row r="10" spans="1:19" ht="15" customHeight="1" x14ac:dyDescent="0.15">
      <c r="A10" s="2"/>
      <c r="B10" s="37" t="s">
        <v>5</v>
      </c>
      <c r="C10" s="38">
        <v>25860</v>
      </c>
      <c r="D10" s="38">
        <v>26464</v>
      </c>
      <c r="E10" s="40">
        <v>2.3356535189481824</v>
      </c>
      <c r="F10" s="40">
        <f t="shared" si="0"/>
        <v>0.6</v>
      </c>
      <c r="G10" s="41">
        <v>3668</v>
      </c>
      <c r="H10" s="42">
        <v>5765</v>
      </c>
      <c r="I10" s="78">
        <v>17094</v>
      </c>
      <c r="J10" s="44">
        <v>36.154417223459539</v>
      </c>
      <c r="K10" s="45">
        <v>-5.8160431302074826</v>
      </c>
      <c r="L10" s="39">
        <v>-0.18685040289618127</v>
      </c>
      <c r="N10" s="84" t="str">
        <f t="shared" si="1"/>
        <v>OK</v>
      </c>
      <c r="O10" s="83">
        <v>26526</v>
      </c>
      <c r="Q10" s="86" t="e">
        <f>#REF!</f>
        <v>#REF!</v>
      </c>
      <c r="R10" s="86" t="e">
        <f t="shared" si="2"/>
        <v>#REF!</v>
      </c>
      <c r="S10">
        <v>1.2901140630916148</v>
      </c>
    </row>
    <row r="11" spans="1:19" ht="15" customHeight="1" x14ac:dyDescent="0.15">
      <c r="A11" s="2"/>
      <c r="B11" s="37" t="s">
        <v>6</v>
      </c>
      <c r="C11" s="38">
        <v>11788</v>
      </c>
      <c r="D11" s="38">
        <v>14266</v>
      </c>
      <c r="E11" s="40">
        <v>21.021377672209027</v>
      </c>
      <c r="F11" s="40">
        <f t="shared" si="0"/>
        <v>0.3</v>
      </c>
      <c r="G11" s="41">
        <v>246</v>
      </c>
      <c r="H11" s="42">
        <v>9009</v>
      </c>
      <c r="I11" s="78">
        <v>5045</v>
      </c>
      <c r="J11" s="44">
        <v>-5.7471264367816088</v>
      </c>
      <c r="K11" s="45">
        <v>36.790160947464315</v>
      </c>
      <c r="L11" s="39">
        <v>1.3459220570510246</v>
      </c>
      <c r="N11" s="84" t="str">
        <f t="shared" si="1"/>
        <v>OK</v>
      </c>
      <c r="O11" s="83">
        <v>14300</v>
      </c>
      <c r="Q11" s="86" t="e">
        <f>#REF!</f>
        <v>#REF!</v>
      </c>
      <c r="R11" s="86" t="e">
        <f t="shared" si="2"/>
        <v>#REF!</v>
      </c>
      <c r="S11">
        <v>1.0975011605101195</v>
      </c>
    </row>
    <row r="12" spans="1:19" ht="15" customHeight="1" x14ac:dyDescent="0.15">
      <c r="A12" s="2"/>
      <c r="B12" s="37" t="s">
        <v>7</v>
      </c>
      <c r="C12" s="38">
        <v>10750</v>
      </c>
      <c r="D12" s="38">
        <v>12496</v>
      </c>
      <c r="E12" s="40">
        <v>16.241860465116279</v>
      </c>
      <c r="F12" s="40">
        <f t="shared" si="0"/>
        <v>0.3</v>
      </c>
      <c r="G12" s="41">
        <v>1603</v>
      </c>
      <c r="H12" s="42">
        <v>7466</v>
      </c>
      <c r="I12" s="78">
        <v>3456</v>
      </c>
      <c r="J12" s="44">
        <v>19.537658463832962</v>
      </c>
      <c r="K12" s="45">
        <v>22.634691195795007</v>
      </c>
      <c r="L12" s="39">
        <v>2.9797377830750893</v>
      </c>
      <c r="N12" s="84" t="str">
        <f t="shared" si="1"/>
        <v>OK</v>
      </c>
      <c r="O12" s="83">
        <v>12526</v>
      </c>
      <c r="Q12" s="86" t="e">
        <f>#REF!</f>
        <v>#REF!</v>
      </c>
      <c r="R12" s="86" t="e">
        <f t="shared" si="2"/>
        <v>#REF!</v>
      </c>
      <c r="S12">
        <v>1.5047315550545104</v>
      </c>
    </row>
    <row r="13" spans="1:19" ht="15" customHeight="1" x14ac:dyDescent="0.15">
      <c r="A13" s="2"/>
      <c r="B13" s="37" t="s">
        <v>4</v>
      </c>
      <c r="C13" s="46">
        <v>20345</v>
      </c>
      <c r="D13" s="46">
        <v>22345</v>
      </c>
      <c r="E13" s="59">
        <v>9.8304251658884247</v>
      </c>
      <c r="F13" s="40">
        <f t="shared" si="0"/>
        <v>0.5</v>
      </c>
      <c r="G13" s="60">
        <v>1229</v>
      </c>
      <c r="H13" s="61">
        <v>8448</v>
      </c>
      <c r="I13" s="85">
        <v>12721</v>
      </c>
      <c r="J13" s="62">
        <v>48.25090470446321</v>
      </c>
      <c r="K13" s="63">
        <v>20.119436940139344</v>
      </c>
      <c r="L13" s="58">
        <v>1.3867856858213119</v>
      </c>
      <c r="N13" s="84" t="str">
        <f t="shared" si="1"/>
        <v>OK</v>
      </c>
      <c r="O13" s="83">
        <v>22397</v>
      </c>
      <c r="Q13" s="86" t="e">
        <f>#REF!</f>
        <v>#REF!</v>
      </c>
      <c r="R13" s="86" t="e">
        <f t="shared" si="2"/>
        <v>#REF!</v>
      </c>
      <c r="S13">
        <v>0.98828831306024545</v>
      </c>
    </row>
    <row r="14" spans="1:19" ht="15" customHeight="1" x14ac:dyDescent="0.15">
      <c r="A14" s="2"/>
      <c r="B14" s="47"/>
      <c r="C14" s="48"/>
      <c r="D14" s="77"/>
      <c r="E14" s="49"/>
      <c r="F14" s="50"/>
      <c r="G14" s="51"/>
      <c r="H14" s="52"/>
      <c r="I14" s="53"/>
      <c r="J14" s="54"/>
      <c r="K14" s="55"/>
      <c r="L14" s="49"/>
      <c r="O14" s="83"/>
      <c r="Q14" s="86"/>
      <c r="R14" s="86"/>
    </row>
    <row r="15" spans="1:19" ht="15" customHeight="1" x14ac:dyDescent="0.15">
      <c r="A15" s="2"/>
      <c r="B15" s="56" t="s">
        <v>41</v>
      </c>
      <c r="C15" s="29">
        <v>801109</v>
      </c>
      <c r="D15" s="75">
        <v>796782</v>
      </c>
      <c r="E15" s="30">
        <v>-0.54012624998595704</v>
      </c>
      <c r="F15" s="31">
        <f t="shared" ref="F15:F22" si="3">ROUND(D15/D$6*100,1)</f>
        <v>17.8</v>
      </c>
      <c r="G15" s="32">
        <v>33191</v>
      </c>
      <c r="H15" s="33">
        <v>128240</v>
      </c>
      <c r="I15" s="34">
        <v>637221</v>
      </c>
      <c r="J15" s="35">
        <v>-0.92238805970149251</v>
      </c>
      <c r="K15" s="36">
        <v>-9.5149056270947252</v>
      </c>
      <c r="L15" s="30">
        <v>1.4043692194094171</v>
      </c>
      <c r="N15" s="84" t="str">
        <f t="shared" ref="N15:N22" si="4">IF(ABS(SUM(G15:I15)-O15)&lt;5,"OK","ERA")</f>
        <v>OK</v>
      </c>
      <c r="O15" s="83">
        <v>798651</v>
      </c>
      <c r="Q15" s="86" t="e">
        <f>#REF!</f>
        <v>#REF!</v>
      </c>
      <c r="R15" s="86" t="e">
        <f t="shared" si="2"/>
        <v>#REF!</v>
      </c>
      <c r="S15">
        <v>1.00985426688847</v>
      </c>
    </row>
    <row r="16" spans="1:19" ht="15" customHeight="1" x14ac:dyDescent="0.15">
      <c r="A16" s="2"/>
      <c r="B16" s="37" t="s">
        <v>8</v>
      </c>
      <c r="C16" s="38">
        <v>568949</v>
      </c>
      <c r="D16" s="38">
        <v>562424</v>
      </c>
      <c r="E16" s="40">
        <v>-1.1468514752640395</v>
      </c>
      <c r="F16" s="40">
        <f t="shared" si="3"/>
        <v>12.6</v>
      </c>
      <c r="G16" s="41">
        <v>17429</v>
      </c>
      <c r="H16" s="42">
        <v>74285</v>
      </c>
      <c r="I16" s="43">
        <v>472029</v>
      </c>
      <c r="J16" s="44">
        <v>-2.1776954593927149</v>
      </c>
      <c r="K16" s="45">
        <v>-14.285879122147094</v>
      </c>
      <c r="L16" s="39">
        <v>1.2394638069705093</v>
      </c>
      <c r="N16" s="84" t="str">
        <f t="shared" si="4"/>
        <v>OK</v>
      </c>
      <c r="O16" s="83">
        <v>563742</v>
      </c>
      <c r="Q16" s="86" t="e">
        <f>#REF!</f>
        <v>#REF!</v>
      </c>
      <c r="R16" s="86" t="e">
        <f t="shared" si="2"/>
        <v>#REF!</v>
      </c>
      <c r="S16">
        <v>0.90098405022809902</v>
      </c>
    </row>
    <row r="17" spans="1:19" ht="15" customHeight="1" x14ac:dyDescent="0.15">
      <c r="A17" s="2"/>
      <c r="B17" s="37" t="s">
        <v>9</v>
      </c>
      <c r="C17" s="38">
        <v>80749</v>
      </c>
      <c r="D17" s="38">
        <v>86796</v>
      </c>
      <c r="E17" s="40">
        <v>7.4886376301873714</v>
      </c>
      <c r="F17" s="40">
        <f t="shared" si="3"/>
        <v>1.9</v>
      </c>
      <c r="G17" s="41">
        <v>4233</v>
      </c>
      <c r="H17" s="42">
        <v>16021</v>
      </c>
      <c r="I17" s="43">
        <v>66746</v>
      </c>
      <c r="J17" s="44">
        <v>-2.3618327822390175E-2</v>
      </c>
      <c r="K17" s="45">
        <v>46.430856411662553</v>
      </c>
      <c r="L17" s="39">
        <v>1.3976240391334731</v>
      </c>
      <c r="N17" s="84" t="str">
        <f t="shared" si="4"/>
        <v>OK</v>
      </c>
      <c r="O17" s="83">
        <v>87000</v>
      </c>
      <c r="Q17" s="86" t="e">
        <f>#REF!</f>
        <v>#REF!</v>
      </c>
      <c r="R17" s="86" t="e">
        <f t="shared" si="2"/>
        <v>#REF!</v>
      </c>
      <c r="S17">
        <v>1.1331751898714175</v>
      </c>
    </row>
    <row r="18" spans="1:19" ht="15" customHeight="1" x14ac:dyDescent="0.15">
      <c r="A18" s="2"/>
      <c r="B18" s="37" t="s">
        <v>10</v>
      </c>
      <c r="C18" s="38">
        <v>77620</v>
      </c>
      <c r="D18" s="38">
        <v>64849</v>
      </c>
      <c r="E18" s="40">
        <v>-16.453233702653954</v>
      </c>
      <c r="F18" s="40">
        <f t="shared" si="3"/>
        <v>1.5</v>
      </c>
      <c r="G18" s="41">
        <v>5553</v>
      </c>
      <c r="H18" s="42">
        <v>13166</v>
      </c>
      <c r="I18" s="43">
        <v>46282</v>
      </c>
      <c r="J18" s="44">
        <v>0.67077592458303115</v>
      </c>
      <c r="K18" s="45">
        <v>-50.7573774170625</v>
      </c>
      <c r="L18" s="39">
        <v>1.4711363486878166</v>
      </c>
      <c r="N18" s="84" t="str">
        <f t="shared" si="4"/>
        <v>OK</v>
      </c>
      <c r="O18" s="83">
        <v>65001</v>
      </c>
      <c r="Q18" s="86" t="e">
        <f>#REF!</f>
        <v>#REF!</v>
      </c>
      <c r="R18" s="86" t="e">
        <f t="shared" si="2"/>
        <v>#REF!</v>
      </c>
      <c r="S18" s="87">
        <v>1.355169625688456</v>
      </c>
    </row>
    <row r="19" spans="1:19" ht="15" customHeight="1" x14ac:dyDescent="0.15">
      <c r="A19" s="2"/>
      <c r="B19" s="37" t="s">
        <v>14</v>
      </c>
      <c r="C19" s="38">
        <v>9362</v>
      </c>
      <c r="D19" s="38">
        <v>15743</v>
      </c>
      <c r="E19" s="40">
        <v>68.158513138218325</v>
      </c>
      <c r="F19" s="40">
        <f t="shared" si="3"/>
        <v>0.4</v>
      </c>
      <c r="G19" s="41">
        <v>297</v>
      </c>
      <c r="H19" s="42">
        <v>11827</v>
      </c>
      <c r="I19" s="78">
        <v>3656</v>
      </c>
      <c r="J19" s="44">
        <v>0.33783783783783783</v>
      </c>
      <c r="K19" s="45">
        <v>114.99727322305036</v>
      </c>
      <c r="L19" s="39">
        <v>1.7250973845297719</v>
      </c>
      <c r="N19" s="84" t="str">
        <f t="shared" si="4"/>
        <v>OK</v>
      </c>
      <c r="O19" s="83">
        <v>15780</v>
      </c>
      <c r="Q19" s="86" t="e">
        <f>#REF!</f>
        <v>#REF!</v>
      </c>
      <c r="R19" s="86" t="e">
        <f t="shared" si="2"/>
        <v>#REF!</v>
      </c>
      <c r="S19">
        <v>0.83443850166986622</v>
      </c>
    </row>
    <row r="20" spans="1:19" ht="15" customHeight="1" x14ac:dyDescent="0.15">
      <c r="A20" s="2"/>
      <c r="B20" s="37" t="s">
        <v>11</v>
      </c>
      <c r="C20" s="38">
        <v>29774</v>
      </c>
      <c r="D20" s="38">
        <v>31849</v>
      </c>
      <c r="E20" s="40">
        <v>6.9691677302344326</v>
      </c>
      <c r="F20" s="40">
        <f t="shared" si="3"/>
        <v>0.7</v>
      </c>
      <c r="G20" s="41">
        <v>2674</v>
      </c>
      <c r="H20" s="42">
        <v>6411</v>
      </c>
      <c r="I20" s="78">
        <v>22839</v>
      </c>
      <c r="J20" s="44">
        <v>1.4415781487101669</v>
      </c>
      <c r="K20" s="45">
        <v>32.623086470831609</v>
      </c>
      <c r="L20" s="39">
        <v>1.9689257969461558</v>
      </c>
      <c r="N20" s="84" t="str">
        <f t="shared" si="4"/>
        <v>OK</v>
      </c>
      <c r="O20" s="83">
        <v>31924</v>
      </c>
      <c r="Q20" s="86" t="e">
        <f>#REF!</f>
        <v>#REF!</v>
      </c>
      <c r="R20" s="86" t="e">
        <f t="shared" si="2"/>
        <v>#REF!</v>
      </c>
      <c r="S20" s="87">
        <v>1.4500324665684212</v>
      </c>
    </row>
    <row r="21" spans="1:19" ht="15" customHeight="1" x14ac:dyDescent="0.15">
      <c r="A21" s="2"/>
      <c r="B21" s="37" t="s">
        <v>12</v>
      </c>
      <c r="C21" s="38">
        <v>19366</v>
      </c>
      <c r="D21" s="38">
        <v>19910</v>
      </c>
      <c r="E21" s="40">
        <v>2.8090467830217909</v>
      </c>
      <c r="F21" s="40">
        <f t="shared" si="3"/>
        <v>0.4</v>
      </c>
      <c r="G21" s="41">
        <v>1748</v>
      </c>
      <c r="H21" s="42">
        <v>2445</v>
      </c>
      <c r="I21" s="78">
        <v>15764</v>
      </c>
      <c r="J21" s="44">
        <v>-2.8349082823790996</v>
      </c>
      <c r="K21" s="45">
        <v>-3.7022449783379283</v>
      </c>
      <c r="L21" s="39">
        <v>4.480381760339343</v>
      </c>
      <c r="N21" s="84" t="str">
        <f t="shared" si="4"/>
        <v>OK</v>
      </c>
      <c r="O21" s="83">
        <v>19957</v>
      </c>
      <c r="Q21" s="86" t="e">
        <f>#REF!</f>
        <v>#REF!</v>
      </c>
      <c r="R21" s="86" t="e">
        <f t="shared" si="2"/>
        <v>#REF!</v>
      </c>
      <c r="S21" s="87">
        <v>1.5305779317991517</v>
      </c>
    </row>
    <row r="22" spans="1:19" ht="15" customHeight="1" x14ac:dyDescent="0.15">
      <c r="A22" s="2"/>
      <c r="B22" s="57" t="s">
        <v>13</v>
      </c>
      <c r="C22" s="46">
        <v>15289</v>
      </c>
      <c r="D22" s="46">
        <v>15211</v>
      </c>
      <c r="E22" s="59">
        <v>-0.51017071096867028</v>
      </c>
      <c r="F22" s="59">
        <f t="shared" si="3"/>
        <v>0.3</v>
      </c>
      <c r="G22" s="60">
        <v>1257</v>
      </c>
      <c r="H22" s="61">
        <v>4085</v>
      </c>
      <c r="I22" s="85">
        <v>9905</v>
      </c>
      <c r="J22" s="62">
        <v>4.5757071547420969</v>
      </c>
      <c r="K22" s="63">
        <v>-9.3632127801198131</v>
      </c>
      <c r="L22" s="58">
        <v>2.8663412607747429</v>
      </c>
      <c r="N22" s="84" t="str">
        <f t="shared" si="4"/>
        <v>OK</v>
      </c>
      <c r="O22" s="83">
        <v>15247</v>
      </c>
      <c r="Q22" s="86" t="e">
        <f>#REF!</f>
        <v>#REF!</v>
      </c>
      <c r="R22" s="86" t="e">
        <f t="shared" si="2"/>
        <v>#REF!</v>
      </c>
      <c r="S22" s="87">
        <v>2.103188912754328</v>
      </c>
    </row>
    <row r="23" spans="1:19" ht="15" customHeight="1" x14ac:dyDescent="0.15">
      <c r="A23" s="2"/>
      <c r="B23" s="37"/>
      <c r="C23" s="38"/>
      <c r="D23" s="78"/>
      <c r="E23" s="39"/>
      <c r="F23" s="40"/>
      <c r="G23" s="41"/>
      <c r="H23" s="42"/>
      <c r="I23" s="43"/>
      <c r="J23" s="44"/>
      <c r="K23" s="45"/>
      <c r="L23" s="39"/>
      <c r="O23" s="83"/>
      <c r="Q23" s="86"/>
      <c r="R23" s="86"/>
    </row>
    <row r="24" spans="1:19" ht="15" customHeight="1" x14ac:dyDescent="0.15">
      <c r="A24" s="2"/>
      <c r="B24" s="56" t="s">
        <v>42</v>
      </c>
      <c r="C24" s="29">
        <v>1003504</v>
      </c>
      <c r="D24" s="75">
        <v>1032542</v>
      </c>
      <c r="E24" s="30">
        <v>2.8936606132113072</v>
      </c>
      <c r="F24" s="31">
        <f t="shared" ref="F24:F31" si="5">ROUND(D24/D$6*100,1)</f>
        <v>23.1</v>
      </c>
      <c r="G24" s="32">
        <v>38114</v>
      </c>
      <c r="H24" s="33">
        <v>211550</v>
      </c>
      <c r="I24" s="34">
        <v>785300</v>
      </c>
      <c r="J24" s="35">
        <v>-2.2216521292970755</v>
      </c>
      <c r="K24" s="36">
        <v>7.8505844986770397</v>
      </c>
      <c r="L24" s="30">
        <v>1.7862165416535429</v>
      </c>
      <c r="N24" s="84" t="str">
        <f t="shared" ref="N24:N31" si="6">IF(ABS(SUM(G24:I24)-O24)&lt;5,"OK","ERA")</f>
        <v>OK</v>
      </c>
      <c r="O24" s="83">
        <v>1034962</v>
      </c>
      <c r="Q24" s="86" t="e">
        <f>#REF!</f>
        <v>#REF!</v>
      </c>
      <c r="R24" s="86" t="e">
        <f t="shared" si="2"/>
        <v>#REF!</v>
      </c>
      <c r="S24">
        <v>0.98320473864599545</v>
      </c>
    </row>
    <row r="25" spans="1:19" ht="15" customHeight="1" x14ac:dyDescent="0.15">
      <c r="A25" s="2"/>
      <c r="B25" s="64" t="s">
        <v>16</v>
      </c>
      <c r="C25" s="38">
        <v>843684</v>
      </c>
      <c r="D25" s="38">
        <v>871501</v>
      </c>
      <c r="E25" s="40">
        <v>3.2970875351434898</v>
      </c>
      <c r="F25" s="40">
        <f t="shared" si="5"/>
        <v>19.5</v>
      </c>
      <c r="G25" s="41">
        <v>15698</v>
      </c>
      <c r="H25" s="42">
        <v>180889</v>
      </c>
      <c r="I25" s="43">
        <v>676956</v>
      </c>
      <c r="J25" s="44">
        <v>-4.9815386477816119</v>
      </c>
      <c r="K25" s="45">
        <v>9.9134735741976261</v>
      </c>
      <c r="L25" s="39">
        <v>1.7619337527339962</v>
      </c>
      <c r="N25" s="84" t="str">
        <f t="shared" si="6"/>
        <v>OK</v>
      </c>
      <c r="O25" s="83">
        <v>873543</v>
      </c>
      <c r="Q25" s="86" t="e">
        <f>#REF!</f>
        <v>#REF!</v>
      </c>
      <c r="R25" s="86" t="e">
        <f t="shared" si="2"/>
        <v>#REF!</v>
      </c>
      <c r="S25">
        <v>0.924895862695017</v>
      </c>
    </row>
    <row r="26" spans="1:19" ht="15" customHeight="1" x14ac:dyDescent="0.15">
      <c r="A26" s="2"/>
      <c r="B26" s="37" t="s">
        <v>46</v>
      </c>
      <c r="C26" s="38">
        <v>27783</v>
      </c>
      <c r="D26" s="38">
        <v>27365</v>
      </c>
      <c r="E26" s="40">
        <v>-1.5045171507756541</v>
      </c>
      <c r="F26" s="40">
        <f t="shared" si="5"/>
        <v>0.6</v>
      </c>
      <c r="G26" s="41">
        <v>3858</v>
      </c>
      <c r="H26" s="42">
        <v>5001</v>
      </c>
      <c r="I26" s="78">
        <v>18570</v>
      </c>
      <c r="J26" s="44">
        <v>0</v>
      </c>
      <c r="K26" s="45">
        <v>-11.077524893314367</v>
      </c>
      <c r="L26" s="39">
        <v>0.98977594083097675</v>
      </c>
      <c r="N26" s="84" t="str">
        <f t="shared" si="6"/>
        <v>OK</v>
      </c>
      <c r="O26" s="83">
        <v>27429</v>
      </c>
      <c r="Q26" s="86" t="e">
        <f>#REF!</f>
        <v>#REF!</v>
      </c>
      <c r="R26" s="86" t="e">
        <f t="shared" si="2"/>
        <v>#REF!</v>
      </c>
      <c r="S26">
        <v>0.99970146926364611</v>
      </c>
    </row>
    <row r="27" spans="1:19" ht="15" customHeight="1" x14ac:dyDescent="0.15">
      <c r="A27" s="2"/>
      <c r="B27" s="37" t="s">
        <v>47</v>
      </c>
      <c r="C27" s="38">
        <v>43452</v>
      </c>
      <c r="D27" s="38">
        <v>43732</v>
      </c>
      <c r="E27" s="40">
        <v>0.64438921108349445</v>
      </c>
      <c r="F27" s="40">
        <f t="shared" si="5"/>
        <v>1</v>
      </c>
      <c r="G27" s="41">
        <v>5809</v>
      </c>
      <c r="H27" s="42">
        <v>10262</v>
      </c>
      <c r="I27" s="78">
        <v>27764</v>
      </c>
      <c r="J27" s="44">
        <v>0.92077831827658096</v>
      </c>
      <c r="K27" s="45">
        <v>-3.3709981167608287</v>
      </c>
      <c r="L27" s="39">
        <v>2.0285168308099366</v>
      </c>
      <c r="N27" s="84" t="str">
        <f t="shared" si="6"/>
        <v>OK</v>
      </c>
      <c r="O27" s="83">
        <v>43835</v>
      </c>
      <c r="Q27" s="86" t="e">
        <f>#REF!</f>
        <v>#REF!</v>
      </c>
      <c r="R27" s="86" t="e">
        <f t="shared" si="2"/>
        <v>#REF!</v>
      </c>
      <c r="S27">
        <v>1.3771917386439136</v>
      </c>
    </row>
    <row r="28" spans="1:19" ht="15" customHeight="1" x14ac:dyDescent="0.15">
      <c r="A28" s="2"/>
      <c r="B28" s="37" t="s">
        <v>48</v>
      </c>
      <c r="C28" s="38">
        <v>15963</v>
      </c>
      <c r="D28" s="38">
        <v>15877</v>
      </c>
      <c r="E28" s="40">
        <v>-0.53874584977761075</v>
      </c>
      <c r="F28" s="40">
        <f t="shared" si="5"/>
        <v>0.4</v>
      </c>
      <c r="G28" s="41">
        <v>3112</v>
      </c>
      <c r="H28" s="42">
        <v>2486</v>
      </c>
      <c r="I28" s="78">
        <v>10317</v>
      </c>
      <c r="J28" s="44">
        <v>-0.16041065126724416</v>
      </c>
      <c r="K28" s="45">
        <v>-7.5836431226765795</v>
      </c>
      <c r="L28" s="39">
        <v>1.0875955320399766</v>
      </c>
      <c r="N28" s="84" t="str">
        <f t="shared" si="6"/>
        <v>OK</v>
      </c>
      <c r="O28" s="83">
        <v>15914</v>
      </c>
      <c r="Q28" s="86" t="e">
        <f>#REF!</f>
        <v>#REF!</v>
      </c>
      <c r="R28" s="86" t="e">
        <f t="shared" si="2"/>
        <v>#REF!</v>
      </c>
      <c r="S28">
        <v>1.0793965195182049</v>
      </c>
    </row>
    <row r="29" spans="1:19" ht="15" customHeight="1" x14ac:dyDescent="0.15">
      <c r="A29" s="2"/>
      <c r="B29" s="64" t="s">
        <v>49</v>
      </c>
      <c r="C29" s="38">
        <v>38399</v>
      </c>
      <c r="D29" s="38">
        <v>39624</v>
      </c>
      <c r="E29" s="40">
        <v>3.1901872444594916</v>
      </c>
      <c r="F29" s="40">
        <f t="shared" si="5"/>
        <v>0.9</v>
      </c>
      <c r="G29" s="41">
        <v>5444</v>
      </c>
      <c r="H29" s="42">
        <v>7316</v>
      </c>
      <c r="I29" s="78">
        <v>26957</v>
      </c>
      <c r="J29" s="44">
        <v>-0.51169590643274854</v>
      </c>
      <c r="K29" s="45">
        <v>13.373624670695799</v>
      </c>
      <c r="L29" s="39">
        <v>1.3649695420019554</v>
      </c>
      <c r="N29" s="84" t="str">
        <f t="shared" si="6"/>
        <v>OK</v>
      </c>
      <c r="O29" s="83">
        <v>39717</v>
      </c>
      <c r="Q29" s="86" t="e">
        <f>#REF!</f>
        <v>#REF!</v>
      </c>
      <c r="R29" s="86" t="e">
        <f t="shared" si="2"/>
        <v>#REF!</v>
      </c>
      <c r="S29">
        <v>1.4252641811986058</v>
      </c>
    </row>
    <row r="30" spans="1:19" ht="15" customHeight="1" x14ac:dyDescent="0.15">
      <c r="A30" s="2"/>
      <c r="B30" s="37" t="s">
        <v>50</v>
      </c>
      <c r="C30" s="38">
        <v>26979</v>
      </c>
      <c r="D30" s="38">
        <v>27124</v>
      </c>
      <c r="E30" s="40">
        <v>0.53745505763742174</v>
      </c>
      <c r="F30" s="40">
        <f t="shared" si="5"/>
        <v>0.6</v>
      </c>
      <c r="G30" s="41">
        <v>2419</v>
      </c>
      <c r="H30" s="42">
        <v>4972</v>
      </c>
      <c r="I30" s="78">
        <v>19797</v>
      </c>
      <c r="J30" s="44">
        <v>-2.6559356136820926</v>
      </c>
      <c r="K30" s="45">
        <v>-9.6656976744186061</v>
      </c>
      <c r="L30" s="39">
        <v>3.7905001572821644</v>
      </c>
      <c r="N30" s="84" t="str">
        <f t="shared" si="6"/>
        <v>OK</v>
      </c>
      <c r="O30" s="83">
        <v>27188</v>
      </c>
      <c r="Q30" s="86" t="e">
        <f>#REF!</f>
        <v>#REF!</v>
      </c>
      <c r="R30" s="86" t="e">
        <f t="shared" si="2"/>
        <v>#REF!</v>
      </c>
      <c r="S30" s="87">
        <v>1.9177589502342289</v>
      </c>
    </row>
    <row r="31" spans="1:19" ht="15" customHeight="1" x14ac:dyDescent="0.15">
      <c r="A31" s="2"/>
      <c r="B31" s="65" t="s">
        <v>51</v>
      </c>
      <c r="C31" s="46">
        <v>7244</v>
      </c>
      <c r="D31" s="46">
        <v>7319</v>
      </c>
      <c r="E31" s="59">
        <v>1.0353395913859746</v>
      </c>
      <c r="F31" s="40">
        <f t="shared" si="5"/>
        <v>0.2</v>
      </c>
      <c r="G31" s="60">
        <v>1774</v>
      </c>
      <c r="H31" s="61">
        <v>624</v>
      </c>
      <c r="I31" s="85">
        <v>4939</v>
      </c>
      <c r="J31" s="62">
        <v>0.16939582156973462</v>
      </c>
      <c r="K31" s="63">
        <v>-9.037900874635568</v>
      </c>
      <c r="L31" s="58">
        <v>2.681912681912682</v>
      </c>
      <c r="N31" s="84" t="str">
        <f t="shared" si="6"/>
        <v>OK</v>
      </c>
      <c r="O31" s="83">
        <v>7336</v>
      </c>
      <c r="Q31" s="86" t="e">
        <f>#REF!</f>
        <v>#REF!</v>
      </c>
      <c r="R31" s="86" t="e">
        <f t="shared" si="2"/>
        <v>#REF!</v>
      </c>
      <c r="S31">
        <v>1.0764325303623434</v>
      </c>
    </row>
    <row r="32" spans="1:19" ht="15" customHeight="1" x14ac:dyDescent="0.15">
      <c r="A32" s="2"/>
      <c r="B32" s="66"/>
      <c r="C32" s="48"/>
      <c r="D32" s="77"/>
      <c r="E32" s="49"/>
      <c r="F32" s="50"/>
      <c r="G32" s="51"/>
      <c r="H32" s="52"/>
      <c r="I32" s="53"/>
      <c r="J32" s="54"/>
      <c r="K32" s="55"/>
      <c r="L32" s="49"/>
      <c r="O32" s="83"/>
      <c r="Q32" s="86"/>
      <c r="R32" s="86"/>
    </row>
    <row r="33" spans="1:19" ht="15" customHeight="1" x14ac:dyDescent="0.15">
      <c r="A33" s="2"/>
      <c r="B33" s="67" t="s">
        <v>43</v>
      </c>
      <c r="C33" s="29">
        <v>369706</v>
      </c>
      <c r="D33" s="75">
        <v>373412</v>
      </c>
      <c r="E33" s="30">
        <v>1.0024181376553261</v>
      </c>
      <c r="F33" s="31">
        <f t="shared" ref="F33:F40" si="7">ROUND(D33/D$6*100,1)</f>
        <v>8.4</v>
      </c>
      <c r="G33" s="32">
        <v>31179</v>
      </c>
      <c r="H33" s="33">
        <v>59019</v>
      </c>
      <c r="I33" s="34">
        <v>284089</v>
      </c>
      <c r="J33" s="35">
        <v>6.496567271236807</v>
      </c>
      <c r="K33" s="36">
        <v>-1.2267371803454279</v>
      </c>
      <c r="L33" s="30">
        <v>0.7990434187136537</v>
      </c>
      <c r="N33" s="84" t="str">
        <f t="shared" ref="N33:N40" si="8">IF(ABS(SUM(G33:I33)-O33)&lt;5,"OK","ERA")</f>
        <v>OK</v>
      </c>
      <c r="O33" s="83">
        <v>374288</v>
      </c>
      <c r="Q33" s="86" t="e">
        <f>#REF!</f>
        <v>#REF!</v>
      </c>
      <c r="R33" s="86" t="e">
        <f t="shared" si="2"/>
        <v>#REF!</v>
      </c>
      <c r="S33">
        <v>1.0546624424560465</v>
      </c>
    </row>
    <row r="34" spans="1:19" ht="15" customHeight="1" x14ac:dyDescent="0.15">
      <c r="A34" s="2"/>
      <c r="B34" s="65" t="s">
        <v>18</v>
      </c>
      <c r="C34" s="38">
        <v>160973</v>
      </c>
      <c r="D34" s="38">
        <v>158980</v>
      </c>
      <c r="E34" s="40">
        <v>-1.2380958297354214</v>
      </c>
      <c r="F34" s="40">
        <f t="shared" si="7"/>
        <v>3.6</v>
      </c>
      <c r="G34" s="41">
        <v>7742</v>
      </c>
      <c r="H34" s="42">
        <v>23865</v>
      </c>
      <c r="I34" s="43">
        <v>127745</v>
      </c>
      <c r="J34" s="44">
        <v>8.7054198258916049</v>
      </c>
      <c r="K34" s="45">
        <v>-9.6604459249725547</v>
      </c>
      <c r="L34" s="39">
        <v>-0.15085432006127969</v>
      </c>
      <c r="N34" s="84" t="str">
        <f t="shared" si="8"/>
        <v>OK</v>
      </c>
      <c r="O34" s="83">
        <v>159352</v>
      </c>
      <c r="Q34" s="86" t="e">
        <f>#REF!</f>
        <v>#REF!</v>
      </c>
      <c r="R34" s="86" t="e">
        <f t="shared" si="2"/>
        <v>#REF!</v>
      </c>
      <c r="S34">
        <v>0.94229784774434655</v>
      </c>
    </row>
    <row r="35" spans="1:19" ht="15" customHeight="1" x14ac:dyDescent="0.15">
      <c r="A35" s="2"/>
      <c r="B35" s="65" t="s">
        <v>19</v>
      </c>
      <c r="C35" s="38">
        <v>84441</v>
      </c>
      <c r="D35" s="38">
        <v>84749</v>
      </c>
      <c r="E35" s="40">
        <v>0.36475172013595292</v>
      </c>
      <c r="F35" s="40">
        <f t="shared" si="7"/>
        <v>1.9</v>
      </c>
      <c r="G35" s="41">
        <v>11375</v>
      </c>
      <c r="H35" s="42">
        <v>12109</v>
      </c>
      <c r="I35" s="43">
        <v>61464</v>
      </c>
      <c r="J35" s="44">
        <v>11.738703339882122</v>
      </c>
      <c r="K35" s="45">
        <v>-11.593779659779514</v>
      </c>
      <c r="L35" s="39">
        <v>1.0455711185638195</v>
      </c>
      <c r="N35" s="84" t="str">
        <f t="shared" si="8"/>
        <v>OK</v>
      </c>
      <c r="O35" s="83">
        <v>84948</v>
      </c>
      <c r="Q35" s="86" t="e">
        <f>#REF!</f>
        <v>#REF!</v>
      </c>
      <c r="R35" s="86" t="e">
        <f t="shared" si="2"/>
        <v>#REF!</v>
      </c>
      <c r="S35">
        <v>1.0859966529895482</v>
      </c>
    </row>
    <row r="36" spans="1:19" ht="15" customHeight="1" x14ac:dyDescent="0.15">
      <c r="A36" s="2"/>
      <c r="B36" s="68" t="s">
        <v>20</v>
      </c>
      <c r="C36" s="38">
        <v>26872</v>
      </c>
      <c r="D36" s="38">
        <v>27113</v>
      </c>
      <c r="E36" s="40">
        <v>0.89684429889848172</v>
      </c>
      <c r="F36" s="40">
        <f t="shared" si="7"/>
        <v>0.6</v>
      </c>
      <c r="G36" s="41">
        <v>1809</v>
      </c>
      <c r="H36" s="42">
        <v>2632</v>
      </c>
      <c r="I36" s="43">
        <v>22735</v>
      </c>
      <c r="J36" s="44">
        <v>-5.5248618784530391E-2</v>
      </c>
      <c r="K36" s="45">
        <v>-3.0570902394106811</v>
      </c>
      <c r="L36" s="39">
        <v>1.3507489300998574</v>
      </c>
      <c r="N36" s="84" t="str">
        <f t="shared" si="8"/>
        <v>OK</v>
      </c>
      <c r="O36" s="83">
        <v>27176</v>
      </c>
      <c r="Q36" s="86" t="e">
        <f>#REF!</f>
        <v>#REF!</v>
      </c>
      <c r="R36" s="86" t="e">
        <f t="shared" si="2"/>
        <v>#REF!</v>
      </c>
      <c r="S36">
        <v>1.0308595237754148</v>
      </c>
    </row>
    <row r="37" spans="1:19" ht="15" customHeight="1" x14ac:dyDescent="0.15">
      <c r="A37" s="2"/>
      <c r="B37" s="68" t="s">
        <v>21</v>
      </c>
      <c r="C37" s="38">
        <v>20109</v>
      </c>
      <c r="D37" s="38">
        <v>20718</v>
      </c>
      <c r="E37" s="40">
        <v>3.0284947038639416</v>
      </c>
      <c r="F37" s="40">
        <f t="shared" si="7"/>
        <v>0.5</v>
      </c>
      <c r="G37" s="41">
        <v>1664</v>
      </c>
      <c r="H37" s="42">
        <v>4695</v>
      </c>
      <c r="I37" s="43">
        <v>14408</v>
      </c>
      <c r="J37" s="44">
        <v>-5.9355568117580555</v>
      </c>
      <c r="K37" s="45">
        <v>4.1944074567243677</v>
      </c>
      <c r="L37" s="39">
        <v>3.6770526012808524</v>
      </c>
      <c r="N37" s="84" t="str">
        <f t="shared" si="8"/>
        <v>OK</v>
      </c>
      <c r="O37" s="83">
        <v>20767</v>
      </c>
      <c r="Q37" s="86" t="e">
        <f>#REF!</f>
        <v>#REF!</v>
      </c>
      <c r="R37" s="86" t="e">
        <f t="shared" si="2"/>
        <v>#REF!</v>
      </c>
      <c r="S37">
        <v>1.0628266783065585</v>
      </c>
    </row>
    <row r="38" spans="1:19" ht="15" customHeight="1" x14ac:dyDescent="0.15">
      <c r="A38" s="2"/>
      <c r="B38" s="37" t="s">
        <v>15</v>
      </c>
      <c r="C38" s="38">
        <v>28242</v>
      </c>
      <c r="D38" s="38">
        <v>29343</v>
      </c>
      <c r="E38" s="40">
        <v>3.8984491183343954</v>
      </c>
      <c r="F38" s="40">
        <f t="shared" si="7"/>
        <v>0.7</v>
      </c>
      <c r="G38" s="41">
        <v>2803</v>
      </c>
      <c r="H38" s="42">
        <v>3435</v>
      </c>
      <c r="I38" s="78">
        <v>23174</v>
      </c>
      <c r="J38" s="44">
        <v>-0.81387119603680103</v>
      </c>
      <c r="K38" s="45">
        <v>18.899273104880582</v>
      </c>
      <c r="L38" s="39">
        <v>2.4672798019101521</v>
      </c>
      <c r="N38" s="84" t="str">
        <f t="shared" si="8"/>
        <v>OK</v>
      </c>
      <c r="O38" s="83">
        <v>29412</v>
      </c>
      <c r="Q38" s="86" t="e">
        <f>#REF!</f>
        <v>#REF!</v>
      </c>
      <c r="R38" s="86" t="e">
        <f t="shared" si="2"/>
        <v>#REF!</v>
      </c>
      <c r="S38" s="87">
        <v>1.3146630759298805</v>
      </c>
    </row>
    <row r="39" spans="1:19" ht="15" customHeight="1" x14ac:dyDescent="0.15">
      <c r="A39" s="2"/>
      <c r="B39" s="64" t="s">
        <v>22</v>
      </c>
      <c r="C39" s="38">
        <v>26213</v>
      </c>
      <c r="D39" s="38">
        <v>27365</v>
      </c>
      <c r="E39" s="40">
        <v>4.3947659558234466</v>
      </c>
      <c r="F39" s="40">
        <f t="shared" si="7"/>
        <v>0.6</v>
      </c>
      <c r="G39" s="41">
        <v>3103</v>
      </c>
      <c r="H39" s="42">
        <v>6969</v>
      </c>
      <c r="I39" s="78">
        <v>17358</v>
      </c>
      <c r="J39" s="44">
        <v>2.1059559065482065</v>
      </c>
      <c r="K39" s="45">
        <v>15.285359801488834</v>
      </c>
      <c r="L39" s="39">
        <v>0.84824541017894484</v>
      </c>
      <c r="N39" s="84" t="str">
        <f t="shared" si="8"/>
        <v>OK</v>
      </c>
      <c r="O39" s="83">
        <v>27430</v>
      </c>
      <c r="Q39" s="86" t="e">
        <f>#REF!</f>
        <v>#REF!</v>
      </c>
      <c r="R39" s="86" t="e">
        <f t="shared" si="2"/>
        <v>#REF!</v>
      </c>
      <c r="S39">
        <v>1.3606972773888739</v>
      </c>
    </row>
    <row r="40" spans="1:19" ht="15" customHeight="1" x14ac:dyDescent="0.15">
      <c r="A40" s="2"/>
      <c r="B40" s="69" t="s">
        <v>23</v>
      </c>
      <c r="C40" s="46">
        <v>22856</v>
      </c>
      <c r="D40" s="46">
        <v>25144</v>
      </c>
      <c r="E40" s="59">
        <v>10.010500525026252</v>
      </c>
      <c r="F40" s="59">
        <f t="shared" si="7"/>
        <v>0.6</v>
      </c>
      <c r="G40" s="60">
        <v>2683</v>
      </c>
      <c r="H40" s="61">
        <v>5314</v>
      </c>
      <c r="I40" s="85">
        <v>17205</v>
      </c>
      <c r="J40" s="62">
        <v>6.00553141050968</v>
      </c>
      <c r="K40" s="63">
        <v>52.569623887453346</v>
      </c>
      <c r="L40" s="58">
        <v>1.7204682511528913</v>
      </c>
      <c r="N40" s="84" t="str">
        <f t="shared" si="8"/>
        <v>OK</v>
      </c>
      <c r="O40" s="83">
        <v>25203</v>
      </c>
      <c r="Q40" s="86" t="e">
        <f>#REF!</f>
        <v>#REF!</v>
      </c>
      <c r="R40" s="86" t="e">
        <f t="shared" si="2"/>
        <v>#REF!</v>
      </c>
      <c r="S40">
        <v>1.2386835891581147</v>
      </c>
    </row>
    <row r="41" spans="1:19" ht="15" customHeight="1" x14ac:dyDescent="0.15">
      <c r="A41" s="2"/>
      <c r="B41" s="70"/>
      <c r="C41" s="48"/>
      <c r="D41" s="77"/>
      <c r="E41" s="49"/>
      <c r="F41" s="50"/>
      <c r="G41" s="51"/>
      <c r="H41" s="52"/>
      <c r="I41" s="53"/>
      <c r="J41" s="54"/>
      <c r="K41" s="55"/>
      <c r="L41" s="49"/>
      <c r="O41" s="83"/>
      <c r="Q41" s="86"/>
      <c r="R41" s="86"/>
    </row>
    <row r="42" spans="1:19" ht="15" customHeight="1" x14ac:dyDescent="0.15">
      <c r="A42" s="2"/>
      <c r="B42" s="28" t="s">
        <v>44</v>
      </c>
      <c r="C42" s="29">
        <v>950306</v>
      </c>
      <c r="D42" s="75">
        <v>965135</v>
      </c>
      <c r="E42" s="30">
        <v>1.5604447409571234</v>
      </c>
      <c r="F42" s="31">
        <f t="shared" ref="F42:F51" si="9">ROUND(D42/D$6*100,1)</f>
        <v>21.6</v>
      </c>
      <c r="G42" s="32">
        <v>46297</v>
      </c>
      <c r="H42" s="33">
        <v>443609</v>
      </c>
      <c r="I42" s="34">
        <v>477491</v>
      </c>
      <c r="J42" s="35">
        <v>2.3771615585334573</v>
      </c>
      <c r="K42" s="36">
        <v>2.1869781048800432</v>
      </c>
      <c r="L42" s="30">
        <v>0.74755036417497278</v>
      </c>
      <c r="N42" s="84" t="str">
        <f t="shared" ref="N42:N51" si="10">IF(ABS(SUM(G42:I42)-O42)&lt;5,"OK","ERA")</f>
        <v>OK</v>
      </c>
      <c r="O42" s="83">
        <v>967398</v>
      </c>
      <c r="Q42" s="86" t="e">
        <f>#REF!</f>
        <v>#REF!</v>
      </c>
      <c r="R42" s="86" t="e">
        <f t="shared" si="2"/>
        <v>#REF!</v>
      </c>
      <c r="S42">
        <v>1.0014369419666005</v>
      </c>
    </row>
    <row r="43" spans="1:19" ht="15" customHeight="1" x14ac:dyDescent="0.15">
      <c r="A43" s="2"/>
      <c r="B43" s="71" t="s">
        <v>24</v>
      </c>
      <c r="C43" s="38">
        <v>185392</v>
      </c>
      <c r="D43" s="38">
        <v>189855</v>
      </c>
      <c r="E43" s="40">
        <v>2.407331492189523</v>
      </c>
      <c r="F43" s="40">
        <f t="shared" si="9"/>
        <v>4.3</v>
      </c>
      <c r="G43" s="41">
        <v>10451</v>
      </c>
      <c r="H43" s="42">
        <v>28252</v>
      </c>
      <c r="I43" s="43">
        <v>151596</v>
      </c>
      <c r="J43" s="44">
        <v>2.7428234368855682</v>
      </c>
      <c r="K43" s="45">
        <v>10.084164588528678</v>
      </c>
      <c r="L43" s="39">
        <v>0.97110658194461097</v>
      </c>
      <c r="N43" s="84" t="str">
        <f t="shared" si="10"/>
        <v>OK</v>
      </c>
      <c r="O43" s="83">
        <v>190300</v>
      </c>
      <c r="Q43" s="86" t="e">
        <f>#REF!</f>
        <v>#REF!</v>
      </c>
      <c r="R43" s="86" t="e">
        <f t="shared" si="2"/>
        <v>#REF!</v>
      </c>
      <c r="S43">
        <v>0.97521291698364865</v>
      </c>
    </row>
    <row r="44" spans="1:19" ht="15" customHeight="1" x14ac:dyDescent="0.15">
      <c r="A44" s="2"/>
      <c r="B44" s="71" t="s">
        <v>25</v>
      </c>
      <c r="C44" s="38">
        <v>162961</v>
      </c>
      <c r="D44" s="38">
        <v>158477</v>
      </c>
      <c r="E44" s="40">
        <v>-2.7515785985603918</v>
      </c>
      <c r="F44" s="40">
        <f t="shared" si="9"/>
        <v>3.5</v>
      </c>
      <c r="G44" s="41">
        <v>6761</v>
      </c>
      <c r="H44" s="42">
        <v>30472</v>
      </c>
      <c r="I44" s="43">
        <v>121616</v>
      </c>
      <c r="J44" s="44">
        <v>0</v>
      </c>
      <c r="K44" s="45">
        <v>-10.931836782415527</v>
      </c>
      <c r="L44" s="39">
        <v>-0.72163265306122448</v>
      </c>
      <c r="N44" s="84" t="str">
        <f t="shared" si="10"/>
        <v>OK</v>
      </c>
      <c r="O44" s="83">
        <v>158849</v>
      </c>
      <c r="Q44" s="86" t="e">
        <f>#REF!</f>
        <v>#REF!</v>
      </c>
      <c r="R44" s="86" t="e">
        <f t="shared" si="2"/>
        <v>#REF!</v>
      </c>
      <c r="S44">
        <v>0.90318368737712318</v>
      </c>
    </row>
    <row r="45" spans="1:19" ht="15" customHeight="1" x14ac:dyDescent="0.15">
      <c r="A45" s="2"/>
      <c r="B45" s="71" t="s">
        <v>52</v>
      </c>
      <c r="C45" s="38">
        <v>33745</v>
      </c>
      <c r="D45" s="38">
        <v>35088</v>
      </c>
      <c r="E45" s="40">
        <v>3.9798488664987404</v>
      </c>
      <c r="F45" s="40">
        <f t="shared" si="9"/>
        <v>0.8</v>
      </c>
      <c r="G45" s="41">
        <v>804</v>
      </c>
      <c r="H45" s="42">
        <v>5581</v>
      </c>
      <c r="I45" s="78">
        <v>28785</v>
      </c>
      <c r="J45" s="44">
        <v>15.517241379310345</v>
      </c>
      <c r="K45" s="45">
        <v>8.2848273185875048</v>
      </c>
      <c r="L45" s="39">
        <v>2.8035714285714284</v>
      </c>
      <c r="N45" s="84" t="str">
        <f t="shared" si="10"/>
        <v>OK</v>
      </c>
      <c r="O45" s="83">
        <v>35170</v>
      </c>
      <c r="Q45" s="86" t="e">
        <f>#REF!</f>
        <v>#REF!</v>
      </c>
      <c r="R45" s="86" t="e">
        <f t="shared" si="2"/>
        <v>#REF!</v>
      </c>
      <c r="S45">
        <v>1.0641496337211849</v>
      </c>
    </row>
    <row r="46" spans="1:19" ht="15" customHeight="1" x14ac:dyDescent="0.15">
      <c r="A46" s="2"/>
      <c r="B46" s="71" t="s">
        <v>53</v>
      </c>
      <c r="C46" s="38">
        <v>41345</v>
      </c>
      <c r="D46" s="38">
        <v>42424</v>
      </c>
      <c r="E46" s="40">
        <v>2.6097472487604305</v>
      </c>
      <c r="F46" s="40">
        <f t="shared" si="9"/>
        <v>1</v>
      </c>
      <c r="G46" s="41">
        <v>4038</v>
      </c>
      <c r="H46" s="42">
        <v>6287</v>
      </c>
      <c r="I46" s="78">
        <v>32198</v>
      </c>
      <c r="J46" s="44">
        <v>4.422032583397983</v>
      </c>
      <c r="K46" s="45">
        <v>7.7833019029658832</v>
      </c>
      <c r="L46" s="39">
        <v>1.334424372128155</v>
      </c>
      <c r="N46" s="84" t="str">
        <f t="shared" si="10"/>
        <v>OK</v>
      </c>
      <c r="O46" s="83">
        <v>42523</v>
      </c>
      <c r="Q46" s="86" t="e">
        <f>#REF!</f>
        <v>#REF!</v>
      </c>
      <c r="R46" s="86" t="e">
        <f t="shared" si="2"/>
        <v>#REF!</v>
      </c>
      <c r="S46">
        <v>1.1507206041332763</v>
      </c>
    </row>
    <row r="47" spans="1:19" ht="15" customHeight="1" x14ac:dyDescent="0.15">
      <c r="A47" s="2"/>
      <c r="B47" s="71" t="s">
        <v>54</v>
      </c>
      <c r="C47" s="38">
        <v>27234</v>
      </c>
      <c r="D47" s="38">
        <v>25279</v>
      </c>
      <c r="E47" s="40">
        <v>-7.1785268414481891</v>
      </c>
      <c r="F47" s="40">
        <f t="shared" si="9"/>
        <v>0.6</v>
      </c>
      <c r="G47" s="41">
        <v>3565</v>
      </c>
      <c r="H47" s="42">
        <v>5844</v>
      </c>
      <c r="I47" s="78">
        <v>15929</v>
      </c>
      <c r="J47" s="44">
        <v>-5.6069526212503502E-2</v>
      </c>
      <c r="K47" s="45">
        <v>-26.693426994480685</v>
      </c>
      <c r="L47" s="39">
        <v>0.94423320659062104</v>
      </c>
      <c r="N47" s="84" t="str">
        <f t="shared" si="10"/>
        <v>OK</v>
      </c>
      <c r="O47" s="83">
        <v>25339</v>
      </c>
      <c r="Q47" s="86" t="e">
        <f>#REF!</f>
        <v>#REF!</v>
      </c>
      <c r="R47" s="86" t="e">
        <f t="shared" si="2"/>
        <v>#REF!</v>
      </c>
      <c r="S47">
        <v>1.4872825073653919</v>
      </c>
    </row>
    <row r="48" spans="1:19" ht="15" customHeight="1" x14ac:dyDescent="0.15">
      <c r="A48" s="2"/>
      <c r="B48" s="71" t="s">
        <v>55</v>
      </c>
      <c r="C48" s="38">
        <v>16248</v>
      </c>
      <c r="D48" s="38">
        <v>16229</v>
      </c>
      <c r="E48" s="40">
        <v>-0.11693746922698178</v>
      </c>
      <c r="F48" s="40">
        <f t="shared" si="9"/>
        <v>0.4</v>
      </c>
      <c r="G48" s="41">
        <v>5287</v>
      </c>
      <c r="H48" s="42">
        <v>3841</v>
      </c>
      <c r="I48" s="78">
        <v>7140</v>
      </c>
      <c r="J48" s="44">
        <v>4.9007936507936511</v>
      </c>
      <c r="K48" s="45">
        <v>-8.2636732744208263</v>
      </c>
      <c r="L48" s="39">
        <v>0.97581671616461596</v>
      </c>
      <c r="N48" s="84" t="str">
        <f t="shared" si="10"/>
        <v>OK</v>
      </c>
      <c r="O48" s="83">
        <v>16267</v>
      </c>
      <c r="Q48" s="86" t="e">
        <f>#REF!</f>
        <v>#REF!</v>
      </c>
      <c r="R48" s="86" t="e">
        <f t="shared" si="2"/>
        <v>#REF!</v>
      </c>
      <c r="S48">
        <v>1.178244065492996</v>
      </c>
    </row>
    <row r="49" spans="1:19" ht="15" customHeight="1" x14ac:dyDescent="0.15">
      <c r="A49" s="2"/>
      <c r="B49" s="71" t="s">
        <v>56</v>
      </c>
      <c r="C49" s="38">
        <v>52001</v>
      </c>
      <c r="D49" s="38">
        <v>48115</v>
      </c>
      <c r="E49" s="40">
        <v>-7.4729332128228299</v>
      </c>
      <c r="F49" s="40">
        <f t="shared" si="9"/>
        <v>1.1000000000000001</v>
      </c>
      <c r="G49" s="41">
        <v>7904</v>
      </c>
      <c r="H49" s="42">
        <v>8387</v>
      </c>
      <c r="I49" s="78">
        <v>31937</v>
      </c>
      <c r="J49" s="44">
        <v>4.1370223978919629</v>
      </c>
      <c r="K49" s="45">
        <v>-35.135344160866204</v>
      </c>
      <c r="L49" s="39">
        <v>0.92592592592592582</v>
      </c>
      <c r="N49" s="84" t="str">
        <f t="shared" si="10"/>
        <v>OK</v>
      </c>
      <c r="O49" s="83">
        <v>48228</v>
      </c>
      <c r="Q49" s="86" t="e">
        <f>#REF!</f>
        <v>#REF!</v>
      </c>
      <c r="R49" s="86" t="e">
        <f t="shared" si="2"/>
        <v>#REF!</v>
      </c>
      <c r="S49">
        <v>1.163373224582072</v>
      </c>
    </row>
    <row r="50" spans="1:19" ht="15" customHeight="1" x14ac:dyDescent="0.15">
      <c r="A50" s="2"/>
      <c r="B50" s="71" t="s">
        <v>26</v>
      </c>
      <c r="C50" s="38">
        <v>369616</v>
      </c>
      <c r="D50" s="38">
        <v>385462</v>
      </c>
      <c r="E50" s="40">
        <v>4.2871520713389035</v>
      </c>
      <c r="F50" s="40">
        <f t="shared" si="9"/>
        <v>8.6</v>
      </c>
      <c r="G50" s="41">
        <v>3326</v>
      </c>
      <c r="H50" s="42">
        <v>339538</v>
      </c>
      <c r="I50" s="78">
        <v>43501</v>
      </c>
      <c r="J50" s="44">
        <v>-1.6848950635530595</v>
      </c>
      <c r="K50" s="45">
        <v>4.5517249873751373</v>
      </c>
      <c r="L50" s="39">
        <v>2.0288019514025706</v>
      </c>
      <c r="N50" s="84" t="str">
        <f t="shared" si="10"/>
        <v>OK</v>
      </c>
      <c r="O50" s="83">
        <v>386365</v>
      </c>
      <c r="Q50" s="86" t="e">
        <f>#REF!</f>
        <v>#REF!</v>
      </c>
      <c r="R50" s="86" t="e">
        <f t="shared" si="2"/>
        <v>#REF!</v>
      </c>
      <c r="S50">
        <v>0.57192599530677612</v>
      </c>
    </row>
    <row r="51" spans="1:19" ht="15" customHeight="1" x14ac:dyDescent="0.15">
      <c r="A51" s="2"/>
      <c r="B51" s="68" t="s">
        <v>17</v>
      </c>
      <c r="C51" s="46">
        <v>61764</v>
      </c>
      <c r="D51" s="46">
        <v>64206</v>
      </c>
      <c r="E51" s="59">
        <v>3.9537594715368178</v>
      </c>
      <c r="F51" s="40">
        <f t="shared" si="9"/>
        <v>1.4</v>
      </c>
      <c r="G51" s="60">
        <v>4161</v>
      </c>
      <c r="H51" s="61">
        <v>15407</v>
      </c>
      <c r="I51" s="85">
        <v>44789</v>
      </c>
      <c r="J51" s="62">
        <v>0.36179450072358899</v>
      </c>
      <c r="K51" s="63">
        <v>14.917580368464234</v>
      </c>
      <c r="L51" s="58">
        <v>0.86476748113951141</v>
      </c>
      <c r="N51" s="84" t="str">
        <f t="shared" si="10"/>
        <v>OK</v>
      </c>
      <c r="O51" s="83">
        <v>64357</v>
      </c>
      <c r="Q51" s="86" t="e">
        <f>#REF!</f>
        <v>#REF!</v>
      </c>
      <c r="R51" s="86" t="e">
        <f t="shared" si="2"/>
        <v>#REF!</v>
      </c>
      <c r="S51" s="87">
        <v>1.3388089232119127</v>
      </c>
    </row>
    <row r="52" spans="1:19" ht="15" customHeight="1" x14ac:dyDescent="0.15">
      <c r="A52" s="2"/>
      <c r="B52" s="70"/>
      <c r="C52" s="48"/>
      <c r="D52" s="77"/>
      <c r="E52" s="49"/>
      <c r="F52" s="50"/>
      <c r="G52" s="51"/>
      <c r="H52" s="52"/>
      <c r="I52" s="53"/>
      <c r="J52" s="54"/>
      <c r="K52" s="55"/>
      <c r="L52" s="49"/>
      <c r="O52" s="83"/>
      <c r="Q52" s="86" t="e">
        <f>#REF!</f>
        <v>#REF!</v>
      </c>
      <c r="R52" s="86" t="e">
        <f t="shared" si="2"/>
        <v>#REF!</v>
      </c>
    </row>
    <row r="53" spans="1:19" ht="15" customHeight="1" x14ac:dyDescent="0.15">
      <c r="A53" s="2"/>
      <c r="B53" s="28" t="s">
        <v>45</v>
      </c>
      <c r="C53" s="29">
        <v>240215</v>
      </c>
      <c r="D53" s="75">
        <v>229926</v>
      </c>
      <c r="E53" s="30">
        <v>-4.2832462585600393</v>
      </c>
      <c r="F53" s="31">
        <f t="shared" ref="F53:F58" si="11">ROUND(D53/D$6*100,1)</f>
        <v>5.0999999999999996</v>
      </c>
      <c r="G53" s="32">
        <v>6865</v>
      </c>
      <c r="H53" s="33">
        <v>30761</v>
      </c>
      <c r="I53" s="34">
        <v>192838</v>
      </c>
      <c r="J53" s="35">
        <v>-6.3948731933460596</v>
      </c>
      <c r="K53" s="36">
        <v>-27.244560075685904</v>
      </c>
      <c r="L53" s="30">
        <v>0.77447271054996969</v>
      </c>
      <c r="N53" s="84" t="str">
        <f t="shared" ref="N53:N58" si="12">IF(ABS(SUM(G53:I53)-O53)&lt;5,"OK","ERA")</f>
        <v>OK</v>
      </c>
      <c r="O53" s="83">
        <v>230464</v>
      </c>
      <c r="Q53" s="86" t="e">
        <f>#REF!</f>
        <v>#REF!</v>
      </c>
      <c r="R53" s="86" t="e">
        <f t="shared" si="2"/>
        <v>#REF!</v>
      </c>
      <c r="S53">
        <v>1.0145089383870141</v>
      </c>
    </row>
    <row r="54" spans="1:19" ht="15" customHeight="1" x14ac:dyDescent="0.15">
      <c r="A54" s="2"/>
      <c r="B54" s="71" t="s">
        <v>27</v>
      </c>
      <c r="C54" s="38">
        <v>184156</v>
      </c>
      <c r="D54" s="38">
        <v>182073</v>
      </c>
      <c r="E54" s="40">
        <v>-1.1311062360172897</v>
      </c>
      <c r="F54" s="40">
        <f t="shared" si="11"/>
        <v>4.0999999999999996</v>
      </c>
      <c r="G54" s="41">
        <v>4120</v>
      </c>
      <c r="H54" s="42">
        <v>18295</v>
      </c>
      <c r="I54" s="43">
        <v>160085</v>
      </c>
      <c r="J54" s="44">
        <v>-5.6992446784161137</v>
      </c>
      <c r="K54" s="45">
        <v>-10.999221638451061</v>
      </c>
      <c r="L54" s="39">
        <v>0.1727061679880357</v>
      </c>
      <c r="N54" s="84" t="str">
        <f t="shared" si="12"/>
        <v>OK</v>
      </c>
      <c r="O54" s="83">
        <v>182500</v>
      </c>
      <c r="Q54" s="86" t="e">
        <f>#REF!</f>
        <v>#REF!</v>
      </c>
      <c r="R54" s="86" t="e">
        <f t="shared" si="2"/>
        <v>#REF!</v>
      </c>
      <c r="S54">
        <v>1.0310788820781984</v>
      </c>
    </row>
    <row r="55" spans="1:19" ht="15" customHeight="1" x14ac:dyDescent="0.15">
      <c r="A55" s="2"/>
      <c r="B55" s="71" t="s">
        <v>57</v>
      </c>
      <c r="C55" s="38">
        <v>17373</v>
      </c>
      <c r="D55" s="38">
        <v>14906</v>
      </c>
      <c r="E55" s="40">
        <v>-14.200195705980544</v>
      </c>
      <c r="F55" s="40">
        <f t="shared" si="11"/>
        <v>0.3</v>
      </c>
      <c r="G55" s="41">
        <v>711</v>
      </c>
      <c r="H55" s="42">
        <v>2045</v>
      </c>
      <c r="I55" s="78">
        <v>12184</v>
      </c>
      <c r="J55" s="44">
        <v>-1.6597510373443984</v>
      </c>
      <c r="K55" s="45">
        <v>-55.926724137931039</v>
      </c>
      <c r="L55" s="39">
        <v>0.98632407791131371</v>
      </c>
      <c r="N55" s="84" t="str">
        <f t="shared" si="12"/>
        <v>OK</v>
      </c>
      <c r="O55" s="83">
        <v>14940</v>
      </c>
      <c r="Q55" s="86" t="e">
        <f>#REF!</f>
        <v>#REF!</v>
      </c>
      <c r="R55" s="86" t="e">
        <f t="shared" si="2"/>
        <v>#REF!</v>
      </c>
      <c r="S55">
        <v>0.85442859331429322</v>
      </c>
    </row>
    <row r="56" spans="1:19" ht="15" customHeight="1" x14ac:dyDescent="0.15">
      <c r="A56" s="2"/>
      <c r="B56" s="71" t="s">
        <v>58</v>
      </c>
      <c r="C56" s="38">
        <v>27877</v>
      </c>
      <c r="D56" s="38">
        <v>22565</v>
      </c>
      <c r="E56" s="40">
        <v>-19.055135057574343</v>
      </c>
      <c r="F56" s="40">
        <f t="shared" si="11"/>
        <v>0.5</v>
      </c>
      <c r="G56" s="41">
        <v>1665</v>
      </c>
      <c r="H56" s="42">
        <v>8562</v>
      </c>
      <c r="I56" s="78">
        <v>12390</v>
      </c>
      <c r="J56" s="44">
        <v>-6.4606741573033712</v>
      </c>
      <c r="K56" s="45">
        <v>-41.999729034006236</v>
      </c>
      <c r="L56" s="39">
        <v>8.4748730520049023</v>
      </c>
      <c r="N56" s="84" t="str">
        <f t="shared" si="12"/>
        <v>OK</v>
      </c>
      <c r="O56" s="83">
        <v>22618</v>
      </c>
      <c r="Q56" s="86" t="e">
        <f>#REF!</f>
        <v>#REF!</v>
      </c>
      <c r="R56" s="86" t="e">
        <f t="shared" si="2"/>
        <v>#REF!</v>
      </c>
      <c r="S56">
        <v>0.92461770482273964</v>
      </c>
    </row>
    <row r="57" spans="1:19" ht="15" customHeight="1" x14ac:dyDescent="0.15">
      <c r="A57" s="2"/>
      <c r="B57" s="71" t="s">
        <v>59</v>
      </c>
      <c r="C57" s="38">
        <v>4611</v>
      </c>
      <c r="D57" s="38">
        <v>4492</v>
      </c>
      <c r="E57" s="40">
        <v>-2.5807850791585341</v>
      </c>
      <c r="F57" s="40">
        <f t="shared" si="11"/>
        <v>0.1</v>
      </c>
      <c r="G57" s="41">
        <v>166</v>
      </c>
      <c r="H57" s="42">
        <v>921</v>
      </c>
      <c r="I57" s="78">
        <v>3415</v>
      </c>
      <c r="J57" s="44">
        <v>-22.790697674418606</v>
      </c>
      <c r="K57" s="45">
        <v>-9.5284872298624759</v>
      </c>
      <c r="L57" s="39">
        <v>0.64839375184202763</v>
      </c>
      <c r="N57" s="84" t="str">
        <f t="shared" si="12"/>
        <v>OK</v>
      </c>
      <c r="O57" s="83">
        <v>4502</v>
      </c>
      <c r="Q57" s="86" t="e">
        <f>#REF!</f>
        <v>#REF!</v>
      </c>
      <c r="R57" s="86" t="e">
        <f t="shared" si="2"/>
        <v>#REF!</v>
      </c>
      <c r="S57" s="87">
        <v>1.2326419207577461</v>
      </c>
    </row>
    <row r="58" spans="1:19" ht="15" customHeight="1" x14ac:dyDescent="0.15">
      <c r="A58" s="2"/>
      <c r="B58" s="72" t="s">
        <v>60</v>
      </c>
      <c r="C58" s="46">
        <v>6198</v>
      </c>
      <c r="D58" s="46">
        <v>5890</v>
      </c>
      <c r="E58" s="59">
        <v>-4.9693449499838653</v>
      </c>
      <c r="F58" s="59">
        <f t="shared" si="11"/>
        <v>0.1</v>
      </c>
      <c r="G58" s="60">
        <v>203</v>
      </c>
      <c r="H58" s="61">
        <v>938</v>
      </c>
      <c r="I58" s="85">
        <v>4764</v>
      </c>
      <c r="J58" s="62">
        <v>-17.813765182186234</v>
      </c>
      <c r="K58" s="63">
        <v>-28.067484662576685</v>
      </c>
      <c r="L58" s="58">
        <v>2.078422969787872</v>
      </c>
      <c r="N58" s="84" t="str">
        <f t="shared" si="12"/>
        <v>OK</v>
      </c>
      <c r="O58" s="83">
        <v>5904</v>
      </c>
      <c r="Q58" s="86" t="e">
        <f>#REF!</f>
        <v>#REF!</v>
      </c>
      <c r="R58" s="86" t="e">
        <f t="shared" si="2"/>
        <v>#REF!</v>
      </c>
      <c r="S58">
        <v>1.1019078097399866</v>
      </c>
    </row>
    <row r="59" spans="1:19" x14ac:dyDescent="0.15">
      <c r="B59" s="88" t="s">
        <v>70</v>
      </c>
    </row>
    <row r="60" spans="1:19" x14ac:dyDescent="0.15">
      <c r="B60" s="80" t="s">
        <v>40</v>
      </c>
      <c r="C60" s="84" t="str">
        <f>IF(ABS(SUM(C9:C13)-C8)&lt;2,"OK","ERA")</f>
        <v>OK</v>
      </c>
      <c r="D60" s="84" t="str">
        <f>IF(ABS(SUM(D9:D13)-D8)&lt;2,"OK","ERA")</f>
        <v>OK</v>
      </c>
      <c r="E60" s="84"/>
      <c r="F60" s="84"/>
      <c r="G60" s="84" t="str">
        <f t="shared" ref="G60:I60" si="13">IF(ABS(SUM(G9:G13)-G8)&lt;2,"OK","ERA")</f>
        <v>OK</v>
      </c>
      <c r="H60" s="84" t="str">
        <f t="shared" si="13"/>
        <v>OK</v>
      </c>
      <c r="I60" s="84" t="str">
        <f t="shared" si="13"/>
        <v>OK</v>
      </c>
    </row>
    <row r="61" spans="1:19" x14ac:dyDescent="0.15">
      <c r="B61" s="80" t="s">
        <v>61</v>
      </c>
      <c r="C61" s="84" t="str">
        <f>IF(ABS(SUM(C16:C22)-C15)&lt;2,"OK","ERA")</f>
        <v>OK</v>
      </c>
      <c r="D61" s="84" t="str">
        <f>IF(ABS(SUM(D16:D22)-D15)&lt;2,"OK","ERA")</f>
        <v>OK</v>
      </c>
      <c r="E61" s="84"/>
      <c r="F61" s="84"/>
      <c r="G61" s="84" t="str">
        <f t="shared" ref="G61:I61" si="14">IF(ABS(SUM(G16:G22)-G15)&lt;2,"OK","ERA")</f>
        <v>OK</v>
      </c>
      <c r="H61" s="84" t="str">
        <f t="shared" si="14"/>
        <v>OK</v>
      </c>
      <c r="I61" s="84" t="str">
        <f t="shared" si="14"/>
        <v>OK</v>
      </c>
    </row>
    <row r="62" spans="1:19" x14ac:dyDescent="0.15">
      <c r="B62" s="80" t="s">
        <v>42</v>
      </c>
      <c r="C62" s="84" t="str">
        <f>IF(ABS(SUM(C25:C31)-C24)&lt;2,"OK","ERA")</f>
        <v>OK</v>
      </c>
      <c r="D62" s="84" t="str">
        <f>IF(ABS(SUM(D25:D31)-D24)&lt;2,"OK","ERA")</f>
        <v>OK</v>
      </c>
      <c r="E62" s="84"/>
      <c r="F62" s="84"/>
      <c r="G62" s="84" t="str">
        <f t="shared" ref="G62:I62" si="15">IF(ABS(SUM(G25:G31)-G24)&lt;2,"OK","ERA")</f>
        <v>OK</v>
      </c>
      <c r="H62" s="84" t="str">
        <f t="shared" si="15"/>
        <v>OK</v>
      </c>
      <c r="I62" s="84" t="str">
        <f t="shared" si="15"/>
        <v>OK</v>
      </c>
    </row>
    <row r="63" spans="1:19" x14ac:dyDescent="0.15">
      <c r="B63" s="80" t="s">
        <v>43</v>
      </c>
      <c r="C63" s="84" t="str">
        <f>IF(ABS(SUM(C34:C40)-C33)&lt;2,"OK","ERA")</f>
        <v>OK</v>
      </c>
      <c r="D63" s="84" t="str">
        <f>IF(ABS(SUM(D34:D40)-D33)&lt;2,"OK","ERA")</f>
        <v>OK</v>
      </c>
      <c r="E63" s="84"/>
      <c r="F63" s="84"/>
      <c r="G63" s="84" t="str">
        <f t="shared" ref="G63:I63" si="16">IF(ABS(SUM(G34:G40)-G33)&lt;2,"OK","ERA")</f>
        <v>OK</v>
      </c>
      <c r="H63" s="84" t="str">
        <f t="shared" si="16"/>
        <v>OK</v>
      </c>
      <c r="I63" s="84" t="str">
        <f t="shared" si="16"/>
        <v>OK</v>
      </c>
    </row>
    <row r="64" spans="1:19" x14ac:dyDescent="0.15">
      <c r="B64" s="80" t="s">
        <v>62</v>
      </c>
      <c r="C64" s="84" t="str">
        <f>IF(ABS(SUM(C43:C51)-C42)&lt;2,"OK","ERA")</f>
        <v>OK</v>
      </c>
      <c r="D64" s="84" t="str">
        <f>IF(ABS(SUM(D43:D51)-D42)&lt;2,"OK","ERA")</f>
        <v>OK</v>
      </c>
      <c r="E64" s="84"/>
      <c r="F64" s="84"/>
      <c r="G64" s="84" t="str">
        <f t="shared" ref="G64:I64" si="17">IF(ABS(SUM(G43:G51)-G42)&lt;2,"OK","ERA")</f>
        <v>OK</v>
      </c>
      <c r="H64" s="84" t="str">
        <f t="shared" si="17"/>
        <v>OK</v>
      </c>
      <c r="I64" s="84" t="str">
        <f t="shared" si="17"/>
        <v>OK</v>
      </c>
    </row>
    <row r="65" spans="2:9" x14ac:dyDescent="0.15">
      <c r="B65" s="80" t="s">
        <v>45</v>
      </c>
      <c r="C65" s="84" t="str">
        <f>IF(ABS(SUM(C54:C58)-C53)&lt;2,"OK","ERA")</f>
        <v>OK</v>
      </c>
      <c r="D65" s="84" t="str">
        <f>IF(ABS(SUM(D54:D58)-D53)&lt;2,"OK","ERA")</f>
        <v>OK</v>
      </c>
      <c r="E65" s="84"/>
      <c r="F65" s="84"/>
      <c r="G65" s="84" t="str">
        <f t="shared" ref="G65:I65" si="18">IF(ABS(SUM(G54:G58)-G53)&lt;2,"OK","ERA")</f>
        <v>OK</v>
      </c>
      <c r="H65" s="84" t="str">
        <f t="shared" si="18"/>
        <v>OK</v>
      </c>
      <c r="I65" s="84" t="str">
        <f t="shared" si="18"/>
        <v>OK</v>
      </c>
    </row>
    <row r="66" spans="2:9" x14ac:dyDescent="0.15">
      <c r="C66" s="84"/>
      <c r="D66" s="84"/>
    </row>
    <row r="67" spans="2:9" x14ac:dyDescent="0.15">
      <c r="B67" s="80" t="s">
        <v>64</v>
      </c>
      <c r="C67" s="84" t="str">
        <f>IF(ABS(SUM(C8,C15,C24,C33,C42,C53)-C6)&lt;6,"OK","ERA")</f>
        <v>OK</v>
      </c>
      <c r="D67" s="84" t="str">
        <f>IF(ABS(SUM(D8,D15,D24,D33,D42,D53)-D6)&lt;6,"OK","ERA")</f>
        <v>OK</v>
      </c>
      <c r="G67" s="84" t="str">
        <f>IF(ABS(SUM(G8,G15,G24,G33,G42,G53)-G6)&lt;6,"OK","ERA")</f>
        <v>OK</v>
      </c>
      <c r="H67" s="84" t="str">
        <f>IF(ABS(SUM(H8,H15,H24,H33,H42,H53)-H6)&lt;6,"OK","ERA")</f>
        <v>OK</v>
      </c>
      <c r="I67" s="84" t="str">
        <f>IF(ABS(SUM(I8,I15,I24,I33,I42,I53)-I6)&lt;6,"OK","ERA")</f>
        <v>OK</v>
      </c>
    </row>
    <row r="68" spans="2:9" x14ac:dyDescent="0.15">
      <c r="C68" s="86"/>
    </row>
  </sheetData>
  <mergeCells count="9">
    <mergeCell ref="B3:B5"/>
    <mergeCell ref="C3:D3"/>
    <mergeCell ref="E3:E5"/>
    <mergeCell ref="F3:F5"/>
    <mergeCell ref="G3:L3"/>
    <mergeCell ref="C4:C5"/>
    <mergeCell ref="G4:I4"/>
    <mergeCell ref="J4:L4"/>
    <mergeCell ref="D4:D5"/>
  </mergeCells>
  <phoneticPr fontId="3"/>
  <pageMargins left="0.39370078740157483" right="0.74803149606299213" top="0.78740157480314965" bottom="0.51181102362204722" header="0.51181102362204722" footer="0.15748031496062992"/>
  <pageSetup paperSize="9" scale="92" firstPageNumber="109" pageOrder="overThenDown" orientation="portrait" useFirstPageNumber="1" r:id="rId1"/>
  <headerFooter alignWithMargins="0">
    <oddFooter>&amp;C&amp;"ＭＳ 明朝,標準"－&amp;P－</oddFooter>
  </headerFooter>
  <rowBreaks count="1" manualBreakCount="1">
    <brk id="59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B2:T69"/>
  <sheetViews>
    <sheetView showGridLines="0" tabSelected="1" view="pageBreakPreview" zoomScaleNormal="100" zoomScaleSheetLayoutView="100" zoomScalePageLayoutView="80" workbookViewId="0">
      <selection activeCell="O9" sqref="O9"/>
    </sheetView>
  </sheetViews>
  <sheetFormatPr defaultRowHeight="13.5" x14ac:dyDescent="0.15"/>
  <cols>
    <col min="1" max="1" width="3.625" customWidth="1"/>
    <col min="2" max="2" width="1.375" customWidth="1"/>
    <col min="3" max="3" width="10.875" customWidth="1"/>
    <col min="4" max="5" width="10.125" customWidth="1"/>
    <col min="6" max="6" width="7.625" customWidth="1"/>
    <col min="7" max="7" width="7.375" customWidth="1"/>
    <col min="8" max="9" width="9.125" customWidth="1"/>
    <col min="10" max="10" width="9.875" customWidth="1"/>
    <col min="11" max="13" width="6.625" customWidth="1"/>
    <col min="15" max="15" width="9" style="84"/>
    <col min="16" max="16" width="9.25" bestFit="1" customWidth="1"/>
    <col min="18" max="19" width="9.25" bestFit="1" customWidth="1"/>
  </cols>
  <sheetData>
    <row r="2" spans="2:20" ht="15" customHeight="1" x14ac:dyDescent="0.15">
      <c r="B2" s="100" t="s">
        <v>84</v>
      </c>
      <c r="C2" s="92"/>
      <c r="D2" s="2"/>
      <c r="E2" s="2"/>
      <c r="F2" s="2"/>
      <c r="G2" s="2"/>
      <c r="H2" s="2"/>
      <c r="I2" s="2"/>
      <c r="J2" s="3"/>
      <c r="K2" s="3"/>
      <c r="L2" s="3"/>
      <c r="M2" s="3"/>
    </row>
    <row r="3" spans="2:20" ht="15" customHeight="1" x14ac:dyDescent="0.15">
      <c r="B3" s="2"/>
      <c r="C3" s="2"/>
      <c r="D3" s="2"/>
      <c r="E3" s="2"/>
      <c r="F3" s="2"/>
      <c r="G3" s="3"/>
      <c r="H3" s="3"/>
      <c r="I3" s="3"/>
      <c r="J3" s="3"/>
      <c r="K3" s="4"/>
      <c r="L3" s="4"/>
      <c r="M3" s="104" t="s">
        <v>0</v>
      </c>
    </row>
    <row r="4" spans="2:20" ht="15" customHeight="1" x14ac:dyDescent="0.15">
      <c r="B4" s="2"/>
      <c r="C4" s="205"/>
      <c r="D4" s="208" t="s">
        <v>34</v>
      </c>
      <c r="E4" s="209"/>
      <c r="F4" s="210" t="s">
        <v>30</v>
      </c>
      <c r="G4" s="213" t="s">
        <v>1</v>
      </c>
      <c r="H4" s="208" t="s">
        <v>35</v>
      </c>
      <c r="I4" s="216"/>
      <c r="J4" s="216"/>
      <c r="K4" s="216"/>
      <c r="L4" s="216"/>
      <c r="M4" s="209"/>
    </row>
    <row r="5" spans="2:20" ht="15" customHeight="1" x14ac:dyDescent="0.15">
      <c r="B5" s="2"/>
      <c r="C5" s="206"/>
      <c r="D5" s="217" t="s">
        <v>81</v>
      </c>
      <c r="E5" s="217" t="s">
        <v>82</v>
      </c>
      <c r="F5" s="211"/>
      <c r="G5" s="214"/>
      <c r="H5" s="208" t="s">
        <v>34</v>
      </c>
      <c r="I5" s="216"/>
      <c r="J5" s="209"/>
      <c r="K5" s="208" t="s">
        <v>29</v>
      </c>
      <c r="L5" s="216"/>
      <c r="M5" s="209"/>
      <c r="T5" s="87"/>
    </row>
    <row r="6" spans="2:20" ht="27" customHeight="1" x14ac:dyDescent="0.15">
      <c r="B6" s="2"/>
      <c r="C6" s="207"/>
      <c r="D6" s="218"/>
      <c r="E6" s="218"/>
      <c r="F6" s="212"/>
      <c r="G6" s="215"/>
      <c r="H6" s="101" t="s">
        <v>31</v>
      </c>
      <c r="I6" s="101" t="s">
        <v>32</v>
      </c>
      <c r="J6" s="102" t="s">
        <v>33</v>
      </c>
      <c r="K6" s="101" t="s">
        <v>31</v>
      </c>
      <c r="L6" s="101" t="s">
        <v>32</v>
      </c>
      <c r="M6" s="103" t="s">
        <v>33</v>
      </c>
      <c r="P6" s="84"/>
      <c r="R6" s="84"/>
      <c r="S6" s="84"/>
    </row>
    <row r="7" spans="2:20" ht="15" customHeight="1" x14ac:dyDescent="0.15">
      <c r="B7" s="2"/>
      <c r="C7" s="105" t="s">
        <v>2</v>
      </c>
      <c r="D7" s="132">
        <v>4453601</v>
      </c>
      <c r="E7" s="133">
        <v>4464610</v>
      </c>
      <c r="F7" s="134">
        <v>0.24719322633527341</v>
      </c>
      <c r="G7" s="135">
        <v>100</v>
      </c>
      <c r="H7" s="132">
        <v>195557</v>
      </c>
      <c r="I7" s="132">
        <v>937214</v>
      </c>
      <c r="J7" s="132">
        <v>3407790</v>
      </c>
      <c r="K7" s="135">
        <v>-4.0535965734303474</v>
      </c>
      <c r="L7" s="135">
        <v>-0.63190885244928297</v>
      </c>
      <c r="M7" s="135">
        <v>1.5762881057507703</v>
      </c>
      <c r="P7" s="81"/>
      <c r="R7" s="86"/>
      <c r="S7" s="86"/>
    </row>
    <row r="8" spans="2:20" ht="14.25" customHeight="1" x14ac:dyDescent="0.15">
      <c r="B8" s="2"/>
      <c r="C8" s="95"/>
      <c r="D8" s="140"/>
      <c r="E8" s="141"/>
      <c r="F8" s="142"/>
      <c r="G8" s="143"/>
      <c r="H8" s="140"/>
      <c r="I8" s="140"/>
      <c r="J8" s="182"/>
      <c r="K8" s="143"/>
      <c r="L8" s="143"/>
      <c r="M8" s="142"/>
      <c r="P8" s="82"/>
      <c r="R8" s="86"/>
      <c r="S8" s="86"/>
    </row>
    <row r="9" spans="2:20" ht="15" customHeight="1" x14ac:dyDescent="0.15">
      <c r="B9" s="2"/>
      <c r="C9" s="106" t="s">
        <v>40</v>
      </c>
      <c r="D9" s="183">
        <v>1035551</v>
      </c>
      <c r="E9" s="149">
        <v>1043319</v>
      </c>
      <c r="F9" s="150">
        <v>0.75013205530196003</v>
      </c>
      <c r="G9" s="151">
        <v>23.4</v>
      </c>
      <c r="H9" s="148">
        <v>15293</v>
      </c>
      <c r="I9" s="148">
        <v>112389</v>
      </c>
      <c r="J9" s="148">
        <v>933386</v>
      </c>
      <c r="K9" s="151">
        <v>12.308144231475362</v>
      </c>
      <c r="L9" s="151">
        <v>4.7086225369171286</v>
      </c>
      <c r="M9" s="151">
        <v>0.81613255133231799</v>
      </c>
      <c r="P9" s="83"/>
      <c r="R9" s="86"/>
      <c r="S9" s="86"/>
    </row>
    <row r="10" spans="2:20" ht="15" customHeight="1" x14ac:dyDescent="0.15">
      <c r="B10" s="2"/>
      <c r="C10" s="107" t="s">
        <v>3</v>
      </c>
      <c r="D10" s="156">
        <v>982454</v>
      </c>
      <c r="E10" s="156">
        <v>990141</v>
      </c>
      <c r="F10" s="159">
        <v>0.78242849029063966</v>
      </c>
      <c r="G10" s="159">
        <v>22.2</v>
      </c>
      <c r="H10" s="156">
        <v>7309</v>
      </c>
      <c r="I10" s="156">
        <v>102896</v>
      </c>
      <c r="J10" s="156">
        <v>896781</v>
      </c>
      <c r="K10" s="159">
        <v>-0.13663068725235689</v>
      </c>
      <c r="L10" s="159">
        <v>6.5131878597159538</v>
      </c>
      <c r="M10" s="159">
        <v>0.85415199969410216</v>
      </c>
      <c r="P10" s="83"/>
      <c r="R10" s="86"/>
      <c r="S10" s="86"/>
    </row>
    <row r="11" spans="2:20" ht="15" customHeight="1" x14ac:dyDescent="0.15">
      <c r="B11" s="2"/>
      <c r="C11" s="107" t="s">
        <v>75</v>
      </c>
      <c r="D11" s="156">
        <v>27380</v>
      </c>
      <c r="E11" s="156">
        <v>27104</v>
      </c>
      <c r="F11" s="159">
        <v>-1.0080350620891161</v>
      </c>
      <c r="G11" s="159">
        <v>0.6</v>
      </c>
      <c r="H11" s="156">
        <v>4719</v>
      </c>
      <c r="I11" s="156">
        <v>4787</v>
      </c>
      <c r="J11" s="156">
        <v>18059</v>
      </c>
      <c r="K11" s="159">
        <v>35.331230283911673</v>
      </c>
      <c r="L11" s="159">
        <v>-20.110146862483312</v>
      </c>
      <c r="M11" s="159">
        <v>-0.76927303698005378</v>
      </c>
      <c r="P11" s="83"/>
      <c r="R11" s="86"/>
      <c r="S11" s="86"/>
    </row>
    <row r="12" spans="2:20" ht="15" customHeight="1" x14ac:dyDescent="0.15">
      <c r="B12" s="2"/>
      <c r="C12" s="107" t="s">
        <v>76</v>
      </c>
      <c r="D12" s="156">
        <v>5342</v>
      </c>
      <c r="E12" s="156">
        <v>5348</v>
      </c>
      <c r="F12" s="159">
        <v>0.11231748408835641</v>
      </c>
      <c r="G12" s="159">
        <v>0.1</v>
      </c>
      <c r="H12" s="156">
        <v>129</v>
      </c>
      <c r="I12" s="156">
        <v>1177</v>
      </c>
      <c r="J12" s="156">
        <v>4133</v>
      </c>
      <c r="K12" s="159">
        <v>-16.7741935483871</v>
      </c>
      <c r="L12" s="159">
        <v>3.8834951456310676</v>
      </c>
      <c r="M12" s="159">
        <v>0.51070038910505833</v>
      </c>
      <c r="P12" s="83"/>
      <c r="R12" s="86"/>
      <c r="S12" s="86"/>
    </row>
    <row r="13" spans="2:20" ht="15" customHeight="1" x14ac:dyDescent="0.15">
      <c r="B13" s="2"/>
      <c r="C13" s="107" t="s">
        <v>77</v>
      </c>
      <c r="D13" s="156">
        <v>6373</v>
      </c>
      <c r="E13" s="156">
        <v>6488</v>
      </c>
      <c r="F13" s="159">
        <v>1.8044876824101681</v>
      </c>
      <c r="G13" s="159">
        <v>0.1</v>
      </c>
      <c r="H13" s="156">
        <v>1668</v>
      </c>
      <c r="I13" s="156">
        <v>1073</v>
      </c>
      <c r="J13" s="156">
        <v>3857</v>
      </c>
      <c r="K13" s="159">
        <v>10.463576158940398</v>
      </c>
      <c r="L13" s="159">
        <v>-0.37140204271123489</v>
      </c>
      <c r="M13" s="159">
        <v>5.1880674448767837E-2</v>
      </c>
      <c r="P13" s="83"/>
      <c r="R13" s="86"/>
      <c r="S13" s="86"/>
    </row>
    <row r="14" spans="2:20" ht="15" customHeight="1" x14ac:dyDescent="0.15">
      <c r="B14" s="2"/>
      <c r="C14" s="107" t="s">
        <v>4</v>
      </c>
      <c r="D14" s="156">
        <v>14001</v>
      </c>
      <c r="E14" s="156">
        <v>14237</v>
      </c>
      <c r="F14" s="159">
        <v>1.6855938861509892</v>
      </c>
      <c r="G14" s="159">
        <v>0.3</v>
      </c>
      <c r="H14" s="156">
        <v>1467</v>
      </c>
      <c r="I14" s="156">
        <v>2456</v>
      </c>
      <c r="J14" s="156">
        <v>10556</v>
      </c>
      <c r="K14" s="159">
        <v>28.01047120418848</v>
      </c>
      <c r="L14" s="159">
        <v>-2.886516409648082</v>
      </c>
      <c r="M14" s="159">
        <v>0.74441687344913154</v>
      </c>
      <c r="P14" s="83"/>
      <c r="R14" s="86"/>
      <c r="S14" s="86"/>
    </row>
    <row r="15" spans="2:20" ht="15" customHeight="1" x14ac:dyDescent="0.15">
      <c r="B15" s="2"/>
      <c r="C15" s="96"/>
      <c r="D15" s="167"/>
      <c r="E15" s="168"/>
      <c r="F15" s="169"/>
      <c r="G15" s="170"/>
      <c r="H15" s="167"/>
      <c r="I15" s="167"/>
      <c r="J15" s="184"/>
      <c r="K15" s="170"/>
      <c r="L15" s="170"/>
      <c r="M15" s="169"/>
      <c r="P15" s="83"/>
      <c r="R15" s="86"/>
      <c r="S15" s="86"/>
    </row>
    <row r="16" spans="2:20" ht="15" customHeight="1" x14ac:dyDescent="0.15">
      <c r="B16" s="2"/>
      <c r="C16" s="108" t="s">
        <v>41</v>
      </c>
      <c r="D16" s="148">
        <v>843744</v>
      </c>
      <c r="E16" s="149">
        <v>865753</v>
      </c>
      <c r="F16" s="150">
        <v>2.6084926233549512</v>
      </c>
      <c r="G16" s="151">
        <v>19.399999999999999</v>
      </c>
      <c r="H16" s="148">
        <v>45378</v>
      </c>
      <c r="I16" s="148">
        <v>146953</v>
      </c>
      <c r="J16" s="148">
        <v>688150</v>
      </c>
      <c r="K16" s="151">
        <v>4.545559267365511</v>
      </c>
      <c r="L16" s="151">
        <v>7.7794728118169951</v>
      </c>
      <c r="M16" s="151">
        <v>2.2293925659183857</v>
      </c>
      <c r="P16" s="83"/>
      <c r="R16" s="86"/>
      <c r="S16" s="86"/>
    </row>
    <row r="17" spans="2:19" ht="15" customHeight="1" x14ac:dyDescent="0.15">
      <c r="B17" s="2"/>
      <c r="C17" s="107" t="s">
        <v>8</v>
      </c>
      <c r="D17" s="156">
        <v>605931</v>
      </c>
      <c r="E17" s="156">
        <v>616304</v>
      </c>
      <c r="F17" s="159">
        <v>1.7119110921870642</v>
      </c>
      <c r="G17" s="159">
        <v>13.8</v>
      </c>
      <c r="H17" s="156">
        <v>26724</v>
      </c>
      <c r="I17" s="156">
        <v>77769</v>
      </c>
      <c r="J17" s="156">
        <v>522295</v>
      </c>
      <c r="K17" s="159">
        <v>8.422590068159689</v>
      </c>
      <c r="L17" s="159">
        <v>-0.49643665954425065</v>
      </c>
      <c r="M17" s="159">
        <v>2.4718655826217981</v>
      </c>
      <c r="P17" s="83"/>
      <c r="R17" s="86"/>
      <c r="S17" s="86"/>
    </row>
    <row r="18" spans="2:19" ht="15" customHeight="1" x14ac:dyDescent="0.15">
      <c r="B18" s="2"/>
      <c r="C18" s="107" t="s">
        <v>9</v>
      </c>
      <c r="D18" s="156">
        <v>91823</v>
      </c>
      <c r="E18" s="156">
        <v>93522</v>
      </c>
      <c r="F18" s="159">
        <v>1.8502989447088418</v>
      </c>
      <c r="G18" s="159">
        <v>2.1</v>
      </c>
      <c r="H18" s="156">
        <v>5032</v>
      </c>
      <c r="I18" s="156">
        <v>23885</v>
      </c>
      <c r="J18" s="156">
        <v>66196</v>
      </c>
      <c r="K18" s="159">
        <v>1.5334947538337369</v>
      </c>
      <c r="L18" s="159">
        <v>7.0116487455197136</v>
      </c>
      <c r="M18" s="159">
        <v>0.99783345030667359</v>
      </c>
      <c r="P18" s="83"/>
      <c r="R18" s="86"/>
      <c r="S18" s="86"/>
    </row>
    <row r="19" spans="2:19" ht="15" customHeight="1" x14ac:dyDescent="0.15">
      <c r="B19" s="2"/>
      <c r="C19" s="107" t="s">
        <v>10</v>
      </c>
      <c r="D19" s="156">
        <v>72973</v>
      </c>
      <c r="E19" s="156">
        <v>83426</v>
      </c>
      <c r="F19" s="159">
        <v>14.324476176119935</v>
      </c>
      <c r="G19" s="159">
        <v>1.9</v>
      </c>
      <c r="H19" s="156">
        <v>6911</v>
      </c>
      <c r="I19" s="156">
        <v>28356</v>
      </c>
      <c r="J19" s="156">
        <v>49579</v>
      </c>
      <c r="K19" s="159">
        <v>-2.1520600311482374</v>
      </c>
      <c r="L19" s="159">
        <v>55.86214478095971</v>
      </c>
      <c r="M19" s="159">
        <v>2.205776247706611</v>
      </c>
      <c r="P19" s="83"/>
      <c r="R19" s="86"/>
      <c r="S19" s="86"/>
    </row>
    <row r="20" spans="2:19" ht="15" customHeight="1" x14ac:dyDescent="0.15">
      <c r="B20" s="2"/>
      <c r="C20" s="107" t="s">
        <v>14</v>
      </c>
      <c r="D20" s="156">
        <v>4053</v>
      </c>
      <c r="E20" s="156">
        <v>4018</v>
      </c>
      <c r="F20" s="159">
        <v>-0.86355785837651122</v>
      </c>
      <c r="G20" s="159">
        <v>0.1</v>
      </c>
      <c r="H20" s="156">
        <v>398</v>
      </c>
      <c r="I20" s="156">
        <v>729</v>
      </c>
      <c r="J20" s="156">
        <v>2959</v>
      </c>
      <c r="K20" s="159">
        <v>15.697674418604651</v>
      </c>
      <c r="L20" s="159">
        <v>-6.4184852374839538</v>
      </c>
      <c r="M20" s="159">
        <v>-0.50437121721587086</v>
      </c>
      <c r="P20" s="83"/>
      <c r="R20" s="86"/>
      <c r="S20" s="86"/>
    </row>
    <row r="21" spans="2:19" ht="15" customHeight="1" x14ac:dyDescent="0.15">
      <c r="B21" s="2"/>
      <c r="C21" s="107" t="s">
        <v>11</v>
      </c>
      <c r="D21" s="156">
        <v>31756</v>
      </c>
      <c r="E21" s="156">
        <v>30969</v>
      </c>
      <c r="F21" s="159">
        <v>-2.4782718226476885</v>
      </c>
      <c r="G21" s="159">
        <v>0.7</v>
      </c>
      <c r="H21" s="156">
        <v>3405</v>
      </c>
      <c r="I21" s="156">
        <v>4138</v>
      </c>
      <c r="J21" s="156">
        <v>23953</v>
      </c>
      <c r="K21" s="159">
        <v>0.56113408151210875</v>
      </c>
      <c r="L21" s="159">
        <v>-18.830914083954493</v>
      </c>
      <c r="M21" s="159">
        <v>1.4312936692780012</v>
      </c>
      <c r="P21" s="83"/>
      <c r="R21" s="86"/>
      <c r="S21" s="86"/>
    </row>
    <row r="22" spans="2:19" ht="15" customHeight="1" x14ac:dyDescent="0.15">
      <c r="B22" s="2"/>
      <c r="C22" s="107" t="s">
        <v>12</v>
      </c>
      <c r="D22" s="156">
        <v>17416</v>
      </c>
      <c r="E22" s="156">
        <v>18725</v>
      </c>
      <c r="F22" s="159">
        <v>7.516077170418006</v>
      </c>
      <c r="G22" s="159">
        <v>0.4</v>
      </c>
      <c r="H22" s="156">
        <v>1648</v>
      </c>
      <c r="I22" s="156">
        <v>3858</v>
      </c>
      <c r="J22" s="156">
        <v>13539</v>
      </c>
      <c r="K22" s="159">
        <v>5.5057618437900127</v>
      </c>
      <c r="L22" s="159">
        <v>46.025738077214235</v>
      </c>
      <c r="M22" s="159">
        <v>1.0222354872407102</v>
      </c>
      <c r="P22" s="83"/>
      <c r="R22" s="86"/>
      <c r="S22" s="86"/>
    </row>
    <row r="23" spans="2:19" ht="15" customHeight="1" x14ac:dyDescent="0.15">
      <c r="B23" s="2"/>
      <c r="C23" s="109" t="s">
        <v>13</v>
      </c>
      <c r="D23" s="163">
        <v>19791</v>
      </c>
      <c r="E23" s="163">
        <v>18789</v>
      </c>
      <c r="F23" s="164">
        <v>-5.0629073821433987</v>
      </c>
      <c r="G23" s="164">
        <v>0.4</v>
      </c>
      <c r="H23" s="163">
        <v>1261</v>
      </c>
      <c r="I23" s="163">
        <v>8218</v>
      </c>
      <c r="J23" s="163">
        <v>9630</v>
      </c>
      <c r="K23" s="164">
        <v>-12.793914246196403</v>
      </c>
      <c r="L23" s="164">
        <v>-10.244648318042813</v>
      </c>
      <c r="M23" s="164">
        <v>2.4032326669502337</v>
      </c>
      <c r="P23" s="83"/>
      <c r="R23" s="86"/>
      <c r="S23" s="86"/>
    </row>
    <row r="24" spans="2:19" ht="15" customHeight="1" x14ac:dyDescent="0.15">
      <c r="B24" s="2"/>
      <c r="C24" s="107"/>
      <c r="D24" s="156"/>
      <c r="E24" s="157"/>
      <c r="F24" s="158"/>
      <c r="G24" s="159"/>
      <c r="H24" s="156"/>
      <c r="I24" s="156"/>
      <c r="J24" s="185"/>
      <c r="K24" s="159"/>
      <c r="L24" s="159"/>
      <c r="M24" s="158"/>
      <c r="P24" s="83"/>
      <c r="R24" s="86"/>
      <c r="S24" s="86"/>
    </row>
    <row r="25" spans="2:19" ht="15" customHeight="1" x14ac:dyDescent="0.15">
      <c r="B25" s="2"/>
      <c r="C25" s="108" t="s">
        <v>42</v>
      </c>
      <c r="D25" s="148">
        <v>1097402</v>
      </c>
      <c r="E25" s="149">
        <v>1080118</v>
      </c>
      <c r="F25" s="150">
        <v>-1.5749925733687382</v>
      </c>
      <c r="G25" s="151">
        <v>24.2</v>
      </c>
      <c r="H25" s="148">
        <v>41580</v>
      </c>
      <c r="I25" s="148">
        <v>215110</v>
      </c>
      <c r="J25" s="148">
        <v>841803</v>
      </c>
      <c r="K25" s="151">
        <v>-3.8812732610555027</v>
      </c>
      <c r="L25" s="151">
        <v>-8.9041908052986418</v>
      </c>
      <c r="M25" s="151">
        <v>1.4332914009745659</v>
      </c>
      <c r="P25" s="83"/>
      <c r="R25" s="86"/>
      <c r="S25" s="86"/>
    </row>
    <row r="26" spans="2:19" ht="15" customHeight="1" x14ac:dyDescent="0.15">
      <c r="B26" s="2"/>
      <c r="C26" s="110" t="s">
        <v>16</v>
      </c>
      <c r="D26" s="156">
        <v>928796</v>
      </c>
      <c r="E26" s="156">
        <v>920479</v>
      </c>
      <c r="F26" s="159">
        <v>-0.89546035943307256</v>
      </c>
      <c r="G26" s="159">
        <v>20.6</v>
      </c>
      <c r="H26" s="156">
        <v>17641</v>
      </c>
      <c r="I26" s="156">
        <v>183207</v>
      </c>
      <c r="J26" s="156">
        <v>735290</v>
      </c>
      <c r="K26" s="159">
        <v>-4.1354200630366265</v>
      </c>
      <c r="L26" s="159">
        <v>-7.1321035903830658</v>
      </c>
      <c r="M26" s="159">
        <v>1.6732831942963735</v>
      </c>
      <c r="P26" s="83"/>
      <c r="R26" s="86"/>
      <c r="S26" s="86"/>
    </row>
    <row r="27" spans="2:19" ht="15" customHeight="1" x14ac:dyDescent="0.15">
      <c r="B27" s="2"/>
      <c r="C27" s="107" t="s">
        <v>46</v>
      </c>
      <c r="D27" s="186">
        <v>28268</v>
      </c>
      <c r="E27" s="186">
        <v>28130</v>
      </c>
      <c r="F27" s="159">
        <v>-0.48818451959813214</v>
      </c>
      <c r="G27" s="159">
        <v>0.6</v>
      </c>
      <c r="H27" s="156">
        <v>3871</v>
      </c>
      <c r="I27" s="156">
        <v>5000</v>
      </c>
      <c r="J27" s="156">
        <v>19738</v>
      </c>
      <c r="K27" s="159">
        <v>-5.9752246781637108</v>
      </c>
      <c r="L27" s="159">
        <v>10.913930789707187</v>
      </c>
      <c r="M27" s="159">
        <v>-1.0576971276755727</v>
      </c>
      <c r="P27" s="83"/>
      <c r="R27" s="86"/>
      <c r="S27" s="86"/>
    </row>
    <row r="28" spans="2:19" ht="15" customHeight="1" x14ac:dyDescent="0.15">
      <c r="B28" s="2"/>
      <c r="C28" s="107" t="s">
        <v>47</v>
      </c>
      <c r="D28" s="186">
        <v>43388</v>
      </c>
      <c r="E28" s="186">
        <v>42154</v>
      </c>
      <c r="F28" s="159">
        <v>-2.844104360652715</v>
      </c>
      <c r="G28" s="159">
        <v>0.9</v>
      </c>
      <c r="H28" s="156">
        <v>6691</v>
      </c>
      <c r="I28" s="156">
        <v>8488</v>
      </c>
      <c r="J28" s="156">
        <v>27692</v>
      </c>
      <c r="K28" s="159">
        <v>-3.2812951720150334</v>
      </c>
      <c r="L28" s="159">
        <v>-7.0012052152952782</v>
      </c>
      <c r="M28" s="159">
        <v>-0.43504835868119224</v>
      </c>
      <c r="P28" s="83"/>
      <c r="R28" s="86"/>
      <c r="S28" s="86"/>
    </row>
    <row r="29" spans="2:19" ht="15" customHeight="1" x14ac:dyDescent="0.15">
      <c r="B29" s="2"/>
      <c r="C29" s="107" t="s">
        <v>48</v>
      </c>
      <c r="D29" s="186">
        <v>17599</v>
      </c>
      <c r="E29" s="186">
        <v>15800</v>
      </c>
      <c r="F29" s="159">
        <v>-10.222171714301949</v>
      </c>
      <c r="G29" s="159">
        <v>0.4</v>
      </c>
      <c r="H29" s="156">
        <v>3669</v>
      </c>
      <c r="I29" s="156">
        <v>3525</v>
      </c>
      <c r="J29" s="156">
        <v>8874</v>
      </c>
      <c r="K29" s="159">
        <v>-3.3710824335001317</v>
      </c>
      <c r="L29" s="159">
        <v>-28.629277181615713</v>
      </c>
      <c r="M29" s="159">
        <v>-1.9880715705765408</v>
      </c>
      <c r="P29" s="83"/>
      <c r="R29" s="86"/>
      <c r="S29" s="86"/>
    </row>
    <row r="30" spans="2:19" ht="15" customHeight="1" x14ac:dyDescent="0.15">
      <c r="B30" s="2"/>
      <c r="C30" s="110" t="s">
        <v>49</v>
      </c>
      <c r="D30" s="186">
        <v>41655</v>
      </c>
      <c r="E30" s="186">
        <v>40189</v>
      </c>
      <c r="F30" s="159">
        <v>-3.5193854279198176</v>
      </c>
      <c r="G30" s="159">
        <v>0.9</v>
      </c>
      <c r="H30" s="156">
        <v>5251</v>
      </c>
      <c r="I30" s="156">
        <v>8523</v>
      </c>
      <c r="J30" s="156">
        <v>27099</v>
      </c>
      <c r="K30" s="159">
        <v>-5.2508119812342118</v>
      </c>
      <c r="L30" s="159">
        <v>-13.198900091659027</v>
      </c>
      <c r="M30" s="159">
        <v>1.3198235250130861</v>
      </c>
      <c r="P30" s="83"/>
      <c r="R30" s="86"/>
      <c r="S30" s="86"/>
    </row>
    <row r="31" spans="2:19" ht="15" customHeight="1" x14ac:dyDescent="0.15">
      <c r="B31" s="2"/>
      <c r="C31" s="107" t="s">
        <v>50</v>
      </c>
      <c r="D31" s="186">
        <v>31462</v>
      </c>
      <c r="E31" s="186">
        <v>27755</v>
      </c>
      <c r="F31" s="159">
        <v>-11.782467738859577</v>
      </c>
      <c r="G31" s="159">
        <v>0.6</v>
      </c>
      <c r="H31" s="156">
        <v>3265</v>
      </c>
      <c r="I31" s="156">
        <v>5818</v>
      </c>
      <c r="J31" s="156">
        <v>19145</v>
      </c>
      <c r="K31" s="159">
        <v>3.9477873288761538</v>
      </c>
      <c r="L31" s="159">
        <v>-40.486906710310969</v>
      </c>
      <c r="M31" s="159">
        <v>1.3713862120088955</v>
      </c>
      <c r="P31" s="83"/>
      <c r="R31" s="86"/>
      <c r="S31" s="86"/>
    </row>
    <row r="32" spans="2:19" ht="15" customHeight="1" x14ac:dyDescent="0.15">
      <c r="B32" s="2"/>
      <c r="C32" s="111" t="s">
        <v>51</v>
      </c>
      <c r="D32" s="186">
        <v>6234</v>
      </c>
      <c r="E32" s="186">
        <v>5611</v>
      </c>
      <c r="F32" s="164">
        <v>-9.9935835739493104</v>
      </c>
      <c r="G32" s="159">
        <v>0.1</v>
      </c>
      <c r="H32" s="156">
        <v>1191</v>
      </c>
      <c r="I32" s="156">
        <v>549</v>
      </c>
      <c r="J32" s="156">
        <v>3966</v>
      </c>
      <c r="K32" s="159">
        <v>-11.317944899478778</v>
      </c>
      <c r="L32" s="159">
        <v>-20.203488372093023</v>
      </c>
      <c r="M32" s="159">
        <v>-7.1194379391100711</v>
      </c>
      <c r="P32" s="83"/>
      <c r="R32" s="86"/>
      <c r="S32" s="86"/>
    </row>
    <row r="33" spans="2:19" ht="15" customHeight="1" x14ac:dyDescent="0.15">
      <c r="B33" s="2"/>
      <c r="C33" s="112"/>
      <c r="D33" s="167"/>
      <c r="E33" s="168"/>
      <c r="F33" s="169"/>
      <c r="G33" s="170"/>
      <c r="H33" s="167"/>
      <c r="I33" s="167"/>
      <c r="J33" s="187"/>
      <c r="K33" s="170"/>
      <c r="L33" s="170"/>
      <c r="M33" s="169"/>
      <c r="P33" s="83"/>
      <c r="R33" s="86"/>
      <c r="S33" s="86"/>
    </row>
    <row r="34" spans="2:19" ht="15" customHeight="1" x14ac:dyDescent="0.15">
      <c r="B34" s="2"/>
      <c r="C34" s="113" t="s">
        <v>43</v>
      </c>
      <c r="D34" s="148">
        <v>369792</v>
      </c>
      <c r="E34" s="149">
        <v>359546</v>
      </c>
      <c r="F34" s="150">
        <v>-2.7707467982000691</v>
      </c>
      <c r="G34" s="151">
        <v>8.1</v>
      </c>
      <c r="H34" s="148">
        <v>32840</v>
      </c>
      <c r="I34" s="148">
        <v>60748</v>
      </c>
      <c r="J34" s="148">
        <v>272075</v>
      </c>
      <c r="K34" s="151">
        <v>-10.811765025393118</v>
      </c>
      <c r="L34" s="151">
        <v>-13.358245143623243</v>
      </c>
      <c r="M34" s="151">
        <v>1.95153391015</v>
      </c>
      <c r="P34" s="83"/>
      <c r="R34" s="86"/>
      <c r="S34" s="86"/>
    </row>
    <row r="35" spans="2:19" ht="15" customHeight="1" x14ac:dyDescent="0.15">
      <c r="B35" s="2"/>
      <c r="C35" s="111" t="s">
        <v>18</v>
      </c>
      <c r="D35" s="156">
        <v>159810</v>
      </c>
      <c r="E35" s="156">
        <v>156859</v>
      </c>
      <c r="F35" s="159">
        <v>-1.8465677992616232</v>
      </c>
      <c r="G35" s="159">
        <v>3.5</v>
      </c>
      <c r="H35" s="156">
        <v>5876</v>
      </c>
      <c r="I35" s="156">
        <v>23920</v>
      </c>
      <c r="J35" s="156">
        <v>129732</v>
      </c>
      <c r="K35" s="159">
        <v>-13.192495198699955</v>
      </c>
      <c r="L35" s="159">
        <v>-15.70044052863436</v>
      </c>
      <c r="M35" s="159">
        <v>2.6368879500628961</v>
      </c>
      <c r="P35" s="83"/>
      <c r="R35" s="86"/>
      <c r="S35" s="86"/>
    </row>
    <row r="36" spans="2:19" ht="15" customHeight="1" x14ac:dyDescent="0.15">
      <c r="B36" s="2"/>
      <c r="C36" s="111" t="s">
        <v>19</v>
      </c>
      <c r="D36" s="156">
        <v>86280</v>
      </c>
      <c r="E36" s="156">
        <v>81139</v>
      </c>
      <c r="F36" s="159">
        <v>-5.9585071859063508</v>
      </c>
      <c r="G36" s="159">
        <v>1.8</v>
      </c>
      <c r="H36" s="156">
        <v>11437</v>
      </c>
      <c r="I36" s="156">
        <v>11995</v>
      </c>
      <c r="J36" s="156">
        <v>59087</v>
      </c>
      <c r="K36" s="159">
        <v>-17.117182404522065</v>
      </c>
      <c r="L36" s="159">
        <v>-21.877035300247492</v>
      </c>
      <c r="M36" s="159">
        <v>1.7636016051530237</v>
      </c>
      <c r="P36" s="83"/>
      <c r="R36" s="86"/>
      <c r="S36" s="86"/>
    </row>
    <row r="37" spans="2:19" ht="15" customHeight="1" x14ac:dyDescent="0.15">
      <c r="B37" s="2"/>
      <c r="C37" s="114" t="s">
        <v>20</v>
      </c>
      <c r="D37" s="156">
        <v>23930</v>
      </c>
      <c r="E37" s="156">
        <v>22518</v>
      </c>
      <c r="F37" s="159">
        <v>-5.9005432511491849</v>
      </c>
      <c r="G37" s="159">
        <v>0.5</v>
      </c>
      <c r="H37" s="156">
        <v>2270</v>
      </c>
      <c r="I37" s="156">
        <v>2443</v>
      </c>
      <c r="J37" s="156">
        <v>18188</v>
      </c>
      <c r="K37" s="159">
        <v>-7.2712418300653603</v>
      </c>
      <c r="L37" s="159">
        <v>-33.972972972972975</v>
      </c>
      <c r="M37" s="159">
        <v>0.81481070894074603</v>
      </c>
      <c r="P37" s="83"/>
      <c r="R37" s="86"/>
      <c r="S37" s="86"/>
    </row>
    <row r="38" spans="2:19" ht="15" customHeight="1" x14ac:dyDescent="0.15">
      <c r="B38" s="2"/>
      <c r="C38" s="114" t="s">
        <v>21</v>
      </c>
      <c r="D38" s="156">
        <v>18446</v>
      </c>
      <c r="E38" s="156">
        <v>17824</v>
      </c>
      <c r="F38" s="159">
        <v>-3.3720047706819902</v>
      </c>
      <c r="G38" s="159">
        <v>0.4</v>
      </c>
      <c r="H38" s="156">
        <v>2344</v>
      </c>
      <c r="I38" s="156">
        <v>3543</v>
      </c>
      <c r="J38" s="156">
        <v>12240</v>
      </c>
      <c r="K38" s="159">
        <v>-6.6507367582636396</v>
      </c>
      <c r="L38" s="159">
        <v>-5.0388635754489419</v>
      </c>
      <c r="M38" s="159">
        <v>-1.3221541438245727</v>
      </c>
      <c r="P38" s="83"/>
      <c r="R38" s="86"/>
      <c r="S38" s="86"/>
    </row>
    <row r="39" spans="2:19" ht="15" customHeight="1" x14ac:dyDescent="0.15">
      <c r="B39" s="2"/>
      <c r="C39" s="107" t="s">
        <v>15</v>
      </c>
      <c r="D39" s="156">
        <v>30014</v>
      </c>
      <c r="E39" s="156">
        <v>29614</v>
      </c>
      <c r="F39" s="159">
        <v>-1.3327114013460384</v>
      </c>
      <c r="G39" s="159">
        <v>0.7</v>
      </c>
      <c r="H39" s="156">
        <v>4452</v>
      </c>
      <c r="I39" s="156">
        <v>3531</v>
      </c>
      <c r="J39" s="156">
        <v>22135</v>
      </c>
      <c r="K39" s="159">
        <v>5.5726820014228124</v>
      </c>
      <c r="L39" s="159">
        <v>-22.087378640776699</v>
      </c>
      <c r="M39" s="159">
        <v>2.5195683386596266</v>
      </c>
      <c r="P39" s="83"/>
      <c r="R39" s="86"/>
      <c r="S39" s="86"/>
    </row>
    <row r="40" spans="2:19" ht="15" customHeight="1" x14ac:dyDescent="0.15">
      <c r="B40" s="2"/>
      <c r="C40" s="110" t="s">
        <v>22</v>
      </c>
      <c r="D40" s="156">
        <v>27335</v>
      </c>
      <c r="E40" s="156">
        <v>26571</v>
      </c>
      <c r="F40" s="159">
        <v>-2.7949515273458934</v>
      </c>
      <c r="G40" s="159">
        <v>0.6</v>
      </c>
      <c r="H40" s="156">
        <v>4589</v>
      </c>
      <c r="I40" s="156">
        <v>7284</v>
      </c>
      <c r="J40" s="156">
        <v>15151</v>
      </c>
      <c r="K40" s="159">
        <v>-0.32580364900086878</v>
      </c>
      <c r="L40" s="159">
        <v>-9.2562601220879532</v>
      </c>
      <c r="M40" s="159">
        <v>1.0066666666666666</v>
      </c>
      <c r="P40" s="83"/>
      <c r="R40" s="86"/>
      <c r="S40" s="86"/>
    </row>
    <row r="41" spans="2:19" ht="15" customHeight="1" x14ac:dyDescent="0.15">
      <c r="B41" s="2"/>
      <c r="C41" s="115" t="s">
        <v>23</v>
      </c>
      <c r="D41" s="163">
        <v>23977</v>
      </c>
      <c r="E41" s="163">
        <v>25021</v>
      </c>
      <c r="F41" s="159">
        <v>4.3541727488843476</v>
      </c>
      <c r="G41" s="164">
        <v>0.6</v>
      </c>
      <c r="H41" s="156">
        <v>1871</v>
      </c>
      <c r="I41" s="156">
        <v>8032</v>
      </c>
      <c r="J41" s="156">
        <v>15544</v>
      </c>
      <c r="K41" s="159">
        <v>-24.312297734627833</v>
      </c>
      <c r="L41" s="159">
        <v>25.598123534010949</v>
      </c>
      <c r="M41" s="159">
        <v>1.1320754716981132</v>
      </c>
      <c r="P41" s="83"/>
      <c r="R41" s="86"/>
      <c r="S41" s="86"/>
    </row>
    <row r="42" spans="2:19" ht="15" customHeight="1" x14ac:dyDescent="0.15">
      <c r="B42" s="2"/>
      <c r="C42" s="116"/>
      <c r="D42" s="167"/>
      <c r="E42" s="168"/>
      <c r="F42" s="169"/>
      <c r="G42" s="170"/>
      <c r="H42" s="167"/>
      <c r="I42" s="167"/>
      <c r="J42" s="188"/>
      <c r="K42" s="170"/>
      <c r="L42" s="170"/>
      <c r="M42" s="169"/>
      <c r="P42" s="83"/>
      <c r="R42" s="86"/>
      <c r="S42" s="86"/>
    </row>
    <row r="43" spans="2:19" ht="15" customHeight="1" x14ac:dyDescent="0.15">
      <c r="B43" s="2"/>
      <c r="C43" s="106" t="s">
        <v>44</v>
      </c>
      <c r="D43" s="148">
        <v>901289</v>
      </c>
      <c r="E43" s="149">
        <v>906766</v>
      </c>
      <c r="F43" s="150">
        <v>0.60768521528610686</v>
      </c>
      <c r="G43" s="151">
        <v>20.3</v>
      </c>
      <c r="H43" s="148">
        <v>54234</v>
      </c>
      <c r="I43" s="148">
        <v>372033</v>
      </c>
      <c r="J43" s="148">
        <v>495925</v>
      </c>
      <c r="K43" s="151">
        <v>-10.205635948210205</v>
      </c>
      <c r="L43" s="151">
        <v>1.2976935036363191</v>
      </c>
      <c r="M43" s="151">
        <v>2.5916586160029951</v>
      </c>
      <c r="P43" s="83"/>
      <c r="R43" s="86"/>
      <c r="S43" s="86"/>
    </row>
    <row r="44" spans="2:19" ht="15" customHeight="1" x14ac:dyDescent="0.15">
      <c r="B44" s="2"/>
      <c r="C44" s="117" t="s">
        <v>24</v>
      </c>
      <c r="D44" s="156">
        <v>205286</v>
      </c>
      <c r="E44" s="156">
        <v>210673</v>
      </c>
      <c r="F44" s="159">
        <v>2.62414387732237</v>
      </c>
      <c r="G44" s="159">
        <v>4.7</v>
      </c>
      <c r="H44" s="156">
        <v>13639</v>
      </c>
      <c r="I44" s="156">
        <v>41524</v>
      </c>
      <c r="J44" s="156">
        <v>159093</v>
      </c>
      <c r="K44" s="159">
        <v>-10.369980942367089</v>
      </c>
      <c r="L44" s="159">
        <v>11.888338003880147</v>
      </c>
      <c r="M44" s="159">
        <v>2.5196058846652014</v>
      </c>
      <c r="P44" s="83"/>
      <c r="R44" s="86"/>
      <c r="S44" s="86"/>
    </row>
    <row r="45" spans="2:19" ht="15" customHeight="1" x14ac:dyDescent="0.15">
      <c r="B45" s="2"/>
      <c r="C45" s="117" t="s">
        <v>25</v>
      </c>
      <c r="D45" s="156">
        <v>162760</v>
      </c>
      <c r="E45" s="156">
        <v>157686</v>
      </c>
      <c r="F45" s="159">
        <v>-3.117473580732367</v>
      </c>
      <c r="G45" s="159">
        <v>3.5</v>
      </c>
      <c r="H45" s="156">
        <v>7939</v>
      </c>
      <c r="I45" s="156">
        <v>35782</v>
      </c>
      <c r="J45" s="156">
        <v>116648</v>
      </c>
      <c r="K45" s="159">
        <v>-9.3100297007082471</v>
      </c>
      <c r="L45" s="159">
        <v>-9.8622062120563267</v>
      </c>
      <c r="M45" s="159">
        <v>0.49451212157761426</v>
      </c>
      <c r="P45" s="83"/>
      <c r="R45" s="86"/>
      <c r="S45" s="86"/>
    </row>
    <row r="46" spans="2:19" ht="15" customHeight="1" x14ac:dyDescent="0.15">
      <c r="B46" s="2"/>
      <c r="C46" s="117" t="s">
        <v>52</v>
      </c>
      <c r="D46" s="156">
        <v>35802</v>
      </c>
      <c r="E46" s="156">
        <v>35060</v>
      </c>
      <c r="F46" s="159">
        <v>-2.0725099156471702</v>
      </c>
      <c r="G46" s="159">
        <v>0.8</v>
      </c>
      <c r="H46" s="156">
        <v>1375</v>
      </c>
      <c r="I46" s="156">
        <v>5122</v>
      </c>
      <c r="J46" s="156">
        <v>29161</v>
      </c>
      <c r="K46" s="159">
        <v>-3.9133473095737248</v>
      </c>
      <c r="L46" s="159">
        <v>-11.384083044982699</v>
      </c>
      <c r="M46" s="159">
        <v>0.6245686680469289</v>
      </c>
      <c r="P46" s="83"/>
      <c r="R46" s="86"/>
      <c r="S46" s="86"/>
    </row>
    <row r="47" spans="2:19" ht="15" customHeight="1" x14ac:dyDescent="0.15">
      <c r="B47" s="2"/>
      <c r="C47" s="117" t="s">
        <v>53</v>
      </c>
      <c r="D47" s="156">
        <v>48431</v>
      </c>
      <c r="E47" s="156">
        <v>49615</v>
      </c>
      <c r="F47" s="159">
        <v>2.4447151617765481</v>
      </c>
      <c r="G47" s="159">
        <v>1.1000000000000001</v>
      </c>
      <c r="H47" s="156">
        <v>5681</v>
      </c>
      <c r="I47" s="156">
        <v>13323</v>
      </c>
      <c r="J47" s="156">
        <v>31454</v>
      </c>
      <c r="K47" s="159">
        <v>-10.039588281868566</v>
      </c>
      <c r="L47" s="159">
        <v>11.854588195785407</v>
      </c>
      <c r="M47" s="159">
        <v>2.3560039049788482</v>
      </c>
      <c r="P47" s="83"/>
      <c r="R47" s="86"/>
      <c r="S47" s="86"/>
    </row>
    <row r="48" spans="2:19" ht="15" customHeight="1" x14ac:dyDescent="0.15">
      <c r="B48" s="2"/>
      <c r="C48" s="117" t="s">
        <v>54</v>
      </c>
      <c r="D48" s="156">
        <v>28425</v>
      </c>
      <c r="E48" s="156">
        <v>30778</v>
      </c>
      <c r="F48" s="159">
        <v>8.27792436235708</v>
      </c>
      <c r="G48" s="159">
        <v>0.7</v>
      </c>
      <c r="H48" s="156">
        <v>3462</v>
      </c>
      <c r="I48" s="156">
        <v>8700</v>
      </c>
      <c r="J48" s="156">
        <v>19140</v>
      </c>
      <c r="K48" s="159">
        <v>-12.75201612903226</v>
      </c>
      <c r="L48" s="159">
        <v>48.287029146071248</v>
      </c>
      <c r="M48" s="159">
        <v>1.2805587892898718</v>
      </c>
      <c r="P48" s="83"/>
      <c r="R48" s="86"/>
      <c r="S48" s="86"/>
    </row>
    <row r="49" spans="2:19" ht="15" customHeight="1" x14ac:dyDescent="0.15">
      <c r="B49" s="2"/>
      <c r="C49" s="117" t="s">
        <v>55</v>
      </c>
      <c r="D49" s="156">
        <v>19929</v>
      </c>
      <c r="E49" s="156">
        <v>18975</v>
      </c>
      <c r="F49" s="159">
        <v>-4.7869938280897184</v>
      </c>
      <c r="G49" s="159">
        <v>0.4</v>
      </c>
      <c r="H49" s="156">
        <v>6455</v>
      </c>
      <c r="I49" s="156">
        <v>5981</v>
      </c>
      <c r="J49" s="156">
        <v>6862</v>
      </c>
      <c r="K49" s="159">
        <v>-4.5118343195266277</v>
      </c>
      <c r="L49" s="159">
        <v>-10.544421178582111</v>
      </c>
      <c r="M49" s="159">
        <v>2.4179104477611939</v>
      </c>
      <c r="P49" s="83"/>
      <c r="R49" s="86"/>
      <c r="S49" s="86"/>
    </row>
    <row r="50" spans="2:19" ht="15" customHeight="1" x14ac:dyDescent="0.15">
      <c r="B50" s="2"/>
      <c r="C50" s="117" t="s">
        <v>56</v>
      </c>
      <c r="D50" s="156">
        <v>48350</v>
      </c>
      <c r="E50" s="156">
        <v>45186</v>
      </c>
      <c r="F50" s="159">
        <v>-6.5439503619441579</v>
      </c>
      <c r="G50" s="159">
        <v>1</v>
      </c>
      <c r="H50" s="156">
        <v>8270</v>
      </c>
      <c r="I50" s="156">
        <v>6336</v>
      </c>
      <c r="J50" s="156">
        <v>31348</v>
      </c>
      <c r="K50" s="159">
        <v>-7.2662031845705313</v>
      </c>
      <c r="L50" s="159">
        <v>-32.401579003520752</v>
      </c>
      <c r="M50" s="159">
        <v>2.4980381899032174</v>
      </c>
      <c r="P50" s="83"/>
      <c r="R50" s="86"/>
      <c r="S50" s="86"/>
    </row>
    <row r="51" spans="2:19" ht="15" customHeight="1" x14ac:dyDescent="0.15">
      <c r="B51" s="2"/>
      <c r="C51" s="117" t="s">
        <v>26</v>
      </c>
      <c r="D51" s="156">
        <v>283833</v>
      </c>
      <c r="E51" s="156">
        <v>290498</v>
      </c>
      <c r="F51" s="159">
        <v>2.3482118006010575</v>
      </c>
      <c r="G51" s="159">
        <v>6.5</v>
      </c>
      <c r="H51" s="156">
        <v>3708</v>
      </c>
      <c r="I51" s="156">
        <v>239041</v>
      </c>
      <c r="J51" s="156">
        <v>52691</v>
      </c>
      <c r="K51" s="159">
        <v>-10.413143271321575</v>
      </c>
      <c r="L51" s="159">
        <v>1.9712481870147598</v>
      </c>
      <c r="M51" s="159">
        <v>8.9715219324550706</v>
      </c>
      <c r="P51" s="83"/>
      <c r="R51" s="86"/>
      <c r="S51" s="86"/>
    </row>
    <row r="52" spans="2:19" ht="15" customHeight="1" x14ac:dyDescent="0.15">
      <c r="B52" s="2"/>
      <c r="C52" s="114" t="s">
        <v>17</v>
      </c>
      <c r="D52" s="156">
        <v>68472</v>
      </c>
      <c r="E52" s="156">
        <v>68295</v>
      </c>
      <c r="F52" s="159">
        <v>-0.25849982474588151</v>
      </c>
      <c r="G52" s="159">
        <v>1.5</v>
      </c>
      <c r="H52" s="156">
        <v>3704</v>
      </c>
      <c r="I52" s="156">
        <v>16224</v>
      </c>
      <c r="J52" s="156">
        <v>49528</v>
      </c>
      <c r="K52" s="159">
        <v>-24.361854196446806</v>
      </c>
      <c r="L52" s="159">
        <v>-1.1996833323183729</v>
      </c>
      <c r="M52" s="159">
        <v>3.4073826624352765</v>
      </c>
      <c r="P52" s="83"/>
      <c r="R52" s="86"/>
      <c r="S52" s="86"/>
    </row>
    <row r="53" spans="2:19" ht="15" customHeight="1" x14ac:dyDescent="0.15">
      <c r="B53" s="2"/>
      <c r="C53" s="116"/>
      <c r="D53" s="167"/>
      <c r="E53" s="168"/>
      <c r="F53" s="169"/>
      <c r="G53" s="170"/>
      <c r="H53" s="167"/>
      <c r="I53" s="167"/>
      <c r="J53" s="188"/>
      <c r="K53" s="170"/>
      <c r="L53" s="170"/>
      <c r="M53" s="169"/>
      <c r="P53" s="83"/>
      <c r="R53" s="86"/>
      <c r="S53" s="86"/>
    </row>
    <row r="54" spans="2:19" ht="15" customHeight="1" x14ac:dyDescent="0.15">
      <c r="B54" s="2"/>
      <c r="C54" s="106" t="s">
        <v>45</v>
      </c>
      <c r="D54" s="148">
        <v>205824</v>
      </c>
      <c r="E54" s="149">
        <v>209109</v>
      </c>
      <c r="F54" s="150">
        <v>1.5960237873134326</v>
      </c>
      <c r="G54" s="151">
        <v>4.7</v>
      </c>
      <c r="H54" s="148">
        <v>6233</v>
      </c>
      <c r="I54" s="148">
        <v>29982</v>
      </c>
      <c r="J54" s="148">
        <v>176451</v>
      </c>
      <c r="K54" s="151">
        <v>-1.3609748377907898</v>
      </c>
      <c r="L54" s="151">
        <v>15.426371511068334</v>
      </c>
      <c r="M54" s="151">
        <v>0.39200737360749194</v>
      </c>
      <c r="P54" s="83"/>
      <c r="R54" s="86"/>
      <c r="S54" s="86"/>
    </row>
    <row r="55" spans="2:19" ht="15" customHeight="1" x14ac:dyDescent="0.15">
      <c r="B55" s="2"/>
      <c r="C55" s="117" t="s">
        <v>27</v>
      </c>
      <c r="D55" s="156">
        <v>162340</v>
      </c>
      <c r="E55" s="156">
        <v>164379</v>
      </c>
      <c r="F55" s="159">
        <v>1.2560059135148454</v>
      </c>
      <c r="G55" s="159">
        <v>3.7</v>
      </c>
      <c r="H55" s="156">
        <v>3327</v>
      </c>
      <c r="I55" s="156">
        <v>17606</v>
      </c>
      <c r="J55" s="156">
        <v>146243</v>
      </c>
      <c r="K55" s="159">
        <v>5.6525881232137181</v>
      </c>
      <c r="L55" s="159">
        <v>14.257901226555909</v>
      </c>
      <c r="M55" s="159">
        <v>0.48026713571153745</v>
      </c>
      <c r="P55" s="83"/>
      <c r="R55" s="86"/>
      <c r="S55" s="86"/>
    </row>
    <row r="56" spans="2:19" ht="15" customHeight="1" x14ac:dyDescent="0.15">
      <c r="B56" s="2"/>
      <c r="C56" s="117" t="s">
        <v>57</v>
      </c>
      <c r="D56" s="156">
        <v>14256</v>
      </c>
      <c r="E56" s="156">
        <v>14947</v>
      </c>
      <c r="F56" s="159">
        <v>4.8470819304152641</v>
      </c>
      <c r="G56" s="159">
        <v>0.3</v>
      </c>
      <c r="H56" s="156">
        <v>891</v>
      </c>
      <c r="I56" s="156">
        <v>2577</v>
      </c>
      <c r="J56" s="156">
        <v>11733</v>
      </c>
      <c r="K56" s="159">
        <v>3.9673278879813303</v>
      </c>
      <c r="L56" s="159">
        <v>32.629953679876479</v>
      </c>
      <c r="M56" s="159">
        <v>1.0507277581603651</v>
      </c>
      <c r="P56" s="83"/>
      <c r="R56" s="86"/>
      <c r="S56" s="86"/>
    </row>
    <row r="57" spans="2:19" ht="15" customHeight="1" x14ac:dyDescent="0.15">
      <c r="B57" s="2"/>
      <c r="C57" s="117" t="s">
        <v>58</v>
      </c>
      <c r="D57" s="156">
        <v>20823</v>
      </c>
      <c r="E57" s="156">
        <v>21482</v>
      </c>
      <c r="F57" s="159">
        <v>3.1647697257839891</v>
      </c>
      <c r="G57" s="159">
        <v>0.5</v>
      </c>
      <c r="H57" s="156">
        <v>1556</v>
      </c>
      <c r="I57" s="156">
        <v>7486</v>
      </c>
      <c r="J57" s="156">
        <v>12805</v>
      </c>
      <c r="K57" s="159">
        <v>-16.835916622127208</v>
      </c>
      <c r="L57" s="159">
        <v>15.382244143033292</v>
      </c>
      <c r="M57" s="159">
        <v>0.90622537431048067</v>
      </c>
      <c r="P57" s="83"/>
      <c r="R57" s="86"/>
      <c r="S57" s="86"/>
    </row>
    <row r="58" spans="2:19" ht="15" customHeight="1" x14ac:dyDescent="0.15">
      <c r="B58" s="2"/>
      <c r="C58" s="117" t="s">
        <v>59</v>
      </c>
      <c r="D58" s="156">
        <v>3791</v>
      </c>
      <c r="E58" s="156">
        <v>3914</v>
      </c>
      <c r="F58" s="159">
        <v>3.244526510155632</v>
      </c>
      <c r="G58" s="159">
        <v>0.1</v>
      </c>
      <c r="H58" s="156">
        <v>178</v>
      </c>
      <c r="I58" s="156">
        <v>1248</v>
      </c>
      <c r="J58" s="156">
        <v>2555</v>
      </c>
      <c r="K58" s="159">
        <v>4.0935672514619883</v>
      </c>
      <c r="L58" s="159">
        <v>10.638297872340425</v>
      </c>
      <c r="M58" s="159">
        <v>0.90837282780410733</v>
      </c>
      <c r="P58" s="83"/>
      <c r="R58" s="86"/>
      <c r="S58" s="86"/>
    </row>
    <row r="59" spans="2:19" ht="15" customHeight="1" x14ac:dyDescent="0.15">
      <c r="B59" s="2"/>
      <c r="C59" s="118" t="s">
        <v>60</v>
      </c>
      <c r="D59" s="163">
        <v>4614</v>
      </c>
      <c r="E59" s="163">
        <v>4386</v>
      </c>
      <c r="F59" s="164">
        <v>-4.9414824447334205</v>
      </c>
      <c r="G59" s="164">
        <v>0.1</v>
      </c>
      <c r="H59" s="163">
        <v>280</v>
      </c>
      <c r="I59" s="163">
        <v>1065</v>
      </c>
      <c r="J59" s="163">
        <v>3115</v>
      </c>
      <c r="K59" s="164">
        <v>3.3210332103321036</v>
      </c>
      <c r="L59" s="164">
        <v>5.6547619047619051</v>
      </c>
      <c r="M59" s="164">
        <v>-7.9763663220088628</v>
      </c>
      <c r="P59" s="83"/>
      <c r="R59" s="86"/>
      <c r="S59" s="86"/>
    </row>
    <row r="60" spans="2:19" ht="18.75" x14ac:dyDescent="0.15">
      <c r="C60" s="119" t="s">
        <v>70</v>
      </c>
    </row>
    <row r="61" spans="2:19" x14ac:dyDescent="0.15">
      <c r="C61" s="80"/>
      <c r="D61" s="84"/>
      <c r="E61" s="84"/>
      <c r="F61" s="84"/>
      <c r="G61" s="84"/>
      <c r="H61" s="84"/>
      <c r="I61" s="84"/>
      <c r="J61" s="84"/>
    </row>
    <row r="62" spans="2:19" x14ac:dyDescent="0.15">
      <c r="C62" s="80"/>
      <c r="D62" s="84"/>
      <c r="E62" s="84"/>
      <c r="F62" s="84"/>
      <c r="G62" s="84"/>
      <c r="H62" s="84"/>
      <c r="I62" s="84"/>
      <c r="J62" s="84"/>
    </row>
    <row r="63" spans="2:19" x14ac:dyDescent="0.15">
      <c r="C63" s="80"/>
      <c r="D63" s="84"/>
      <c r="E63" s="84"/>
      <c r="F63" s="84"/>
      <c r="G63" s="84"/>
      <c r="H63" s="84"/>
      <c r="I63" s="84"/>
      <c r="J63" s="84"/>
    </row>
    <row r="64" spans="2:19" x14ac:dyDescent="0.15">
      <c r="C64" s="80"/>
      <c r="D64" s="84"/>
      <c r="E64" s="84"/>
      <c r="F64" s="84"/>
      <c r="G64" s="84"/>
      <c r="H64" s="84"/>
      <c r="I64" s="84"/>
      <c r="J64" s="84"/>
    </row>
    <row r="65" spans="3:10" x14ac:dyDescent="0.15">
      <c r="C65" s="80"/>
      <c r="D65" s="84"/>
      <c r="E65" s="84"/>
      <c r="F65" s="84"/>
      <c r="G65" s="84"/>
      <c r="H65" s="84"/>
      <c r="I65" s="84"/>
      <c r="J65" s="84"/>
    </row>
    <row r="66" spans="3:10" x14ac:dyDescent="0.15">
      <c r="C66" s="80"/>
      <c r="D66" s="84"/>
      <c r="E66" s="84"/>
      <c r="F66" s="84"/>
      <c r="G66" s="84"/>
      <c r="H66" s="84"/>
      <c r="I66" s="84"/>
      <c r="J66" s="84"/>
    </row>
    <row r="67" spans="3:10" x14ac:dyDescent="0.15">
      <c r="D67" s="84"/>
      <c r="E67" s="84"/>
    </row>
    <row r="68" spans="3:10" x14ac:dyDescent="0.15">
      <c r="C68" s="80" t="s">
        <v>64</v>
      </c>
      <c r="D68" s="93" t="str">
        <f>IF(ABS(SUM(D9,D16,D25,D34,D43,D54)-D7)&lt;6,"OK","ERA")</f>
        <v>OK</v>
      </c>
      <c r="E68" s="93" t="str">
        <f>IF(ABS(SUM(E9,E16,E25,E34,E43,E54)-E7)&lt;6,"OK","ERA")</f>
        <v>OK</v>
      </c>
      <c r="F68" s="94"/>
      <c r="G68" s="94"/>
      <c r="H68" s="93" t="str">
        <f>IF(ABS(SUM(H9,H16,H25,H34,H43,H54)-H7)&lt;6,"OK","ERA")</f>
        <v>OK</v>
      </c>
      <c r="I68" s="93" t="str">
        <f>IF(ABS(SUM(I9,I16,I25,I34,I43,I54)-I7)&lt;6,"OK","ERA")</f>
        <v>OK</v>
      </c>
      <c r="J68" s="93" t="str">
        <f>IF(ABS(SUM(J9,J16,J25,J34,J43,J54)-J7)&lt;6,"OK","ERA")</f>
        <v>OK</v>
      </c>
    </row>
    <row r="69" spans="3:10" x14ac:dyDescent="0.15">
      <c r="D69" s="86"/>
    </row>
  </sheetData>
  <mergeCells count="9">
    <mergeCell ref="C4:C6"/>
    <mergeCell ref="D4:E4"/>
    <mergeCell ref="F4:F6"/>
    <mergeCell ref="G4:G6"/>
    <mergeCell ref="H4:M4"/>
    <mergeCell ref="D5:D6"/>
    <mergeCell ref="E5:E6"/>
    <mergeCell ref="H5:J5"/>
    <mergeCell ref="K5:M5"/>
  </mergeCells>
  <phoneticPr fontId="3"/>
  <pageMargins left="0.70866141732283472" right="0.70866141732283472" top="0.74803149606299213" bottom="0.74803149606299213" header="0.31496062992125984" footer="0.31496062992125984"/>
  <pageSetup paperSize="9" scale="82" firstPageNumber="6" orientation="portrait" useFirstPageNumber="1" r:id="rId1"/>
  <headerFooter>
    <oddFooter>&amp;C&amp;"ＭＳ Ｐ明朝,標準"&amp;12- &amp;P -</oddFooter>
  </headerFooter>
  <rowBreaks count="1" manualBreakCount="1">
    <brk id="60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  <pageSetUpPr fitToPage="1"/>
  </sheetPr>
  <dimension ref="B1:R112"/>
  <sheetViews>
    <sheetView showGridLines="0" view="pageBreakPreview" topLeftCell="A37" zoomScaleNormal="100" zoomScaleSheetLayoutView="100" workbookViewId="0">
      <selection activeCell="S55" sqref="S55"/>
    </sheetView>
  </sheetViews>
  <sheetFormatPr defaultRowHeight="13.5" x14ac:dyDescent="0.15"/>
  <cols>
    <col min="1" max="1" width="2.625" customWidth="1"/>
    <col min="2" max="2" width="1.5" customWidth="1"/>
    <col min="3" max="3" width="10.875" customWidth="1"/>
    <col min="4" max="5" width="9.375" customWidth="1"/>
    <col min="6" max="6" width="7.625" customWidth="1"/>
    <col min="7" max="7" width="7.375" customWidth="1"/>
    <col min="8" max="8" width="9.125" customWidth="1"/>
    <col min="9" max="10" width="9" customWidth="1"/>
    <col min="11" max="15" width="6.625" customWidth="1"/>
    <col min="16" max="16" width="9" style="84"/>
  </cols>
  <sheetData>
    <row r="1" spans="2:16" ht="5.0999999999999996" customHeight="1" x14ac:dyDescent="0.15"/>
    <row r="2" spans="2:16" ht="19.5" x14ac:dyDescent="0.15">
      <c r="B2" s="100" t="s">
        <v>83</v>
      </c>
      <c r="C2" s="9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0"/>
      <c r="P2" s="91"/>
    </row>
    <row r="3" spans="2:16" ht="18.75" x14ac:dyDescent="0.15">
      <c r="B3" s="1"/>
      <c r="C3" s="2"/>
      <c r="D3" s="2"/>
      <c r="E3" s="2"/>
      <c r="F3" s="2"/>
      <c r="G3" s="3"/>
      <c r="H3" s="5"/>
      <c r="I3" s="5"/>
      <c r="J3" s="5"/>
      <c r="K3" s="5"/>
      <c r="L3" s="5"/>
      <c r="M3" s="5"/>
      <c r="O3" s="125" t="s">
        <v>72</v>
      </c>
      <c r="P3" s="91"/>
    </row>
    <row r="4" spans="2:16" ht="13.5" customHeight="1" x14ac:dyDescent="0.15">
      <c r="B4" s="1"/>
      <c r="C4" s="205"/>
      <c r="D4" s="221" t="s">
        <v>34</v>
      </c>
      <c r="E4" s="222"/>
      <c r="F4" s="223" t="s">
        <v>30</v>
      </c>
      <c r="G4" s="226" t="s">
        <v>1</v>
      </c>
      <c r="H4" s="228" t="s">
        <v>36</v>
      </c>
      <c r="I4" s="229"/>
      <c r="J4" s="229"/>
      <c r="K4" s="229"/>
      <c r="L4" s="229"/>
      <c r="M4" s="229"/>
      <c r="N4" s="230" t="s">
        <v>80</v>
      </c>
      <c r="O4" s="231"/>
    </row>
    <row r="5" spans="2:16" ht="16.5" x14ac:dyDescent="0.15">
      <c r="B5" s="1"/>
      <c r="C5" s="219"/>
      <c r="D5" s="217" t="s">
        <v>81</v>
      </c>
      <c r="E5" s="217" t="s">
        <v>82</v>
      </c>
      <c r="F5" s="224"/>
      <c r="G5" s="227"/>
      <c r="H5" s="228" t="s">
        <v>34</v>
      </c>
      <c r="I5" s="229"/>
      <c r="J5" s="234"/>
      <c r="K5" s="229" t="s">
        <v>29</v>
      </c>
      <c r="L5" s="229"/>
      <c r="M5" s="229"/>
      <c r="N5" s="232"/>
      <c r="O5" s="233"/>
    </row>
    <row r="6" spans="2:16" ht="27.95" customHeight="1" x14ac:dyDescent="0.15">
      <c r="B6" s="1"/>
      <c r="C6" s="220"/>
      <c r="D6" s="218"/>
      <c r="E6" s="218"/>
      <c r="F6" s="225"/>
      <c r="G6" s="225"/>
      <c r="H6" s="120" t="s">
        <v>37</v>
      </c>
      <c r="I6" s="120" t="s">
        <v>38</v>
      </c>
      <c r="J6" s="121" t="s">
        <v>39</v>
      </c>
      <c r="K6" s="120" t="s">
        <v>37</v>
      </c>
      <c r="L6" s="120" t="s">
        <v>38</v>
      </c>
      <c r="M6" s="122" t="s">
        <v>39</v>
      </c>
      <c r="N6" s="123" t="s">
        <v>78</v>
      </c>
      <c r="O6" s="124" t="s">
        <v>79</v>
      </c>
    </row>
    <row r="7" spans="2:16" ht="16.5" customHeight="1" x14ac:dyDescent="0.15">
      <c r="B7" s="1"/>
      <c r="C7" s="131" t="s">
        <v>28</v>
      </c>
      <c r="D7" s="132">
        <v>3270447</v>
      </c>
      <c r="E7" s="133">
        <v>3489987</v>
      </c>
      <c r="F7" s="134">
        <v>6.7128438406126127</v>
      </c>
      <c r="G7" s="135">
        <v>100</v>
      </c>
      <c r="H7" s="136">
        <v>2137790</v>
      </c>
      <c r="I7" s="136">
        <v>181990</v>
      </c>
      <c r="J7" s="137">
        <v>1170207</v>
      </c>
      <c r="K7" s="135">
        <v>1.3221997513617989</v>
      </c>
      <c r="L7" s="135">
        <v>5.7798495751136327</v>
      </c>
      <c r="M7" s="138">
        <v>18.38113601508536</v>
      </c>
      <c r="N7" s="139">
        <v>2857.5441395732119</v>
      </c>
      <c r="O7" s="134">
        <v>8.1685181919000005</v>
      </c>
    </row>
    <row r="8" spans="2:16" ht="16.5" customHeight="1" x14ac:dyDescent="0.15">
      <c r="B8" s="1"/>
      <c r="C8" s="95"/>
      <c r="D8" s="140"/>
      <c r="E8" s="141"/>
      <c r="F8" s="142"/>
      <c r="G8" s="143"/>
      <c r="H8" s="144"/>
      <c r="I8" s="144"/>
      <c r="J8" s="145"/>
      <c r="K8" s="143"/>
      <c r="L8" s="143"/>
      <c r="M8" s="146"/>
      <c r="N8" s="147"/>
      <c r="O8" s="142"/>
    </row>
    <row r="9" spans="2:16" ht="16.5" customHeight="1" x14ac:dyDescent="0.15">
      <c r="B9" s="1"/>
      <c r="C9" s="113" t="s">
        <v>40</v>
      </c>
      <c r="D9" s="148">
        <v>796634</v>
      </c>
      <c r="E9" s="149">
        <v>893884</v>
      </c>
      <c r="F9" s="150">
        <v>12.20761353394407</v>
      </c>
      <c r="G9" s="151">
        <v>25.6</v>
      </c>
      <c r="H9" s="152">
        <v>518926</v>
      </c>
      <c r="I9" s="152">
        <v>44589</v>
      </c>
      <c r="J9" s="153">
        <v>330370</v>
      </c>
      <c r="K9" s="151">
        <v>1.4085883240378489</v>
      </c>
      <c r="L9" s="151">
        <v>6.0733656865543821</v>
      </c>
      <c r="M9" s="154">
        <v>36.021903820816867</v>
      </c>
      <c r="N9" s="155">
        <v>3062.7787653068917</v>
      </c>
      <c r="O9" s="150">
        <v>13.675243285300001</v>
      </c>
    </row>
    <row r="10" spans="2:16" ht="16.5" customHeight="1" x14ac:dyDescent="0.15">
      <c r="B10" s="1"/>
      <c r="C10" s="107" t="s">
        <v>3</v>
      </c>
      <c r="D10" s="156">
        <v>750360</v>
      </c>
      <c r="E10" s="157">
        <v>845757</v>
      </c>
      <c r="F10" s="158">
        <v>12.713497521189829</v>
      </c>
      <c r="G10" s="159">
        <v>24.2</v>
      </c>
      <c r="H10" s="160">
        <v>489256</v>
      </c>
      <c r="I10" s="160">
        <v>42187</v>
      </c>
      <c r="J10" s="161">
        <v>314313</v>
      </c>
      <c r="K10" s="159">
        <v>1.4468833328495183</v>
      </c>
      <c r="L10" s="159">
        <v>6.1468397745571659</v>
      </c>
      <c r="M10" s="159">
        <v>37.652515131077614</v>
      </c>
      <c r="N10" s="162">
        <v>3109.7016456971419</v>
      </c>
      <c r="O10" s="158">
        <v>14.0737175355</v>
      </c>
    </row>
    <row r="11" spans="2:16" ht="16.5" customHeight="1" x14ac:dyDescent="0.15">
      <c r="B11" s="1"/>
      <c r="C11" s="107" t="s">
        <v>5</v>
      </c>
      <c r="D11" s="156">
        <v>23738</v>
      </c>
      <c r="E11" s="156">
        <v>24436</v>
      </c>
      <c r="F11" s="159">
        <v>2.9404330609149887</v>
      </c>
      <c r="G11" s="159">
        <v>0.7</v>
      </c>
      <c r="H11" s="160">
        <v>15329</v>
      </c>
      <c r="I11" s="160">
        <v>1219</v>
      </c>
      <c r="J11" s="161">
        <v>7888</v>
      </c>
      <c r="K11" s="159">
        <v>1.4628011649457242</v>
      </c>
      <c r="L11" s="159">
        <v>5.4498269896193774</v>
      </c>
      <c r="M11" s="159">
        <v>5.5392025689055391</v>
      </c>
      <c r="N11" s="162">
        <v>2471.891249367729</v>
      </c>
      <c r="O11" s="158">
        <v>5.5698324231000003</v>
      </c>
    </row>
    <row r="12" spans="2:16" ht="16.5" customHeight="1" x14ac:dyDescent="0.15">
      <c r="B12" s="1"/>
      <c r="C12" s="107" t="s">
        <v>6</v>
      </c>
      <c r="D12" s="156">
        <v>5245</v>
      </c>
      <c r="E12" s="156">
        <v>5576</v>
      </c>
      <c r="F12" s="159">
        <v>6.310772163965682</v>
      </c>
      <c r="G12" s="159">
        <v>0.2</v>
      </c>
      <c r="H12" s="160">
        <v>3394</v>
      </c>
      <c r="I12" s="160">
        <v>267</v>
      </c>
      <c r="J12" s="161">
        <v>1916</v>
      </c>
      <c r="K12" s="159">
        <v>-0.26447252424331469</v>
      </c>
      <c r="L12" s="159">
        <v>3.8910505836575875</v>
      </c>
      <c r="M12" s="159">
        <v>20.807061790668349</v>
      </c>
      <c r="N12" s="162">
        <v>2460.5984112974406</v>
      </c>
      <c r="O12" s="158">
        <v>9.4912396504000007</v>
      </c>
    </row>
    <row r="13" spans="2:16" ht="16.5" customHeight="1" x14ac:dyDescent="0.15">
      <c r="B13" s="1"/>
      <c r="C13" s="107" t="s">
        <v>7</v>
      </c>
      <c r="D13" s="156">
        <v>5725</v>
      </c>
      <c r="E13" s="156">
        <v>5927</v>
      </c>
      <c r="F13" s="159">
        <v>3.5283842794759823</v>
      </c>
      <c r="G13" s="159">
        <v>0.2</v>
      </c>
      <c r="H13" s="160">
        <v>3685</v>
      </c>
      <c r="I13" s="160">
        <v>317</v>
      </c>
      <c r="J13" s="161">
        <v>1925</v>
      </c>
      <c r="K13" s="159">
        <v>5.4303556882975834E-2</v>
      </c>
      <c r="L13" s="159">
        <v>4.2763157894736841</v>
      </c>
      <c r="M13" s="159">
        <v>10.823258491652274</v>
      </c>
      <c r="N13" s="162">
        <v>2360.5499800876146</v>
      </c>
      <c r="O13" s="158">
        <v>4.7352916157999996</v>
      </c>
    </row>
    <row r="14" spans="2:16" ht="16.5" customHeight="1" x14ac:dyDescent="0.15">
      <c r="B14" s="1"/>
      <c r="C14" s="107" t="s">
        <v>4</v>
      </c>
      <c r="D14" s="156">
        <v>11567</v>
      </c>
      <c r="E14" s="163">
        <v>12188</v>
      </c>
      <c r="F14" s="164">
        <v>5.3687213624967578</v>
      </c>
      <c r="G14" s="159">
        <v>0.3</v>
      </c>
      <c r="H14" s="165">
        <v>7262</v>
      </c>
      <c r="I14" s="165">
        <v>599</v>
      </c>
      <c r="J14" s="161">
        <v>4327</v>
      </c>
      <c r="K14" s="159">
        <v>0.22081148219707425</v>
      </c>
      <c r="L14" s="159">
        <v>4.1739130434782616</v>
      </c>
      <c r="M14" s="159">
        <v>15.540720961281709</v>
      </c>
      <c r="N14" s="162">
        <v>2335.7916826370256</v>
      </c>
      <c r="O14" s="166">
        <v>9.1551504366999996</v>
      </c>
    </row>
    <row r="15" spans="2:16" ht="16.5" customHeight="1" x14ac:dyDescent="0.15">
      <c r="B15" s="1"/>
      <c r="C15" s="96"/>
      <c r="D15" s="167"/>
      <c r="E15" s="168"/>
      <c r="F15" s="169"/>
      <c r="G15" s="170"/>
      <c r="H15" s="171"/>
      <c r="I15" s="171"/>
      <c r="J15" s="172"/>
      <c r="K15" s="170"/>
      <c r="L15" s="170"/>
      <c r="M15" s="173"/>
      <c r="N15" s="174"/>
      <c r="O15" s="169"/>
    </row>
    <row r="16" spans="2:16" ht="16.5" customHeight="1" x14ac:dyDescent="0.15">
      <c r="B16" s="1"/>
      <c r="C16" s="108" t="s">
        <v>41</v>
      </c>
      <c r="D16" s="148">
        <v>669676</v>
      </c>
      <c r="E16" s="149">
        <v>715219</v>
      </c>
      <c r="F16" s="150">
        <v>6.8007514081436389</v>
      </c>
      <c r="G16" s="151">
        <v>20.5</v>
      </c>
      <c r="H16" s="152">
        <v>429850</v>
      </c>
      <c r="I16" s="148">
        <v>37489</v>
      </c>
      <c r="J16" s="153">
        <v>247880</v>
      </c>
      <c r="K16" s="151">
        <v>1.3842601437328561</v>
      </c>
      <c r="L16" s="151">
        <v>6.0209276018099551</v>
      </c>
      <c r="M16" s="154">
        <v>17.850096274989895</v>
      </c>
      <c r="N16" s="155">
        <v>2755.8887518119855</v>
      </c>
      <c r="O16" s="150">
        <v>8.1667066419999994</v>
      </c>
    </row>
    <row r="17" spans="2:18" ht="16.5" customHeight="1" x14ac:dyDescent="0.15">
      <c r="B17" s="1"/>
      <c r="C17" s="107" t="s">
        <v>8</v>
      </c>
      <c r="D17" s="156">
        <v>438426</v>
      </c>
      <c r="E17" s="157">
        <v>467090</v>
      </c>
      <c r="F17" s="158">
        <v>6.5379334254811532</v>
      </c>
      <c r="G17" s="159">
        <v>13.4</v>
      </c>
      <c r="H17" s="160">
        <v>272526</v>
      </c>
      <c r="I17" s="160">
        <v>24894</v>
      </c>
      <c r="J17" s="161">
        <v>169671</v>
      </c>
      <c r="K17" s="159">
        <v>1.4284225570178051</v>
      </c>
      <c r="L17" s="159">
        <v>6.2892276162418339</v>
      </c>
      <c r="M17" s="159">
        <v>15.961234853092943</v>
      </c>
      <c r="N17" s="162">
        <v>2806.1122671488383</v>
      </c>
      <c r="O17" s="158">
        <v>7.8352056170999997</v>
      </c>
    </row>
    <row r="18" spans="2:18" ht="16.5" customHeight="1" x14ac:dyDescent="0.15">
      <c r="B18" s="1"/>
      <c r="C18" s="107" t="s">
        <v>9</v>
      </c>
      <c r="D18" s="156">
        <v>81070</v>
      </c>
      <c r="E18" s="156">
        <v>87962</v>
      </c>
      <c r="F18" s="159">
        <v>8.501295177007524</v>
      </c>
      <c r="G18" s="159">
        <v>2.5</v>
      </c>
      <c r="H18" s="160">
        <v>55932</v>
      </c>
      <c r="I18" s="160">
        <v>4413</v>
      </c>
      <c r="J18" s="161">
        <v>27617</v>
      </c>
      <c r="K18" s="159">
        <v>1.3169097002083143</v>
      </c>
      <c r="L18" s="159">
        <v>5.4984460913220179</v>
      </c>
      <c r="M18" s="159">
        <v>27.378810940454777</v>
      </c>
      <c r="N18" s="162">
        <v>2807.0326132048376</v>
      </c>
      <c r="O18" s="158">
        <v>10.6216774134</v>
      </c>
    </row>
    <row r="19" spans="2:18" ht="16.5" customHeight="1" x14ac:dyDescent="0.15">
      <c r="B19" s="1"/>
      <c r="C19" s="107" t="s">
        <v>10</v>
      </c>
      <c r="D19" s="156">
        <v>72844</v>
      </c>
      <c r="E19" s="156">
        <v>78424</v>
      </c>
      <c r="F19" s="159">
        <v>7.6602053703805391</v>
      </c>
      <c r="G19" s="159">
        <v>2.2000000000000002</v>
      </c>
      <c r="H19" s="160">
        <v>49658</v>
      </c>
      <c r="I19" s="160">
        <v>3996</v>
      </c>
      <c r="J19" s="161">
        <v>24770</v>
      </c>
      <c r="K19" s="159">
        <v>1.9462122767398893</v>
      </c>
      <c r="L19" s="159">
        <v>6.2200956937799043</v>
      </c>
      <c r="M19" s="159">
        <v>21.588454741802472</v>
      </c>
      <c r="N19" s="162">
        <v>2590.4903080936501</v>
      </c>
      <c r="O19" s="158">
        <v>8.7249581864000003</v>
      </c>
    </row>
    <row r="20" spans="2:18" ht="16.5" customHeight="1" x14ac:dyDescent="0.15">
      <c r="B20" s="1"/>
      <c r="C20" s="107" t="s">
        <v>14</v>
      </c>
      <c r="D20" s="156">
        <v>3297</v>
      </c>
      <c r="E20" s="156">
        <v>3384</v>
      </c>
      <c r="F20" s="159">
        <v>2.6387625113739763</v>
      </c>
      <c r="G20" s="159">
        <v>0.1</v>
      </c>
      <c r="H20" s="160">
        <v>1979</v>
      </c>
      <c r="I20" s="160">
        <v>161</v>
      </c>
      <c r="J20" s="161">
        <v>1245</v>
      </c>
      <c r="K20" s="159">
        <v>-2.1266073194856578</v>
      </c>
      <c r="L20" s="159">
        <v>6.6225165562913908</v>
      </c>
      <c r="M20" s="159">
        <v>10.666666666666668</v>
      </c>
      <c r="N20" s="162">
        <v>2720.6117363344051</v>
      </c>
      <c r="O20" s="158">
        <v>4.3832074017</v>
      </c>
    </row>
    <row r="21" spans="2:18" ht="16.5" customHeight="1" x14ac:dyDescent="0.15">
      <c r="B21" s="1"/>
      <c r="C21" s="107" t="s">
        <v>11</v>
      </c>
      <c r="D21" s="156">
        <v>35625</v>
      </c>
      <c r="E21" s="156">
        <v>36989</v>
      </c>
      <c r="F21" s="159">
        <v>3.8287719298245615</v>
      </c>
      <c r="G21" s="159">
        <v>1.1000000000000001</v>
      </c>
      <c r="H21" s="160">
        <v>24921</v>
      </c>
      <c r="I21" s="160">
        <v>1987</v>
      </c>
      <c r="J21" s="161">
        <v>10082</v>
      </c>
      <c r="K21" s="159">
        <v>1.6727183713434783</v>
      </c>
      <c r="L21" s="159">
        <v>5.4111405835543769</v>
      </c>
      <c r="M21" s="159">
        <v>9.2426048325929138</v>
      </c>
      <c r="N21" s="162">
        <v>2566.6216084935118</v>
      </c>
      <c r="O21" s="158">
        <v>4.9961845488999996</v>
      </c>
    </row>
    <row r="22" spans="2:18" ht="16.5" customHeight="1" x14ac:dyDescent="0.15">
      <c r="B22" s="1"/>
      <c r="C22" s="107" t="s">
        <v>12</v>
      </c>
      <c r="D22" s="156">
        <v>20056</v>
      </c>
      <c r="E22" s="156">
        <v>22657</v>
      </c>
      <c r="F22" s="159">
        <v>12.968687674511367</v>
      </c>
      <c r="G22" s="159">
        <v>0.6</v>
      </c>
      <c r="H22" s="160">
        <v>12551</v>
      </c>
      <c r="I22" s="160">
        <v>1084</v>
      </c>
      <c r="J22" s="161">
        <v>9023</v>
      </c>
      <c r="K22" s="159">
        <v>-0.94704443216794254</v>
      </c>
      <c r="L22" s="159">
        <v>3.4351145038167941</v>
      </c>
      <c r="M22" s="159">
        <v>42.385987060123085</v>
      </c>
      <c r="N22" s="162">
        <v>2688.4067394399622</v>
      </c>
      <c r="O22" s="158">
        <v>16.177018814299998</v>
      </c>
    </row>
    <row r="23" spans="2:18" ht="16.5" customHeight="1" x14ac:dyDescent="0.15">
      <c r="B23" s="1"/>
      <c r="C23" s="109" t="s">
        <v>13</v>
      </c>
      <c r="D23" s="163">
        <v>18358</v>
      </c>
      <c r="E23" s="163">
        <v>18711</v>
      </c>
      <c r="F23" s="164">
        <v>1.9228674147510623</v>
      </c>
      <c r="G23" s="164">
        <v>0.5</v>
      </c>
      <c r="H23" s="165">
        <v>12284</v>
      </c>
      <c r="I23" s="165">
        <v>955</v>
      </c>
      <c r="J23" s="175">
        <v>5473</v>
      </c>
      <c r="K23" s="164">
        <v>0.90356497453589624</v>
      </c>
      <c r="L23" s="164">
        <v>4.8298572996706914</v>
      </c>
      <c r="M23" s="164">
        <v>3.7732271520667422</v>
      </c>
      <c r="N23" s="176">
        <v>2532.0339711591791</v>
      </c>
      <c r="O23" s="166">
        <v>1.1651087302000001</v>
      </c>
    </row>
    <row r="24" spans="2:18" ht="16.5" customHeight="1" x14ac:dyDescent="0.15">
      <c r="B24" s="1"/>
      <c r="C24" s="99"/>
      <c r="D24" s="157"/>
      <c r="E24" s="157"/>
      <c r="F24" s="158"/>
      <c r="G24" s="159"/>
      <c r="H24" s="160"/>
      <c r="I24" s="160"/>
      <c r="J24" s="161"/>
      <c r="K24" s="159"/>
      <c r="L24" s="159"/>
      <c r="M24" s="177"/>
      <c r="N24" s="162"/>
      <c r="O24" s="158"/>
    </row>
    <row r="25" spans="2:18" ht="16.5" customHeight="1" x14ac:dyDescent="0.15">
      <c r="B25" s="1"/>
      <c r="C25" s="126" t="s">
        <v>42</v>
      </c>
      <c r="D25" s="149">
        <v>764456</v>
      </c>
      <c r="E25" s="149">
        <v>803838</v>
      </c>
      <c r="F25" s="150">
        <v>5.1516372426928427</v>
      </c>
      <c r="G25" s="151">
        <v>23</v>
      </c>
      <c r="H25" s="152">
        <v>514470</v>
      </c>
      <c r="I25" s="152">
        <v>45403</v>
      </c>
      <c r="J25" s="153">
        <v>243965</v>
      </c>
      <c r="K25" s="151">
        <v>1.7893816305453221</v>
      </c>
      <c r="L25" s="151">
        <v>6.1115265962419372</v>
      </c>
      <c r="M25" s="154">
        <v>12.820358672228338</v>
      </c>
      <c r="N25" s="155">
        <v>2845.4590609633924</v>
      </c>
      <c r="O25" s="150">
        <v>6.5343618776000003</v>
      </c>
    </row>
    <row r="26" spans="2:18" ht="16.5" customHeight="1" x14ac:dyDescent="0.15">
      <c r="B26" s="1"/>
      <c r="C26" s="127" t="s">
        <v>16</v>
      </c>
      <c r="D26" s="157">
        <v>614236</v>
      </c>
      <c r="E26" s="156">
        <v>648478</v>
      </c>
      <c r="F26" s="159">
        <v>5.5747302339817271</v>
      </c>
      <c r="G26" s="159">
        <v>18.600000000000001</v>
      </c>
      <c r="H26" s="160">
        <v>411592</v>
      </c>
      <c r="I26" s="160">
        <v>36891</v>
      </c>
      <c r="J26" s="161">
        <v>199995</v>
      </c>
      <c r="K26" s="159">
        <v>1.9708302261685624</v>
      </c>
      <c r="L26" s="159">
        <v>6.295741370368237</v>
      </c>
      <c r="M26" s="159">
        <v>13.702648769422318</v>
      </c>
      <c r="N26" s="162">
        <v>2932.2695862536739</v>
      </c>
      <c r="O26" s="158">
        <v>6.7183318898</v>
      </c>
    </row>
    <row r="27" spans="2:18" ht="16.5" customHeight="1" x14ac:dyDescent="0.15">
      <c r="B27" s="1"/>
      <c r="C27" s="128" t="s">
        <v>46</v>
      </c>
      <c r="D27" s="157">
        <v>20874</v>
      </c>
      <c r="E27" s="156">
        <v>22046</v>
      </c>
      <c r="F27" s="159">
        <v>5.6146402222860976</v>
      </c>
      <c r="G27" s="159">
        <v>0.6</v>
      </c>
      <c r="H27" s="160">
        <v>13026</v>
      </c>
      <c r="I27" s="160">
        <v>1212</v>
      </c>
      <c r="J27" s="178">
        <v>7807</v>
      </c>
      <c r="K27" s="159">
        <v>-6.9044879171461446E-2</v>
      </c>
      <c r="L27" s="159">
        <v>5.0259965337954942</v>
      </c>
      <c r="M27" s="159">
        <v>16.783844427823485</v>
      </c>
      <c r="N27" s="162">
        <v>2497.7601041548737</v>
      </c>
      <c r="O27" s="158">
        <v>8.8632863106999995</v>
      </c>
    </row>
    <row r="28" spans="2:18" ht="16.5" customHeight="1" x14ac:dyDescent="0.15">
      <c r="B28" s="1"/>
      <c r="C28" s="128" t="s">
        <v>47</v>
      </c>
      <c r="D28" s="157">
        <v>38962</v>
      </c>
      <c r="E28" s="156">
        <v>41368</v>
      </c>
      <c r="F28" s="159">
        <v>6.175247677223962</v>
      </c>
      <c r="G28" s="159">
        <v>1.2</v>
      </c>
      <c r="H28" s="160">
        <v>27967</v>
      </c>
      <c r="I28" s="160">
        <v>2262</v>
      </c>
      <c r="J28" s="178">
        <v>11139</v>
      </c>
      <c r="K28" s="159">
        <v>1.4657330479265682</v>
      </c>
      <c r="L28" s="159">
        <v>5.4054054054054053</v>
      </c>
      <c r="M28" s="159">
        <v>20.38257862314925</v>
      </c>
      <c r="N28" s="162">
        <v>2630.6798042082514</v>
      </c>
      <c r="O28" s="158">
        <v>8.4414781583000007</v>
      </c>
    </row>
    <row r="29" spans="2:18" ht="16.5" customHeight="1" x14ac:dyDescent="0.15">
      <c r="B29" s="1"/>
      <c r="C29" s="128" t="s">
        <v>48</v>
      </c>
      <c r="D29" s="157">
        <v>12140</v>
      </c>
      <c r="E29" s="156">
        <v>12282</v>
      </c>
      <c r="F29" s="159">
        <v>1.1696869851729819</v>
      </c>
      <c r="G29" s="159">
        <v>0.4</v>
      </c>
      <c r="H29" s="160">
        <v>7877</v>
      </c>
      <c r="I29" s="160">
        <v>670</v>
      </c>
      <c r="J29" s="178">
        <v>3735</v>
      </c>
      <c r="K29" s="159">
        <v>-0.12679092177000129</v>
      </c>
      <c r="L29" s="159">
        <v>4.1990668740279933</v>
      </c>
      <c r="M29" s="159">
        <v>3.4626038781163437</v>
      </c>
      <c r="N29" s="162">
        <v>2548.7103133430173</v>
      </c>
      <c r="O29" s="158">
        <v>4.6783601109999999</v>
      </c>
    </row>
    <row r="30" spans="2:18" ht="16.5" customHeight="1" x14ac:dyDescent="0.15">
      <c r="B30" s="1"/>
      <c r="C30" s="127" t="s">
        <v>49</v>
      </c>
      <c r="D30" s="157">
        <v>41789</v>
      </c>
      <c r="E30" s="156">
        <v>42806</v>
      </c>
      <c r="F30" s="159">
        <v>2.4336547895379166</v>
      </c>
      <c r="G30" s="159">
        <v>1.2</v>
      </c>
      <c r="H30" s="160">
        <v>27968</v>
      </c>
      <c r="I30" s="160">
        <v>2434</v>
      </c>
      <c r="J30" s="178">
        <v>12404</v>
      </c>
      <c r="K30" s="159">
        <v>1.3774104683195594</v>
      </c>
      <c r="L30" s="159">
        <v>5.9643012625163259</v>
      </c>
      <c r="M30" s="159">
        <v>4.191516169676607</v>
      </c>
      <c r="N30" s="162">
        <v>2594.1146527693613</v>
      </c>
      <c r="O30" s="158">
        <v>4.3430547195999996</v>
      </c>
    </row>
    <row r="31" spans="2:18" ht="16.5" customHeight="1" x14ac:dyDescent="0.15">
      <c r="B31" s="1"/>
      <c r="C31" s="128" t="s">
        <v>50</v>
      </c>
      <c r="D31" s="157">
        <v>30955</v>
      </c>
      <c r="E31" s="156">
        <v>31334</v>
      </c>
      <c r="F31" s="159">
        <v>1.2243579389436279</v>
      </c>
      <c r="G31" s="159">
        <v>0.9</v>
      </c>
      <c r="H31" s="160">
        <v>22981</v>
      </c>
      <c r="I31" s="160">
        <v>1650</v>
      </c>
      <c r="J31" s="178">
        <v>6702</v>
      </c>
      <c r="K31" s="159">
        <v>1.6094088517486844</v>
      </c>
      <c r="L31" s="159">
        <v>5.2967453733248249</v>
      </c>
      <c r="M31" s="159">
        <v>-1.01905183872397</v>
      </c>
      <c r="N31" s="162">
        <v>2350.8708537044004</v>
      </c>
      <c r="O31" s="158">
        <v>2.6817182476000001</v>
      </c>
      <c r="Q31" s="76"/>
      <c r="R31" s="90"/>
    </row>
    <row r="32" spans="2:18" ht="16.5" customHeight="1" x14ac:dyDescent="0.15">
      <c r="B32" s="1"/>
      <c r="C32" s="129" t="s">
        <v>51</v>
      </c>
      <c r="D32" s="179">
        <v>5501</v>
      </c>
      <c r="E32" s="156">
        <v>5525</v>
      </c>
      <c r="F32" s="164">
        <v>0.4362843119432831</v>
      </c>
      <c r="G32" s="159">
        <v>0.2</v>
      </c>
      <c r="H32" s="160">
        <v>3058</v>
      </c>
      <c r="I32" s="160">
        <v>285</v>
      </c>
      <c r="J32" s="178">
        <v>2182</v>
      </c>
      <c r="K32" s="159">
        <v>-1.3548387096774193</v>
      </c>
      <c r="L32" s="159">
        <v>3.6363636363636362</v>
      </c>
      <c r="M32" s="159">
        <v>2.6340545625587959</v>
      </c>
      <c r="N32" s="176">
        <v>2568.8609948860994</v>
      </c>
      <c r="O32" s="158">
        <v>2.6000866746</v>
      </c>
      <c r="R32" s="90"/>
    </row>
    <row r="33" spans="2:15" ht="16.5" customHeight="1" x14ac:dyDescent="0.15">
      <c r="B33" s="1"/>
      <c r="C33" s="97"/>
      <c r="D33" s="167"/>
      <c r="E33" s="168"/>
      <c r="F33" s="169"/>
      <c r="G33" s="170"/>
      <c r="H33" s="171"/>
      <c r="I33" s="171"/>
      <c r="J33" s="172"/>
      <c r="K33" s="170"/>
      <c r="L33" s="170"/>
      <c r="M33" s="173"/>
      <c r="N33" s="174"/>
      <c r="O33" s="169"/>
    </row>
    <row r="34" spans="2:15" ht="16.5" customHeight="1" x14ac:dyDescent="0.15">
      <c r="B34" s="1"/>
      <c r="C34" s="113" t="s">
        <v>43</v>
      </c>
      <c r="D34" s="148">
        <v>309684</v>
      </c>
      <c r="E34" s="149">
        <v>318259</v>
      </c>
      <c r="F34" s="150">
        <v>2.7689515764456671</v>
      </c>
      <c r="G34" s="151">
        <v>9.1</v>
      </c>
      <c r="H34" s="152">
        <v>196147</v>
      </c>
      <c r="I34" s="152">
        <v>16823</v>
      </c>
      <c r="J34" s="153">
        <v>105288</v>
      </c>
      <c r="K34" s="151">
        <v>0.35815336126929548</v>
      </c>
      <c r="L34" s="151">
        <v>4.8815461346633411</v>
      </c>
      <c r="M34" s="154">
        <v>7.2201063158109129</v>
      </c>
      <c r="N34" s="155">
        <v>2437.6675985569741</v>
      </c>
      <c r="O34" s="150">
        <v>4.8309438799000004</v>
      </c>
    </row>
    <row r="35" spans="2:15" ht="16.5" customHeight="1" x14ac:dyDescent="0.15">
      <c r="B35" s="1"/>
      <c r="C35" s="111" t="s">
        <v>18</v>
      </c>
      <c r="D35" s="156">
        <v>124227</v>
      </c>
      <c r="E35" s="156">
        <v>127670</v>
      </c>
      <c r="F35" s="159">
        <v>2.7715391984029236</v>
      </c>
      <c r="G35" s="159">
        <v>3.7</v>
      </c>
      <c r="H35" s="160">
        <v>81940</v>
      </c>
      <c r="I35" s="160">
        <v>6933</v>
      </c>
      <c r="J35" s="178">
        <v>38797</v>
      </c>
      <c r="K35" s="159">
        <v>0.91630129563032658</v>
      </c>
      <c r="L35" s="159">
        <v>5.6376657016608256</v>
      </c>
      <c r="M35" s="159">
        <v>6.3893383058655768</v>
      </c>
      <c r="N35" s="162">
        <v>2520.4534686303155</v>
      </c>
      <c r="O35" s="158">
        <v>4.3213106471999998</v>
      </c>
    </row>
    <row r="36" spans="2:15" ht="16.5" customHeight="1" x14ac:dyDescent="0.15">
      <c r="B36" s="1"/>
      <c r="C36" s="111" t="s">
        <v>19</v>
      </c>
      <c r="D36" s="156">
        <v>70598</v>
      </c>
      <c r="E36" s="156">
        <v>71932</v>
      </c>
      <c r="F36" s="159">
        <v>1.8895719425479476</v>
      </c>
      <c r="G36" s="159">
        <v>2.1</v>
      </c>
      <c r="H36" s="160">
        <v>42970</v>
      </c>
      <c r="I36" s="160">
        <v>3850</v>
      </c>
      <c r="J36" s="178">
        <v>25112</v>
      </c>
      <c r="K36" s="159">
        <v>0.68419326116500301</v>
      </c>
      <c r="L36" s="159">
        <v>5.3063457330415753</v>
      </c>
      <c r="M36" s="159">
        <v>3.4991550921155667</v>
      </c>
      <c r="N36" s="162">
        <v>2371.7558032181482</v>
      </c>
      <c r="O36" s="158">
        <v>3.9202442088999998</v>
      </c>
    </row>
    <row r="37" spans="2:15" ht="16.5" customHeight="1" x14ac:dyDescent="0.15">
      <c r="B37" s="1"/>
      <c r="C37" s="114" t="s">
        <v>20</v>
      </c>
      <c r="D37" s="156">
        <v>20573</v>
      </c>
      <c r="E37" s="156">
        <v>21003</v>
      </c>
      <c r="F37" s="159">
        <v>2.0901181159772517</v>
      </c>
      <c r="G37" s="159">
        <v>0.6</v>
      </c>
      <c r="H37" s="160">
        <v>12636</v>
      </c>
      <c r="I37" s="160">
        <v>1084</v>
      </c>
      <c r="J37" s="178">
        <v>7283</v>
      </c>
      <c r="K37" s="159">
        <v>-1.4736842105263157</v>
      </c>
      <c r="L37" s="159">
        <v>4.1306436119116237</v>
      </c>
      <c r="M37" s="159">
        <v>8.6042350134208174</v>
      </c>
      <c r="N37" s="162">
        <v>2384.098967200091</v>
      </c>
      <c r="O37" s="158">
        <v>4.8159668092999999</v>
      </c>
    </row>
    <row r="38" spans="2:15" ht="16.5" customHeight="1" x14ac:dyDescent="0.15">
      <c r="B38" s="1"/>
      <c r="C38" s="114" t="s">
        <v>21</v>
      </c>
      <c r="D38" s="156">
        <v>15594</v>
      </c>
      <c r="E38" s="156">
        <v>16084</v>
      </c>
      <c r="F38" s="159">
        <v>3.1422341926381945</v>
      </c>
      <c r="G38" s="159">
        <v>0.5</v>
      </c>
      <c r="H38" s="160">
        <v>9868</v>
      </c>
      <c r="I38" s="160">
        <v>788</v>
      </c>
      <c r="J38" s="178">
        <v>5428</v>
      </c>
      <c r="K38" s="159">
        <v>-0.59433867230784732</v>
      </c>
      <c r="L38" s="159">
        <v>3.6842105263157889</v>
      </c>
      <c r="M38" s="159">
        <v>10.617485225188506</v>
      </c>
      <c r="N38" s="162">
        <v>2263.9881723458179</v>
      </c>
      <c r="O38" s="158">
        <v>6.7645551140000002</v>
      </c>
    </row>
    <row r="39" spans="2:15" ht="16.5" customHeight="1" x14ac:dyDescent="0.15">
      <c r="B39" s="1"/>
      <c r="C39" s="107" t="s">
        <v>15</v>
      </c>
      <c r="D39" s="156">
        <v>31024</v>
      </c>
      <c r="E39" s="156">
        <v>31688</v>
      </c>
      <c r="F39" s="159">
        <v>2.1402784940691078</v>
      </c>
      <c r="G39" s="159">
        <v>0.9</v>
      </c>
      <c r="H39" s="160">
        <v>18220</v>
      </c>
      <c r="I39" s="160">
        <v>1597</v>
      </c>
      <c r="J39" s="178">
        <v>11871</v>
      </c>
      <c r="K39" s="159">
        <v>-0.16438356164383564</v>
      </c>
      <c r="L39" s="159">
        <v>2.9658284977433915</v>
      </c>
      <c r="M39" s="159">
        <v>5.7738572574178022</v>
      </c>
      <c r="N39" s="162">
        <v>2542.5239470517449</v>
      </c>
      <c r="O39" s="158">
        <v>4.0605832274000004</v>
      </c>
    </row>
    <row r="40" spans="2:15" ht="16.5" customHeight="1" x14ac:dyDescent="0.15">
      <c r="B40" s="1"/>
      <c r="C40" s="110" t="s">
        <v>22</v>
      </c>
      <c r="D40" s="156">
        <v>26470</v>
      </c>
      <c r="E40" s="156">
        <v>26871</v>
      </c>
      <c r="F40" s="159">
        <v>1.5149225538345297</v>
      </c>
      <c r="G40" s="159">
        <v>0.8</v>
      </c>
      <c r="H40" s="160">
        <v>16641</v>
      </c>
      <c r="I40" s="160">
        <v>1370</v>
      </c>
      <c r="J40" s="178">
        <v>8860</v>
      </c>
      <c r="K40" s="159">
        <v>-0.76331325660444871</v>
      </c>
      <c r="L40" s="159">
        <v>3.2403918613413714</v>
      </c>
      <c r="M40" s="159">
        <v>5.8036780511105803</v>
      </c>
      <c r="N40" s="162">
        <v>2275.3221271911252</v>
      </c>
      <c r="O40" s="158">
        <v>3.8092837071000001</v>
      </c>
    </row>
    <row r="41" spans="2:15" ht="16.5" customHeight="1" x14ac:dyDescent="0.15">
      <c r="B41" s="1"/>
      <c r="C41" s="115" t="s">
        <v>23</v>
      </c>
      <c r="D41" s="156">
        <v>21199</v>
      </c>
      <c r="E41" s="156">
        <v>23010</v>
      </c>
      <c r="F41" s="164">
        <v>8.5428557950846731</v>
      </c>
      <c r="G41" s="164">
        <v>0.7</v>
      </c>
      <c r="H41" s="160">
        <v>13872</v>
      </c>
      <c r="I41" s="160">
        <v>1201</v>
      </c>
      <c r="J41" s="178">
        <v>7937</v>
      </c>
      <c r="K41" s="164">
        <v>0.50717287349659468</v>
      </c>
      <c r="L41" s="164">
        <v>5.2585451358457487</v>
      </c>
      <c r="M41" s="164">
        <v>26.849928080549784</v>
      </c>
      <c r="N41" s="176">
        <v>2450.5648562300321</v>
      </c>
      <c r="O41" s="166">
        <v>11.6260152916</v>
      </c>
    </row>
    <row r="42" spans="2:15" ht="16.5" customHeight="1" x14ac:dyDescent="0.15">
      <c r="B42" s="1"/>
      <c r="C42" s="98"/>
      <c r="D42" s="167"/>
      <c r="E42" s="168"/>
      <c r="F42" s="169"/>
      <c r="G42" s="170"/>
      <c r="H42" s="171"/>
      <c r="I42" s="171"/>
      <c r="J42" s="172"/>
      <c r="K42" s="159"/>
      <c r="L42" s="159"/>
      <c r="M42" s="177"/>
      <c r="N42" s="162"/>
      <c r="O42" s="158"/>
    </row>
    <row r="43" spans="2:15" ht="16.5" customHeight="1" x14ac:dyDescent="0.15">
      <c r="B43" s="1"/>
      <c r="C43" s="106" t="s">
        <v>44</v>
      </c>
      <c r="D43" s="148">
        <v>551295</v>
      </c>
      <c r="E43" s="149">
        <v>573514</v>
      </c>
      <c r="F43" s="150">
        <v>4.0303285899563752</v>
      </c>
      <c r="G43" s="151">
        <v>16.399999999999999</v>
      </c>
      <c r="H43" s="152">
        <v>354487</v>
      </c>
      <c r="I43" s="152">
        <v>28465</v>
      </c>
      <c r="J43" s="153">
        <v>190561</v>
      </c>
      <c r="K43" s="151">
        <v>1.7287344710916224</v>
      </c>
      <c r="L43" s="151">
        <v>5.7903147879733901</v>
      </c>
      <c r="M43" s="154">
        <v>8.3194543129174363</v>
      </c>
      <c r="N43" s="155">
        <v>3017.0686102379177</v>
      </c>
      <c r="O43" s="150">
        <v>5.0157720261999996</v>
      </c>
    </row>
    <row r="44" spans="2:15" ht="16.5" customHeight="1" x14ac:dyDescent="0.15">
      <c r="B44" s="1"/>
      <c r="C44" s="117" t="s">
        <v>24</v>
      </c>
      <c r="D44" s="156">
        <v>149016</v>
      </c>
      <c r="E44" s="157">
        <v>156578</v>
      </c>
      <c r="F44" s="159">
        <v>5.0746228592902769</v>
      </c>
      <c r="G44" s="159">
        <v>4.5</v>
      </c>
      <c r="H44" s="160">
        <v>102608</v>
      </c>
      <c r="I44" s="160">
        <v>8582</v>
      </c>
      <c r="J44" s="180">
        <v>45388</v>
      </c>
      <c r="K44" s="159">
        <v>1.3682661055293759</v>
      </c>
      <c r="L44" s="159">
        <v>5.8460779477059699</v>
      </c>
      <c r="M44" s="159">
        <v>14.370669018520852</v>
      </c>
      <c r="N44" s="162">
        <v>2623.7616526488623</v>
      </c>
      <c r="O44" s="158">
        <v>6.3971573008</v>
      </c>
    </row>
    <row r="45" spans="2:15" ht="16.5" customHeight="1" x14ac:dyDescent="0.15">
      <c r="B45" s="1"/>
      <c r="C45" s="117" t="s">
        <v>25</v>
      </c>
      <c r="D45" s="156">
        <v>115830</v>
      </c>
      <c r="E45" s="157">
        <v>118891</v>
      </c>
      <c r="F45" s="159">
        <v>2.6426659759993094</v>
      </c>
      <c r="G45" s="159">
        <v>3.4</v>
      </c>
      <c r="H45" s="160">
        <v>78151</v>
      </c>
      <c r="I45" s="160">
        <v>6209</v>
      </c>
      <c r="J45" s="180">
        <v>34530</v>
      </c>
      <c r="K45" s="159">
        <v>1.533044913019189</v>
      </c>
      <c r="L45" s="159">
        <v>5.8111792774369464</v>
      </c>
      <c r="M45" s="159">
        <v>4.6649086114394835</v>
      </c>
      <c r="N45" s="162">
        <v>3074.5653545750788</v>
      </c>
      <c r="O45" s="158">
        <v>4.0665443176</v>
      </c>
    </row>
    <row r="46" spans="2:15" ht="16.5" customHeight="1" x14ac:dyDescent="0.15">
      <c r="B46" s="1"/>
      <c r="C46" s="117" t="s">
        <v>52</v>
      </c>
      <c r="D46" s="156">
        <v>31804</v>
      </c>
      <c r="E46" s="156">
        <v>33286</v>
      </c>
      <c r="F46" s="159">
        <v>4.6597912212300345</v>
      </c>
      <c r="G46" s="159">
        <v>1</v>
      </c>
      <c r="H46" s="160">
        <v>22401</v>
      </c>
      <c r="I46" s="160">
        <v>1699</v>
      </c>
      <c r="J46" s="180">
        <v>9186</v>
      </c>
      <c r="K46" s="159">
        <v>1.146882196234253</v>
      </c>
      <c r="L46" s="159">
        <v>3.219927095990279</v>
      </c>
      <c r="M46" s="159">
        <v>14.653020469296054</v>
      </c>
      <c r="N46" s="162">
        <v>2737.9573225886029</v>
      </c>
      <c r="O46" s="158">
        <v>6.5861219537000002</v>
      </c>
    </row>
    <row r="47" spans="2:15" ht="16.5" customHeight="1" x14ac:dyDescent="0.15">
      <c r="B47" s="1"/>
      <c r="C47" s="117" t="s">
        <v>53</v>
      </c>
      <c r="D47" s="156">
        <v>36947</v>
      </c>
      <c r="E47" s="156">
        <v>38595</v>
      </c>
      <c r="F47" s="159">
        <v>4.4604433377540804</v>
      </c>
      <c r="G47" s="159">
        <v>1.1000000000000001</v>
      </c>
      <c r="H47" s="160">
        <v>24445</v>
      </c>
      <c r="I47" s="160">
        <v>2016</v>
      </c>
      <c r="J47" s="180">
        <v>12134</v>
      </c>
      <c r="K47" s="159">
        <v>0.92898431048720065</v>
      </c>
      <c r="L47" s="159">
        <v>4.7272727272727275</v>
      </c>
      <c r="M47" s="159">
        <v>12.341449865753171</v>
      </c>
      <c r="N47" s="162">
        <v>2697.1945473610626</v>
      </c>
      <c r="O47" s="158">
        <v>6.2817964829999999</v>
      </c>
    </row>
    <row r="48" spans="2:15" ht="16.5" customHeight="1" x14ac:dyDescent="0.15">
      <c r="B48" s="1"/>
      <c r="C48" s="117" t="s">
        <v>54</v>
      </c>
      <c r="D48" s="156">
        <v>26662</v>
      </c>
      <c r="E48" s="156">
        <v>28261</v>
      </c>
      <c r="F48" s="159">
        <v>5.9972995274172973</v>
      </c>
      <c r="G48" s="159">
        <v>0.8</v>
      </c>
      <c r="H48" s="160">
        <v>18145</v>
      </c>
      <c r="I48" s="160">
        <v>1436</v>
      </c>
      <c r="J48" s="180">
        <v>8679</v>
      </c>
      <c r="K48" s="159">
        <v>2.0873185551929785</v>
      </c>
      <c r="L48" s="159">
        <v>7.0842654735272177</v>
      </c>
      <c r="M48" s="159">
        <v>14.999337485093415</v>
      </c>
      <c r="N48" s="162">
        <v>2708.287178995784</v>
      </c>
      <c r="O48" s="158">
        <v>6.1453382165999999</v>
      </c>
    </row>
    <row r="49" spans="2:15" ht="16.5" customHeight="1" x14ac:dyDescent="0.15">
      <c r="B49" s="1"/>
      <c r="C49" s="117" t="s">
        <v>55</v>
      </c>
      <c r="D49" s="156">
        <v>10742</v>
      </c>
      <c r="E49" s="156">
        <v>11226</v>
      </c>
      <c r="F49" s="159">
        <v>4.5056786445727051</v>
      </c>
      <c r="G49" s="159">
        <v>0.3</v>
      </c>
      <c r="H49" s="160">
        <v>7164</v>
      </c>
      <c r="I49" s="160">
        <v>548</v>
      </c>
      <c r="J49" s="180">
        <v>3514</v>
      </c>
      <c r="K49" s="159">
        <v>2.1240199572344975</v>
      </c>
      <c r="L49" s="159">
        <v>6.6147859922178993</v>
      </c>
      <c r="M49" s="159">
        <v>9.3681917211328969</v>
      </c>
      <c r="N49" s="162">
        <v>2697.5662418850684</v>
      </c>
      <c r="O49" s="158">
        <v>6.8478749428999999</v>
      </c>
    </row>
    <row r="50" spans="2:15" ht="16.5" customHeight="1" x14ac:dyDescent="0.15">
      <c r="B50" s="1"/>
      <c r="C50" s="117" t="s">
        <v>56</v>
      </c>
      <c r="D50" s="156">
        <v>40787</v>
      </c>
      <c r="E50" s="156">
        <v>41763</v>
      </c>
      <c r="F50" s="159">
        <v>2.3929193125260499</v>
      </c>
      <c r="G50" s="159">
        <v>1.2</v>
      </c>
      <c r="H50" s="160">
        <v>27379</v>
      </c>
      <c r="I50" s="160">
        <v>2168</v>
      </c>
      <c r="J50" s="180">
        <v>12216</v>
      </c>
      <c r="K50" s="159">
        <v>0.70992422570440672</v>
      </c>
      <c r="L50" s="159">
        <v>5.2427184466019421</v>
      </c>
      <c r="M50" s="159">
        <v>5.8395425402876446</v>
      </c>
      <c r="N50" s="162">
        <v>2576.635174328911</v>
      </c>
      <c r="O50" s="158">
        <v>3.8227671368</v>
      </c>
    </row>
    <row r="51" spans="2:15" ht="16.5" customHeight="1" x14ac:dyDescent="0.15">
      <c r="B51" s="1"/>
      <c r="C51" s="117" t="s">
        <v>26</v>
      </c>
      <c r="D51" s="156">
        <v>75195</v>
      </c>
      <c r="E51" s="156">
        <v>77019</v>
      </c>
      <c r="F51" s="159">
        <v>2.4256931976860163</v>
      </c>
      <c r="G51" s="159">
        <v>2.2000000000000002</v>
      </c>
      <c r="H51" s="160">
        <v>27591</v>
      </c>
      <c r="I51" s="160">
        <v>2221</v>
      </c>
      <c r="J51" s="180">
        <v>47207</v>
      </c>
      <c r="K51" s="159">
        <v>4.6540737369139737</v>
      </c>
      <c r="L51" s="159">
        <v>8.6594911937377681</v>
      </c>
      <c r="M51" s="159">
        <v>0.89768525445102276</v>
      </c>
      <c r="N51" s="162">
        <v>7532.8023538566285</v>
      </c>
      <c r="O51" s="158">
        <v>3.8544841241999999</v>
      </c>
    </row>
    <row r="52" spans="2:15" ht="16.5" customHeight="1" x14ac:dyDescent="0.15">
      <c r="B52" s="1"/>
      <c r="C52" s="114" t="s">
        <v>17</v>
      </c>
      <c r="D52" s="156">
        <v>64311</v>
      </c>
      <c r="E52" s="156">
        <v>67896</v>
      </c>
      <c r="F52" s="159">
        <v>5.574474040210851</v>
      </c>
      <c r="G52" s="159">
        <v>1.9</v>
      </c>
      <c r="H52" s="160">
        <v>46603</v>
      </c>
      <c r="I52" s="165">
        <v>3586</v>
      </c>
      <c r="J52" s="180">
        <v>17707</v>
      </c>
      <c r="K52" s="164">
        <v>2.2803090158897374</v>
      </c>
      <c r="L52" s="164">
        <v>5.4705882352941178</v>
      </c>
      <c r="M52" s="164">
        <v>15.377598227666645</v>
      </c>
      <c r="N52" s="176">
        <v>2790.4008218615163</v>
      </c>
      <c r="O52" s="158">
        <v>3.2351630587</v>
      </c>
    </row>
    <row r="53" spans="2:15" ht="16.5" customHeight="1" x14ac:dyDescent="0.15">
      <c r="B53" s="1"/>
      <c r="C53" s="98"/>
      <c r="D53" s="167"/>
      <c r="E53" s="168"/>
      <c r="F53" s="169"/>
      <c r="G53" s="170"/>
      <c r="H53" s="171"/>
      <c r="I53" s="171"/>
      <c r="J53" s="172"/>
      <c r="K53" s="170"/>
      <c r="L53" s="170"/>
      <c r="M53" s="173"/>
      <c r="N53" s="174"/>
      <c r="O53" s="169"/>
    </row>
    <row r="54" spans="2:15" ht="16.5" customHeight="1" x14ac:dyDescent="0.15">
      <c r="B54" s="1"/>
      <c r="C54" s="106" t="s">
        <v>45</v>
      </c>
      <c r="D54" s="148">
        <v>178701</v>
      </c>
      <c r="E54" s="149">
        <v>185276</v>
      </c>
      <c r="F54" s="150">
        <v>3.679330277950319</v>
      </c>
      <c r="G54" s="151">
        <v>5.3</v>
      </c>
      <c r="H54" s="152">
        <v>123911</v>
      </c>
      <c r="I54" s="152">
        <v>9221</v>
      </c>
      <c r="J54" s="153">
        <v>52145</v>
      </c>
      <c r="K54" s="151">
        <v>-0.75846161239167698</v>
      </c>
      <c r="L54" s="151">
        <v>3.4208165096455807</v>
      </c>
      <c r="M54" s="154">
        <v>16.063479344729345</v>
      </c>
      <c r="N54" s="155">
        <v>2774.5405883057751</v>
      </c>
      <c r="O54" s="150">
        <v>5.9086862858</v>
      </c>
    </row>
    <row r="55" spans="2:15" ht="16.5" customHeight="1" x14ac:dyDescent="0.15">
      <c r="B55" s="1"/>
      <c r="C55" s="117" t="s">
        <v>27</v>
      </c>
      <c r="D55" s="156">
        <v>141185</v>
      </c>
      <c r="E55" s="157">
        <v>145059</v>
      </c>
      <c r="F55" s="159">
        <v>2.7439175549810533</v>
      </c>
      <c r="G55" s="159">
        <v>4.2</v>
      </c>
      <c r="H55" s="160">
        <v>97687</v>
      </c>
      <c r="I55" s="160">
        <v>7233</v>
      </c>
      <c r="J55" s="180">
        <v>40140</v>
      </c>
      <c r="K55" s="159">
        <v>-1.0453914646623244</v>
      </c>
      <c r="L55" s="159">
        <v>3.2400799314872968</v>
      </c>
      <c r="M55" s="159">
        <v>13.197969543147209</v>
      </c>
      <c r="N55" s="162">
        <v>2729.8326275572622</v>
      </c>
      <c r="O55" s="158">
        <v>4.6297337300999999</v>
      </c>
    </row>
    <row r="56" spans="2:15" ht="16.5" customHeight="1" x14ac:dyDescent="0.15">
      <c r="B56" s="1"/>
      <c r="C56" s="117" t="s">
        <v>57</v>
      </c>
      <c r="D56" s="156">
        <v>11456</v>
      </c>
      <c r="E56" s="156">
        <v>12320</v>
      </c>
      <c r="F56" s="159">
        <v>7.5418994413407825</v>
      </c>
      <c r="G56" s="159">
        <v>0.4</v>
      </c>
      <c r="H56" s="160">
        <v>7553</v>
      </c>
      <c r="I56" s="160">
        <v>583</v>
      </c>
      <c r="J56" s="180">
        <v>4184</v>
      </c>
      <c r="K56" s="159">
        <v>0</v>
      </c>
      <c r="L56" s="159">
        <v>3.9215686274509802</v>
      </c>
      <c r="M56" s="159">
        <v>25.231966477102663</v>
      </c>
      <c r="N56" s="162">
        <v>2697.4145327205079</v>
      </c>
      <c r="O56" s="158">
        <v>11.1441774235</v>
      </c>
    </row>
    <row r="57" spans="2:15" ht="16.5" customHeight="1" x14ac:dyDescent="0.15">
      <c r="B57" s="1"/>
      <c r="C57" s="117" t="s">
        <v>58</v>
      </c>
      <c r="D57" s="156">
        <v>17690</v>
      </c>
      <c r="E57" s="156">
        <v>19059</v>
      </c>
      <c r="F57" s="159">
        <v>7.7388355002826454</v>
      </c>
      <c r="G57" s="159">
        <v>0.5</v>
      </c>
      <c r="H57" s="160">
        <v>13328</v>
      </c>
      <c r="I57" s="160">
        <v>996</v>
      </c>
      <c r="J57" s="180">
        <v>4736</v>
      </c>
      <c r="K57" s="159">
        <v>0.42194092827004215</v>
      </c>
      <c r="L57" s="159">
        <v>3.75</v>
      </c>
      <c r="M57" s="159">
        <v>36.957779063042224</v>
      </c>
      <c r="N57" s="162">
        <v>3289.4285714285716</v>
      </c>
      <c r="O57" s="158">
        <v>10.7337394485</v>
      </c>
    </row>
    <row r="58" spans="2:15" ht="16.5" customHeight="1" x14ac:dyDescent="0.15">
      <c r="B58" s="1"/>
      <c r="C58" s="117" t="s">
        <v>59</v>
      </c>
      <c r="D58" s="156">
        <v>4121</v>
      </c>
      <c r="E58" s="156">
        <v>4431</v>
      </c>
      <c r="F58" s="159">
        <v>7.5224460082504248</v>
      </c>
      <c r="G58" s="159">
        <v>0.1</v>
      </c>
      <c r="H58" s="160">
        <v>2656</v>
      </c>
      <c r="I58" s="160">
        <v>208</v>
      </c>
      <c r="J58" s="180">
        <v>1567</v>
      </c>
      <c r="K58" s="159">
        <v>0.98859315589353602</v>
      </c>
      <c r="L58" s="159">
        <v>6.1224489795918364</v>
      </c>
      <c r="M58" s="159">
        <v>21.003861003861005</v>
      </c>
      <c r="N58" s="162">
        <v>2819.7608142493636</v>
      </c>
      <c r="O58" s="158">
        <v>11.938713071</v>
      </c>
    </row>
    <row r="59" spans="2:15" ht="16.5" customHeight="1" x14ac:dyDescent="0.15">
      <c r="B59" s="1"/>
      <c r="C59" s="118" t="s">
        <v>60</v>
      </c>
      <c r="D59" s="163">
        <v>4250</v>
      </c>
      <c r="E59" s="163">
        <v>4406</v>
      </c>
      <c r="F59" s="164">
        <v>3.6705882352941179</v>
      </c>
      <c r="G59" s="164">
        <v>0.1</v>
      </c>
      <c r="H59" s="165">
        <v>2686</v>
      </c>
      <c r="I59" s="165">
        <v>202</v>
      </c>
      <c r="J59" s="181">
        <v>1518</v>
      </c>
      <c r="K59" s="164">
        <v>0.11181513231457324</v>
      </c>
      <c r="L59" s="164">
        <v>4.6632124352331603</v>
      </c>
      <c r="M59" s="164">
        <v>10.560815731973779</v>
      </c>
      <c r="N59" s="176">
        <v>2584.5607038123167</v>
      </c>
      <c r="O59" s="166">
        <v>8.7694095774999994</v>
      </c>
    </row>
    <row r="60" spans="2:15" ht="15" customHeight="1" x14ac:dyDescent="0.15">
      <c r="C60" s="130" t="s">
        <v>70</v>
      </c>
      <c r="O60" s="89"/>
    </row>
    <row r="61" spans="2:15" ht="15" customHeight="1" x14ac:dyDescent="0.15">
      <c r="C61" s="80"/>
      <c r="D61" s="84"/>
      <c r="E61" s="84"/>
      <c r="F61" s="84"/>
      <c r="G61" s="84"/>
      <c r="H61" s="84"/>
      <c r="I61" s="84"/>
      <c r="J61" s="84"/>
    </row>
    <row r="62" spans="2:15" ht="15" customHeight="1" x14ac:dyDescent="0.15">
      <c r="C62" s="80"/>
      <c r="D62" s="84"/>
      <c r="E62" s="84"/>
      <c r="F62" s="84"/>
      <c r="G62" s="84"/>
      <c r="H62" s="84"/>
      <c r="I62" s="84"/>
      <c r="J62" s="84"/>
    </row>
    <row r="63" spans="2:15" ht="15" customHeight="1" x14ac:dyDescent="0.15">
      <c r="C63" s="80"/>
      <c r="D63" s="93"/>
      <c r="E63" s="84"/>
      <c r="F63" s="84"/>
      <c r="G63" s="84"/>
      <c r="H63" s="84"/>
      <c r="I63" s="84"/>
      <c r="J63" s="84"/>
    </row>
    <row r="64" spans="2:15" ht="15" customHeight="1" x14ac:dyDescent="0.15">
      <c r="C64" s="80"/>
      <c r="D64" s="84"/>
      <c r="E64" s="84"/>
      <c r="F64" s="84"/>
      <c r="G64" s="84"/>
      <c r="H64" s="84"/>
      <c r="I64" s="84"/>
      <c r="J64" s="84"/>
    </row>
    <row r="65" spans="3:10" ht="15" customHeight="1" x14ac:dyDescent="0.15">
      <c r="C65" s="80"/>
      <c r="D65" s="84"/>
      <c r="E65" s="84"/>
      <c r="F65" s="84"/>
      <c r="G65" s="84"/>
      <c r="H65" s="84"/>
      <c r="I65" s="84"/>
      <c r="J65" s="84"/>
    </row>
    <row r="66" spans="3:10" ht="15" customHeight="1" x14ac:dyDescent="0.15">
      <c r="C66" s="80"/>
      <c r="D66" s="84"/>
      <c r="E66" s="84"/>
      <c r="F66" s="84"/>
      <c r="G66" s="84"/>
      <c r="H66" s="84"/>
      <c r="I66" s="84"/>
      <c r="J66" s="84"/>
    </row>
    <row r="67" spans="3:10" ht="15" customHeight="1" x14ac:dyDescent="0.15"/>
    <row r="68" spans="3:10" ht="15" customHeight="1" x14ac:dyDescent="0.15">
      <c r="C68" s="80"/>
      <c r="D68" s="93"/>
      <c r="E68" s="84"/>
      <c r="F68" s="84"/>
      <c r="G68" s="84"/>
      <c r="H68" s="84"/>
      <c r="I68" s="84"/>
      <c r="J68" s="84"/>
    </row>
    <row r="69" spans="3:10" ht="15" customHeight="1" x14ac:dyDescent="0.15"/>
    <row r="70" spans="3:10" ht="15" customHeight="1" x14ac:dyDescent="0.15"/>
    <row r="71" spans="3:10" ht="15" customHeight="1" x14ac:dyDescent="0.15"/>
    <row r="72" spans="3:10" ht="15.75" customHeight="1" x14ac:dyDescent="0.15"/>
    <row r="73" spans="3:10" ht="15" customHeight="1" x14ac:dyDescent="0.15"/>
    <row r="74" spans="3:10" ht="15" customHeight="1" x14ac:dyDescent="0.15"/>
    <row r="75" spans="3:10" ht="15" customHeight="1" x14ac:dyDescent="0.15"/>
    <row r="76" spans="3:10" ht="15" customHeight="1" x14ac:dyDescent="0.15"/>
    <row r="77" spans="3:10" ht="15" customHeight="1" x14ac:dyDescent="0.15"/>
    <row r="78" spans="3:10" ht="15" customHeight="1" x14ac:dyDescent="0.15"/>
    <row r="79" spans="3:10" ht="15" customHeight="1" x14ac:dyDescent="0.15"/>
    <row r="80" spans="3:1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</sheetData>
  <mergeCells count="10">
    <mergeCell ref="N4:O5"/>
    <mergeCell ref="D5:D6"/>
    <mergeCell ref="E5:E6"/>
    <mergeCell ref="H5:J5"/>
    <mergeCell ref="K5:M5"/>
    <mergeCell ref="C4:C6"/>
    <mergeCell ref="D4:E4"/>
    <mergeCell ref="F4:F6"/>
    <mergeCell ref="G4:G6"/>
    <mergeCell ref="H4:M4"/>
  </mergeCells>
  <phoneticPr fontId="3"/>
  <pageMargins left="0.70866141732283472" right="0.70866141732283472" top="0.74803149606299213" bottom="0.74803149606299213" header="0.31496062992125984" footer="0.31496062992125984"/>
  <pageSetup paperSize="9" scale="75" firstPageNumber="7" orientation="portrait" useFirstPageNumber="1" r:id="rId1"/>
  <headerFooter>
    <oddFooter>&amp;C&amp;"ＭＳ Ｐ明朝,標準"&amp;12- &amp;P -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総生産表</vt:lpstr>
      <vt:lpstr>R3推計_総生産表</vt:lpstr>
      <vt:lpstr>R3推計_所得表</vt:lpstr>
      <vt:lpstr>'R3推計_所得表'!Print_Area</vt:lpstr>
      <vt:lpstr>'R3推計_総生産表'!Print_Area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tokei-60</dc:creator>
  <cp:lastModifiedBy>201op</cp:lastModifiedBy>
  <cp:lastPrinted>2024-08-27T00:36:10Z</cp:lastPrinted>
  <dcterms:created xsi:type="dcterms:W3CDTF">2008-02-25T05:49:46Z</dcterms:created>
  <dcterms:modified xsi:type="dcterms:W3CDTF">2024-08-27T00:36:12Z</dcterms:modified>
</cp:coreProperties>
</file>