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Filesv1\100_総務行政\333 既存住基（住基月報）\R7\03_青い森オープンデータカタログ\"/>
    </mc:Choice>
  </mc:AlternateContent>
  <xr:revisionPtr revIDLastSave="0" documentId="13_ncr:1_{E3C63E95-33E1-4FA4-8134-119DFD2B4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報集計表（統計データランド用）" sheetId="1" r:id="rId1"/>
  </sheets>
  <definedNames>
    <definedName name="_xlnm.Print_Area" localSheetId="0">'月報集計表（統計データランド用）'!$A$1:$M$59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L56" i="1"/>
  <c r="L57" i="1" s="1"/>
  <c r="K56" i="1"/>
  <c r="K57" i="1" s="1"/>
  <c r="H56" i="1"/>
  <c r="H57" i="1" s="1"/>
  <c r="G56" i="1"/>
  <c r="G57" i="1" s="1"/>
  <c r="F56" i="1"/>
  <c r="F57" i="1" s="1"/>
  <c r="J57" i="1" s="1"/>
  <c r="E56" i="1"/>
  <c r="E57" i="1" s="1"/>
  <c r="I57" i="1" s="1"/>
  <c r="M55" i="1"/>
  <c r="M57" i="1" s="1"/>
  <c r="L55" i="1"/>
  <c r="K55" i="1"/>
  <c r="I55" i="1"/>
  <c r="H55" i="1"/>
  <c r="J55" i="1" s="1"/>
  <c r="G55" i="1"/>
  <c r="F55" i="1"/>
  <c r="E55" i="1"/>
  <c r="M54" i="1"/>
  <c r="L54" i="1"/>
  <c r="K54" i="1"/>
  <c r="H54" i="1"/>
  <c r="G54" i="1"/>
  <c r="F54" i="1"/>
  <c r="J54" i="1" s="1"/>
  <c r="E54" i="1"/>
  <c r="I54" i="1" s="1"/>
  <c r="J53" i="1"/>
  <c r="I53" i="1"/>
  <c r="J52" i="1"/>
  <c r="I52" i="1"/>
  <c r="J51" i="1"/>
  <c r="I51" i="1"/>
  <c r="J50" i="1"/>
  <c r="I50" i="1"/>
  <c r="J49" i="1"/>
  <c r="I49" i="1"/>
  <c r="J48" i="1"/>
  <c r="I48" i="1"/>
  <c r="M47" i="1"/>
  <c r="L47" i="1"/>
  <c r="K47" i="1"/>
  <c r="H47" i="1"/>
  <c r="G47" i="1"/>
  <c r="F47" i="1"/>
  <c r="J47" i="1" s="1"/>
  <c r="E47" i="1"/>
  <c r="I47" i="1" s="1"/>
  <c r="J46" i="1"/>
  <c r="I46" i="1"/>
  <c r="J45" i="1"/>
  <c r="I45" i="1"/>
  <c r="J44" i="1"/>
  <c r="I44" i="1"/>
  <c r="J43" i="1"/>
  <c r="I43" i="1"/>
  <c r="M42" i="1"/>
  <c r="L42" i="1"/>
  <c r="K42" i="1"/>
  <c r="H42" i="1"/>
  <c r="J42" i="1" s="1"/>
  <c r="G42" i="1"/>
  <c r="I42" i="1" s="1"/>
  <c r="F42" i="1"/>
  <c r="E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M34" i="1"/>
  <c r="L34" i="1"/>
  <c r="K34" i="1"/>
  <c r="H34" i="1"/>
  <c r="G34" i="1"/>
  <c r="I34" i="1" s="1"/>
  <c r="F34" i="1"/>
  <c r="J34" i="1" s="1"/>
  <c r="E34" i="1"/>
  <c r="J33" i="1"/>
  <c r="I33" i="1"/>
  <c r="J32" i="1"/>
  <c r="I32" i="1"/>
  <c r="J31" i="1"/>
  <c r="I31" i="1"/>
  <c r="M30" i="1"/>
  <c r="L30" i="1"/>
  <c r="K30" i="1"/>
  <c r="H30" i="1"/>
  <c r="J30" i="1" s="1"/>
  <c r="G30" i="1"/>
  <c r="I30" i="1" s="1"/>
  <c r="F30" i="1"/>
  <c r="E30" i="1"/>
  <c r="J29" i="1"/>
  <c r="I29" i="1"/>
  <c r="J28" i="1"/>
  <c r="I28" i="1"/>
  <c r="J27" i="1"/>
  <c r="I27" i="1"/>
  <c r="M26" i="1"/>
  <c r="L26" i="1"/>
  <c r="K26" i="1"/>
  <c r="J26" i="1"/>
  <c r="H26" i="1"/>
  <c r="G26" i="1"/>
  <c r="F26" i="1"/>
  <c r="E26" i="1"/>
  <c r="I26" i="1" s="1"/>
  <c r="J25" i="1"/>
  <c r="I25" i="1"/>
  <c r="M24" i="1"/>
  <c r="L24" i="1"/>
  <c r="K24" i="1"/>
  <c r="H24" i="1"/>
  <c r="G24" i="1"/>
  <c r="F24" i="1"/>
  <c r="J24" i="1" s="1"/>
  <c r="E24" i="1"/>
  <c r="I24" i="1" s="1"/>
  <c r="J23" i="1"/>
  <c r="I23" i="1"/>
  <c r="J22" i="1"/>
  <c r="I22" i="1"/>
  <c r="M21" i="1"/>
  <c r="L21" i="1"/>
  <c r="K21" i="1"/>
  <c r="J21" i="1"/>
  <c r="H21" i="1"/>
  <c r="G21" i="1"/>
  <c r="F21" i="1"/>
  <c r="E21" i="1"/>
  <c r="I21" i="1" s="1"/>
  <c r="J20" i="1"/>
  <c r="I20" i="1"/>
  <c r="J19" i="1"/>
  <c r="I19" i="1"/>
  <c r="J18" i="1"/>
  <c r="I18" i="1"/>
  <c r="J17" i="1"/>
  <c r="I17" i="1"/>
  <c r="M16" i="1"/>
  <c r="L16" i="1"/>
  <c r="K16" i="1"/>
  <c r="H16" i="1"/>
  <c r="G16" i="1"/>
  <c r="F16" i="1"/>
  <c r="J16" i="1" s="1"/>
  <c r="E16" i="1"/>
  <c r="I16" i="1" s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I56" i="1" l="1"/>
  <c r="J56" i="1"/>
</calcChain>
</file>

<file path=xl/sharedStrings.xml><?xml version="1.0" encoding="utf-8"?>
<sst xmlns="http://schemas.openxmlformats.org/spreadsheetml/2006/main" count="119" uniqueCount="107">
  <si>
    <t>住民基本台帳　月報集計表</t>
    <rPh sb="0" eb="2">
      <t>ジュウミン</t>
    </rPh>
    <rPh sb="2" eb="4">
      <t>キホン</t>
    </rPh>
    <rPh sb="4" eb="6">
      <t>ダイチョウ</t>
    </rPh>
    <rPh sb="7" eb="9">
      <t>ゲッポウ</t>
    </rPh>
    <rPh sb="9" eb="11">
      <t>シュウケイ</t>
    </rPh>
    <rPh sb="11" eb="12">
      <t>ヒョウ</t>
    </rPh>
    <phoneticPr fontId="3"/>
  </si>
  <si>
    <t>人　　　口</t>
    <rPh sb="0" eb="1">
      <t>ヒト</t>
    </rPh>
    <rPh sb="4" eb="5">
      <t>クチ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</si>
  <si>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</si>
  <si>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</si>
  <si>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</si>
  <si>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</si>
  <si>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日本人</t>
    <rPh sb="0" eb="3">
      <t>ニホンジン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</si>
  <si>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</si>
  <si>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</si>
  <si>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3"/>
  </si>
  <si>
    <t>外国人</t>
    <rPh sb="0" eb="2">
      <t>ガイコク</t>
    </rPh>
    <rPh sb="2" eb="3">
      <t>ジン</t>
    </rPh>
    <phoneticPr fontId="3"/>
  </si>
  <si>
    <t>1</t>
  </si>
  <si>
    <t>青森市</t>
  </si>
  <si>
    <t>2</t>
  </si>
  <si>
    <t>弘前市</t>
  </si>
  <si>
    <t>3</t>
  </si>
  <si>
    <t>八戸市</t>
  </si>
  <si>
    <t>4</t>
  </si>
  <si>
    <t>黒石市</t>
  </si>
  <si>
    <t>5</t>
  </si>
  <si>
    <t>五所川原市</t>
  </si>
  <si>
    <t>6</t>
  </si>
  <si>
    <t>十和田市</t>
  </si>
  <si>
    <t>7</t>
  </si>
  <si>
    <t>三沢市</t>
  </si>
  <si>
    <t>8</t>
  </si>
  <si>
    <t>むつ市</t>
  </si>
  <si>
    <t>9</t>
  </si>
  <si>
    <t>つがる市</t>
  </si>
  <si>
    <t>10</t>
  </si>
  <si>
    <t>平川市</t>
  </si>
  <si>
    <t>市　　　計</t>
  </si>
  <si>
    <t>11</t>
  </si>
  <si>
    <t>平内町</t>
  </si>
  <si>
    <t>12</t>
  </si>
  <si>
    <t>今別町</t>
  </si>
  <si>
    <t>13</t>
  </si>
  <si>
    <t>蓬田村</t>
  </si>
  <si>
    <t>14</t>
  </si>
  <si>
    <t>外ヶ浜町</t>
  </si>
  <si>
    <t>小　　　計</t>
  </si>
  <si>
    <t>15</t>
  </si>
  <si>
    <t>鰺ケ沢町</t>
    <phoneticPr fontId="1"/>
  </si>
  <si>
    <t>16</t>
  </si>
  <si>
    <t>深浦町</t>
  </si>
  <si>
    <t>17</t>
  </si>
  <si>
    <t>西目屋村</t>
  </si>
  <si>
    <t>18</t>
  </si>
  <si>
    <t>藤崎町</t>
  </si>
  <si>
    <t>19</t>
  </si>
  <si>
    <t>大鰐町</t>
  </si>
  <si>
    <t>20</t>
  </si>
  <si>
    <t>田舎館村</t>
  </si>
  <si>
    <t>21</t>
  </si>
  <si>
    <t>板柳町</t>
  </si>
  <si>
    <t>22</t>
  </si>
  <si>
    <t>鶴田町</t>
  </si>
  <si>
    <t>23</t>
  </si>
  <si>
    <t>中泊町</t>
  </si>
  <si>
    <t>24</t>
  </si>
  <si>
    <t>野辺地町</t>
  </si>
  <si>
    <t>25</t>
  </si>
  <si>
    <t>七戸町</t>
  </si>
  <si>
    <t>26</t>
  </si>
  <si>
    <t>六戸町</t>
  </si>
  <si>
    <t>27</t>
  </si>
  <si>
    <t>横浜町</t>
  </si>
  <si>
    <t>28</t>
  </si>
  <si>
    <t>東北町</t>
  </si>
  <si>
    <t>29</t>
  </si>
  <si>
    <t>六ケ所村</t>
    <phoneticPr fontId="1"/>
  </si>
  <si>
    <t>30</t>
  </si>
  <si>
    <t>おいらせ町</t>
  </si>
  <si>
    <t>31</t>
  </si>
  <si>
    <t>大間町</t>
  </si>
  <si>
    <t>32</t>
  </si>
  <si>
    <t>東通村</t>
  </si>
  <si>
    <t>33</t>
  </si>
  <si>
    <t>風間浦村</t>
  </si>
  <si>
    <t>34</t>
  </si>
  <si>
    <t>佐井村</t>
  </si>
  <si>
    <t>35</t>
  </si>
  <si>
    <t>三戸町</t>
  </si>
  <si>
    <t>36</t>
  </si>
  <si>
    <t>五戸町</t>
  </si>
  <si>
    <t>37</t>
  </si>
  <si>
    <t>田子町</t>
  </si>
  <si>
    <t>38</t>
  </si>
  <si>
    <t>南部町</t>
  </si>
  <si>
    <t>39</t>
  </si>
  <si>
    <t>階上町</t>
  </si>
  <si>
    <t>40</t>
  </si>
  <si>
    <t>新郷村</t>
  </si>
  <si>
    <t>市　計(10)</t>
  </si>
  <si>
    <t>町村計(30)</t>
  </si>
  <si>
    <t>県　計(40)</t>
  </si>
  <si>
    <t>※この表は、前月1日から前月末日までの住民基本台帳人口、世帯数を集計したものです。</t>
  </si>
  <si>
    <t>市
10</t>
    <phoneticPr fontId="3"/>
  </si>
  <si>
    <t>東
津
軽
郡
4</t>
    <phoneticPr fontId="3"/>
  </si>
  <si>
    <t>西
津
軽
郡
2</t>
    <phoneticPr fontId="3"/>
  </si>
  <si>
    <t>中
郡
1</t>
    <phoneticPr fontId="3"/>
  </si>
  <si>
    <t>南
津
軽
郡
3</t>
    <phoneticPr fontId="3"/>
  </si>
  <si>
    <t>北
津
軽
郡
3</t>
    <phoneticPr fontId="3"/>
  </si>
  <si>
    <t>上
北
郡
7</t>
    <phoneticPr fontId="3"/>
  </si>
  <si>
    <t>下
北
郡
4</t>
    <phoneticPr fontId="3"/>
  </si>
  <si>
    <t>三
戸
郡
6</t>
    <phoneticPr fontId="3"/>
  </si>
  <si>
    <t>(令和7年12月1日現在)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</si>
</sst>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\(#,##0\)"/>
    <numFmt numFmtId="178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8" fontId="2" fillId="0" borderId="13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right" vertical="center"/>
    </xf>
    <xf numFmtId="178" fontId="2" fillId="0" borderId="16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7" fontId="2" fillId="0" borderId="18" xfId="0" applyNumberFormat="1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right" vertical="center"/>
    </xf>
    <xf numFmtId="178" fontId="2" fillId="0" borderId="26" xfId="0" applyNumberFormat="1" applyFont="1" applyBorder="1" applyAlignment="1">
      <alignment horizontal="right" vertical="center"/>
    </xf>
    <xf numFmtId="178" fontId="2" fillId="0" borderId="27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9"/>
  <sheetViews>
    <sheetView showGridLines="0"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L1" sqref="L1"/>
    </sheetView>
  </sheetViews>
  <sheetFormatPr defaultColWidth="9" defaultRowHeight="10.5" x14ac:dyDescent="0.15"/>
  <cols>
    <col min="1" max="1" width="2.75" style="4" customWidth="1"/>
    <col min="2" max="2" width="4.125" style="1" customWidth="1"/>
    <col min="3" max="3" width="3.125" style="2" customWidth="1"/>
    <col min="4" max="4" width="10.625" style="10" customWidth="1"/>
    <col min="5" max="8" width="8.625" style="43" customWidth="1"/>
    <col min="9" max="11" width="8.625" style="44" customWidth="1"/>
    <col min="12" max="12" width="8.5" style="44" customWidth="1"/>
    <col min="13" max="13" width="8.625" style="44" customWidth="1"/>
    <col min="14" max="16384" width="9" style="4"/>
  </cols>
  <sheetData>
    <row r="1" spans="2:13" ht="12.75" customHeight="1" x14ac:dyDescent="0.15">
      <c r="D1" s="3" t="s">
        <v>0</v>
      </c>
      <c r="E1" s="2"/>
      <c r="F1" s="2"/>
      <c r="G1" s="2"/>
      <c r="H1" s="2"/>
      <c r="I1" s="2"/>
      <c r="J1" s="4"/>
      <c r="K1" s="2"/>
      <c r="L1" s="4" t="s">
        <v>106</v>
      </c>
      <c r="M1" s="5"/>
    </row>
    <row r="2" spans="2:13" ht="12.75" customHeight="1" x14ac:dyDescent="0.15">
      <c r="D2" s="3"/>
      <c r="E2" s="2"/>
      <c r="F2" s="2"/>
      <c r="G2" s="2"/>
      <c r="H2" s="2"/>
      <c r="I2" s="2"/>
      <c r="J2" s="4"/>
      <c r="K2" s="2"/>
      <c r="L2" s="5"/>
      <c r="M2" s="5"/>
    </row>
    <row r="3" spans="2:13" ht="12.75" customHeight="1" x14ac:dyDescent="0.15">
      <c r="B3" s="6"/>
      <c r="C3" s="7"/>
      <c r="D3" s="8"/>
      <c r="E3" s="54" t="s">
        <v>1</v>
      </c>
      <c r="F3" s="54"/>
      <c r="G3" s="54"/>
      <c r="H3" s="54"/>
      <c r="I3" s="55"/>
      <c r="J3" s="55"/>
      <c r="K3" s="54" t="s">
        <v>2</v>
      </c>
      <c r="L3" s="56"/>
      <c r="M3" s="57"/>
    </row>
    <row r="4" spans="2:13" ht="12.75" customHeight="1" x14ac:dyDescent="0.15">
      <c r="B4" s="9"/>
      <c r="E4" s="58" t="s">
        <v>3</v>
      </c>
      <c r="F4" s="58"/>
      <c r="G4" s="58" t="s">
        <v>4</v>
      </c>
      <c r="H4" s="58"/>
      <c r="I4" s="58" t="s">
        <v>5</v>
      </c>
      <c r="J4" s="58"/>
      <c r="K4" s="58" t="s">
        <v>6</v>
      </c>
      <c r="L4" s="58" t="s">
        <v>7</v>
      </c>
      <c r="M4" s="60" t="s">
        <v>8</v>
      </c>
    </row>
    <row r="5" spans="2:13" ht="12.75" customHeight="1" x14ac:dyDescent="0.15">
      <c r="B5" s="11"/>
      <c r="C5" s="12"/>
      <c r="D5" s="12" t="s">
        <v>9</v>
      </c>
      <c r="E5" s="13" t="s">
        <v>6</v>
      </c>
      <c r="F5" s="13" t="s">
        <v>10</v>
      </c>
      <c r="G5" s="13" t="s">
        <v>6</v>
      </c>
      <c r="H5" s="13" t="s">
        <v>10</v>
      </c>
      <c r="I5" s="13" t="s">
        <v>6</v>
      </c>
      <c r="J5" s="13" t="s">
        <v>10</v>
      </c>
      <c r="K5" s="59"/>
      <c r="L5" s="59"/>
      <c r="M5" s="61"/>
    </row>
    <row r="6" spans="2:13" ht="15" customHeight="1" x14ac:dyDescent="0.15">
      <c r="B6" s="50" t="s">
        <v>97</v>
      </c>
      <c r="C6" s="45" t="s">
        <v>11</v>
      </c>
      <c r="D6" s="15" t="s">
        <v>12</v>
      </c>
      <c r="E6" s="16">
        <v>120507</v>
      </c>
      <c r="F6" s="16">
        <v>693</v>
      </c>
      <c r="G6" s="16">
        <v>137555</v>
      </c>
      <c r="H6" s="16">
        <v>865</v>
      </c>
      <c r="I6" s="17">
        <f t="shared" ref="I6:J7" si="0">E6+G6</f>
        <v>258062</v>
      </c>
      <c r="J6" s="17">
        <f t="shared" si="0"/>
        <v>1558</v>
      </c>
      <c r="K6" s="17">
        <v>134333</v>
      </c>
      <c r="L6" s="17">
        <v>1230</v>
      </c>
      <c r="M6" s="18">
        <v>206</v>
      </c>
    </row>
    <row r="7" spans="2:13" ht="15" customHeight="1" x14ac:dyDescent="0.15">
      <c r="B7" s="51"/>
      <c r="C7" s="46" t="s">
        <v>13</v>
      </c>
      <c r="D7" s="20" t="s">
        <v>14</v>
      </c>
      <c r="E7" s="16">
        <v>72309</v>
      </c>
      <c r="F7" s="16">
        <v>462</v>
      </c>
      <c r="G7" s="16">
        <v>84140</v>
      </c>
      <c r="H7" s="16">
        <v>561</v>
      </c>
      <c r="I7" s="17">
        <f t="shared" si="0"/>
        <v>156449</v>
      </c>
      <c r="J7" s="17">
        <f t="shared" si="0"/>
        <v>1023</v>
      </c>
      <c r="K7" s="17">
        <v>79452</v>
      </c>
      <c r="L7" s="17">
        <v>773</v>
      </c>
      <c r="M7" s="18">
        <v>134</v>
      </c>
    </row>
    <row r="8" spans="2:13" ht="15" customHeight="1" x14ac:dyDescent="0.15">
      <c r="B8" s="51"/>
      <c r="C8" s="46" t="s">
        <v>15</v>
      </c>
      <c r="D8" s="20" t="s">
        <v>16</v>
      </c>
      <c r="E8" s="16">
        <v>100745</v>
      </c>
      <c r="F8" s="16">
        <v>1175</v>
      </c>
      <c r="G8" s="16">
        <v>109782</v>
      </c>
      <c r="H8" s="16">
        <v>798</v>
      </c>
      <c r="I8" s="17">
        <f>E8+G8</f>
        <v>210527</v>
      </c>
      <c r="J8" s="17">
        <f>F8+H8</f>
        <v>1973</v>
      </c>
      <c r="K8" s="17">
        <v>108247</v>
      </c>
      <c r="L8" s="17">
        <v>1565</v>
      </c>
      <c r="M8" s="18">
        <v>255</v>
      </c>
    </row>
    <row r="9" spans="2:13" ht="15" customHeight="1" x14ac:dyDescent="0.15">
      <c r="B9" s="51"/>
      <c r="C9" s="46" t="s">
        <v>17</v>
      </c>
      <c r="D9" s="20" t="s">
        <v>18</v>
      </c>
      <c r="E9" s="16">
        <v>13912</v>
      </c>
      <c r="F9" s="16">
        <v>93</v>
      </c>
      <c r="G9" s="16">
        <v>15775</v>
      </c>
      <c r="H9" s="16">
        <v>157</v>
      </c>
      <c r="I9" s="17">
        <f t="shared" ref="I9:J24" si="1">E9+G9</f>
        <v>29687</v>
      </c>
      <c r="J9" s="17">
        <f t="shared" si="1"/>
        <v>250</v>
      </c>
      <c r="K9" s="17">
        <v>13811</v>
      </c>
      <c r="L9" s="17">
        <v>212</v>
      </c>
      <c r="M9" s="18">
        <v>21</v>
      </c>
    </row>
    <row r="10" spans="2:13" ht="15" customHeight="1" x14ac:dyDescent="0.15">
      <c r="B10" s="51"/>
      <c r="C10" s="46" t="s">
        <v>19</v>
      </c>
      <c r="D10" s="20" t="s">
        <v>20</v>
      </c>
      <c r="E10" s="16">
        <v>22339</v>
      </c>
      <c r="F10" s="16">
        <v>90</v>
      </c>
      <c r="G10" s="16">
        <v>26423</v>
      </c>
      <c r="H10" s="16">
        <v>133</v>
      </c>
      <c r="I10" s="17">
        <f t="shared" si="1"/>
        <v>48762</v>
      </c>
      <c r="J10" s="17">
        <f t="shared" si="1"/>
        <v>223</v>
      </c>
      <c r="K10" s="17">
        <v>25299</v>
      </c>
      <c r="L10" s="17">
        <v>166</v>
      </c>
      <c r="M10" s="18">
        <v>40</v>
      </c>
    </row>
    <row r="11" spans="2:13" ht="15" customHeight="1" x14ac:dyDescent="0.15">
      <c r="B11" s="51"/>
      <c r="C11" s="46" t="s">
        <v>21</v>
      </c>
      <c r="D11" s="20" t="s">
        <v>22</v>
      </c>
      <c r="E11" s="16">
        <v>26930</v>
      </c>
      <c r="F11" s="16">
        <v>256</v>
      </c>
      <c r="G11" s="16">
        <v>29266</v>
      </c>
      <c r="H11" s="16">
        <v>275</v>
      </c>
      <c r="I11" s="17">
        <f t="shared" si="1"/>
        <v>56196</v>
      </c>
      <c r="J11" s="17">
        <f t="shared" si="1"/>
        <v>531</v>
      </c>
      <c r="K11" s="17">
        <v>27735</v>
      </c>
      <c r="L11" s="17">
        <v>413</v>
      </c>
      <c r="M11" s="18">
        <v>74</v>
      </c>
    </row>
    <row r="12" spans="2:13" ht="15" customHeight="1" x14ac:dyDescent="0.15">
      <c r="B12" s="51"/>
      <c r="C12" s="46" t="s">
        <v>23</v>
      </c>
      <c r="D12" s="20" t="s">
        <v>24</v>
      </c>
      <c r="E12" s="16">
        <v>18079</v>
      </c>
      <c r="F12" s="16">
        <v>357</v>
      </c>
      <c r="G12" s="16">
        <v>18183</v>
      </c>
      <c r="H12" s="16">
        <v>446</v>
      </c>
      <c r="I12" s="17">
        <f t="shared" si="1"/>
        <v>36262</v>
      </c>
      <c r="J12" s="17">
        <f t="shared" si="1"/>
        <v>803</v>
      </c>
      <c r="K12" s="17">
        <v>18818</v>
      </c>
      <c r="L12" s="17">
        <v>619</v>
      </c>
      <c r="M12" s="18">
        <v>120</v>
      </c>
    </row>
    <row r="13" spans="2:13" ht="15" customHeight="1" x14ac:dyDescent="0.15">
      <c r="B13" s="51"/>
      <c r="C13" s="46" t="s">
        <v>25</v>
      </c>
      <c r="D13" s="20" t="s">
        <v>26</v>
      </c>
      <c r="E13" s="16">
        <v>24684</v>
      </c>
      <c r="F13" s="16">
        <v>42</v>
      </c>
      <c r="G13" s="16">
        <v>25729</v>
      </c>
      <c r="H13" s="16">
        <v>134</v>
      </c>
      <c r="I13" s="17">
        <f t="shared" si="1"/>
        <v>50413</v>
      </c>
      <c r="J13" s="17">
        <f t="shared" si="1"/>
        <v>176</v>
      </c>
      <c r="K13" s="17">
        <v>27793</v>
      </c>
      <c r="L13" s="17">
        <v>115</v>
      </c>
      <c r="M13" s="18">
        <v>52</v>
      </c>
    </row>
    <row r="14" spans="2:13" ht="15" customHeight="1" x14ac:dyDescent="0.15">
      <c r="B14" s="51"/>
      <c r="C14" s="46" t="s">
        <v>27</v>
      </c>
      <c r="D14" s="20" t="s">
        <v>28</v>
      </c>
      <c r="E14" s="16">
        <v>13211</v>
      </c>
      <c r="F14" s="16">
        <v>41</v>
      </c>
      <c r="G14" s="16">
        <v>14863</v>
      </c>
      <c r="H14" s="16">
        <v>99</v>
      </c>
      <c r="I14" s="17">
        <f t="shared" si="1"/>
        <v>28074</v>
      </c>
      <c r="J14" s="17">
        <f t="shared" si="1"/>
        <v>140</v>
      </c>
      <c r="K14" s="17">
        <v>13189</v>
      </c>
      <c r="L14" s="17">
        <v>131</v>
      </c>
      <c r="M14" s="18">
        <v>13</v>
      </c>
    </row>
    <row r="15" spans="2:13" ht="15" customHeight="1" x14ac:dyDescent="0.15">
      <c r="B15" s="51"/>
      <c r="C15" s="46" t="s">
        <v>29</v>
      </c>
      <c r="D15" s="20" t="s">
        <v>30</v>
      </c>
      <c r="E15" s="16">
        <v>13636</v>
      </c>
      <c r="F15" s="16">
        <v>12</v>
      </c>
      <c r="G15" s="16">
        <v>15210</v>
      </c>
      <c r="H15" s="16">
        <v>112</v>
      </c>
      <c r="I15" s="17">
        <f t="shared" si="1"/>
        <v>28846</v>
      </c>
      <c r="J15" s="17">
        <f t="shared" si="1"/>
        <v>124</v>
      </c>
      <c r="K15" s="17">
        <v>12284</v>
      </c>
      <c r="L15" s="17">
        <v>104</v>
      </c>
      <c r="M15" s="18">
        <v>15</v>
      </c>
    </row>
    <row r="16" spans="2:13" ht="15" customHeight="1" x14ac:dyDescent="0.15">
      <c r="B16" s="52"/>
      <c r="C16" s="21"/>
      <c r="D16" s="22" t="s">
        <v>31</v>
      </c>
      <c r="E16" s="23">
        <f>E6+E7+E8+E9+E10+E11+E12+E13+E14+E15</f>
        <v>426352</v>
      </c>
      <c r="F16" s="23">
        <f>F6+F7+F8+F9+F10+F11+F12+F13+F14+F15</f>
        <v>3221</v>
      </c>
      <c r="G16" s="23">
        <f>G6+G7+G8+G9+G10+G11+G12+G13+G14+G15</f>
        <v>476926</v>
      </c>
      <c r="H16" s="23">
        <f>H6+H7+H8+H9+H10+H11+H12+H13+H14+H15</f>
        <v>3580</v>
      </c>
      <c r="I16" s="24">
        <f t="shared" si="1"/>
        <v>903278</v>
      </c>
      <c r="J16" s="24">
        <f t="shared" si="1"/>
        <v>6801</v>
      </c>
      <c r="K16" s="24">
        <f>K6+K7+K8+K9+K10+K11+K12+K13+K14+K15</f>
        <v>460961</v>
      </c>
      <c r="L16" s="24">
        <f>L6+L7+L8+L9+L10+L11+L12+L13+L14+L15</f>
        <v>5328</v>
      </c>
      <c r="M16" s="25">
        <f>M6+M7+M8+M9+M10+M11+M12+M13+M14+M15</f>
        <v>930</v>
      </c>
    </row>
    <row r="17" spans="2:13" ht="15" customHeight="1" x14ac:dyDescent="0.15">
      <c r="B17" s="50" t="s">
        <v>98</v>
      </c>
      <c r="C17" s="14" t="s">
        <v>32</v>
      </c>
      <c r="D17" s="15" t="s">
        <v>33</v>
      </c>
      <c r="E17" s="26">
        <v>4548</v>
      </c>
      <c r="F17" s="26">
        <v>13</v>
      </c>
      <c r="G17" s="26">
        <v>4927</v>
      </c>
      <c r="H17" s="26">
        <v>58</v>
      </c>
      <c r="I17" s="27">
        <f t="shared" si="1"/>
        <v>9475</v>
      </c>
      <c r="J17" s="27">
        <f t="shared" si="1"/>
        <v>71</v>
      </c>
      <c r="K17" s="27">
        <v>4648</v>
      </c>
      <c r="L17" s="27">
        <v>54</v>
      </c>
      <c r="M17" s="28">
        <v>6</v>
      </c>
    </row>
    <row r="18" spans="2:13" ht="15" customHeight="1" x14ac:dyDescent="0.15">
      <c r="B18" s="51"/>
      <c r="C18" s="19" t="s">
        <v>34</v>
      </c>
      <c r="D18" s="20" t="s">
        <v>35</v>
      </c>
      <c r="E18" s="16">
        <v>945</v>
      </c>
      <c r="F18" s="16">
        <v>5</v>
      </c>
      <c r="G18" s="16">
        <v>1054</v>
      </c>
      <c r="H18" s="16">
        <v>0</v>
      </c>
      <c r="I18" s="17">
        <f t="shared" si="1"/>
        <v>1999</v>
      </c>
      <c r="J18" s="17">
        <f t="shared" si="1"/>
        <v>5</v>
      </c>
      <c r="K18" s="17">
        <v>1237</v>
      </c>
      <c r="L18" s="17">
        <v>3</v>
      </c>
      <c r="M18" s="18">
        <v>2</v>
      </c>
    </row>
    <row r="19" spans="2:13" ht="15" customHeight="1" x14ac:dyDescent="0.15">
      <c r="B19" s="51"/>
      <c r="C19" s="19" t="s">
        <v>36</v>
      </c>
      <c r="D19" s="20" t="s">
        <v>37</v>
      </c>
      <c r="E19" s="16">
        <v>1155</v>
      </c>
      <c r="F19" s="16">
        <v>0</v>
      </c>
      <c r="G19" s="16">
        <v>1212</v>
      </c>
      <c r="H19" s="16">
        <v>5</v>
      </c>
      <c r="I19" s="17">
        <f>E19+G19</f>
        <v>2367</v>
      </c>
      <c r="J19" s="17">
        <f>F19+H19</f>
        <v>5</v>
      </c>
      <c r="K19" s="17">
        <v>1100</v>
      </c>
      <c r="L19" s="17">
        <v>4</v>
      </c>
      <c r="M19" s="18">
        <v>1</v>
      </c>
    </row>
    <row r="20" spans="2:13" ht="15" customHeight="1" x14ac:dyDescent="0.15">
      <c r="B20" s="51"/>
      <c r="C20" s="19" t="s">
        <v>38</v>
      </c>
      <c r="D20" s="20" t="s">
        <v>39</v>
      </c>
      <c r="E20" s="16">
        <v>2280</v>
      </c>
      <c r="F20" s="16">
        <v>13</v>
      </c>
      <c r="G20" s="16">
        <v>2479</v>
      </c>
      <c r="H20" s="16">
        <v>48</v>
      </c>
      <c r="I20" s="17">
        <f>E20+G20</f>
        <v>4759</v>
      </c>
      <c r="J20" s="17">
        <f>F20+H20</f>
        <v>61</v>
      </c>
      <c r="K20" s="17">
        <v>2508</v>
      </c>
      <c r="L20" s="17">
        <v>58</v>
      </c>
      <c r="M20" s="18">
        <v>3</v>
      </c>
    </row>
    <row r="21" spans="2:13" ht="15" customHeight="1" x14ac:dyDescent="0.15">
      <c r="B21" s="52"/>
      <c r="C21" s="21"/>
      <c r="D21" s="22" t="s">
        <v>40</v>
      </c>
      <c r="E21" s="29">
        <f>E17+E18+E19+E20</f>
        <v>8928</v>
      </c>
      <c r="F21" s="29">
        <f>F17+F18+F19+F20</f>
        <v>31</v>
      </c>
      <c r="G21" s="29">
        <f>G17+G18+G19+G20</f>
        <v>9672</v>
      </c>
      <c r="H21" s="29">
        <f>H17+H18+H19+H20</f>
        <v>111</v>
      </c>
      <c r="I21" s="30">
        <f t="shared" si="1"/>
        <v>18600</v>
      </c>
      <c r="J21" s="30">
        <f t="shared" si="1"/>
        <v>142</v>
      </c>
      <c r="K21" s="30">
        <f>K17+K18+K19+K20</f>
        <v>9493</v>
      </c>
      <c r="L21" s="30">
        <f>L17+L18+L19+L20</f>
        <v>119</v>
      </c>
      <c r="M21" s="31">
        <f>M17+M18+M19+M20</f>
        <v>12</v>
      </c>
    </row>
    <row r="22" spans="2:13" ht="15" customHeight="1" x14ac:dyDescent="0.15">
      <c r="B22" s="50" t="s">
        <v>99</v>
      </c>
      <c r="C22" s="14" t="s">
        <v>41</v>
      </c>
      <c r="D22" s="15" t="s">
        <v>42</v>
      </c>
      <c r="E22" s="16">
        <v>3883</v>
      </c>
      <c r="F22" s="16">
        <v>7</v>
      </c>
      <c r="G22" s="16">
        <v>4326</v>
      </c>
      <c r="H22" s="16">
        <v>37</v>
      </c>
      <c r="I22" s="17">
        <f t="shared" si="1"/>
        <v>8209</v>
      </c>
      <c r="J22" s="17">
        <f t="shared" si="1"/>
        <v>44</v>
      </c>
      <c r="K22" s="17">
        <v>4240</v>
      </c>
      <c r="L22" s="17">
        <v>38</v>
      </c>
      <c r="M22" s="18">
        <v>5</v>
      </c>
    </row>
    <row r="23" spans="2:13" ht="15" customHeight="1" x14ac:dyDescent="0.15">
      <c r="B23" s="51"/>
      <c r="C23" s="19" t="s">
        <v>43</v>
      </c>
      <c r="D23" s="20" t="s">
        <v>44</v>
      </c>
      <c r="E23" s="16">
        <v>3118</v>
      </c>
      <c r="F23" s="16">
        <v>16</v>
      </c>
      <c r="G23" s="16">
        <v>3443</v>
      </c>
      <c r="H23" s="16">
        <v>17</v>
      </c>
      <c r="I23" s="17">
        <f>E23+G23</f>
        <v>6561</v>
      </c>
      <c r="J23" s="17">
        <f>F23+H23</f>
        <v>33</v>
      </c>
      <c r="K23" s="17">
        <v>3401</v>
      </c>
      <c r="L23" s="17">
        <v>32</v>
      </c>
      <c r="M23" s="18">
        <v>1</v>
      </c>
    </row>
    <row r="24" spans="2:13" ht="15" customHeight="1" x14ac:dyDescent="0.15">
      <c r="B24" s="52"/>
      <c r="C24" s="21"/>
      <c r="D24" s="22" t="s">
        <v>40</v>
      </c>
      <c r="E24" s="23">
        <f>E22+E23</f>
        <v>7001</v>
      </c>
      <c r="F24" s="23">
        <f>F22+F23</f>
        <v>23</v>
      </c>
      <c r="G24" s="23">
        <f>G22+G23</f>
        <v>7769</v>
      </c>
      <c r="H24" s="23">
        <f>H22+H23</f>
        <v>54</v>
      </c>
      <c r="I24" s="24">
        <f t="shared" si="1"/>
        <v>14770</v>
      </c>
      <c r="J24" s="24">
        <f t="shared" si="1"/>
        <v>77</v>
      </c>
      <c r="K24" s="24">
        <f>K22+K23</f>
        <v>7641</v>
      </c>
      <c r="L24" s="24">
        <f>L22+L23</f>
        <v>70</v>
      </c>
      <c r="M24" s="25">
        <f>M22+M23</f>
        <v>6</v>
      </c>
    </row>
    <row r="25" spans="2:13" ht="15" customHeight="1" x14ac:dyDescent="0.15">
      <c r="B25" s="50" t="s">
        <v>100</v>
      </c>
      <c r="C25" s="14" t="s">
        <v>45</v>
      </c>
      <c r="D25" s="15" t="s">
        <v>46</v>
      </c>
      <c r="E25" s="26">
        <v>545</v>
      </c>
      <c r="F25" s="26">
        <v>0</v>
      </c>
      <c r="G25" s="26">
        <v>622</v>
      </c>
      <c r="H25" s="26">
        <v>0</v>
      </c>
      <c r="I25" s="27">
        <f>E25+G25</f>
        <v>1167</v>
      </c>
      <c r="J25" s="27">
        <f>F25+H25</f>
        <v>0</v>
      </c>
      <c r="K25" s="27">
        <v>524</v>
      </c>
      <c r="L25" s="27">
        <v>0</v>
      </c>
      <c r="M25" s="28">
        <v>0</v>
      </c>
    </row>
    <row r="26" spans="2:13" ht="15" customHeight="1" x14ac:dyDescent="0.15">
      <c r="B26" s="52"/>
      <c r="C26" s="21"/>
      <c r="D26" s="22" t="s">
        <v>40</v>
      </c>
      <c r="E26" s="29">
        <f>E25</f>
        <v>545</v>
      </c>
      <c r="F26" s="29">
        <f>F25</f>
        <v>0</v>
      </c>
      <c r="G26" s="29">
        <f>G25</f>
        <v>622</v>
      </c>
      <c r="H26" s="29">
        <f>H25</f>
        <v>0</v>
      </c>
      <c r="I26" s="30">
        <f t="shared" ref="I26:J44" si="2">E26+G26</f>
        <v>1167</v>
      </c>
      <c r="J26" s="30">
        <f t="shared" si="2"/>
        <v>0</v>
      </c>
      <c r="K26" s="30">
        <f>K25</f>
        <v>524</v>
      </c>
      <c r="L26" s="30">
        <f>L25</f>
        <v>0</v>
      </c>
      <c r="M26" s="31">
        <f>M25</f>
        <v>0</v>
      </c>
    </row>
    <row r="27" spans="2:13" ht="15" customHeight="1" x14ac:dyDescent="0.15">
      <c r="B27" s="50" t="s">
        <v>101</v>
      </c>
      <c r="C27" s="14" t="s">
        <v>47</v>
      </c>
      <c r="D27" s="15" t="s">
        <v>48</v>
      </c>
      <c r="E27" s="16">
        <v>6625</v>
      </c>
      <c r="F27" s="16">
        <v>11</v>
      </c>
      <c r="G27" s="16">
        <v>7456</v>
      </c>
      <c r="H27" s="16">
        <v>26</v>
      </c>
      <c r="I27" s="17">
        <f>E27+G27</f>
        <v>14081</v>
      </c>
      <c r="J27" s="17">
        <f>F27+H27</f>
        <v>37</v>
      </c>
      <c r="K27" s="17">
        <v>6153</v>
      </c>
      <c r="L27" s="17">
        <v>30</v>
      </c>
      <c r="M27" s="18">
        <v>7</v>
      </c>
    </row>
    <row r="28" spans="2:13" ht="15" customHeight="1" x14ac:dyDescent="0.15">
      <c r="B28" s="51"/>
      <c r="C28" s="19" t="s">
        <v>49</v>
      </c>
      <c r="D28" s="20" t="s">
        <v>50</v>
      </c>
      <c r="E28" s="16">
        <v>3677</v>
      </c>
      <c r="F28" s="16">
        <v>2</v>
      </c>
      <c r="G28" s="16">
        <v>4341</v>
      </c>
      <c r="H28" s="16">
        <v>4</v>
      </c>
      <c r="I28" s="17">
        <f>E28+G28</f>
        <v>8018</v>
      </c>
      <c r="J28" s="17">
        <f t="shared" ref="J28" si="3">F28+H28</f>
        <v>6</v>
      </c>
      <c r="K28" s="17">
        <v>3970</v>
      </c>
      <c r="L28" s="17">
        <v>5</v>
      </c>
      <c r="M28" s="18">
        <v>1</v>
      </c>
    </row>
    <row r="29" spans="2:13" ht="15" customHeight="1" x14ac:dyDescent="0.15">
      <c r="B29" s="51"/>
      <c r="C29" s="19" t="s">
        <v>51</v>
      </c>
      <c r="D29" s="20" t="s">
        <v>52</v>
      </c>
      <c r="E29" s="16">
        <v>3385</v>
      </c>
      <c r="F29" s="16">
        <v>3</v>
      </c>
      <c r="G29" s="16">
        <v>3753</v>
      </c>
      <c r="H29" s="16">
        <v>8</v>
      </c>
      <c r="I29" s="17">
        <f>E29+G29</f>
        <v>7138</v>
      </c>
      <c r="J29" s="17">
        <f>F29+H29</f>
        <v>11</v>
      </c>
      <c r="K29" s="17">
        <v>2897</v>
      </c>
      <c r="L29" s="17">
        <v>8</v>
      </c>
      <c r="M29" s="18">
        <v>1</v>
      </c>
    </row>
    <row r="30" spans="2:13" ht="15" customHeight="1" x14ac:dyDescent="0.15">
      <c r="B30" s="52"/>
      <c r="C30" s="21"/>
      <c r="D30" s="22" t="s">
        <v>40</v>
      </c>
      <c r="E30" s="23">
        <f>E27+E28+E29</f>
        <v>13687</v>
      </c>
      <c r="F30" s="23">
        <f>F27+F28+F29</f>
        <v>16</v>
      </c>
      <c r="G30" s="23">
        <f>G27+G28+G29</f>
        <v>15550</v>
      </c>
      <c r="H30" s="23">
        <f>H27+H28+H29</f>
        <v>38</v>
      </c>
      <c r="I30" s="24">
        <f t="shared" si="2"/>
        <v>29237</v>
      </c>
      <c r="J30" s="24">
        <f t="shared" si="2"/>
        <v>54</v>
      </c>
      <c r="K30" s="24">
        <f>K27+K28+K29</f>
        <v>13020</v>
      </c>
      <c r="L30" s="24">
        <f>L27+L28+L29</f>
        <v>43</v>
      </c>
      <c r="M30" s="25">
        <f>M27+M28+M29</f>
        <v>9</v>
      </c>
    </row>
    <row r="31" spans="2:13" ht="15" customHeight="1" x14ac:dyDescent="0.15">
      <c r="B31" s="53" t="s">
        <v>102</v>
      </c>
      <c r="C31" s="14" t="s">
        <v>53</v>
      </c>
      <c r="D31" s="15" t="s">
        <v>54</v>
      </c>
      <c r="E31" s="26">
        <v>5498</v>
      </c>
      <c r="F31" s="26">
        <v>23</v>
      </c>
      <c r="G31" s="26">
        <v>6420</v>
      </c>
      <c r="H31" s="26">
        <v>34</v>
      </c>
      <c r="I31" s="27">
        <f>E31+G31</f>
        <v>11918</v>
      </c>
      <c r="J31" s="27">
        <f>F31+H31</f>
        <v>57</v>
      </c>
      <c r="K31" s="27">
        <v>5327</v>
      </c>
      <c r="L31" s="27">
        <v>42</v>
      </c>
      <c r="M31" s="28">
        <v>10</v>
      </c>
    </row>
    <row r="32" spans="2:13" ht="15" customHeight="1" x14ac:dyDescent="0.15">
      <c r="B32" s="48"/>
      <c r="C32" s="19" t="s">
        <v>55</v>
      </c>
      <c r="D32" s="20" t="s">
        <v>56</v>
      </c>
      <c r="E32" s="16">
        <v>5243</v>
      </c>
      <c r="F32" s="16">
        <v>5</v>
      </c>
      <c r="G32" s="16">
        <v>5972</v>
      </c>
      <c r="H32" s="16">
        <v>26</v>
      </c>
      <c r="I32" s="17">
        <f t="shared" ref="I32:J33" si="4">E32+G32</f>
        <v>11215</v>
      </c>
      <c r="J32" s="17">
        <f t="shared" si="4"/>
        <v>31</v>
      </c>
      <c r="K32" s="17">
        <v>5248</v>
      </c>
      <c r="L32" s="17">
        <v>22</v>
      </c>
      <c r="M32" s="18">
        <v>4</v>
      </c>
    </row>
    <row r="33" spans="2:13" ht="15" customHeight="1" x14ac:dyDescent="0.15">
      <c r="B33" s="48"/>
      <c r="C33" s="19" t="s">
        <v>57</v>
      </c>
      <c r="D33" s="20" t="s">
        <v>58</v>
      </c>
      <c r="E33" s="16">
        <v>4261</v>
      </c>
      <c r="F33" s="16">
        <v>35</v>
      </c>
      <c r="G33" s="16">
        <v>4796</v>
      </c>
      <c r="H33" s="16">
        <v>44</v>
      </c>
      <c r="I33" s="17">
        <f t="shared" si="4"/>
        <v>9057</v>
      </c>
      <c r="J33" s="17">
        <f t="shared" si="4"/>
        <v>79</v>
      </c>
      <c r="K33" s="17">
        <v>4673</v>
      </c>
      <c r="L33" s="17">
        <v>73</v>
      </c>
      <c r="M33" s="18">
        <v>4</v>
      </c>
    </row>
    <row r="34" spans="2:13" ht="15" customHeight="1" x14ac:dyDescent="0.15">
      <c r="B34" s="49"/>
      <c r="C34" s="21"/>
      <c r="D34" s="22" t="s">
        <v>40</v>
      </c>
      <c r="E34" s="29">
        <f>E31+E32+E33</f>
        <v>15002</v>
      </c>
      <c r="F34" s="29">
        <f>F31+F32+F33</f>
        <v>63</v>
      </c>
      <c r="G34" s="29">
        <f>G31+G32+G33</f>
        <v>17188</v>
      </c>
      <c r="H34" s="29">
        <f>H31+H32+H33</f>
        <v>104</v>
      </c>
      <c r="I34" s="30">
        <f t="shared" si="2"/>
        <v>32190</v>
      </c>
      <c r="J34" s="30">
        <f t="shared" si="2"/>
        <v>167</v>
      </c>
      <c r="K34" s="30">
        <f>K31+K32+K33</f>
        <v>15248</v>
      </c>
      <c r="L34" s="30">
        <f>L31+L32+L33</f>
        <v>137</v>
      </c>
      <c r="M34" s="31">
        <f>M31+M32+M33</f>
        <v>18</v>
      </c>
    </row>
    <row r="35" spans="2:13" ht="15" customHeight="1" x14ac:dyDescent="0.15">
      <c r="B35" s="47" t="s">
        <v>103</v>
      </c>
      <c r="C35" s="32" t="s">
        <v>59</v>
      </c>
      <c r="D35" s="33" t="s">
        <v>60</v>
      </c>
      <c r="E35" s="16">
        <v>5324</v>
      </c>
      <c r="F35" s="16">
        <v>92</v>
      </c>
      <c r="G35" s="16">
        <v>5988</v>
      </c>
      <c r="H35" s="16">
        <v>140</v>
      </c>
      <c r="I35" s="17">
        <f>E35+G35</f>
        <v>11312</v>
      </c>
      <c r="J35" s="17">
        <f>F35+H35</f>
        <v>232</v>
      </c>
      <c r="K35" s="17">
        <v>6006</v>
      </c>
      <c r="L35" s="17">
        <v>221</v>
      </c>
      <c r="M35" s="18">
        <v>8</v>
      </c>
    </row>
    <row r="36" spans="2:13" ht="15" customHeight="1" x14ac:dyDescent="0.15">
      <c r="B36" s="48"/>
      <c r="C36" s="19" t="s">
        <v>61</v>
      </c>
      <c r="D36" s="20" t="s">
        <v>62</v>
      </c>
      <c r="E36" s="16">
        <v>6504</v>
      </c>
      <c r="F36" s="16">
        <v>88</v>
      </c>
      <c r="G36" s="16">
        <v>7058</v>
      </c>
      <c r="H36" s="16">
        <v>58</v>
      </c>
      <c r="I36" s="17">
        <f>E36+G36</f>
        <v>13562</v>
      </c>
      <c r="J36" s="17">
        <f>F36+H36</f>
        <v>146</v>
      </c>
      <c r="K36" s="17">
        <v>6580</v>
      </c>
      <c r="L36" s="17">
        <v>129</v>
      </c>
      <c r="M36" s="18">
        <v>15</v>
      </c>
    </row>
    <row r="37" spans="2:13" ht="15" customHeight="1" x14ac:dyDescent="0.15">
      <c r="B37" s="48"/>
      <c r="C37" s="19" t="s">
        <v>63</v>
      </c>
      <c r="D37" s="20" t="s">
        <v>64</v>
      </c>
      <c r="E37" s="16">
        <v>5049</v>
      </c>
      <c r="F37" s="16">
        <v>129</v>
      </c>
      <c r="G37" s="16">
        <v>5171</v>
      </c>
      <c r="H37" s="16">
        <v>90</v>
      </c>
      <c r="I37" s="17">
        <f t="shared" ref="I37:J47" si="5">E37+G37</f>
        <v>10220</v>
      </c>
      <c r="J37" s="17">
        <f t="shared" si="5"/>
        <v>219</v>
      </c>
      <c r="K37" s="17">
        <v>4551</v>
      </c>
      <c r="L37" s="17">
        <v>162</v>
      </c>
      <c r="M37" s="18">
        <v>25</v>
      </c>
    </row>
    <row r="38" spans="2:13" ht="15" customHeight="1" x14ac:dyDescent="0.15">
      <c r="B38" s="48"/>
      <c r="C38" s="19" t="s">
        <v>65</v>
      </c>
      <c r="D38" s="20" t="s">
        <v>66</v>
      </c>
      <c r="E38" s="16">
        <v>1941</v>
      </c>
      <c r="F38" s="16">
        <v>56</v>
      </c>
      <c r="G38" s="16">
        <v>1881</v>
      </c>
      <c r="H38" s="16">
        <v>72</v>
      </c>
      <c r="I38" s="17">
        <f t="shared" si="5"/>
        <v>3822</v>
      </c>
      <c r="J38" s="17">
        <f t="shared" si="5"/>
        <v>128</v>
      </c>
      <c r="K38" s="17">
        <v>1985</v>
      </c>
      <c r="L38" s="17">
        <v>120</v>
      </c>
      <c r="M38" s="18">
        <v>8</v>
      </c>
    </row>
    <row r="39" spans="2:13" ht="15" customHeight="1" x14ac:dyDescent="0.15">
      <c r="B39" s="48"/>
      <c r="C39" s="19" t="s">
        <v>67</v>
      </c>
      <c r="D39" s="20" t="s">
        <v>68</v>
      </c>
      <c r="E39" s="16">
        <v>7486</v>
      </c>
      <c r="F39" s="16">
        <v>129</v>
      </c>
      <c r="G39" s="16">
        <v>7919</v>
      </c>
      <c r="H39" s="16">
        <v>183</v>
      </c>
      <c r="I39" s="17">
        <f t="shared" si="5"/>
        <v>15405</v>
      </c>
      <c r="J39" s="17">
        <f t="shared" si="5"/>
        <v>312</v>
      </c>
      <c r="K39" s="17">
        <v>6983</v>
      </c>
      <c r="L39" s="17">
        <v>279</v>
      </c>
      <c r="M39" s="18">
        <v>27</v>
      </c>
    </row>
    <row r="40" spans="2:13" ht="15" customHeight="1" x14ac:dyDescent="0.15">
      <c r="B40" s="48"/>
      <c r="C40" s="19" t="s">
        <v>69</v>
      </c>
      <c r="D40" s="20" t="s">
        <v>70</v>
      </c>
      <c r="E40" s="16">
        <v>5216</v>
      </c>
      <c r="F40" s="16">
        <v>93</v>
      </c>
      <c r="G40" s="16">
        <v>4206</v>
      </c>
      <c r="H40" s="16">
        <v>54</v>
      </c>
      <c r="I40" s="17">
        <f t="shared" si="5"/>
        <v>9422</v>
      </c>
      <c r="J40" s="17">
        <f t="shared" si="5"/>
        <v>147</v>
      </c>
      <c r="K40" s="17">
        <v>4988</v>
      </c>
      <c r="L40" s="17">
        <v>121</v>
      </c>
      <c r="M40" s="18">
        <v>13</v>
      </c>
    </row>
    <row r="41" spans="2:13" ht="15" customHeight="1" x14ac:dyDescent="0.15">
      <c r="B41" s="48"/>
      <c r="C41" s="19" t="s">
        <v>71</v>
      </c>
      <c r="D41" s="20" t="s">
        <v>72</v>
      </c>
      <c r="E41" s="16">
        <v>11956</v>
      </c>
      <c r="F41" s="16">
        <v>182</v>
      </c>
      <c r="G41" s="16">
        <v>12680</v>
      </c>
      <c r="H41" s="16">
        <v>213</v>
      </c>
      <c r="I41" s="17">
        <f t="shared" si="5"/>
        <v>24636</v>
      </c>
      <c r="J41" s="17">
        <f t="shared" si="5"/>
        <v>395</v>
      </c>
      <c r="K41" s="17">
        <v>10860</v>
      </c>
      <c r="L41" s="17">
        <v>270</v>
      </c>
      <c r="M41" s="18">
        <v>76</v>
      </c>
    </row>
    <row r="42" spans="2:13" ht="15" customHeight="1" x14ac:dyDescent="0.15">
      <c r="B42" s="49"/>
      <c r="C42" s="21"/>
      <c r="D42" s="22" t="s">
        <v>40</v>
      </c>
      <c r="E42" s="23">
        <f>E35+E36+E37+E38+E39+E40+E41</f>
        <v>43476</v>
      </c>
      <c r="F42" s="23">
        <f>F35+F36+F37+F38+F39+F40+F41</f>
        <v>769</v>
      </c>
      <c r="G42" s="23">
        <f>G35+G36+G37+G38+G39+G40+G41</f>
        <v>44903</v>
      </c>
      <c r="H42" s="23">
        <f>H35+H36+H37+H38+H39+H40+H41</f>
        <v>810</v>
      </c>
      <c r="I42" s="24">
        <f t="shared" si="5"/>
        <v>88379</v>
      </c>
      <c r="J42" s="24">
        <f t="shared" si="5"/>
        <v>1579</v>
      </c>
      <c r="K42" s="24">
        <f>K35+K36+K37+K38+K39+K40+K41</f>
        <v>41953</v>
      </c>
      <c r="L42" s="24">
        <f>L35+L36+L37+L38+L39+L40+L41</f>
        <v>1302</v>
      </c>
      <c r="M42" s="25">
        <f>M35+M36+M37+M38+M39+M40+M41</f>
        <v>172</v>
      </c>
    </row>
    <row r="43" spans="2:13" ht="15" customHeight="1" x14ac:dyDescent="0.15">
      <c r="B43" s="47" t="s">
        <v>104</v>
      </c>
      <c r="C43" s="32" t="s">
        <v>73</v>
      </c>
      <c r="D43" s="33" t="s">
        <v>74</v>
      </c>
      <c r="E43" s="26">
        <v>2322</v>
      </c>
      <c r="F43" s="26">
        <v>8</v>
      </c>
      <c r="G43" s="26">
        <v>2221</v>
      </c>
      <c r="H43" s="26">
        <v>10</v>
      </c>
      <c r="I43" s="27">
        <f>E43+G43</f>
        <v>4543</v>
      </c>
      <c r="J43" s="27">
        <f>F43+H43</f>
        <v>18</v>
      </c>
      <c r="K43" s="27">
        <v>2440</v>
      </c>
      <c r="L43" s="27">
        <v>11</v>
      </c>
      <c r="M43" s="28">
        <v>7</v>
      </c>
    </row>
    <row r="44" spans="2:13" ht="15" customHeight="1" x14ac:dyDescent="0.15">
      <c r="B44" s="48"/>
      <c r="C44" s="19" t="s">
        <v>75</v>
      </c>
      <c r="D44" s="20" t="s">
        <v>76</v>
      </c>
      <c r="E44" s="16">
        <v>2823</v>
      </c>
      <c r="F44" s="16">
        <v>14</v>
      </c>
      <c r="G44" s="16">
        <v>2580</v>
      </c>
      <c r="H44" s="16">
        <v>13</v>
      </c>
      <c r="I44" s="17">
        <f t="shared" ref="I44:J46" si="6">E44+G44</f>
        <v>5403</v>
      </c>
      <c r="J44" s="17">
        <f t="shared" si="6"/>
        <v>27</v>
      </c>
      <c r="K44" s="17">
        <v>2709</v>
      </c>
      <c r="L44" s="17">
        <v>19</v>
      </c>
      <c r="M44" s="18">
        <v>7</v>
      </c>
    </row>
    <row r="45" spans="2:13" ht="15" customHeight="1" x14ac:dyDescent="0.15">
      <c r="B45" s="48"/>
      <c r="C45" s="19" t="s">
        <v>77</v>
      </c>
      <c r="D45" s="20" t="s">
        <v>78</v>
      </c>
      <c r="E45" s="16">
        <v>720</v>
      </c>
      <c r="F45" s="16">
        <v>0</v>
      </c>
      <c r="G45" s="16">
        <v>776</v>
      </c>
      <c r="H45" s="16">
        <v>2</v>
      </c>
      <c r="I45" s="17">
        <f t="shared" si="6"/>
        <v>1496</v>
      </c>
      <c r="J45" s="17">
        <f t="shared" si="6"/>
        <v>2</v>
      </c>
      <c r="K45" s="17">
        <v>827</v>
      </c>
      <c r="L45" s="17">
        <v>2</v>
      </c>
      <c r="M45" s="18">
        <v>0</v>
      </c>
    </row>
    <row r="46" spans="2:13" ht="15" customHeight="1" x14ac:dyDescent="0.15">
      <c r="B46" s="48"/>
      <c r="C46" s="19" t="s">
        <v>79</v>
      </c>
      <c r="D46" s="20" t="s">
        <v>80</v>
      </c>
      <c r="E46" s="16">
        <v>803</v>
      </c>
      <c r="F46" s="16">
        <v>1</v>
      </c>
      <c r="G46" s="16">
        <v>767</v>
      </c>
      <c r="H46" s="16">
        <v>1</v>
      </c>
      <c r="I46" s="17">
        <f t="shared" si="6"/>
        <v>1570</v>
      </c>
      <c r="J46" s="17">
        <f t="shared" si="6"/>
        <v>2</v>
      </c>
      <c r="K46" s="17">
        <v>840</v>
      </c>
      <c r="L46" s="17">
        <v>1</v>
      </c>
      <c r="M46" s="18">
        <v>1</v>
      </c>
    </row>
    <row r="47" spans="2:13" ht="15" customHeight="1" x14ac:dyDescent="0.15">
      <c r="B47" s="49"/>
      <c r="C47" s="21"/>
      <c r="D47" s="22" t="s">
        <v>40</v>
      </c>
      <c r="E47" s="29">
        <f>E43+E44+E45+E46</f>
        <v>6668</v>
      </c>
      <c r="F47" s="29">
        <f>F43+F44+F45+F46</f>
        <v>23</v>
      </c>
      <c r="G47" s="29">
        <f>G43+G44+G45+G46</f>
        <v>6344</v>
      </c>
      <c r="H47" s="29">
        <f>H43+H44+H45+H46</f>
        <v>26</v>
      </c>
      <c r="I47" s="30">
        <f t="shared" si="5"/>
        <v>13012</v>
      </c>
      <c r="J47" s="30">
        <f t="shared" si="5"/>
        <v>49</v>
      </c>
      <c r="K47" s="30">
        <f>K43+K44+K45+K46</f>
        <v>6816</v>
      </c>
      <c r="L47" s="30">
        <f>L43+L44+L45+L46</f>
        <v>33</v>
      </c>
      <c r="M47" s="31">
        <f>M43+M44+M45+M46</f>
        <v>15</v>
      </c>
    </row>
    <row r="48" spans="2:13" ht="15" customHeight="1" x14ac:dyDescent="0.15">
      <c r="B48" s="47" t="s">
        <v>105</v>
      </c>
      <c r="C48" s="32" t="s">
        <v>81</v>
      </c>
      <c r="D48" s="33" t="s">
        <v>82</v>
      </c>
      <c r="E48" s="16">
        <v>4054</v>
      </c>
      <c r="F48" s="16">
        <v>46</v>
      </c>
      <c r="G48" s="16">
        <v>4429</v>
      </c>
      <c r="H48" s="16">
        <v>47</v>
      </c>
      <c r="I48" s="17">
        <f>E48+G48</f>
        <v>8483</v>
      </c>
      <c r="J48" s="17">
        <f>F48+H48</f>
        <v>93</v>
      </c>
      <c r="K48" s="17">
        <v>4023</v>
      </c>
      <c r="L48" s="17">
        <v>66</v>
      </c>
      <c r="M48" s="18">
        <v>21</v>
      </c>
    </row>
    <row r="49" spans="2:13" ht="15" customHeight="1" x14ac:dyDescent="0.15">
      <c r="B49" s="48"/>
      <c r="C49" s="19" t="s">
        <v>83</v>
      </c>
      <c r="D49" s="20" t="s">
        <v>84</v>
      </c>
      <c r="E49" s="16">
        <v>7213</v>
      </c>
      <c r="F49" s="16">
        <v>39</v>
      </c>
      <c r="G49" s="16">
        <v>7667</v>
      </c>
      <c r="H49" s="16">
        <v>74</v>
      </c>
      <c r="I49" s="17">
        <f t="shared" ref="I49:J57" si="7">E49+G49</f>
        <v>14880</v>
      </c>
      <c r="J49" s="17">
        <f t="shared" si="7"/>
        <v>113</v>
      </c>
      <c r="K49" s="17">
        <v>6841</v>
      </c>
      <c r="L49" s="17">
        <v>78</v>
      </c>
      <c r="M49" s="18">
        <v>27</v>
      </c>
    </row>
    <row r="50" spans="2:13" ht="15" customHeight="1" x14ac:dyDescent="0.15">
      <c r="B50" s="48"/>
      <c r="C50" s="19" t="s">
        <v>85</v>
      </c>
      <c r="D50" s="20" t="s">
        <v>86</v>
      </c>
      <c r="E50" s="16">
        <v>2217</v>
      </c>
      <c r="F50" s="16">
        <v>3</v>
      </c>
      <c r="G50" s="16">
        <v>2358</v>
      </c>
      <c r="H50" s="16">
        <v>22</v>
      </c>
      <c r="I50" s="17">
        <f t="shared" si="7"/>
        <v>4575</v>
      </c>
      <c r="J50" s="17">
        <f t="shared" si="7"/>
        <v>25</v>
      </c>
      <c r="K50" s="17">
        <v>2023</v>
      </c>
      <c r="L50" s="17">
        <v>15</v>
      </c>
      <c r="M50" s="18">
        <v>10</v>
      </c>
    </row>
    <row r="51" spans="2:13" ht="15" customHeight="1" x14ac:dyDescent="0.15">
      <c r="B51" s="48"/>
      <c r="C51" s="19" t="s">
        <v>87</v>
      </c>
      <c r="D51" s="20" t="s">
        <v>88</v>
      </c>
      <c r="E51" s="16">
        <v>7579</v>
      </c>
      <c r="F51" s="16">
        <v>17</v>
      </c>
      <c r="G51" s="16">
        <v>8277</v>
      </c>
      <c r="H51" s="16">
        <v>49</v>
      </c>
      <c r="I51" s="17">
        <f t="shared" si="7"/>
        <v>15856</v>
      </c>
      <c r="J51" s="17">
        <f t="shared" si="7"/>
        <v>66</v>
      </c>
      <c r="K51" s="17">
        <v>7297</v>
      </c>
      <c r="L51" s="17">
        <v>38</v>
      </c>
      <c r="M51" s="18">
        <v>25</v>
      </c>
    </row>
    <row r="52" spans="2:13" ht="15" customHeight="1" x14ac:dyDescent="0.15">
      <c r="B52" s="48"/>
      <c r="C52" s="19" t="s">
        <v>89</v>
      </c>
      <c r="D52" s="20" t="s">
        <v>90</v>
      </c>
      <c r="E52" s="16">
        <v>6134</v>
      </c>
      <c r="F52" s="16">
        <v>64</v>
      </c>
      <c r="G52" s="16">
        <v>6138</v>
      </c>
      <c r="H52" s="16">
        <v>23</v>
      </c>
      <c r="I52" s="17">
        <f t="shared" si="7"/>
        <v>12272</v>
      </c>
      <c r="J52" s="17">
        <f t="shared" si="7"/>
        <v>87</v>
      </c>
      <c r="K52" s="17">
        <v>5921</v>
      </c>
      <c r="L52" s="17">
        <v>59</v>
      </c>
      <c r="M52" s="18">
        <v>25</v>
      </c>
    </row>
    <row r="53" spans="2:13" ht="15" customHeight="1" x14ac:dyDescent="0.15">
      <c r="B53" s="48"/>
      <c r="C53" s="19" t="s">
        <v>91</v>
      </c>
      <c r="D53" s="20" t="s">
        <v>92</v>
      </c>
      <c r="E53" s="16">
        <v>982</v>
      </c>
      <c r="F53" s="16">
        <v>3</v>
      </c>
      <c r="G53" s="16">
        <v>983</v>
      </c>
      <c r="H53" s="16">
        <v>4</v>
      </c>
      <c r="I53" s="17">
        <f t="shared" si="7"/>
        <v>1965</v>
      </c>
      <c r="J53" s="17">
        <f t="shared" si="7"/>
        <v>7</v>
      </c>
      <c r="K53" s="17">
        <v>861</v>
      </c>
      <c r="L53" s="17">
        <v>2</v>
      </c>
      <c r="M53" s="18">
        <v>5</v>
      </c>
    </row>
    <row r="54" spans="2:13" ht="15" customHeight="1" x14ac:dyDescent="0.15">
      <c r="B54" s="49"/>
      <c r="C54" s="21"/>
      <c r="D54" s="22" t="s">
        <v>40</v>
      </c>
      <c r="E54" s="23">
        <f>E48+E49+E50+E51+E52+E53</f>
        <v>28179</v>
      </c>
      <c r="F54" s="23">
        <f>F48+F49+F50+F51+F52+F53</f>
        <v>172</v>
      </c>
      <c r="G54" s="23">
        <f>G48+G49+G50+G51+G52+G53</f>
        <v>29852</v>
      </c>
      <c r="H54" s="23">
        <f>H48+H49+H50+H51+H52+H53</f>
        <v>219</v>
      </c>
      <c r="I54" s="24">
        <f t="shared" si="7"/>
        <v>58031</v>
      </c>
      <c r="J54" s="24">
        <f t="shared" si="7"/>
        <v>391</v>
      </c>
      <c r="K54" s="24">
        <f>K48+K49+K50+K51+K52+K53</f>
        <v>26966</v>
      </c>
      <c r="L54" s="24">
        <f>L48+L49+L50+L51+L52+L53</f>
        <v>258</v>
      </c>
      <c r="M54" s="25">
        <f>M48+M49+M50+M51+M52+M53</f>
        <v>113</v>
      </c>
    </row>
    <row r="55" spans="2:13" ht="15" customHeight="1" x14ac:dyDescent="0.15">
      <c r="B55" s="34"/>
      <c r="C55" s="7"/>
      <c r="D55" s="35" t="s">
        <v>93</v>
      </c>
      <c r="E55" s="36">
        <f>E6+E7+E8+E9+E10+E11+E12+E13+E14+E15</f>
        <v>426352</v>
      </c>
      <c r="F55" s="36">
        <f>F6+F7+F8+F9+F10+F11+F12+F13+F14+F15</f>
        <v>3221</v>
      </c>
      <c r="G55" s="36">
        <f>G6+G7+G8+G9+G10+G11+G12+G13+G14+G15</f>
        <v>476926</v>
      </c>
      <c r="H55" s="36">
        <f>H6+H7+H8+H9+H10+H11+H12+H13+H14+H15</f>
        <v>3580</v>
      </c>
      <c r="I55" s="37">
        <f t="shared" si="7"/>
        <v>903278</v>
      </c>
      <c r="J55" s="37">
        <f t="shared" si="7"/>
        <v>6801</v>
      </c>
      <c r="K55" s="37">
        <f>K6+K7+K8+K9+K10+K11+K12+K13+K14+K15</f>
        <v>460961</v>
      </c>
      <c r="L55" s="37">
        <f>L6+L7+L8+L9+L10+L11+L12+L13+L14+L15</f>
        <v>5328</v>
      </c>
      <c r="M55" s="38">
        <f>M6+M7+M8+M9+M10+M11+M12+M13+M14+M15</f>
        <v>930</v>
      </c>
    </row>
    <row r="56" spans="2:13" ht="15" customHeight="1" x14ac:dyDescent="0.15">
      <c r="B56" s="9"/>
      <c r="C56" s="39"/>
      <c r="D56" s="35" t="s">
        <v>94</v>
      </c>
      <c r="E56" s="36">
        <f>E17+E18+E19+E20+E22+E23+E25+E27+E28+E29+E31+E32+E33+E35+E36+E37+E38+E39+E40+E41+E43+E44+E45+E46+E48+E49+E50+E51+E52+E53</f>
        <v>123486</v>
      </c>
      <c r="F56" s="36">
        <f>F17+F18+F19+F20+F22+F23+F25+F27+F28+F29+F31+F32+F33+F35+F36+F37+F38+F39+F40+F41+F43+F44+F45+F46+F48+F49+F50+F51+F52+F53</f>
        <v>1097</v>
      </c>
      <c r="G56" s="36">
        <f>G17+G18+G19+G20+G22+G23+G25+G27+G28+G29+G31+G32+G33+G35+G36+G37+G38+G39+G40+G41+G43+G44+G45+G46+G48+G49+G50+G51+G52+G53</f>
        <v>131900</v>
      </c>
      <c r="H56" s="36">
        <f>H17+H18+H19+H20+H22+H23+H25+H27+H28+H29+H31+H32+H33+H35+H36+H37+H38+H39+H40+H41+H43+H44+H45+H46+H48+H49+H50+H51+H52+H53</f>
        <v>1362</v>
      </c>
      <c r="I56" s="37">
        <f t="shared" si="7"/>
        <v>255386</v>
      </c>
      <c r="J56" s="37">
        <f t="shared" si="7"/>
        <v>2459</v>
      </c>
      <c r="K56" s="37">
        <f>K17+K18+K19+K20+K22+K23+K25+K27+K28+K29+K31+K32+K33+K35+K36+K37+K38+K39+K40+K41+K43+K44+K45+K46+K48+K49+K50+K51+K52+K53</f>
        <v>121661</v>
      </c>
      <c r="L56" s="37">
        <f>L17+L18+L19+L20+L22+L23+L25+L27+L28+L29+L31+L32+L33+L35+L36+L37+L38+L39+L40+L41+L43+L44+L45+L46+L48+L49+L50+L51+L52+L53</f>
        <v>1962</v>
      </c>
      <c r="M56" s="38">
        <f>M17+M18+M19+M20+M22+M23+M25+M27+M28+M29+M31+M32+M33+M35+M36+M37+M38+M39+M40+M41+M43+M44+M45+M46+M48+M49+M50+M51+M52+M53</f>
        <v>345</v>
      </c>
    </row>
    <row r="57" spans="2:13" ht="15" customHeight="1" x14ac:dyDescent="0.15">
      <c r="B57" s="34"/>
      <c r="C57" s="12"/>
      <c r="D57" s="35" t="s">
        <v>95</v>
      </c>
      <c r="E57" s="36">
        <f>E56+E55</f>
        <v>549838</v>
      </c>
      <c r="F57" s="36">
        <f>F56+F55</f>
        <v>4318</v>
      </c>
      <c r="G57" s="36">
        <f>G56+G55</f>
        <v>608826</v>
      </c>
      <c r="H57" s="36">
        <f>H56+H55</f>
        <v>4942</v>
      </c>
      <c r="I57" s="37">
        <f t="shared" si="7"/>
        <v>1158664</v>
      </c>
      <c r="J57" s="37">
        <f t="shared" si="7"/>
        <v>9260</v>
      </c>
      <c r="K57" s="37">
        <f>K56+K55</f>
        <v>582622</v>
      </c>
      <c r="L57" s="37">
        <f>L56+L55</f>
        <v>7290</v>
      </c>
      <c r="M57" s="38">
        <f>M56+M55</f>
        <v>1275</v>
      </c>
    </row>
    <row r="58" spans="2:13" x14ac:dyDescent="0.15">
      <c r="E58" s="40"/>
      <c r="F58" s="40"/>
      <c r="G58" s="40"/>
      <c r="H58" s="40"/>
      <c r="I58" s="41"/>
      <c r="J58" s="41"/>
      <c r="K58" s="41"/>
      <c r="L58" s="41"/>
      <c r="M58" s="41"/>
    </row>
    <row r="59" spans="2:13" x14ac:dyDescent="0.15">
      <c r="B59" s="42" t="s">
        <v>96</v>
      </c>
    </row>
  </sheetData>
  <sheetProtection selectLockedCells="1"/>
  <mergeCells count="17">
    <mergeCell ref="E3:J3"/>
    <mergeCell ref="K3:M3"/>
    <mergeCell ref="E4:F4"/>
    <mergeCell ref="G4:H4"/>
    <mergeCell ref="I4:J4"/>
    <mergeCell ref="K4:K5"/>
    <mergeCell ref="L4:L5"/>
    <mergeCell ref="M4:M5"/>
    <mergeCell ref="B35:B42"/>
    <mergeCell ref="B43:B47"/>
    <mergeCell ref="B48:B54"/>
    <mergeCell ref="B6:B16"/>
    <mergeCell ref="B17:B21"/>
    <mergeCell ref="B22:B24"/>
    <mergeCell ref="B25:B26"/>
    <mergeCell ref="B27:B30"/>
    <mergeCell ref="B31:B34"/>
  </mergeCells>
  <phoneticPr fontId="3"/>
  <pageMargins left="0.19685039370078741" right="0.19685039370078741" top="0.39370078740157483" bottom="0.39370078740157483" header="0.19685039370078741" footer="0.1968503937007874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月報集計表（統計データランド用）</vt:lpstr>
      <vt:lpstr>'月報集計表（統計データランド用）'!Print_Area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安藤　大起</cp:lastModifiedBy>
  <cp:lastPrinted>2025-06-25T12:45:54Z</cp:lastPrinted>
  <dcterms:created xsi:type="dcterms:W3CDTF">2021-12-06T07:12:58Z</dcterms:created>
  <dcterms:modified xsi:type="dcterms:W3CDTF">2025-12-24T05:13:43Z</dcterms:modified>
</cp:coreProperties>
</file>