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landisk-tokei3\tokei-share\20_統計情報分析G\市町村民経済計算\★遡及市町村(24)_R4推計\04_報告書（結果概要含む）\"/>
    </mc:Choice>
  </mc:AlternateContent>
  <xr:revisionPtr revIDLastSave="0" documentId="13_ncr:1_{9869B584-DF33-481D-8CD4-F52F6CA58AC8}" xr6:coauthVersionLast="47" xr6:coauthVersionMax="47" xr10:uidLastSave="{00000000-0000-0000-0000-000000000000}"/>
  <bookViews>
    <workbookView xWindow="-120" yWindow="-120" windowWidth="20730" windowHeight="11160" tabRatio="870" firstSheet="1" activeTab="2" xr2:uid="{00000000-000D-0000-FFFF-FFFF00000000}"/>
  </bookViews>
  <sheets>
    <sheet name="総生産表" sheetId="14" state="hidden" r:id="rId1"/>
    <sheet name="R４推計_総生産表" sheetId="25" r:id="rId2"/>
    <sheet name="R４推計_所得表" sheetId="26" r:id="rId3"/>
  </sheets>
  <definedNames>
    <definedName name="_xlnm.Print_Area" localSheetId="2">'R４推計_所得表'!$A$1:$P$61</definedName>
    <definedName name="_xlnm.Print_Area" localSheetId="1">'R４推計_総生産表'!$A$1:$N$61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8" i="25" l="1"/>
  <c r="J68" i="25"/>
  <c r="I68" i="25"/>
  <c r="H68" i="25"/>
  <c r="D68" i="25"/>
  <c r="N9" i="14" l="1"/>
  <c r="Q52" i="14"/>
  <c r="R52" i="14" s="1"/>
  <c r="Q58" i="14"/>
  <c r="Q57" i="14"/>
  <c r="Q56" i="14"/>
  <c r="Q54" i="14"/>
  <c r="Q53" i="14"/>
  <c r="Q51" i="14"/>
  <c r="Q50" i="14"/>
  <c r="Q49" i="14"/>
  <c r="Q48" i="14"/>
  <c r="Q47" i="14"/>
  <c r="Q46" i="14"/>
  <c r="Q45" i="14"/>
  <c r="Q44" i="14"/>
  <c r="Q43" i="14"/>
  <c r="Q42" i="14"/>
  <c r="Q40" i="14"/>
  <c r="Q39" i="14"/>
  <c r="Q38" i="14"/>
  <c r="Q37" i="14"/>
  <c r="Q36" i="14"/>
  <c r="Q35" i="14"/>
  <c r="Q34" i="14"/>
  <c r="Q33" i="14"/>
  <c r="Q31" i="14"/>
  <c r="Q30" i="14"/>
  <c r="Q29" i="14"/>
  <c r="Q28" i="14"/>
  <c r="Q27" i="14"/>
  <c r="Q26" i="14"/>
  <c r="Q25" i="14"/>
  <c r="Q24" i="14"/>
  <c r="Q22" i="14"/>
  <c r="Q21" i="14"/>
  <c r="Q20" i="14"/>
  <c r="Q19" i="14"/>
  <c r="Q18" i="14"/>
  <c r="Q17" i="14"/>
  <c r="Q16" i="14"/>
  <c r="Q15" i="14"/>
  <c r="Q13" i="14"/>
  <c r="Q12" i="14"/>
  <c r="Q11" i="14"/>
  <c r="Q10" i="14"/>
  <c r="Q9" i="14"/>
  <c r="Q8" i="14"/>
  <c r="Q6" i="14"/>
  <c r="Q55" i="14" l="1"/>
  <c r="H63" i="14" l="1"/>
  <c r="H61" i="14"/>
  <c r="H64" i="14"/>
  <c r="H60" i="14" l="1"/>
  <c r="H62" i="14"/>
  <c r="H65" i="14"/>
  <c r="G65" i="14" l="1"/>
  <c r="G63" i="14"/>
  <c r="G64" i="14"/>
  <c r="G62" i="14" l="1"/>
  <c r="G61" i="14" l="1"/>
  <c r="G60" i="14"/>
  <c r="I62" i="14" l="1"/>
  <c r="N10" i="14"/>
  <c r="I63" i="14"/>
  <c r="N25" i="14"/>
  <c r="N38" i="14"/>
  <c r="N46" i="14"/>
  <c r="N56" i="14"/>
  <c r="N29" i="14"/>
  <c r="N48" i="14"/>
  <c r="N19" i="14"/>
  <c r="N30" i="14"/>
  <c r="N37" i="14"/>
  <c r="N55" i="14"/>
  <c r="N22" i="14"/>
  <c r="N20" i="14"/>
  <c r="N49" i="14"/>
  <c r="N45" i="14"/>
  <c r="N26" i="14"/>
  <c r="N40" i="14"/>
  <c r="N28" i="14"/>
  <c r="N17" i="14"/>
  <c r="N13" i="14"/>
  <c r="N58" i="14"/>
  <c r="N47" i="14"/>
  <c r="I61" i="14"/>
  <c r="N18" i="14"/>
  <c r="N43" i="14"/>
  <c r="I65" i="14"/>
  <c r="N11" i="14"/>
  <c r="N39" i="14"/>
  <c r="N44" i="14"/>
  <c r="N12" i="14"/>
  <c r="N57" i="14"/>
  <c r="N31" i="14"/>
  <c r="I64" i="14"/>
  <c r="N36" i="14"/>
  <c r="N21" i="14"/>
  <c r="N54" i="14"/>
  <c r="N51" i="14"/>
  <c r="N50" i="14"/>
  <c r="N35" i="14"/>
  <c r="N16" i="14"/>
  <c r="N27" i="14"/>
  <c r="N34" i="14"/>
  <c r="I60" i="14" l="1"/>
  <c r="N33" i="14"/>
  <c r="N8" i="14"/>
  <c r="N24" i="14"/>
  <c r="N53" i="14"/>
  <c r="N42" i="14"/>
  <c r="N15" i="14"/>
  <c r="G67" i="14" l="1"/>
  <c r="H67" i="14" l="1"/>
  <c r="I67" i="14" l="1"/>
  <c r="N6" i="14" l="1"/>
  <c r="R6" i="14" l="1"/>
  <c r="F6" i="14"/>
  <c r="C62" i="14"/>
  <c r="F25" i="14"/>
  <c r="D65" i="14"/>
  <c r="D63" i="14"/>
  <c r="R19" i="14"/>
  <c r="F19" i="14"/>
  <c r="R26" i="14"/>
  <c r="F26" i="14"/>
  <c r="R13" i="14"/>
  <c r="F13" i="14"/>
  <c r="R47" i="14"/>
  <c r="F47" i="14"/>
  <c r="R20" i="14"/>
  <c r="F20" i="14"/>
  <c r="R10" i="14"/>
  <c r="F10" i="14"/>
  <c r="R54" i="14"/>
  <c r="F54" i="14"/>
  <c r="R37" i="14"/>
  <c r="F37" i="14"/>
  <c r="R58" i="14"/>
  <c r="F58" i="14"/>
  <c r="R55" i="14"/>
  <c r="F55" i="14"/>
  <c r="R18" i="14"/>
  <c r="F18" i="14"/>
  <c r="R39" i="14"/>
  <c r="F39" i="14"/>
  <c r="R35" i="14"/>
  <c r="F35" i="14"/>
  <c r="R36" i="14"/>
  <c r="F36" i="14"/>
  <c r="R40" i="14"/>
  <c r="F40" i="14"/>
  <c r="R21" i="14"/>
  <c r="F21" i="14"/>
  <c r="R22" i="14"/>
  <c r="F22" i="14"/>
  <c r="R17" i="14"/>
  <c r="F17" i="14"/>
  <c r="R46" i="14"/>
  <c r="F46" i="14"/>
  <c r="D64" i="14"/>
  <c r="R49" i="14"/>
  <c r="F49" i="14"/>
  <c r="R30" i="14"/>
  <c r="F30" i="14"/>
  <c r="R45" i="14"/>
  <c r="F45" i="14"/>
  <c r="R34" i="14"/>
  <c r="F34" i="14"/>
  <c r="R50" i="14"/>
  <c r="F50" i="14"/>
  <c r="R43" i="14"/>
  <c r="F43" i="14"/>
  <c r="R57" i="14"/>
  <c r="F57" i="14"/>
  <c r="R16" i="14"/>
  <c r="F16" i="14"/>
  <c r="R48" i="14"/>
  <c r="F48" i="14"/>
  <c r="R27" i="14"/>
  <c r="F27" i="14"/>
  <c r="R56" i="14"/>
  <c r="F56" i="14"/>
  <c r="R44" i="14"/>
  <c r="F44" i="14"/>
  <c r="R29" i="14"/>
  <c r="F29" i="14"/>
  <c r="R12" i="14"/>
  <c r="F12" i="14"/>
  <c r="R11" i="14"/>
  <c r="F11" i="14"/>
  <c r="R28" i="14"/>
  <c r="F28" i="14"/>
  <c r="R38" i="14"/>
  <c r="F38" i="14"/>
  <c r="R31" i="14"/>
  <c r="F31" i="14"/>
  <c r="R51" i="14"/>
  <c r="F51" i="14"/>
  <c r="R9" i="14"/>
  <c r="F9" i="14"/>
  <c r="R25" i="14" l="1"/>
  <c r="C63" i="14"/>
  <c r="C65" i="14"/>
  <c r="C61" i="14"/>
  <c r="C60" i="14"/>
  <c r="C64" i="14"/>
  <c r="R8" i="14"/>
  <c r="F8" i="14"/>
  <c r="D67" i="14"/>
  <c r="D60" i="14"/>
  <c r="R24" i="14"/>
  <c r="F24" i="14"/>
  <c r="C67" i="14"/>
  <c r="D62" i="14"/>
  <c r="R33" i="14"/>
  <c r="F33" i="14"/>
  <c r="R53" i="14"/>
  <c r="F53" i="14"/>
  <c r="R42" i="14"/>
  <c r="F42" i="14"/>
  <c r="R15" i="14"/>
  <c r="F15" i="14"/>
  <c r="D61" i="14"/>
</calcChain>
</file>

<file path=xl/sharedStrings.xml><?xml version="1.0" encoding="utf-8"?>
<sst xmlns="http://schemas.openxmlformats.org/spreadsheetml/2006/main" count="208" uniqueCount="85">
  <si>
    <t>（単位：百万円，％）</t>
    <rPh sb="1" eb="3">
      <t>タンイ</t>
    </rPh>
    <rPh sb="4" eb="7">
      <t>ヒャクマンエン</t>
    </rPh>
    <phoneticPr fontId="3"/>
  </si>
  <si>
    <t>構成比</t>
    <rPh sb="0" eb="3">
      <t>コウセイヒ</t>
    </rPh>
    <phoneticPr fontId="3"/>
  </si>
  <si>
    <t>県内総生産</t>
    <rPh sb="0" eb="2">
      <t>ケンナイ</t>
    </rPh>
    <rPh sb="2" eb="5">
      <t>ソウセイサン</t>
    </rPh>
    <phoneticPr fontId="3"/>
  </si>
  <si>
    <t>青森市</t>
    <rPh sb="0" eb="3">
      <t>アオモリシ</t>
    </rPh>
    <phoneticPr fontId="3"/>
  </si>
  <si>
    <t>外ヶ浜町</t>
    <rPh sb="0" eb="1">
      <t>ソト</t>
    </rPh>
    <rPh sb="2" eb="3">
      <t>ハマ</t>
    </rPh>
    <rPh sb="3" eb="4">
      <t>マチ</t>
    </rPh>
    <phoneticPr fontId="4"/>
  </si>
  <si>
    <t>平内町</t>
  </si>
  <si>
    <t>今別町</t>
  </si>
  <si>
    <t>蓬田村</t>
  </si>
  <si>
    <t>弘前市</t>
    <rPh sb="0" eb="3">
      <t>ヒロサキシ</t>
    </rPh>
    <phoneticPr fontId="3"/>
  </si>
  <si>
    <t>黒石市</t>
    <rPh sb="0" eb="3">
      <t>クロイシシ</t>
    </rPh>
    <phoneticPr fontId="3"/>
  </si>
  <si>
    <t>平川市</t>
    <rPh sb="0" eb="2">
      <t>ヒラカワ</t>
    </rPh>
    <rPh sb="2" eb="3">
      <t>シ</t>
    </rPh>
    <phoneticPr fontId="3"/>
  </si>
  <si>
    <t>藤崎町</t>
  </si>
  <si>
    <t>大鰐町</t>
  </si>
  <si>
    <t>田舎館村</t>
  </si>
  <si>
    <t>西目屋村</t>
  </si>
  <si>
    <t>板柳町</t>
  </si>
  <si>
    <t>八戸市</t>
    <rPh sb="0" eb="2">
      <t>ハチノヘ</t>
    </rPh>
    <rPh sb="2" eb="3">
      <t>シ</t>
    </rPh>
    <phoneticPr fontId="3"/>
  </si>
  <si>
    <t>おいらせ町</t>
    <rPh sb="4" eb="5">
      <t>チョウ</t>
    </rPh>
    <phoneticPr fontId="2"/>
  </si>
  <si>
    <t>五所川原市</t>
    <rPh sb="0" eb="5">
      <t>ゴショガワラシ</t>
    </rPh>
    <phoneticPr fontId="3"/>
  </si>
  <si>
    <t>つがる市</t>
    <rPh sb="3" eb="4">
      <t>シ</t>
    </rPh>
    <phoneticPr fontId="3"/>
  </si>
  <si>
    <t>鯵ヶ沢町</t>
  </si>
  <si>
    <t>深浦町</t>
  </si>
  <si>
    <t>鶴田町</t>
  </si>
  <si>
    <t>中泊町</t>
    <rPh sb="0" eb="1">
      <t>ナカ</t>
    </rPh>
    <rPh sb="1" eb="2">
      <t>ド</t>
    </rPh>
    <rPh sb="2" eb="3">
      <t>マチ</t>
    </rPh>
    <phoneticPr fontId="2"/>
  </si>
  <si>
    <t>十和田市</t>
    <rPh sb="0" eb="4">
      <t>トワダシ</t>
    </rPh>
    <phoneticPr fontId="3"/>
  </si>
  <si>
    <t>三沢市</t>
    <rPh sb="0" eb="2">
      <t>ミサワ</t>
    </rPh>
    <rPh sb="2" eb="3">
      <t>シ</t>
    </rPh>
    <phoneticPr fontId="3"/>
  </si>
  <si>
    <t>六ヶ所村</t>
    <rPh sb="0" eb="4">
      <t>ロッカショムラ</t>
    </rPh>
    <phoneticPr fontId="2"/>
  </si>
  <si>
    <t>むつ市</t>
    <rPh sb="2" eb="3">
      <t>シ</t>
    </rPh>
    <phoneticPr fontId="3"/>
  </si>
  <si>
    <t>県民所得</t>
    <rPh sb="0" eb="2">
      <t>ケンミン</t>
    </rPh>
    <rPh sb="2" eb="4">
      <t>ショトク</t>
    </rPh>
    <phoneticPr fontId="3"/>
  </si>
  <si>
    <t>対前年度増加率</t>
    <rPh sb="0" eb="1">
      <t>タイ</t>
    </rPh>
    <rPh sb="1" eb="4">
      <t>ゼンネンド</t>
    </rPh>
    <rPh sb="4" eb="6">
      <t>ゾウカ</t>
    </rPh>
    <rPh sb="6" eb="7">
      <t>リツ</t>
    </rPh>
    <phoneticPr fontId="3"/>
  </si>
  <si>
    <t>対前年度
増加率</t>
    <rPh sb="0" eb="1">
      <t>タイ</t>
    </rPh>
    <rPh sb="1" eb="4">
      <t>ゼンネンド</t>
    </rPh>
    <rPh sb="5" eb="7">
      <t>ゾウカ</t>
    </rPh>
    <rPh sb="7" eb="8">
      <t>リツ</t>
    </rPh>
    <phoneticPr fontId="3"/>
  </si>
  <si>
    <t>第１次</t>
    <rPh sb="0" eb="1">
      <t>ダイ</t>
    </rPh>
    <rPh sb="2" eb="3">
      <t>ジ</t>
    </rPh>
    <phoneticPr fontId="3"/>
  </si>
  <si>
    <t>第２次</t>
    <rPh sb="0" eb="1">
      <t>ダイ</t>
    </rPh>
    <rPh sb="2" eb="3">
      <t>ジ</t>
    </rPh>
    <phoneticPr fontId="3"/>
  </si>
  <si>
    <t>第３次</t>
    <rPh sb="0" eb="1">
      <t>ダイ</t>
    </rPh>
    <rPh sb="2" eb="3">
      <t>ジ</t>
    </rPh>
    <phoneticPr fontId="3"/>
  </si>
  <si>
    <t>実　　額</t>
    <rPh sb="0" eb="1">
      <t>ジツ</t>
    </rPh>
    <rPh sb="3" eb="4">
      <t>ガク</t>
    </rPh>
    <phoneticPr fontId="3"/>
  </si>
  <si>
    <t>産　　　　業　　　　別</t>
    <rPh sb="0" eb="1">
      <t>サン</t>
    </rPh>
    <rPh sb="5" eb="6">
      <t>ギョウ</t>
    </rPh>
    <rPh sb="10" eb="11">
      <t>ベツ</t>
    </rPh>
    <phoneticPr fontId="3"/>
  </si>
  <si>
    <t>項　　　　目　　　　別</t>
    <rPh sb="0" eb="1">
      <t>コウ</t>
    </rPh>
    <rPh sb="5" eb="6">
      <t>メ</t>
    </rPh>
    <rPh sb="10" eb="11">
      <t>ベツ</t>
    </rPh>
    <phoneticPr fontId="3"/>
  </si>
  <si>
    <t>雇用者
報酬</t>
    <rPh sb="0" eb="3">
      <t>コヨウシャ</t>
    </rPh>
    <rPh sb="4" eb="6">
      <t>ホウシュウ</t>
    </rPh>
    <phoneticPr fontId="3"/>
  </si>
  <si>
    <t>財産
所得</t>
    <rPh sb="0" eb="2">
      <t>ザイサン</t>
    </rPh>
    <rPh sb="3" eb="5">
      <t>ショトク</t>
    </rPh>
    <phoneticPr fontId="3"/>
  </si>
  <si>
    <t>企業
所得</t>
    <rPh sb="0" eb="2">
      <t>キギョウ</t>
    </rPh>
    <rPh sb="3" eb="5">
      <t>ショトク</t>
    </rPh>
    <phoneticPr fontId="3"/>
  </si>
  <si>
    <t>東青</t>
    <rPh sb="0" eb="1">
      <t>ヒガシ</t>
    </rPh>
    <rPh sb="1" eb="2">
      <t>アオ</t>
    </rPh>
    <phoneticPr fontId="3"/>
  </si>
  <si>
    <t>中南</t>
    <rPh sb="0" eb="1">
      <t>チュウ</t>
    </rPh>
    <rPh sb="1" eb="2">
      <t>ナン</t>
    </rPh>
    <phoneticPr fontId="3"/>
  </si>
  <si>
    <t>三八</t>
    <rPh sb="0" eb="1">
      <t>サン</t>
    </rPh>
    <rPh sb="1" eb="2">
      <t>ハチ</t>
    </rPh>
    <phoneticPr fontId="3"/>
  </si>
  <si>
    <t>西北</t>
    <rPh sb="0" eb="2">
      <t>セイホク</t>
    </rPh>
    <phoneticPr fontId="3"/>
  </si>
  <si>
    <t>上北</t>
    <rPh sb="0" eb="1">
      <t>ウエ</t>
    </rPh>
    <rPh sb="1" eb="2">
      <t>キタ</t>
    </rPh>
    <phoneticPr fontId="3"/>
  </si>
  <si>
    <t>下北</t>
    <rPh sb="0" eb="2">
      <t>シモキタ</t>
    </rPh>
    <phoneticPr fontId="3"/>
  </si>
  <si>
    <t>三戸町</t>
    <phoneticPr fontId="3"/>
  </si>
  <si>
    <t>五戸町</t>
    <phoneticPr fontId="3"/>
  </si>
  <si>
    <t>田子町</t>
    <phoneticPr fontId="3"/>
  </si>
  <si>
    <t>南部町</t>
    <phoneticPr fontId="3"/>
  </si>
  <si>
    <t>階上町</t>
    <phoneticPr fontId="3"/>
  </si>
  <si>
    <t>新郷村</t>
    <phoneticPr fontId="3"/>
  </si>
  <si>
    <t>野辺地町</t>
    <phoneticPr fontId="3"/>
  </si>
  <si>
    <t>七戸町</t>
    <phoneticPr fontId="3"/>
  </si>
  <si>
    <t>六戸町</t>
    <phoneticPr fontId="3"/>
  </si>
  <si>
    <t>横浜町</t>
    <phoneticPr fontId="3"/>
  </si>
  <si>
    <t>東北町</t>
    <phoneticPr fontId="3"/>
  </si>
  <si>
    <t>大間町</t>
    <phoneticPr fontId="3"/>
  </si>
  <si>
    <t>東通村</t>
    <phoneticPr fontId="3"/>
  </si>
  <si>
    <t>風間浦村</t>
    <phoneticPr fontId="3"/>
  </si>
  <si>
    <t>佐井村</t>
    <phoneticPr fontId="3"/>
  </si>
  <si>
    <t>中南</t>
    <rPh sb="0" eb="1">
      <t>ナカ</t>
    </rPh>
    <rPh sb="1" eb="2">
      <t>ミナミ</t>
    </rPh>
    <phoneticPr fontId="3"/>
  </si>
  <si>
    <t>上北</t>
    <rPh sb="0" eb="2">
      <t>カミキタ</t>
    </rPh>
    <phoneticPr fontId="3"/>
  </si>
  <si>
    <t>小計</t>
    <rPh sb="0" eb="2">
      <t>ショウケイ</t>
    </rPh>
    <phoneticPr fontId="3"/>
  </si>
  <si>
    <t>県計</t>
    <rPh sb="0" eb="1">
      <t>ケン</t>
    </rPh>
    <rPh sb="1" eb="2">
      <t>ケイ</t>
    </rPh>
    <phoneticPr fontId="3"/>
  </si>
  <si>
    <t>内訳チェック</t>
    <rPh sb="0" eb="2">
      <t>ウチワケ</t>
    </rPh>
    <phoneticPr fontId="3"/>
  </si>
  <si>
    <t>所得</t>
    <rPh sb="0" eb="2">
      <t>ショトク</t>
    </rPh>
    <phoneticPr fontId="3"/>
  </si>
  <si>
    <t>差</t>
    <rPh sb="0" eb="1">
      <t>サ</t>
    </rPh>
    <phoneticPr fontId="3"/>
  </si>
  <si>
    <t>民／内</t>
    <rPh sb="0" eb="1">
      <t>ミン</t>
    </rPh>
    <rPh sb="2" eb="3">
      <t>ナイ</t>
    </rPh>
    <phoneticPr fontId="3"/>
  </si>
  <si>
    <t>実　　額</t>
    <rPh sb="0" eb="1">
      <t>ジツ</t>
    </rPh>
    <rPh sb="3" eb="4">
      <t>ガク</t>
    </rPh>
    <phoneticPr fontId="3"/>
  </si>
  <si>
    <t>※各項目の値は単位未満を四捨五入したことにより、合計と内訳の計が一致しない場合がある。</t>
    <rPh sb="1" eb="4">
      <t>カクコウモク</t>
    </rPh>
    <rPh sb="5" eb="6">
      <t>アタイ</t>
    </rPh>
    <rPh sb="7" eb="9">
      <t>タンイ</t>
    </rPh>
    <rPh sb="9" eb="11">
      <t>ミマン</t>
    </rPh>
    <rPh sb="12" eb="16">
      <t>シシャゴニュウ</t>
    </rPh>
    <rPh sb="24" eb="26">
      <t>ゴウケイ</t>
    </rPh>
    <rPh sb="27" eb="29">
      <t>ウチワケ</t>
    </rPh>
    <rPh sb="30" eb="31">
      <t>ケイ</t>
    </rPh>
    <rPh sb="32" eb="34">
      <t>イッチ</t>
    </rPh>
    <rPh sb="37" eb="39">
      <t>バアイ</t>
    </rPh>
    <phoneticPr fontId="3"/>
  </si>
  <si>
    <t>24年度</t>
    <rPh sb="2" eb="4">
      <t>ネンド</t>
    </rPh>
    <phoneticPr fontId="3"/>
  </si>
  <si>
    <t>（単位：百万円,％）</t>
    <rPh sb="1" eb="3">
      <t>タンイ</t>
    </rPh>
    <rPh sb="4" eb="7">
      <t>ヒャクマンエン</t>
    </rPh>
    <phoneticPr fontId="3"/>
  </si>
  <si>
    <t>25年度</t>
    <rPh sb="2" eb="4">
      <t>ネンド</t>
    </rPh>
    <phoneticPr fontId="3"/>
  </si>
  <si>
    <t>平成25年度　市町村内総生産</t>
    <rPh sb="0" eb="2">
      <t>ヘイセイ</t>
    </rPh>
    <rPh sb="4" eb="6">
      <t>ネンド</t>
    </rPh>
    <rPh sb="7" eb="10">
      <t>シチョウソン</t>
    </rPh>
    <rPh sb="10" eb="11">
      <t>ナイ</t>
    </rPh>
    <rPh sb="11" eb="14">
      <t>ソウセイサン</t>
    </rPh>
    <phoneticPr fontId="3"/>
  </si>
  <si>
    <t>平内町</t>
    <phoneticPr fontId="3"/>
  </si>
  <si>
    <t>今別町</t>
    <phoneticPr fontId="3"/>
  </si>
  <si>
    <t>蓬田村</t>
    <phoneticPr fontId="3"/>
  </si>
  <si>
    <t>実額
（千円)</t>
    <rPh sb="0" eb="2">
      <t>ジツガク</t>
    </rPh>
    <rPh sb="4" eb="6">
      <t>センエン</t>
    </rPh>
    <phoneticPr fontId="3"/>
  </si>
  <si>
    <t>対前年度増加率</t>
    <rPh sb="0" eb="1">
      <t>タイ</t>
    </rPh>
    <rPh sb="1" eb="4">
      <t>ゼンネンド</t>
    </rPh>
    <rPh sb="4" eb="7">
      <t>ゾウカリツ</t>
    </rPh>
    <phoneticPr fontId="3"/>
  </si>
  <si>
    <t>令和４年度　市町村内総生産</t>
    <rPh sb="0" eb="2">
      <t>レイワ</t>
    </rPh>
    <rPh sb="3" eb="5">
      <t>ネンド</t>
    </rPh>
    <rPh sb="4" eb="5">
      <t>ガンネン</t>
    </rPh>
    <rPh sb="6" eb="9">
      <t>シチョウソン</t>
    </rPh>
    <rPh sb="9" eb="10">
      <t>ナイ</t>
    </rPh>
    <rPh sb="10" eb="13">
      <t>ソウセイサン</t>
    </rPh>
    <phoneticPr fontId="3"/>
  </si>
  <si>
    <t>令和３年度</t>
    <rPh sb="0" eb="2">
      <t>レイワ</t>
    </rPh>
    <rPh sb="3" eb="5">
      <t>ネンド</t>
    </rPh>
    <rPh sb="4" eb="5">
      <t>ガンネン</t>
    </rPh>
    <phoneticPr fontId="3"/>
  </si>
  <si>
    <t>令和４年度</t>
    <rPh sb="0" eb="1">
      <t>レイワ</t>
    </rPh>
    <rPh sb="3" eb="5">
      <t>ネンド</t>
    </rPh>
    <phoneticPr fontId="3"/>
  </si>
  <si>
    <t>令和４年度　市町村民所得</t>
    <rPh sb="0" eb="1">
      <t>レイワ</t>
    </rPh>
    <rPh sb="3" eb="4">
      <t>ド</t>
    </rPh>
    <rPh sb="5" eb="8">
      <t>シチョウソン</t>
    </rPh>
    <rPh sb="8" eb="9">
      <t>ミン</t>
    </rPh>
    <rPh sb="9" eb="11">
      <t>ショトク</t>
    </rPh>
    <phoneticPr fontId="3"/>
  </si>
  <si>
    <t>令和４年度
１人当たり所得</t>
    <rPh sb="0" eb="1">
      <t>レイワ</t>
    </rPh>
    <rPh sb="3" eb="5">
      <t>ネンド</t>
    </rPh>
    <rPh sb="5" eb="7">
      <t>ヒトリ</t>
    </rPh>
    <rPh sb="6" eb="7">
      <t>ニン</t>
    </rPh>
    <rPh sb="7" eb="8">
      <t>ア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</si>
</sst>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 ;[Black]\-0.0\ "/>
    <numFmt numFmtId="177" formatCode="#,##0.0;[Red]\-#,##0.0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sz val="12"/>
      <name val="ＭＳ Ｐゴシック"/>
      <family val="3"/>
      <charset val="128"/>
      <scheme val="major"/>
    </font>
    <font>
      <sz val="10"/>
      <name val="ＭＳ Ｐゴシック"/>
      <family val="3"/>
      <charset val="128"/>
    </font>
    <font>
      <sz val="12"/>
      <name val="游ゴシック Medium"/>
      <family val="3"/>
      <charset val="128"/>
    </font>
    <font>
      <sz val="10"/>
      <name val="游ゴシック"/>
      <family val="3"/>
      <charset val="128"/>
    </font>
    <font>
      <sz val="11"/>
      <name val="游ゴシック"/>
      <family val="3"/>
      <charset val="128"/>
    </font>
    <font>
      <sz val="9"/>
      <name val="游ゴシック"/>
      <family val="3"/>
      <charset val="128"/>
    </font>
    <font>
      <sz val="8"/>
      <name val="游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dashed">
        <color indexed="64"/>
      </right>
      <top/>
      <bottom/>
      <diagonal/>
    </border>
    <border>
      <left/>
      <right style="dash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ashed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0" borderId="0" applyFill="0" applyBorder="0" applyAlignment="0" applyProtection="0"/>
  </cellStyleXfs>
  <cellXfs count="235">
    <xf numFmtId="0" fontId="0" fillId="0" borderId="0" xfId="0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>
      <alignment vertical="center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horizontal="right" vertical="center"/>
    </xf>
    <xf numFmtId="0" fontId="8" fillId="0" borderId="4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6" fillId="0" borderId="4" xfId="0" applyFont="1" applyBorder="1" applyAlignment="1">
      <alignment horizontal="distributed" vertical="center"/>
    </xf>
    <xf numFmtId="38" fontId="6" fillId="0" borderId="3" xfId="1" applyFont="1" applyBorder="1" applyAlignment="1">
      <alignment horizontal="right" vertical="center"/>
    </xf>
    <xf numFmtId="176" fontId="6" fillId="0" borderId="6" xfId="0" applyNumberFormat="1" applyFont="1" applyBorder="1" applyAlignment="1">
      <alignment horizontal="right" vertical="center"/>
    </xf>
    <xf numFmtId="176" fontId="6" fillId="0" borderId="3" xfId="0" applyNumberFormat="1" applyFont="1" applyBorder="1" applyAlignment="1">
      <alignment horizontal="right" vertical="center"/>
    </xf>
    <xf numFmtId="38" fontId="6" fillId="0" borderId="4" xfId="1" applyFont="1" applyBorder="1" applyAlignment="1">
      <alignment horizontal="right" vertical="center"/>
    </xf>
    <xf numFmtId="38" fontId="6" fillId="0" borderId="11" xfId="1" applyFont="1" applyBorder="1" applyAlignment="1">
      <alignment horizontal="right" vertical="center"/>
    </xf>
    <xf numFmtId="38" fontId="6" fillId="0" borderId="5" xfId="1" applyFont="1" applyBorder="1" applyAlignment="1">
      <alignment horizontal="right" vertical="center"/>
    </xf>
    <xf numFmtId="176" fontId="6" fillId="0" borderId="4" xfId="0" applyNumberFormat="1" applyFont="1" applyBorder="1" applyAlignment="1">
      <alignment horizontal="right" vertical="center"/>
    </xf>
    <xf numFmtId="176" fontId="6" fillId="0" borderId="11" xfId="0" applyNumberFormat="1" applyFont="1" applyBorder="1" applyAlignment="1">
      <alignment horizontal="right" vertical="center"/>
    </xf>
    <xf numFmtId="0" fontId="6" fillId="0" borderId="7" xfId="0" applyFont="1" applyBorder="1" applyAlignment="1">
      <alignment horizontal="distributed" vertical="center"/>
    </xf>
    <xf numFmtId="38" fontId="6" fillId="0" borderId="2" xfId="1" applyFont="1" applyBorder="1" applyAlignment="1">
      <alignment horizontal="center" vertical="center"/>
    </xf>
    <xf numFmtId="176" fontId="6" fillId="0" borderId="12" xfId="0" applyNumberFormat="1" applyFont="1" applyBorder="1" applyAlignment="1">
      <alignment horizontal="center" vertical="center"/>
    </xf>
    <xf numFmtId="176" fontId="6" fillId="0" borderId="8" xfId="0" applyNumberFormat="1" applyFont="1" applyBorder="1" applyAlignment="1">
      <alignment horizontal="center" vertical="center"/>
    </xf>
    <xf numFmtId="38" fontId="6" fillId="0" borderId="13" xfId="1" applyFont="1" applyBorder="1" applyAlignment="1">
      <alignment horizontal="center" vertical="center"/>
    </xf>
    <xf numFmtId="38" fontId="6" fillId="0" borderId="14" xfId="1" applyFont="1" applyBorder="1" applyAlignment="1">
      <alignment horizontal="center" vertical="center"/>
    </xf>
    <xf numFmtId="38" fontId="6" fillId="0" borderId="15" xfId="1" applyFont="1" applyBorder="1" applyAlignment="1">
      <alignment horizontal="center" vertical="center"/>
    </xf>
    <xf numFmtId="176" fontId="6" fillId="0" borderId="7" xfId="0" applyNumberFormat="1" applyFont="1" applyBorder="1" applyAlignment="1">
      <alignment horizontal="center" vertical="center"/>
    </xf>
    <xf numFmtId="176" fontId="6" fillId="0" borderId="16" xfId="0" applyNumberFormat="1" applyFont="1" applyBorder="1" applyAlignment="1">
      <alignment horizontal="center" vertical="center"/>
    </xf>
    <xf numFmtId="0" fontId="6" fillId="2" borderId="7" xfId="0" applyFont="1" applyFill="1" applyBorder="1" applyAlignment="1">
      <alignment vertical="center"/>
    </xf>
    <xf numFmtId="38" fontId="6" fillId="2" borderId="8" xfId="1" applyFont="1" applyFill="1" applyBorder="1" applyAlignment="1">
      <alignment vertical="center"/>
    </xf>
    <xf numFmtId="176" fontId="6" fillId="2" borderId="12" xfId="0" applyNumberFormat="1" applyFont="1" applyFill="1" applyBorder="1" applyAlignment="1">
      <alignment vertical="center"/>
    </xf>
    <xf numFmtId="176" fontId="6" fillId="2" borderId="8" xfId="0" applyNumberFormat="1" applyFont="1" applyFill="1" applyBorder="1" applyAlignment="1">
      <alignment vertical="center"/>
    </xf>
    <xf numFmtId="38" fontId="6" fillId="2" borderId="7" xfId="1" applyFont="1" applyFill="1" applyBorder="1" applyAlignment="1">
      <alignment vertical="center"/>
    </xf>
    <xf numFmtId="38" fontId="6" fillId="2" borderId="16" xfId="1" applyFont="1" applyFill="1" applyBorder="1" applyAlignment="1">
      <alignment vertical="center"/>
    </xf>
    <xf numFmtId="38" fontId="6" fillId="2" borderId="0" xfId="1" applyFont="1" applyFill="1" applyBorder="1" applyAlignment="1">
      <alignment vertical="center"/>
    </xf>
    <xf numFmtId="176" fontId="6" fillId="2" borderId="7" xfId="0" applyNumberFormat="1" applyFont="1" applyFill="1" applyBorder="1" applyAlignment="1">
      <alignment vertical="center"/>
    </xf>
    <xf numFmtId="176" fontId="6" fillId="2" borderId="16" xfId="0" applyNumberFormat="1" applyFont="1" applyFill="1" applyBorder="1" applyAlignment="1">
      <alignment vertical="center"/>
    </xf>
    <xf numFmtId="0" fontId="6" fillId="0" borderId="7" xfId="2" applyFont="1" applyFill="1" applyBorder="1" applyAlignment="1">
      <alignment vertical="center"/>
    </xf>
    <xf numFmtId="38" fontId="6" fillId="0" borderId="8" xfId="1" applyFont="1" applyBorder="1" applyAlignment="1">
      <alignment vertical="center"/>
    </xf>
    <xf numFmtId="176" fontId="6" fillId="0" borderId="12" xfId="0" applyNumberFormat="1" applyFont="1" applyBorder="1" applyAlignment="1">
      <alignment vertical="center"/>
    </xf>
    <xf numFmtId="176" fontId="6" fillId="0" borderId="8" xfId="0" applyNumberFormat="1" applyFont="1" applyBorder="1" applyAlignment="1">
      <alignment vertical="center"/>
    </xf>
    <xf numFmtId="38" fontId="6" fillId="0" borderId="7" xfId="1" applyFont="1" applyBorder="1" applyAlignment="1">
      <alignment vertical="center"/>
    </xf>
    <xf numFmtId="38" fontId="6" fillId="0" borderId="16" xfId="1" applyFont="1" applyBorder="1" applyAlignment="1">
      <alignment vertical="center"/>
    </xf>
    <xf numFmtId="38" fontId="6" fillId="0" borderId="0" xfId="1" applyFont="1" applyBorder="1" applyAlignment="1">
      <alignment vertical="center"/>
    </xf>
    <xf numFmtId="176" fontId="6" fillId="0" borderId="7" xfId="0" applyNumberFormat="1" applyFont="1" applyBorder="1" applyAlignment="1">
      <alignment vertical="center"/>
    </xf>
    <xf numFmtId="176" fontId="6" fillId="0" borderId="16" xfId="0" applyNumberFormat="1" applyFont="1" applyBorder="1" applyAlignment="1">
      <alignment vertical="center"/>
    </xf>
    <xf numFmtId="38" fontId="6" fillId="0" borderId="10" xfId="1" applyFont="1" applyBorder="1" applyAlignment="1">
      <alignment vertical="center"/>
    </xf>
    <xf numFmtId="0" fontId="6" fillId="0" borderId="13" xfId="2" applyFont="1" applyFill="1" applyBorder="1" applyAlignment="1">
      <alignment vertical="center"/>
    </xf>
    <xf numFmtId="38" fontId="6" fillId="0" borderId="2" xfId="1" applyFont="1" applyBorder="1" applyAlignment="1">
      <alignment vertical="center"/>
    </xf>
    <xf numFmtId="176" fontId="6" fillId="0" borderId="17" xfId="0" applyNumberFormat="1" applyFont="1" applyBorder="1" applyAlignment="1">
      <alignment vertical="center"/>
    </xf>
    <xf numFmtId="176" fontId="6" fillId="0" borderId="2" xfId="0" applyNumberFormat="1" applyFont="1" applyBorder="1" applyAlignment="1">
      <alignment vertical="center"/>
    </xf>
    <xf numFmtId="38" fontId="6" fillId="0" borderId="13" xfId="1" applyFont="1" applyBorder="1" applyAlignment="1">
      <alignment vertical="center"/>
    </xf>
    <xf numFmtId="38" fontId="6" fillId="0" borderId="14" xfId="1" applyFont="1" applyBorder="1" applyAlignment="1">
      <alignment vertical="center"/>
    </xf>
    <xf numFmtId="38" fontId="6" fillId="0" borderId="15" xfId="1" applyFont="1" applyBorder="1" applyAlignment="1">
      <alignment vertical="center"/>
    </xf>
    <xf numFmtId="176" fontId="6" fillId="0" borderId="13" xfId="0" applyNumberFormat="1" applyFont="1" applyBorder="1" applyAlignment="1">
      <alignment vertical="center"/>
    </xf>
    <xf numFmtId="176" fontId="6" fillId="0" borderId="14" xfId="0" applyNumberFormat="1" applyFont="1" applyBorder="1" applyAlignment="1">
      <alignment vertical="center"/>
    </xf>
    <xf numFmtId="0" fontId="6" fillId="2" borderId="7" xfId="2" applyFont="1" applyFill="1" applyBorder="1" applyAlignment="1">
      <alignment vertical="center"/>
    </xf>
    <xf numFmtId="0" fontId="6" fillId="0" borderId="9" xfId="2" applyFont="1" applyFill="1" applyBorder="1" applyAlignment="1">
      <alignment vertical="center"/>
    </xf>
    <xf numFmtId="176" fontId="6" fillId="0" borderId="18" xfId="0" applyNumberFormat="1" applyFont="1" applyBorder="1" applyAlignment="1">
      <alignment vertical="center"/>
    </xf>
    <xf numFmtId="176" fontId="6" fillId="0" borderId="10" xfId="0" applyNumberFormat="1" applyFont="1" applyBorder="1" applyAlignment="1">
      <alignment vertical="center"/>
    </xf>
    <xf numFmtId="38" fontId="6" fillId="0" borderId="9" xfId="1" applyFont="1" applyBorder="1" applyAlignment="1">
      <alignment vertical="center"/>
    </xf>
    <xf numFmtId="38" fontId="6" fillId="0" borderId="19" xfId="1" applyFont="1" applyBorder="1" applyAlignment="1">
      <alignment vertical="center"/>
    </xf>
    <xf numFmtId="176" fontId="6" fillId="0" borderId="9" xfId="0" applyNumberFormat="1" applyFont="1" applyBorder="1" applyAlignment="1">
      <alignment vertical="center"/>
    </xf>
    <xf numFmtId="176" fontId="6" fillId="0" borderId="19" xfId="0" applyNumberFormat="1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7" xfId="2" applyFont="1" applyFill="1" applyBorder="1" applyAlignment="1">
      <alignment horizontal="left" vertical="center"/>
    </xf>
    <xf numFmtId="0" fontId="6" fillId="0" borderId="13" xfId="2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6" fillId="0" borderId="9" xfId="0" applyFont="1" applyFill="1" applyBorder="1" applyAlignment="1">
      <alignment vertical="center"/>
    </xf>
    <xf numFmtId="0" fontId="6" fillId="0" borderId="13" xfId="0" applyFont="1" applyFill="1" applyBorder="1" applyAlignment="1">
      <alignment vertical="center"/>
    </xf>
    <xf numFmtId="0" fontId="6" fillId="0" borderId="7" xfId="0" applyFont="1" applyFill="1" applyBorder="1" applyAlignment="1">
      <alignment vertical="center"/>
    </xf>
    <xf numFmtId="0" fontId="6" fillId="0" borderId="9" xfId="0" applyFont="1" applyBorder="1" applyAlignment="1">
      <alignment vertical="center"/>
    </xf>
    <xf numFmtId="38" fontId="6" fillId="0" borderId="6" xfId="1" applyFont="1" applyBorder="1" applyAlignment="1">
      <alignment horizontal="right" vertical="center"/>
    </xf>
    <xf numFmtId="38" fontId="6" fillId="0" borderId="12" xfId="1" applyFont="1" applyBorder="1" applyAlignment="1">
      <alignment horizontal="center" vertical="center"/>
    </xf>
    <xf numFmtId="38" fontId="6" fillId="2" borderId="12" xfId="1" applyFont="1" applyFill="1" applyBorder="1" applyAlignment="1">
      <alignment vertical="center"/>
    </xf>
    <xf numFmtId="176" fontId="6" fillId="0" borderId="0" xfId="0" applyNumberFormat="1" applyFont="1" applyBorder="1" applyAlignment="1">
      <alignment vertical="center"/>
    </xf>
    <xf numFmtId="38" fontId="6" fillId="0" borderId="17" xfId="1" applyFont="1" applyBorder="1" applyAlignment="1">
      <alignment vertical="center"/>
    </xf>
    <xf numFmtId="38" fontId="6" fillId="0" borderId="12" xfId="1" applyFont="1" applyBorder="1" applyAlignment="1">
      <alignment vertical="center"/>
    </xf>
    <xf numFmtId="0" fontId="9" fillId="0" borderId="0" xfId="0" quotePrefix="1" applyFont="1" applyAlignment="1">
      <alignment horizontal="left" vertical="center"/>
    </xf>
    <xf numFmtId="0" fontId="6" fillId="0" borderId="0" xfId="0" applyFont="1" applyFill="1" applyBorder="1" applyAlignment="1">
      <alignment vertical="center"/>
    </xf>
    <xf numFmtId="38" fontId="6" fillId="0" borderId="0" xfId="1" applyFont="1" applyFill="1" applyBorder="1" applyAlignment="1">
      <alignment horizontal="right" vertical="center"/>
    </xf>
    <xf numFmtId="38" fontId="6" fillId="0" borderId="0" xfId="1" applyFont="1" applyFill="1" applyBorder="1" applyAlignment="1">
      <alignment horizontal="center" vertical="center"/>
    </xf>
    <xf numFmtId="38" fontId="6" fillId="0" borderId="0" xfId="1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38" fontId="6" fillId="0" borderId="18" xfId="1" applyFont="1" applyBorder="1" applyAlignment="1">
      <alignment vertical="center"/>
    </xf>
    <xf numFmtId="38" fontId="0" fillId="0" borderId="0" xfId="0" applyNumberFormat="1">
      <alignment vertical="center"/>
    </xf>
    <xf numFmtId="0" fontId="0" fillId="3" borderId="0" xfId="0" applyFill="1">
      <alignment vertical="center"/>
    </xf>
    <xf numFmtId="0" fontId="10" fillId="0" borderId="0" xfId="0" applyFont="1">
      <alignment vertical="center"/>
    </xf>
    <xf numFmtId="177" fontId="0" fillId="0" borderId="0" xfId="0" applyNumberFormat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7" fillId="0" borderId="7" xfId="0" applyFont="1" applyBorder="1" applyAlignment="1">
      <alignment horizontal="distributed" vertical="center"/>
    </xf>
    <xf numFmtId="0" fontId="7" fillId="0" borderId="13" xfId="2" applyFont="1" applyFill="1" applyBorder="1" applyAlignment="1">
      <alignment vertical="center"/>
    </xf>
    <xf numFmtId="0" fontId="7" fillId="0" borderId="13" xfId="2" applyFont="1" applyFill="1" applyBorder="1" applyAlignment="1">
      <alignment horizontal="left" vertical="center"/>
    </xf>
    <xf numFmtId="0" fontId="7" fillId="0" borderId="13" xfId="0" applyFont="1" applyFill="1" applyBorder="1" applyAlignment="1">
      <alignment vertical="center"/>
    </xf>
    <xf numFmtId="0" fontId="7" fillId="0" borderId="2" xfId="2" applyFont="1" applyFill="1" applyBorder="1" applyAlignment="1">
      <alignment vertical="center"/>
    </xf>
    <xf numFmtId="0" fontId="11" fillId="0" borderId="0" xfId="0" quotePrefix="1" applyFont="1" applyAlignment="1">
      <alignment horizontal="left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right" vertical="center"/>
    </xf>
    <xf numFmtId="0" fontId="13" fillId="0" borderId="4" xfId="0" applyFont="1" applyFill="1" applyBorder="1" applyAlignment="1">
      <alignment horizontal="distributed" vertical="center"/>
    </xf>
    <xf numFmtId="0" fontId="13" fillId="2" borderId="7" xfId="0" applyFont="1" applyFill="1" applyBorder="1" applyAlignment="1">
      <alignment vertical="center"/>
    </xf>
    <xf numFmtId="0" fontId="13" fillId="0" borderId="7" xfId="2" applyFont="1" applyFill="1" applyBorder="1" applyAlignment="1">
      <alignment vertical="center"/>
    </xf>
    <xf numFmtId="0" fontId="13" fillId="2" borderId="7" xfId="2" applyFont="1" applyFill="1" applyBorder="1" applyAlignment="1">
      <alignment vertical="center"/>
    </xf>
    <xf numFmtId="0" fontId="13" fillId="0" borderId="9" xfId="2" applyFont="1" applyFill="1" applyBorder="1" applyAlignment="1">
      <alignment vertical="center"/>
    </xf>
    <xf numFmtId="0" fontId="13" fillId="0" borderId="7" xfId="0" applyFont="1" applyBorder="1" applyAlignment="1">
      <alignment vertical="center"/>
    </xf>
    <xf numFmtId="0" fontId="13" fillId="0" borderId="7" xfId="2" applyFont="1" applyFill="1" applyBorder="1" applyAlignment="1">
      <alignment horizontal="left" vertical="center"/>
    </xf>
    <xf numFmtId="0" fontId="13" fillId="0" borderId="13" xfId="2" applyFont="1" applyFill="1" applyBorder="1" applyAlignment="1">
      <alignment horizontal="left" vertical="center"/>
    </xf>
    <xf numFmtId="0" fontId="13" fillId="2" borderId="7" xfId="0" applyFont="1" applyFill="1" applyBorder="1" applyAlignment="1">
      <alignment horizontal="left" vertical="center"/>
    </xf>
    <xf numFmtId="0" fontId="13" fillId="0" borderId="7" xfId="0" applyFont="1" applyBorder="1" applyAlignment="1">
      <alignment horizontal="left" vertical="center"/>
    </xf>
    <xf numFmtId="0" fontId="13" fillId="0" borderId="9" xfId="0" applyFont="1" applyFill="1" applyBorder="1" applyAlignment="1">
      <alignment vertical="center"/>
    </xf>
    <xf numFmtId="0" fontId="13" fillId="0" borderId="13" xfId="0" applyFont="1" applyFill="1" applyBorder="1" applyAlignment="1">
      <alignment vertical="center"/>
    </xf>
    <xf numFmtId="0" fontId="13" fillId="0" borderId="7" xfId="0" applyFont="1" applyFill="1" applyBorder="1" applyAlignment="1">
      <alignment vertical="center"/>
    </xf>
    <xf numFmtId="0" fontId="13" fillId="0" borderId="9" xfId="0" applyFont="1" applyBorder="1" applyAlignment="1">
      <alignment vertical="center"/>
    </xf>
    <xf numFmtId="0" fontId="13" fillId="0" borderId="0" xfId="0" applyFont="1">
      <alignment vertical="center"/>
    </xf>
    <xf numFmtId="0" fontId="14" fillId="0" borderId="3" xfId="0" applyFont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3" fillId="0" borderId="0" xfId="0" applyFont="1" applyBorder="1" applyAlignment="1">
      <alignment horizontal="right" vertical="center"/>
    </xf>
    <xf numFmtId="0" fontId="13" fillId="2" borderId="8" xfId="2" applyFont="1" applyFill="1" applyBorder="1" applyAlignment="1">
      <alignment vertical="center"/>
    </xf>
    <xf numFmtId="0" fontId="13" fillId="0" borderId="8" xfId="0" applyFont="1" applyBorder="1" applyAlignment="1">
      <alignment vertical="center"/>
    </xf>
    <xf numFmtId="0" fontId="13" fillId="0" borderId="8" xfId="2" applyFont="1" applyFill="1" applyBorder="1" applyAlignment="1">
      <alignment vertical="center"/>
    </xf>
    <xf numFmtId="0" fontId="13" fillId="0" borderId="10" xfId="2" applyFont="1" applyFill="1" applyBorder="1" applyAlignment="1">
      <alignment horizontal="left" vertical="center"/>
    </xf>
    <xf numFmtId="0" fontId="13" fillId="0" borderId="15" xfId="0" applyFont="1" applyFill="1" applyBorder="1" applyAlignment="1">
      <alignment vertical="center"/>
    </xf>
    <xf numFmtId="0" fontId="13" fillId="0" borderId="4" xfId="0" applyFont="1" applyBorder="1" applyAlignment="1">
      <alignment horizontal="distributed" vertical="center"/>
    </xf>
    <xf numFmtId="38" fontId="13" fillId="0" borderId="3" xfId="1" applyFont="1" applyBorder="1" applyAlignment="1">
      <alignment horizontal="right" vertical="center"/>
    </xf>
    <xf numFmtId="38" fontId="13" fillId="0" borderId="6" xfId="1" applyFont="1" applyBorder="1" applyAlignment="1">
      <alignment horizontal="right" vertical="center"/>
    </xf>
    <xf numFmtId="176" fontId="13" fillId="0" borderId="6" xfId="0" applyNumberFormat="1" applyFont="1" applyBorder="1" applyAlignment="1">
      <alignment horizontal="right" vertical="center"/>
    </xf>
    <xf numFmtId="176" fontId="13" fillId="0" borderId="3" xfId="0" applyNumberFormat="1" applyFont="1" applyBorder="1" applyAlignment="1">
      <alignment horizontal="right" vertical="center"/>
    </xf>
    <xf numFmtId="3" fontId="13" fillId="0" borderId="3" xfId="1" applyNumberFormat="1" applyFont="1" applyBorder="1" applyAlignment="1">
      <alignment horizontal="right" vertical="center"/>
    </xf>
    <xf numFmtId="3" fontId="13" fillId="0" borderId="6" xfId="1" applyNumberFormat="1" applyFont="1" applyBorder="1" applyAlignment="1">
      <alignment horizontal="right" vertical="center"/>
    </xf>
    <xf numFmtId="176" fontId="13" fillId="0" borderId="5" xfId="0" applyNumberFormat="1" applyFont="1" applyBorder="1" applyAlignment="1">
      <alignment horizontal="right" vertical="center"/>
    </xf>
    <xf numFmtId="37" fontId="13" fillId="0" borderId="3" xfId="0" applyNumberFormat="1" applyFont="1" applyBorder="1" applyAlignment="1">
      <alignment horizontal="right" vertical="center"/>
    </xf>
    <xf numFmtId="38" fontId="13" fillId="0" borderId="2" xfId="1" applyFont="1" applyBorder="1" applyAlignment="1">
      <alignment horizontal="center" vertical="center"/>
    </xf>
    <xf numFmtId="38" fontId="13" fillId="0" borderId="12" xfId="1" applyFont="1" applyBorder="1" applyAlignment="1">
      <alignment horizontal="center" vertical="center"/>
    </xf>
    <xf numFmtId="176" fontId="13" fillId="0" borderId="12" xfId="0" applyNumberFormat="1" applyFont="1" applyBorder="1" applyAlignment="1">
      <alignment horizontal="center" vertical="center"/>
    </xf>
    <xf numFmtId="176" fontId="13" fillId="0" borderId="8" xfId="0" applyNumberFormat="1" applyFont="1" applyBorder="1" applyAlignment="1">
      <alignment horizontal="center" vertical="center"/>
    </xf>
    <xf numFmtId="3" fontId="13" fillId="0" borderId="8" xfId="1" applyNumberFormat="1" applyFont="1" applyBorder="1" applyAlignment="1">
      <alignment horizontal="center" vertical="center"/>
    </xf>
    <xf numFmtId="3" fontId="13" fillId="0" borderId="12" xfId="1" applyNumberFormat="1" applyFont="1" applyBorder="1" applyAlignment="1">
      <alignment horizontal="center" vertical="center"/>
    </xf>
    <xf numFmtId="176" fontId="13" fillId="0" borderId="0" xfId="0" applyNumberFormat="1" applyFont="1" applyBorder="1" applyAlignment="1">
      <alignment horizontal="center" vertical="center"/>
    </xf>
    <xf numFmtId="37" fontId="13" fillId="0" borderId="8" xfId="0" applyNumberFormat="1" applyFont="1" applyBorder="1" applyAlignment="1">
      <alignment horizontal="center" vertical="center"/>
    </xf>
    <xf numFmtId="38" fontId="13" fillId="2" borderId="8" xfId="1" applyFont="1" applyFill="1" applyBorder="1" applyAlignment="1">
      <alignment vertical="center"/>
    </xf>
    <xf numFmtId="38" fontId="13" fillId="2" borderId="12" xfId="1" applyFont="1" applyFill="1" applyBorder="1" applyAlignment="1">
      <alignment vertical="center"/>
    </xf>
    <xf numFmtId="176" fontId="13" fillId="2" borderId="12" xfId="0" applyNumberFormat="1" applyFont="1" applyFill="1" applyBorder="1" applyAlignment="1">
      <alignment vertical="center"/>
    </xf>
    <xf numFmtId="176" fontId="13" fillId="2" borderId="8" xfId="0" applyNumberFormat="1" applyFont="1" applyFill="1" applyBorder="1" applyAlignment="1">
      <alignment vertical="center"/>
    </xf>
    <xf numFmtId="3" fontId="13" fillId="2" borderId="8" xfId="1" applyNumberFormat="1" applyFont="1" applyFill="1" applyBorder="1" applyAlignment="1">
      <alignment vertical="center"/>
    </xf>
    <xf numFmtId="3" fontId="13" fillId="2" borderId="12" xfId="1" applyNumberFormat="1" applyFont="1" applyFill="1" applyBorder="1" applyAlignment="1">
      <alignment vertical="center"/>
    </xf>
    <xf numFmtId="176" fontId="13" fillId="2" borderId="0" xfId="0" applyNumberFormat="1" applyFont="1" applyFill="1" applyBorder="1" applyAlignment="1">
      <alignment vertical="center"/>
    </xf>
    <xf numFmtId="37" fontId="13" fillId="2" borderId="8" xfId="0" applyNumberFormat="1" applyFont="1" applyFill="1" applyBorder="1" applyAlignment="1">
      <alignment vertical="center"/>
    </xf>
    <xf numFmtId="38" fontId="13" fillId="0" borderId="8" xfId="1" applyFont="1" applyBorder="1" applyAlignment="1">
      <alignment vertical="center"/>
    </xf>
    <xf numFmtId="38" fontId="13" fillId="0" borderId="12" xfId="1" applyFont="1" applyBorder="1" applyAlignment="1">
      <alignment vertical="center"/>
    </xf>
    <xf numFmtId="176" fontId="13" fillId="0" borderId="12" xfId="0" applyNumberFormat="1" applyFont="1" applyBorder="1" applyAlignment="1">
      <alignment vertical="center"/>
    </xf>
    <xf numFmtId="176" fontId="13" fillId="0" borderId="8" xfId="0" applyNumberFormat="1" applyFont="1" applyBorder="1" applyAlignment="1">
      <alignment vertical="center"/>
    </xf>
    <xf numFmtId="3" fontId="13" fillId="0" borderId="8" xfId="1" applyNumberFormat="1" applyFont="1" applyBorder="1" applyAlignment="1">
      <alignment vertical="center"/>
    </xf>
    <xf numFmtId="3" fontId="13" fillId="0" borderId="12" xfId="1" applyNumberFormat="1" applyFont="1" applyBorder="1" applyAlignment="1">
      <alignment vertical="center"/>
    </xf>
    <xf numFmtId="37" fontId="13" fillId="0" borderId="8" xfId="0" applyNumberFormat="1" applyFont="1" applyBorder="1" applyAlignment="1">
      <alignment vertical="center"/>
    </xf>
    <xf numFmtId="38" fontId="13" fillId="0" borderId="10" xfId="1" applyFont="1" applyBorder="1" applyAlignment="1">
      <alignment vertical="center"/>
    </xf>
    <xf numFmtId="176" fontId="13" fillId="0" borderId="10" xfId="0" applyNumberFormat="1" applyFont="1" applyBorder="1" applyAlignment="1">
      <alignment vertical="center"/>
    </xf>
    <xf numFmtId="3" fontId="13" fillId="0" borderId="10" xfId="1" applyNumberFormat="1" applyFont="1" applyBorder="1" applyAlignment="1">
      <alignment vertical="center"/>
    </xf>
    <xf numFmtId="176" fontId="13" fillId="0" borderId="18" xfId="0" applyNumberFormat="1" applyFont="1" applyBorder="1" applyAlignment="1">
      <alignment vertical="center"/>
    </xf>
    <xf numFmtId="38" fontId="13" fillId="0" borderId="2" xfId="1" applyFont="1" applyBorder="1" applyAlignment="1">
      <alignment vertical="center"/>
    </xf>
    <xf numFmtId="38" fontId="13" fillId="0" borderId="17" xfId="1" applyFont="1" applyBorder="1" applyAlignment="1">
      <alignment vertical="center"/>
    </xf>
    <xf numFmtId="176" fontId="13" fillId="0" borderId="17" xfId="0" applyNumberFormat="1" applyFont="1" applyBorder="1" applyAlignment="1">
      <alignment vertical="center"/>
    </xf>
    <xf numFmtId="176" fontId="13" fillId="0" borderId="2" xfId="0" applyNumberFormat="1" applyFont="1" applyBorder="1" applyAlignment="1">
      <alignment vertical="center"/>
    </xf>
    <xf numFmtId="3" fontId="13" fillId="0" borderId="2" xfId="1" applyNumberFormat="1" applyFont="1" applyBorder="1" applyAlignment="1">
      <alignment vertical="center"/>
    </xf>
    <xf numFmtId="3" fontId="13" fillId="0" borderId="17" xfId="1" applyNumberFormat="1" applyFont="1" applyBorder="1" applyAlignment="1">
      <alignment vertical="center"/>
    </xf>
    <xf numFmtId="176" fontId="13" fillId="0" borderId="15" xfId="0" applyNumberFormat="1" applyFont="1" applyBorder="1" applyAlignment="1">
      <alignment vertical="center"/>
    </xf>
    <xf numFmtId="37" fontId="13" fillId="0" borderId="2" xfId="0" applyNumberFormat="1" applyFont="1" applyBorder="1" applyAlignment="1">
      <alignment vertical="center"/>
    </xf>
    <xf numFmtId="3" fontId="13" fillId="0" borderId="18" xfId="1" applyNumberFormat="1" applyFont="1" applyBorder="1" applyAlignment="1">
      <alignment vertical="center"/>
    </xf>
    <xf numFmtId="37" fontId="13" fillId="0" borderId="10" xfId="0" applyNumberFormat="1" applyFont="1" applyBorder="1" applyAlignment="1">
      <alignment vertical="center"/>
    </xf>
    <xf numFmtId="176" fontId="13" fillId="0" borderId="0" xfId="0" applyNumberFormat="1" applyFont="1" applyBorder="1" applyAlignment="1">
      <alignment vertical="center"/>
    </xf>
    <xf numFmtId="3" fontId="13" fillId="0" borderId="20" xfId="1" applyNumberFormat="1" applyFont="1" applyBorder="1" applyAlignment="1">
      <alignment vertical="center"/>
    </xf>
    <xf numFmtId="38" fontId="13" fillId="0" borderId="18" xfId="1" applyFont="1" applyBorder="1" applyAlignment="1">
      <alignment vertical="center"/>
    </xf>
    <xf numFmtId="3" fontId="13" fillId="0" borderId="0" xfId="1" applyNumberFormat="1" applyFont="1" applyBorder="1" applyAlignment="1">
      <alignment vertical="center"/>
    </xf>
    <xf numFmtId="3" fontId="13" fillId="0" borderId="21" xfId="1" applyNumberFormat="1" applyFont="1" applyBorder="1" applyAlignment="1">
      <alignment vertical="center"/>
    </xf>
    <xf numFmtId="38" fontId="13" fillId="0" borderId="15" xfId="1" applyFont="1" applyBorder="1" applyAlignment="1">
      <alignment horizontal="center" vertical="center"/>
    </xf>
    <xf numFmtId="38" fontId="13" fillId="2" borderId="8" xfId="1" applyFont="1" applyFill="1" applyBorder="1" applyAlignment="1">
      <alignment horizontal="right" vertical="center"/>
    </xf>
    <xf numFmtId="38" fontId="13" fillId="0" borderId="22" xfId="1" applyFont="1" applyBorder="1" applyAlignment="1">
      <alignment vertical="center"/>
    </xf>
    <xf numFmtId="38" fontId="13" fillId="0" borderId="0" xfId="1" applyFont="1" applyBorder="1" applyAlignment="1">
      <alignment vertical="center"/>
    </xf>
    <xf numFmtId="38" fontId="13" fillId="0" borderId="8" xfId="1" applyFont="1" applyBorder="1" applyAlignment="1">
      <alignment horizontal="right" vertical="center"/>
    </xf>
    <xf numFmtId="38" fontId="13" fillId="0" borderId="23" xfId="1" applyFont="1" applyBorder="1" applyAlignment="1">
      <alignment vertical="center"/>
    </xf>
    <xf numFmtId="38" fontId="13" fillId="0" borderId="15" xfId="1" applyFont="1" applyBorder="1" applyAlignment="1">
      <alignment vertical="center"/>
    </xf>
    <xf numFmtId="0" fontId="6" fillId="0" borderId="2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/>
    </xf>
    <xf numFmtId="0" fontId="6" fillId="0" borderId="13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2" xfId="0" quotePrefix="1" applyFont="1" applyBorder="1" applyAlignment="1">
      <alignment horizontal="center" vertical="center"/>
    </xf>
    <xf numFmtId="0" fontId="6" fillId="0" borderId="10" xfId="0" quotePrefix="1" applyFont="1" applyBorder="1" applyAlignment="1">
      <alignment horizontal="center" vertical="center"/>
    </xf>
    <xf numFmtId="0" fontId="12" fillId="0" borderId="2" xfId="0" applyFont="1" applyBorder="1" applyAlignment="1">
      <alignment horizontal="left" vertical="center" wrapText="1"/>
    </xf>
    <xf numFmtId="0" fontId="12" fillId="0" borderId="8" xfId="0" applyFont="1" applyBorder="1" applyAlignment="1">
      <alignment horizontal="left" vertical="center" wrapText="1"/>
    </xf>
    <xf numFmtId="0" fontId="12" fillId="0" borderId="10" xfId="0" applyFont="1" applyBorder="1" applyAlignment="1">
      <alignment horizontal="left" vertical="center" wrapText="1"/>
    </xf>
    <xf numFmtId="0" fontId="13" fillId="0" borderId="4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10" xfId="0" applyFont="1" applyFill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2" fillId="0" borderId="2" xfId="0" quotePrefix="1" applyFont="1" applyFill="1" applyBorder="1" applyAlignment="1">
      <alignment horizontal="center" vertical="center"/>
    </xf>
    <xf numFmtId="0" fontId="12" fillId="0" borderId="10" xfId="0" quotePrefix="1" applyFont="1" applyFill="1" applyBorder="1" applyAlignment="1">
      <alignment horizontal="center" vertical="center"/>
    </xf>
    <xf numFmtId="0" fontId="12" fillId="0" borderId="7" xfId="0" applyFont="1" applyBorder="1" applyAlignment="1">
      <alignment horizontal="left" vertical="center" wrapText="1"/>
    </xf>
    <xf numFmtId="0" fontId="12" fillId="0" borderId="9" xfId="0" applyFont="1" applyBorder="1" applyAlignment="1">
      <alignment horizontal="left" vertical="center"/>
    </xf>
    <xf numFmtId="0" fontId="12" fillId="0" borderId="13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2" fillId="0" borderId="8" xfId="0" applyFont="1" applyFill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4" fillId="0" borderId="13" xfId="0" quotePrefix="1" applyFont="1" applyFill="1" applyBorder="1" applyAlignment="1">
      <alignment horizontal="center" vertical="center" wrapText="1"/>
    </xf>
    <xf numFmtId="0" fontId="14" fillId="0" borderId="17" xfId="0" quotePrefix="1" applyFont="1" applyFill="1" applyBorder="1" applyAlignment="1">
      <alignment horizontal="center" vertical="center" wrapText="1"/>
    </xf>
    <xf numFmtId="0" fontId="14" fillId="0" borderId="9" xfId="0" quotePrefix="1" applyFont="1" applyFill="1" applyBorder="1" applyAlignment="1">
      <alignment horizontal="center" vertical="center" wrapText="1"/>
    </xf>
    <xf numFmtId="0" fontId="14" fillId="0" borderId="18" xfId="0" quotePrefix="1" applyFont="1" applyFill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生産系列" xfId="2" xr:uid="{00000000-0005-0000-0000-000002000000}"/>
  </cellStyles>
  <dxfs count="0"/>
  <tableStyles count="0" defaultTableStyle="TableStyleMedium9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0.499984740745262"/>
  </sheetPr>
  <dimension ref="A1:S68"/>
  <sheetViews>
    <sheetView showGridLines="0" view="pageBreakPreview" zoomScale="85" zoomScaleNormal="90" zoomScaleSheetLayoutView="85" workbookViewId="0">
      <selection activeCell="L10" sqref="L10"/>
    </sheetView>
  </sheetViews>
  <sheetFormatPr defaultRowHeight="13.5" x14ac:dyDescent="0.15"/>
  <cols>
    <col min="1" max="1" width="1.375" customWidth="1"/>
    <col min="2" max="2" width="10.875" customWidth="1"/>
    <col min="3" max="4" width="10.125" customWidth="1"/>
    <col min="5" max="5" width="7.625" customWidth="1"/>
    <col min="6" max="6" width="7.375" customWidth="1"/>
    <col min="7" max="9" width="9.125" customWidth="1"/>
    <col min="10" max="12" width="6.625" customWidth="1"/>
    <col min="14" max="14" width="9" style="84"/>
    <col min="15" max="15" width="9.25" bestFit="1" customWidth="1"/>
    <col min="17" max="18" width="9.25" bestFit="1" customWidth="1"/>
  </cols>
  <sheetData>
    <row r="1" spans="1:19" ht="15" customHeight="1" x14ac:dyDescent="0.15">
      <c r="A1" s="79" t="s">
        <v>74</v>
      </c>
      <c r="B1" s="2"/>
      <c r="C1" s="2"/>
      <c r="D1" s="2"/>
      <c r="E1" s="2"/>
      <c r="F1" s="2"/>
      <c r="G1" s="2"/>
      <c r="H1" s="2"/>
      <c r="I1" s="3"/>
      <c r="J1" s="3"/>
      <c r="K1" s="3"/>
      <c r="L1" s="3"/>
    </row>
    <row r="2" spans="1:19" ht="15" customHeight="1" x14ac:dyDescent="0.15">
      <c r="A2" s="2"/>
      <c r="B2" s="2"/>
      <c r="C2" s="2"/>
      <c r="D2" s="2"/>
      <c r="E2" s="2"/>
      <c r="F2" s="3"/>
      <c r="G2" s="3"/>
      <c r="H2" s="3"/>
      <c r="I2" s="3"/>
      <c r="J2" s="4"/>
      <c r="K2" s="4"/>
      <c r="L2" s="5" t="s">
        <v>0</v>
      </c>
    </row>
    <row r="3" spans="1:19" ht="15" customHeight="1" x14ac:dyDescent="0.15">
      <c r="A3" s="2"/>
      <c r="B3" s="189"/>
      <c r="C3" s="192" t="s">
        <v>69</v>
      </c>
      <c r="D3" s="193"/>
      <c r="E3" s="194" t="s">
        <v>30</v>
      </c>
      <c r="F3" s="197" t="s">
        <v>1</v>
      </c>
      <c r="G3" s="200" t="s">
        <v>35</v>
      </c>
      <c r="H3" s="201"/>
      <c r="I3" s="201"/>
      <c r="J3" s="201"/>
      <c r="K3" s="201"/>
      <c r="L3" s="202"/>
    </row>
    <row r="4" spans="1:19" ht="15" customHeight="1" x14ac:dyDescent="0.15">
      <c r="A4" s="2"/>
      <c r="B4" s="190"/>
      <c r="C4" s="203" t="s">
        <v>71</v>
      </c>
      <c r="D4" s="203" t="s">
        <v>73</v>
      </c>
      <c r="E4" s="195"/>
      <c r="F4" s="198"/>
      <c r="G4" s="200" t="s">
        <v>34</v>
      </c>
      <c r="H4" s="201"/>
      <c r="I4" s="202"/>
      <c r="J4" s="200" t="s">
        <v>29</v>
      </c>
      <c r="K4" s="201"/>
      <c r="L4" s="202"/>
    </row>
    <row r="5" spans="1:19" ht="27" customHeight="1" x14ac:dyDescent="0.15">
      <c r="A5" s="2"/>
      <c r="B5" s="191"/>
      <c r="C5" s="204"/>
      <c r="D5" s="204"/>
      <c r="E5" s="196"/>
      <c r="F5" s="199"/>
      <c r="G5" s="6" t="s">
        <v>31</v>
      </c>
      <c r="H5" s="7" t="s">
        <v>32</v>
      </c>
      <c r="I5" s="8" t="s">
        <v>33</v>
      </c>
      <c r="J5" s="6" t="s">
        <v>31</v>
      </c>
      <c r="K5" s="7" t="s">
        <v>32</v>
      </c>
      <c r="L5" s="9" t="s">
        <v>33</v>
      </c>
      <c r="N5" s="84" t="s">
        <v>65</v>
      </c>
      <c r="O5" s="84" t="s">
        <v>63</v>
      </c>
      <c r="Q5" s="84" t="s">
        <v>66</v>
      </c>
      <c r="R5" s="84" t="s">
        <v>67</v>
      </c>
      <c r="S5" s="84" t="s">
        <v>68</v>
      </c>
    </row>
    <row r="6" spans="1:19" ht="15" customHeight="1" x14ac:dyDescent="0.15">
      <c r="A6" s="2"/>
      <c r="B6" s="10" t="s">
        <v>2</v>
      </c>
      <c r="C6" s="11">
        <v>4418589</v>
      </c>
      <c r="D6" s="73">
        <v>4464787</v>
      </c>
      <c r="E6" s="12">
        <v>1.0455373876140099</v>
      </c>
      <c r="F6" s="13">
        <f>ROUND(D6/D$6*100,1)</f>
        <v>100</v>
      </c>
      <c r="G6" s="14">
        <v>170790</v>
      </c>
      <c r="H6" s="15">
        <v>1002866</v>
      </c>
      <c r="I6" s="16">
        <v>3301596</v>
      </c>
      <c r="J6" s="17">
        <v>2.3393214529678943</v>
      </c>
      <c r="K6" s="18">
        <v>0.19041719948849103</v>
      </c>
      <c r="L6" s="12">
        <v>1.1331546286026202</v>
      </c>
      <c r="N6" s="84" t="str">
        <f>IF(ABS(SUM(G6:I6)-O6)&lt;5,"OK","ERA")</f>
        <v>OK</v>
      </c>
      <c r="O6" s="81">
        <v>4475252</v>
      </c>
      <c r="Q6" s="86" t="e">
        <f>#REF!</f>
        <v>#REF!</v>
      </c>
      <c r="R6" s="86" t="e">
        <f>D6-Q6</f>
        <v>#REF!</v>
      </c>
      <c r="S6">
        <v>0.99839395651785978</v>
      </c>
    </row>
    <row r="7" spans="1:19" ht="14.25" customHeight="1" x14ac:dyDescent="0.15">
      <c r="A7" s="2"/>
      <c r="B7" s="19"/>
      <c r="C7" s="20"/>
      <c r="D7" s="74"/>
      <c r="E7" s="21"/>
      <c r="F7" s="22"/>
      <c r="G7" s="23"/>
      <c r="H7" s="24"/>
      <c r="I7" s="25"/>
      <c r="J7" s="26"/>
      <c r="K7" s="27"/>
      <c r="L7" s="21"/>
      <c r="O7" s="82"/>
      <c r="Q7" s="86"/>
      <c r="R7" s="86"/>
    </row>
    <row r="8" spans="1:19" ht="15" customHeight="1" x14ac:dyDescent="0.15">
      <c r="A8" s="2"/>
      <c r="B8" s="28" t="s">
        <v>40</v>
      </c>
      <c r="C8" s="29">
        <v>1053751</v>
      </c>
      <c r="D8" s="75">
        <v>1066989</v>
      </c>
      <c r="E8" s="30">
        <v>1.2562740153983247</v>
      </c>
      <c r="F8" s="31">
        <f t="shared" ref="F8:F13" si="0">ROUND(D8/D$6*100,1)</f>
        <v>23.9</v>
      </c>
      <c r="G8" s="32">
        <v>15147</v>
      </c>
      <c r="H8" s="33">
        <v>129688</v>
      </c>
      <c r="I8" s="34">
        <v>924656</v>
      </c>
      <c r="J8" s="35">
        <v>20.462859869572135</v>
      </c>
      <c r="K8" s="36">
        <v>2.1664119491405254</v>
      </c>
      <c r="L8" s="30">
        <v>0.77489302988623998</v>
      </c>
      <c r="N8" s="84" t="str">
        <f t="shared" ref="N8:N13" si="1">IF(ABS(SUM(G8:I8)-O8)&lt;5,"OK","ERA")</f>
        <v>OK</v>
      </c>
      <c r="O8" s="83">
        <v>1069490</v>
      </c>
      <c r="Q8" s="86" t="e">
        <f>#REF!</f>
        <v>#REF!</v>
      </c>
      <c r="R8" s="86" t="e">
        <f t="shared" ref="R8:R58" si="2">D8-Q8</f>
        <v>#REF!</v>
      </c>
      <c r="S8">
        <v>0.97943392995048928</v>
      </c>
    </row>
    <row r="9" spans="1:19" ht="15" customHeight="1" x14ac:dyDescent="0.15">
      <c r="A9" s="2"/>
      <c r="B9" s="37" t="s">
        <v>3</v>
      </c>
      <c r="C9" s="38">
        <v>985008</v>
      </c>
      <c r="D9" s="38">
        <v>991418</v>
      </c>
      <c r="E9" s="40">
        <v>0.65075613599077364</v>
      </c>
      <c r="F9" s="40">
        <f t="shared" si="0"/>
        <v>22.2</v>
      </c>
      <c r="G9" s="41">
        <v>8401</v>
      </c>
      <c r="H9" s="42">
        <v>99000</v>
      </c>
      <c r="I9" s="43">
        <v>886340</v>
      </c>
      <c r="J9" s="44">
        <v>12.780238958249429</v>
      </c>
      <c r="K9" s="45">
        <v>-2.0868361190782316</v>
      </c>
      <c r="L9" s="39">
        <v>0.77324598454417592</v>
      </c>
      <c r="N9" s="84" t="str">
        <f>IF(ABS(SUM(G9:I9)-O9)&lt;5,"OK","ERA")</f>
        <v>OK</v>
      </c>
      <c r="O9" s="83">
        <v>993741</v>
      </c>
      <c r="Q9" s="86" t="e">
        <f>#REF!</f>
        <v>#REF!</v>
      </c>
      <c r="R9" s="86" t="e">
        <f t="shared" si="2"/>
        <v>#REF!</v>
      </c>
      <c r="S9">
        <v>0.96941988066007845</v>
      </c>
    </row>
    <row r="10" spans="1:19" ht="15" customHeight="1" x14ac:dyDescent="0.15">
      <c r="A10" s="2"/>
      <c r="B10" s="37" t="s">
        <v>5</v>
      </c>
      <c r="C10" s="38">
        <v>25860</v>
      </c>
      <c r="D10" s="38">
        <v>26464</v>
      </c>
      <c r="E10" s="40">
        <v>2.3356535189481824</v>
      </c>
      <c r="F10" s="40">
        <f t="shared" si="0"/>
        <v>0.6</v>
      </c>
      <c r="G10" s="41">
        <v>3668</v>
      </c>
      <c r="H10" s="42">
        <v>5765</v>
      </c>
      <c r="I10" s="78">
        <v>17094</v>
      </c>
      <c r="J10" s="44">
        <v>36.154417223459539</v>
      </c>
      <c r="K10" s="45">
        <v>-5.8160431302074826</v>
      </c>
      <c r="L10" s="39">
        <v>-0.18685040289618127</v>
      </c>
      <c r="N10" s="84" t="str">
        <f t="shared" si="1"/>
        <v>OK</v>
      </c>
      <c r="O10" s="83">
        <v>26526</v>
      </c>
      <c r="Q10" s="86" t="e">
        <f>#REF!</f>
        <v>#REF!</v>
      </c>
      <c r="R10" s="86" t="e">
        <f t="shared" si="2"/>
        <v>#REF!</v>
      </c>
      <c r="S10">
        <v>1.2901140630916148</v>
      </c>
    </row>
    <row r="11" spans="1:19" ht="15" customHeight="1" x14ac:dyDescent="0.15">
      <c r="A11" s="2"/>
      <c r="B11" s="37" t="s">
        <v>6</v>
      </c>
      <c r="C11" s="38">
        <v>11788</v>
      </c>
      <c r="D11" s="38">
        <v>14266</v>
      </c>
      <c r="E11" s="40">
        <v>21.021377672209027</v>
      </c>
      <c r="F11" s="40">
        <f t="shared" si="0"/>
        <v>0.3</v>
      </c>
      <c r="G11" s="41">
        <v>246</v>
      </c>
      <c r="H11" s="42">
        <v>9009</v>
      </c>
      <c r="I11" s="78">
        <v>5045</v>
      </c>
      <c r="J11" s="44">
        <v>-5.7471264367816088</v>
      </c>
      <c r="K11" s="45">
        <v>36.790160947464315</v>
      </c>
      <c r="L11" s="39">
        <v>1.3459220570510246</v>
      </c>
      <c r="N11" s="84" t="str">
        <f t="shared" si="1"/>
        <v>OK</v>
      </c>
      <c r="O11" s="83">
        <v>14300</v>
      </c>
      <c r="Q11" s="86" t="e">
        <f>#REF!</f>
        <v>#REF!</v>
      </c>
      <c r="R11" s="86" t="e">
        <f t="shared" si="2"/>
        <v>#REF!</v>
      </c>
      <c r="S11">
        <v>1.0975011605101195</v>
      </c>
    </row>
    <row r="12" spans="1:19" ht="15" customHeight="1" x14ac:dyDescent="0.15">
      <c r="A12" s="2"/>
      <c r="B12" s="37" t="s">
        <v>7</v>
      </c>
      <c r="C12" s="38">
        <v>10750</v>
      </c>
      <c r="D12" s="38">
        <v>12496</v>
      </c>
      <c r="E12" s="40">
        <v>16.241860465116279</v>
      </c>
      <c r="F12" s="40">
        <f t="shared" si="0"/>
        <v>0.3</v>
      </c>
      <c r="G12" s="41">
        <v>1603</v>
      </c>
      <c r="H12" s="42">
        <v>7466</v>
      </c>
      <c r="I12" s="78">
        <v>3456</v>
      </c>
      <c r="J12" s="44">
        <v>19.537658463832962</v>
      </c>
      <c r="K12" s="45">
        <v>22.634691195795007</v>
      </c>
      <c r="L12" s="39">
        <v>2.9797377830750893</v>
      </c>
      <c r="N12" s="84" t="str">
        <f t="shared" si="1"/>
        <v>OK</v>
      </c>
      <c r="O12" s="83">
        <v>12526</v>
      </c>
      <c r="Q12" s="86" t="e">
        <f>#REF!</f>
        <v>#REF!</v>
      </c>
      <c r="R12" s="86" t="e">
        <f t="shared" si="2"/>
        <v>#REF!</v>
      </c>
      <c r="S12">
        <v>1.5047315550545104</v>
      </c>
    </row>
    <row r="13" spans="1:19" ht="15" customHeight="1" x14ac:dyDescent="0.15">
      <c r="A13" s="2"/>
      <c r="B13" s="37" t="s">
        <v>4</v>
      </c>
      <c r="C13" s="46">
        <v>20345</v>
      </c>
      <c r="D13" s="46">
        <v>22345</v>
      </c>
      <c r="E13" s="59">
        <v>9.8304251658884247</v>
      </c>
      <c r="F13" s="40">
        <f t="shared" si="0"/>
        <v>0.5</v>
      </c>
      <c r="G13" s="60">
        <v>1229</v>
      </c>
      <c r="H13" s="61">
        <v>8448</v>
      </c>
      <c r="I13" s="85">
        <v>12721</v>
      </c>
      <c r="J13" s="62">
        <v>48.25090470446321</v>
      </c>
      <c r="K13" s="63">
        <v>20.119436940139344</v>
      </c>
      <c r="L13" s="58">
        <v>1.3867856858213119</v>
      </c>
      <c r="N13" s="84" t="str">
        <f t="shared" si="1"/>
        <v>OK</v>
      </c>
      <c r="O13" s="83">
        <v>22397</v>
      </c>
      <c r="Q13" s="86" t="e">
        <f>#REF!</f>
        <v>#REF!</v>
      </c>
      <c r="R13" s="86" t="e">
        <f t="shared" si="2"/>
        <v>#REF!</v>
      </c>
      <c r="S13">
        <v>0.98828831306024545</v>
      </c>
    </row>
    <row r="14" spans="1:19" ht="15" customHeight="1" x14ac:dyDescent="0.15">
      <c r="A14" s="2"/>
      <c r="B14" s="47"/>
      <c r="C14" s="48"/>
      <c r="D14" s="77"/>
      <c r="E14" s="49"/>
      <c r="F14" s="50"/>
      <c r="G14" s="51"/>
      <c r="H14" s="52"/>
      <c r="I14" s="53"/>
      <c r="J14" s="54"/>
      <c r="K14" s="55"/>
      <c r="L14" s="49"/>
      <c r="O14" s="83"/>
      <c r="Q14" s="86"/>
      <c r="R14" s="86"/>
    </row>
    <row r="15" spans="1:19" ht="15" customHeight="1" x14ac:dyDescent="0.15">
      <c r="A15" s="2"/>
      <c r="B15" s="56" t="s">
        <v>41</v>
      </c>
      <c r="C15" s="29">
        <v>801109</v>
      </c>
      <c r="D15" s="75">
        <v>796782</v>
      </c>
      <c r="E15" s="30">
        <v>-0.54012624998595704</v>
      </c>
      <c r="F15" s="31">
        <f t="shared" ref="F15:F22" si="3">ROUND(D15/D$6*100,1)</f>
        <v>17.8</v>
      </c>
      <c r="G15" s="32">
        <v>33191</v>
      </c>
      <c r="H15" s="33">
        <v>128240</v>
      </c>
      <c r="I15" s="34">
        <v>637221</v>
      </c>
      <c r="J15" s="35">
        <v>-0.92238805970149251</v>
      </c>
      <c r="K15" s="36">
        <v>-9.5149056270947252</v>
      </c>
      <c r="L15" s="30">
        <v>1.4043692194094171</v>
      </c>
      <c r="N15" s="84" t="str">
        <f t="shared" ref="N15:N22" si="4">IF(ABS(SUM(G15:I15)-O15)&lt;5,"OK","ERA")</f>
        <v>OK</v>
      </c>
      <c r="O15" s="83">
        <v>798651</v>
      </c>
      <c r="Q15" s="86" t="e">
        <f>#REF!</f>
        <v>#REF!</v>
      </c>
      <c r="R15" s="86" t="e">
        <f t="shared" si="2"/>
        <v>#REF!</v>
      </c>
      <c r="S15">
        <v>1.00985426688847</v>
      </c>
    </row>
    <row r="16" spans="1:19" ht="15" customHeight="1" x14ac:dyDescent="0.15">
      <c r="A16" s="2"/>
      <c r="B16" s="37" t="s">
        <v>8</v>
      </c>
      <c r="C16" s="38">
        <v>568949</v>
      </c>
      <c r="D16" s="38">
        <v>562424</v>
      </c>
      <c r="E16" s="40">
        <v>-1.1468514752640395</v>
      </c>
      <c r="F16" s="40">
        <f t="shared" si="3"/>
        <v>12.6</v>
      </c>
      <c r="G16" s="41">
        <v>17429</v>
      </c>
      <c r="H16" s="42">
        <v>74285</v>
      </c>
      <c r="I16" s="43">
        <v>472029</v>
      </c>
      <c r="J16" s="44">
        <v>-2.1776954593927149</v>
      </c>
      <c r="K16" s="45">
        <v>-14.285879122147094</v>
      </c>
      <c r="L16" s="39">
        <v>1.2394638069705093</v>
      </c>
      <c r="N16" s="84" t="str">
        <f t="shared" si="4"/>
        <v>OK</v>
      </c>
      <c r="O16" s="83">
        <v>563742</v>
      </c>
      <c r="Q16" s="86" t="e">
        <f>#REF!</f>
        <v>#REF!</v>
      </c>
      <c r="R16" s="86" t="e">
        <f t="shared" si="2"/>
        <v>#REF!</v>
      </c>
      <c r="S16">
        <v>0.90098405022809902</v>
      </c>
    </row>
    <row r="17" spans="1:19" ht="15" customHeight="1" x14ac:dyDescent="0.15">
      <c r="A17" s="2"/>
      <c r="B17" s="37" t="s">
        <v>9</v>
      </c>
      <c r="C17" s="38">
        <v>80749</v>
      </c>
      <c r="D17" s="38">
        <v>86796</v>
      </c>
      <c r="E17" s="40">
        <v>7.4886376301873714</v>
      </c>
      <c r="F17" s="40">
        <f t="shared" si="3"/>
        <v>1.9</v>
      </c>
      <c r="G17" s="41">
        <v>4233</v>
      </c>
      <c r="H17" s="42">
        <v>16021</v>
      </c>
      <c r="I17" s="43">
        <v>66746</v>
      </c>
      <c r="J17" s="44">
        <v>-2.3618327822390175E-2</v>
      </c>
      <c r="K17" s="45">
        <v>46.430856411662553</v>
      </c>
      <c r="L17" s="39">
        <v>1.3976240391334731</v>
      </c>
      <c r="N17" s="84" t="str">
        <f t="shared" si="4"/>
        <v>OK</v>
      </c>
      <c r="O17" s="83">
        <v>87000</v>
      </c>
      <c r="Q17" s="86" t="e">
        <f>#REF!</f>
        <v>#REF!</v>
      </c>
      <c r="R17" s="86" t="e">
        <f t="shared" si="2"/>
        <v>#REF!</v>
      </c>
      <c r="S17">
        <v>1.1331751898714175</v>
      </c>
    </row>
    <row r="18" spans="1:19" ht="15" customHeight="1" x14ac:dyDescent="0.15">
      <c r="A18" s="2"/>
      <c r="B18" s="37" t="s">
        <v>10</v>
      </c>
      <c r="C18" s="38">
        <v>77620</v>
      </c>
      <c r="D18" s="38">
        <v>64849</v>
      </c>
      <c r="E18" s="40">
        <v>-16.453233702653954</v>
      </c>
      <c r="F18" s="40">
        <f t="shared" si="3"/>
        <v>1.5</v>
      </c>
      <c r="G18" s="41">
        <v>5553</v>
      </c>
      <c r="H18" s="42">
        <v>13166</v>
      </c>
      <c r="I18" s="43">
        <v>46282</v>
      </c>
      <c r="J18" s="44">
        <v>0.67077592458303115</v>
      </c>
      <c r="K18" s="45">
        <v>-50.7573774170625</v>
      </c>
      <c r="L18" s="39">
        <v>1.4711363486878166</v>
      </c>
      <c r="N18" s="84" t="str">
        <f t="shared" si="4"/>
        <v>OK</v>
      </c>
      <c r="O18" s="83">
        <v>65001</v>
      </c>
      <c r="Q18" s="86" t="e">
        <f>#REF!</f>
        <v>#REF!</v>
      </c>
      <c r="R18" s="86" t="e">
        <f t="shared" si="2"/>
        <v>#REF!</v>
      </c>
      <c r="S18" s="87">
        <v>1.355169625688456</v>
      </c>
    </row>
    <row r="19" spans="1:19" ht="15" customHeight="1" x14ac:dyDescent="0.15">
      <c r="A19" s="2"/>
      <c r="B19" s="37" t="s">
        <v>14</v>
      </c>
      <c r="C19" s="38">
        <v>9362</v>
      </c>
      <c r="D19" s="38">
        <v>15743</v>
      </c>
      <c r="E19" s="40">
        <v>68.158513138218325</v>
      </c>
      <c r="F19" s="40">
        <f t="shared" si="3"/>
        <v>0.4</v>
      </c>
      <c r="G19" s="41">
        <v>297</v>
      </c>
      <c r="H19" s="42">
        <v>11827</v>
      </c>
      <c r="I19" s="78">
        <v>3656</v>
      </c>
      <c r="J19" s="44">
        <v>0.33783783783783783</v>
      </c>
      <c r="K19" s="45">
        <v>114.99727322305036</v>
      </c>
      <c r="L19" s="39">
        <v>1.7250973845297719</v>
      </c>
      <c r="N19" s="84" t="str">
        <f t="shared" si="4"/>
        <v>OK</v>
      </c>
      <c r="O19" s="83">
        <v>15780</v>
      </c>
      <c r="Q19" s="86" t="e">
        <f>#REF!</f>
        <v>#REF!</v>
      </c>
      <c r="R19" s="86" t="e">
        <f t="shared" si="2"/>
        <v>#REF!</v>
      </c>
      <c r="S19">
        <v>0.83443850166986622</v>
      </c>
    </row>
    <row r="20" spans="1:19" ht="15" customHeight="1" x14ac:dyDescent="0.15">
      <c r="A20" s="2"/>
      <c r="B20" s="37" t="s">
        <v>11</v>
      </c>
      <c r="C20" s="38">
        <v>29774</v>
      </c>
      <c r="D20" s="38">
        <v>31849</v>
      </c>
      <c r="E20" s="40">
        <v>6.9691677302344326</v>
      </c>
      <c r="F20" s="40">
        <f t="shared" si="3"/>
        <v>0.7</v>
      </c>
      <c r="G20" s="41">
        <v>2674</v>
      </c>
      <c r="H20" s="42">
        <v>6411</v>
      </c>
      <c r="I20" s="78">
        <v>22839</v>
      </c>
      <c r="J20" s="44">
        <v>1.4415781487101669</v>
      </c>
      <c r="K20" s="45">
        <v>32.623086470831609</v>
      </c>
      <c r="L20" s="39">
        <v>1.9689257969461558</v>
      </c>
      <c r="N20" s="84" t="str">
        <f t="shared" si="4"/>
        <v>OK</v>
      </c>
      <c r="O20" s="83">
        <v>31924</v>
      </c>
      <c r="Q20" s="86" t="e">
        <f>#REF!</f>
        <v>#REF!</v>
      </c>
      <c r="R20" s="86" t="e">
        <f t="shared" si="2"/>
        <v>#REF!</v>
      </c>
      <c r="S20" s="87">
        <v>1.4500324665684212</v>
      </c>
    </row>
    <row r="21" spans="1:19" ht="15" customHeight="1" x14ac:dyDescent="0.15">
      <c r="A21" s="2"/>
      <c r="B21" s="37" t="s">
        <v>12</v>
      </c>
      <c r="C21" s="38">
        <v>19366</v>
      </c>
      <c r="D21" s="38">
        <v>19910</v>
      </c>
      <c r="E21" s="40">
        <v>2.8090467830217909</v>
      </c>
      <c r="F21" s="40">
        <f t="shared" si="3"/>
        <v>0.4</v>
      </c>
      <c r="G21" s="41">
        <v>1748</v>
      </c>
      <c r="H21" s="42">
        <v>2445</v>
      </c>
      <c r="I21" s="78">
        <v>15764</v>
      </c>
      <c r="J21" s="44">
        <v>-2.8349082823790996</v>
      </c>
      <c r="K21" s="45">
        <v>-3.7022449783379283</v>
      </c>
      <c r="L21" s="39">
        <v>4.480381760339343</v>
      </c>
      <c r="N21" s="84" t="str">
        <f t="shared" si="4"/>
        <v>OK</v>
      </c>
      <c r="O21" s="83">
        <v>19957</v>
      </c>
      <c r="Q21" s="86" t="e">
        <f>#REF!</f>
        <v>#REF!</v>
      </c>
      <c r="R21" s="86" t="e">
        <f t="shared" si="2"/>
        <v>#REF!</v>
      </c>
      <c r="S21" s="87">
        <v>1.5305779317991517</v>
      </c>
    </row>
    <row r="22" spans="1:19" ht="15" customHeight="1" x14ac:dyDescent="0.15">
      <c r="A22" s="2"/>
      <c r="B22" s="57" t="s">
        <v>13</v>
      </c>
      <c r="C22" s="46">
        <v>15289</v>
      </c>
      <c r="D22" s="46">
        <v>15211</v>
      </c>
      <c r="E22" s="59">
        <v>-0.51017071096867028</v>
      </c>
      <c r="F22" s="59">
        <f t="shared" si="3"/>
        <v>0.3</v>
      </c>
      <c r="G22" s="60">
        <v>1257</v>
      </c>
      <c r="H22" s="61">
        <v>4085</v>
      </c>
      <c r="I22" s="85">
        <v>9905</v>
      </c>
      <c r="J22" s="62">
        <v>4.5757071547420969</v>
      </c>
      <c r="K22" s="63">
        <v>-9.3632127801198131</v>
      </c>
      <c r="L22" s="58">
        <v>2.8663412607747429</v>
      </c>
      <c r="N22" s="84" t="str">
        <f t="shared" si="4"/>
        <v>OK</v>
      </c>
      <c r="O22" s="83">
        <v>15247</v>
      </c>
      <c r="Q22" s="86" t="e">
        <f>#REF!</f>
        <v>#REF!</v>
      </c>
      <c r="R22" s="86" t="e">
        <f t="shared" si="2"/>
        <v>#REF!</v>
      </c>
      <c r="S22" s="87">
        <v>2.103188912754328</v>
      </c>
    </row>
    <row r="23" spans="1:19" ht="15" customHeight="1" x14ac:dyDescent="0.15">
      <c r="A23" s="2"/>
      <c r="B23" s="37"/>
      <c r="C23" s="38"/>
      <c r="D23" s="78"/>
      <c r="E23" s="39"/>
      <c r="F23" s="40"/>
      <c r="G23" s="41"/>
      <c r="H23" s="42"/>
      <c r="I23" s="43"/>
      <c r="J23" s="44"/>
      <c r="K23" s="45"/>
      <c r="L23" s="39"/>
      <c r="O23" s="83"/>
      <c r="Q23" s="86"/>
      <c r="R23" s="86"/>
    </row>
    <row r="24" spans="1:19" ht="15" customHeight="1" x14ac:dyDescent="0.15">
      <c r="A24" s="2"/>
      <c r="B24" s="56" t="s">
        <v>42</v>
      </c>
      <c r="C24" s="29">
        <v>1003504</v>
      </c>
      <c r="D24" s="75">
        <v>1032542</v>
      </c>
      <c r="E24" s="30">
        <v>2.8936606132113072</v>
      </c>
      <c r="F24" s="31">
        <f t="shared" ref="F24:F31" si="5">ROUND(D24/D$6*100,1)</f>
        <v>23.1</v>
      </c>
      <c r="G24" s="32">
        <v>38114</v>
      </c>
      <c r="H24" s="33">
        <v>211550</v>
      </c>
      <c r="I24" s="34">
        <v>785300</v>
      </c>
      <c r="J24" s="35">
        <v>-2.2216521292970755</v>
      </c>
      <c r="K24" s="36">
        <v>7.8505844986770397</v>
      </c>
      <c r="L24" s="30">
        <v>1.7862165416535429</v>
      </c>
      <c r="N24" s="84" t="str">
        <f t="shared" ref="N24:N31" si="6">IF(ABS(SUM(G24:I24)-O24)&lt;5,"OK","ERA")</f>
        <v>OK</v>
      </c>
      <c r="O24" s="83">
        <v>1034962</v>
      </c>
      <c r="Q24" s="86" t="e">
        <f>#REF!</f>
        <v>#REF!</v>
      </c>
      <c r="R24" s="86" t="e">
        <f t="shared" si="2"/>
        <v>#REF!</v>
      </c>
      <c r="S24">
        <v>0.98320473864599545</v>
      </c>
    </row>
    <row r="25" spans="1:19" ht="15" customHeight="1" x14ac:dyDescent="0.15">
      <c r="A25" s="2"/>
      <c r="B25" s="64" t="s">
        <v>16</v>
      </c>
      <c r="C25" s="38">
        <v>843684</v>
      </c>
      <c r="D25" s="38">
        <v>871501</v>
      </c>
      <c r="E25" s="40">
        <v>3.2970875351434898</v>
      </c>
      <c r="F25" s="40">
        <f t="shared" si="5"/>
        <v>19.5</v>
      </c>
      <c r="G25" s="41">
        <v>15698</v>
      </c>
      <c r="H25" s="42">
        <v>180889</v>
      </c>
      <c r="I25" s="43">
        <v>676956</v>
      </c>
      <c r="J25" s="44">
        <v>-4.9815386477816119</v>
      </c>
      <c r="K25" s="45">
        <v>9.9134735741976261</v>
      </c>
      <c r="L25" s="39">
        <v>1.7619337527339962</v>
      </c>
      <c r="N25" s="84" t="str">
        <f t="shared" si="6"/>
        <v>OK</v>
      </c>
      <c r="O25" s="83">
        <v>873543</v>
      </c>
      <c r="Q25" s="86" t="e">
        <f>#REF!</f>
        <v>#REF!</v>
      </c>
      <c r="R25" s="86" t="e">
        <f t="shared" si="2"/>
        <v>#REF!</v>
      </c>
      <c r="S25">
        <v>0.924895862695017</v>
      </c>
    </row>
    <row r="26" spans="1:19" ht="15" customHeight="1" x14ac:dyDescent="0.15">
      <c r="A26" s="2"/>
      <c r="B26" s="37" t="s">
        <v>46</v>
      </c>
      <c r="C26" s="38">
        <v>27783</v>
      </c>
      <c r="D26" s="38">
        <v>27365</v>
      </c>
      <c r="E26" s="40">
        <v>-1.5045171507756541</v>
      </c>
      <c r="F26" s="40">
        <f t="shared" si="5"/>
        <v>0.6</v>
      </c>
      <c r="G26" s="41">
        <v>3858</v>
      </c>
      <c r="H26" s="42">
        <v>5001</v>
      </c>
      <c r="I26" s="78">
        <v>18570</v>
      </c>
      <c r="J26" s="44">
        <v>0</v>
      </c>
      <c r="K26" s="45">
        <v>-11.077524893314367</v>
      </c>
      <c r="L26" s="39">
        <v>0.98977594083097675</v>
      </c>
      <c r="N26" s="84" t="str">
        <f t="shared" si="6"/>
        <v>OK</v>
      </c>
      <c r="O26" s="83">
        <v>27429</v>
      </c>
      <c r="Q26" s="86" t="e">
        <f>#REF!</f>
        <v>#REF!</v>
      </c>
      <c r="R26" s="86" t="e">
        <f t="shared" si="2"/>
        <v>#REF!</v>
      </c>
      <c r="S26">
        <v>0.99970146926364611</v>
      </c>
    </row>
    <row r="27" spans="1:19" ht="15" customHeight="1" x14ac:dyDescent="0.15">
      <c r="A27" s="2"/>
      <c r="B27" s="37" t="s">
        <v>47</v>
      </c>
      <c r="C27" s="38">
        <v>43452</v>
      </c>
      <c r="D27" s="38">
        <v>43732</v>
      </c>
      <c r="E27" s="40">
        <v>0.64438921108349445</v>
      </c>
      <c r="F27" s="40">
        <f t="shared" si="5"/>
        <v>1</v>
      </c>
      <c r="G27" s="41">
        <v>5809</v>
      </c>
      <c r="H27" s="42">
        <v>10262</v>
      </c>
      <c r="I27" s="78">
        <v>27764</v>
      </c>
      <c r="J27" s="44">
        <v>0.92077831827658096</v>
      </c>
      <c r="K27" s="45">
        <v>-3.3709981167608287</v>
      </c>
      <c r="L27" s="39">
        <v>2.0285168308099366</v>
      </c>
      <c r="N27" s="84" t="str">
        <f t="shared" si="6"/>
        <v>OK</v>
      </c>
      <c r="O27" s="83">
        <v>43835</v>
      </c>
      <c r="Q27" s="86" t="e">
        <f>#REF!</f>
        <v>#REF!</v>
      </c>
      <c r="R27" s="86" t="e">
        <f t="shared" si="2"/>
        <v>#REF!</v>
      </c>
      <c r="S27">
        <v>1.3771917386439136</v>
      </c>
    </row>
    <row r="28" spans="1:19" ht="15" customHeight="1" x14ac:dyDescent="0.15">
      <c r="A28" s="2"/>
      <c r="B28" s="37" t="s">
        <v>48</v>
      </c>
      <c r="C28" s="38">
        <v>15963</v>
      </c>
      <c r="D28" s="38">
        <v>15877</v>
      </c>
      <c r="E28" s="40">
        <v>-0.53874584977761075</v>
      </c>
      <c r="F28" s="40">
        <f t="shared" si="5"/>
        <v>0.4</v>
      </c>
      <c r="G28" s="41">
        <v>3112</v>
      </c>
      <c r="H28" s="42">
        <v>2486</v>
      </c>
      <c r="I28" s="78">
        <v>10317</v>
      </c>
      <c r="J28" s="44">
        <v>-0.16041065126724416</v>
      </c>
      <c r="K28" s="45">
        <v>-7.5836431226765795</v>
      </c>
      <c r="L28" s="39">
        <v>1.0875955320399766</v>
      </c>
      <c r="N28" s="84" t="str">
        <f t="shared" si="6"/>
        <v>OK</v>
      </c>
      <c r="O28" s="83">
        <v>15914</v>
      </c>
      <c r="Q28" s="86" t="e">
        <f>#REF!</f>
        <v>#REF!</v>
      </c>
      <c r="R28" s="86" t="e">
        <f t="shared" si="2"/>
        <v>#REF!</v>
      </c>
      <c r="S28">
        <v>1.0793965195182049</v>
      </c>
    </row>
    <row r="29" spans="1:19" ht="15" customHeight="1" x14ac:dyDescent="0.15">
      <c r="A29" s="2"/>
      <c r="B29" s="64" t="s">
        <v>49</v>
      </c>
      <c r="C29" s="38">
        <v>38399</v>
      </c>
      <c r="D29" s="38">
        <v>39624</v>
      </c>
      <c r="E29" s="40">
        <v>3.1901872444594916</v>
      </c>
      <c r="F29" s="40">
        <f t="shared" si="5"/>
        <v>0.9</v>
      </c>
      <c r="G29" s="41">
        <v>5444</v>
      </c>
      <c r="H29" s="42">
        <v>7316</v>
      </c>
      <c r="I29" s="78">
        <v>26957</v>
      </c>
      <c r="J29" s="44">
        <v>-0.51169590643274854</v>
      </c>
      <c r="K29" s="45">
        <v>13.373624670695799</v>
      </c>
      <c r="L29" s="39">
        <v>1.3649695420019554</v>
      </c>
      <c r="N29" s="84" t="str">
        <f t="shared" si="6"/>
        <v>OK</v>
      </c>
      <c r="O29" s="83">
        <v>39717</v>
      </c>
      <c r="Q29" s="86" t="e">
        <f>#REF!</f>
        <v>#REF!</v>
      </c>
      <c r="R29" s="86" t="e">
        <f t="shared" si="2"/>
        <v>#REF!</v>
      </c>
      <c r="S29">
        <v>1.4252641811986058</v>
      </c>
    </row>
    <row r="30" spans="1:19" ht="15" customHeight="1" x14ac:dyDescent="0.15">
      <c r="A30" s="2"/>
      <c r="B30" s="37" t="s">
        <v>50</v>
      </c>
      <c r="C30" s="38">
        <v>26979</v>
      </c>
      <c r="D30" s="38">
        <v>27124</v>
      </c>
      <c r="E30" s="40">
        <v>0.53745505763742174</v>
      </c>
      <c r="F30" s="40">
        <f t="shared" si="5"/>
        <v>0.6</v>
      </c>
      <c r="G30" s="41">
        <v>2419</v>
      </c>
      <c r="H30" s="42">
        <v>4972</v>
      </c>
      <c r="I30" s="78">
        <v>19797</v>
      </c>
      <c r="J30" s="44">
        <v>-2.6559356136820926</v>
      </c>
      <c r="K30" s="45">
        <v>-9.6656976744186061</v>
      </c>
      <c r="L30" s="39">
        <v>3.7905001572821644</v>
      </c>
      <c r="N30" s="84" t="str">
        <f t="shared" si="6"/>
        <v>OK</v>
      </c>
      <c r="O30" s="83">
        <v>27188</v>
      </c>
      <c r="Q30" s="86" t="e">
        <f>#REF!</f>
        <v>#REF!</v>
      </c>
      <c r="R30" s="86" t="e">
        <f t="shared" si="2"/>
        <v>#REF!</v>
      </c>
      <c r="S30" s="87">
        <v>1.9177589502342289</v>
      </c>
    </row>
    <row r="31" spans="1:19" ht="15" customHeight="1" x14ac:dyDescent="0.15">
      <c r="A31" s="2"/>
      <c r="B31" s="65" t="s">
        <v>51</v>
      </c>
      <c r="C31" s="46">
        <v>7244</v>
      </c>
      <c r="D31" s="46">
        <v>7319</v>
      </c>
      <c r="E31" s="59">
        <v>1.0353395913859746</v>
      </c>
      <c r="F31" s="40">
        <f t="shared" si="5"/>
        <v>0.2</v>
      </c>
      <c r="G31" s="60">
        <v>1774</v>
      </c>
      <c r="H31" s="61">
        <v>624</v>
      </c>
      <c r="I31" s="85">
        <v>4939</v>
      </c>
      <c r="J31" s="62">
        <v>0.16939582156973462</v>
      </c>
      <c r="K31" s="63">
        <v>-9.037900874635568</v>
      </c>
      <c r="L31" s="58">
        <v>2.681912681912682</v>
      </c>
      <c r="N31" s="84" t="str">
        <f t="shared" si="6"/>
        <v>OK</v>
      </c>
      <c r="O31" s="83">
        <v>7336</v>
      </c>
      <c r="Q31" s="86" t="e">
        <f>#REF!</f>
        <v>#REF!</v>
      </c>
      <c r="R31" s="86" t="e">
        <f t="shared" si="2"/>
        <v>#REF!</v>
      </c>
      <c r="S31">
        <v>1.0764325303623434</v>
      </c>
    </row>
    <row r="32" spans="1:19" ht="15" customHeight="1" x14ac:dyDescent="0.15">
      <c r="A32" s="2"/>
      <c r="B32" s="66"/>
      <c r="C32" s="48"/>
      <c r="D32" s="77"/>
      <c r="E32" s="49"/>
      <c r="F32" s="50"/>
      <c r="G32" s="51"/>
      <c r="H32" s="52"/>
      <c r="I32" s="53"/>
      <c r="J32" s="54"/>
      <c r="K32" s="55"/>
      <c r="L32" s="49"/>
      <c r="O32" s="83"/>
      <c r="Q32" s="86"/>
      <c r="R32" s="86"/>
    </row>
    <row r="33" spans="1:19" ht="15" customHeight="1" x14ac:dyDescent="0.15">
      <c r="A33" s="2"/>
      <c r="B33" s="67" t="s">
        <v>43</v>
      </c>
      <c r="C33" s="29">
        <v>369706</v>
      </c>
      <c r="D33" s="75">
        <v>373412</v>
      </c>
      <c r="E33" s="30">
        <v>1.0024181376553261</v>
      </c>
      <c r="F33" s="31">
        <f t="shared" ref="F33:F40" si="7">ROUND(D33/D$6*100,1)</f>
        <v>8.4</v>
      </c>
      <c r="G33" s="32">
        <v>31179</v>
      </c>
      <c r="H33" s="33">
        <v>59019</v>
      </c>
      <c r="I33" s="34">
        <v>284089</v>
      </c>
      <c r="J33" s="35">
        <v>6.496567271236807</v>
      </c>
      <c r="K33" s="36">
        <v>-1.2267371803454279</v>
      </c>
      <c r="L33" s="30">
        <v>0.7990434187136537</v>
      </c>
      <c r="N33" s="84" t="str">
        <f t="shared" ref="N33:N40" si="8">IF(ABS(SUM(G33:I33)-O33)&lt;5,"OK","ERA")</f>
        <v>OK</v>
      </c>
      <c r="O33" s="83">
        <v>374288</v>
      </c>
      <c r="Q33" s="86" t="e">
        <f>#REF!</f>
        <v>#REF!</v>
      </c>
      <c r="R33" s="86" t="e">
        <f t="shared" si="2"/>
        <v>#REF!</v>
      </c>
      <c r="S33">
        <v>1.0546624424560465</v>
      </c>
    </row>
    <row r="34" spans="1:19" ht="15" customHeight="1" x14ac:dyDescent="0.15">
      <c r="A34" s="2"/>
      <c r="B34" s="65" t="s">
        <v>18</v>
      </c>
      <c r="C34" s="38">
        <v>160973</v>
      </c>
      <c r="D34" s="38">
        <v>158980</v>
      </c>
      <c r="E34" s="40">
        <v>-1.2380958297354214</v>
      </c>
      <c r="F34" s="40">
        <f t="shared" si="7"/>
        <v>3.6</v>
      </c>
      <c r="G34" s="41">
        <v>7742</v>
      </c>
      <c r="H34" s="42">
        <v>23865</v>
      </c>
      <c r="I34" s="43">
        <v>127745</v>
      </c>
      <c r="J34" s="44">
        <v>8.7054198258916049</v>
      </c>
      <c r="K34" s="45">
        <v>-9.6604459249725547</v>
      </c>
      <c r="L34" s="39">
        <v>-0.15085432006127969</v>
      </c>
      <c r="N34" s="84" t="str">
        <f t="shared" si="8"/>
        <v>OK</v>
      </c>
      <c r="O34" s="83">
        <v>159352</v>
      </c>
      <c r="Q34" s="86" t="e">
        <f>#REF!</f>
        <v>#REF!</v>
      </c>
      <c r="R34" s="86" t="e">
        <f t="shared" si="2"/>
        <v>#REF!</v>
      </c>
      <c r="S34">
        <v>0.94229784774434655</v>
      </c>
    </row>
    <row r="35" spans="1:19" ht="15" customHeight="1" x14ac:dyDescent="0.15">
      <c r="A35" s="2"/>
      <c r="B35" s="65" t="s">
        <v>19</v>
      </c>
      <c r="C35" s="38">
        <v>84441</v>
      </c>
      <c r="D35" s="38">
        <v>84749</v>
      </c>
      <c r="E35" s="40">
        <v>0.36475172013595292</v>
      </c>
      <c r="F35" s="40">
        <f t="shared" si="7"/>
        <v>1.9</v>
      </c>
      <c r="G35" s="41">
        <v>11375</v>
      </c>
      <c r="H35" s="42">
        <v>12109</v>
      </c>
      <c r="I35" s="43">
        <v>61464</v>
      </c>
      <c r="J35" s="44">
        <v>11.738703339882122</v>
      </c>
      <c r="K35" s="45">
        <v>-11.593779659779514</v>
      </c>
      <c r="L35" s="39">
        <v>1.0455711185638195</v>
      </c>
      <c r="N35" s="84" t="str">
        <f t="shared" si="8"/>
        <v>OK</v>
      </c>
      <c r="O35" s="83">
        <v>84948</v>
      </c>
      <c r="Q35" s="86" t="e">
        <f>#REF!</f>
        <v>#REF!</v>
      </c>
      <c r="R35" s="86" t="e">
        <f t="shared" si="2"/>
        <v>#REF!</v>
      </c>
      <c r="S35">
        <v>1.0859966529895482</v>
      </c>
    </row>
    <row r="36" spans="1:19" ht="15" customHeight="1" x14ac:dyDescent="0.15">
      <c r="A36" s="2"/>
      <c r="B36" s="68" t="s">
        <v>20</v>
      </c>
      <c r="C36" s="38">
        <v>26872</v>
      </c>
      <c r="D36" s="38">
        <v>27113</v>
      </c>
      <c r="E36" s="40">
        <v>0.89684429889848172</v>
      </c>
      <c r="F36" s="40">
        <f t="shared" si="7"/>
        <v>0.6</v>
      </c>
      <c r="G36" s="41">
        <v>1809</v>
      </c>
      <c r="H36" s="42">
        <v>2632</v>
      </c>
      <c r="I36" s="43">
        <v>22735</v>
      </c>
      <c r="J36" s="44">
        <v>-5.5248618784530391E-2</v>
      </c>
      <c r="K36" s="45">
        <v>-3.0570902394106811</v>
      </c>
      <c r="L36" s="39">
        <v>1.3507489300998574</v>
      </c>
      <c r="N36" s="84" t="str">
        <f t="shared" si="8"/>
        <v>OK</v>
      </c>
      <c r="O36" s="83">
        <v>27176</v>
      </c>
      <c r="Q36" s="86" t="e">
        <f>#REF!</f>
        <v>#REF!</v>
      </c>
      <c r="R36" s="86" t="e">
        <f t="shared" si="2"/>
        <v>#REF!</v>
      </c>
      <c r="S36">
        <v>1.0308595237754148</v>
      </c>
    </row>
    <row r="37" spans="1:19" ht="15" customHeight="1" x14ac:dyDescent="0.15">
      <c r="A37" s="2"/>
      <c r="B37" s="68" t="s">
        <v>21</v>
      </c>
      <c r="C37" s="38">
        <v>20109</v>
      </c>
      <c r="D37" s="38">
        <v>20718</v>
      </c>
      <c r="E37" s="40">
        <v>3.0284947038639416</v>
      </c>
      <c r="F37" s="40">
        <f t="shared" si="7"/>
        <v>0.5</v>
      </c>
      <c r="G37" s="41">
        <v>1664</v>
      </c>
      <c r="H37" s="42">
        <v>4695</v>
      </c>
      <c r="I37" s="43">
        <v>14408</v>
      </c>
      <c r="J37" s="44">
        <v>-5.9355568117580555</v>
      </c>
      <c r="K37" s="45">
        <v>4.1944074567243677</v>
      </c>
      <c r="L37" s="39">
        <v>3.6770526012808524</v>
      </c>
      <c r="N37" s="84" t="str">
        <f t="shared" si="8"/>
        <v>OK</v>
      </c>
      <c r="O37" s="83">
        <v>20767</v>
      </c>
      <c r="Q37" s="86" t="e">
        <f>#REF!</f>
        <v>#REF!</v>
      </c>
      <c r="R37" s="86" t="e">
        <f t="shared" si="2"/>
        <v>#REF!</v>
      </c>
      <c r="S37">
        <v>1.0628266783065585</v>
      </c>
    </row>
    <row r="38" spans="1:19" ht="15" customHeight="1" x14ac:dyDescent="0.15">
      <c r="A38" s="2"/>
      <c r="B38" s="37" t="s">
        <v>15</v>
      </c>
      <c r="C38" s="38">
        <v>28242</v>
      </c>
      <c r="D38" s="38">
        <v>29343</v>
      </c>
      <c r="E38" s="40">
        <v>3.8984491183343954</v>
      </c>
      <c r="F38" s="40">
        <f t="shared" si="7"/>
        <v>0.7</v>
      </c>
      <c r="G38" s="41">
        <v>2803</v>
      </c>
      <c r="H38" s="42">
        <v>3435</v>
      </c>
      <c r="I38" s="78">
        <v>23174</v>
      </c>
      <c r="J38" s="44">
        <v>-0.81387119603680103</v>
      </c>
      <c r="K38" s="45">
        <v>18.899273104880582</v>
      </c>
      <c r="L38" s="39">
        <v>2.4672798019101521</v>
      </c>
      <c r="N38" s="84" t="str">
        <f t="shared" si="8"/>
        <v>OK</v>
      </c>
      <c r="O38" s="83">
        <v>29412</v>
      </c>
      <c r="Q38" s="86" t="e">
        <f>#REF!</f>
        <v>#REF!</v>
      </c>
      <c r="R38" s="86" t="e">
        <f t="shared" si="2"/>
        <v>#REF!</v>
      </c>
      <c r="S38" s="87">
        <v>1.3146630759298805</v>
      </c>
    </row>
    <row r="39" spans="1:19" ht="15" customHeight="1" x14ac:dyDescent="0.15">
      <c r="A39" s="2"/>
      <c r="B39" s="64" t="s">
        <v>22</v>
      </c>
      <c r="C39" s="38">
        <v>26213</v>
      </c>
      <c r="D39" s="38">
        <v>27365</v>
      </c>
      <c r="E39" s="40">
        <v>4.3947659558234466</v>
      </c>
      <c r="F39" s="40">
        <f t="shared" si="7"/>
        <v>0.6</v>
      </c>
      <c r="G39" s="41">
        <v>3103</v>
      </c>
      <c r="H39" s="42">
        <v>6969</v>
      </c>
      <c r="I39" s="78">
        <v>17358</v>
      </c>
      <c r="J39" s="44">
        <v>2.1059559065482065</v>
      </c>
      <c r="K39" s="45">
        <v>15.285359801488834</v>
      </c>
      <c r="L39" s="39">
        <v>0.84824541017894484</v>
      </c>
      <c r="N39" s="84" t="str">
        <f t="shared" si="8"/>
        <v>OK</v>
      </c>
      <c r="O39" s="83">
        <v>27430</v>
      </c>
      <c r="Q39" s="86" t="e">
        <f>#REF!</f>
        <v>#REF!</v>
      </c>
      <c r="R39" s="86" t="e">
        <f t="shared" si="2"/>
        <v>#REF!</v>
      </c>
      <c r="S39">
        <v>1.3606972773888739</v>
      </c>
    </row>
    <row r="40" spans="1:19" ht="15" customHeight="1" x14ac:dyDescent="0.15">
      <c r="A40" s="2"/>
      <c r="B40" s="69" t="s">
        <v>23</v>
      </c>
      <c r="C40" s="46">
        <v>22856</v>
      </c>
      <c r="D40" s="46">
        <v>25144</v>
      </c>
      <c r="E40" s="59">
        <v>10.010500525026252</v>
      </c>
      <c r="F40" s="59">
        <f t="shared" si="7"/>
        <v>0.6</v>
      </c>
      <c r="G40" s="60">
        <v>2683</v>
      </c>
      <c r="H40" s="61">
        <v>5314</v>
      </c>
      <c r="I40" s="85">
        <v>17205</v>
      </c>
      <c r="J40" s="62">
        <v>6.00553141050968</v>
      </c>
      <c r="K40" s="63">
        <v>52.569623887453346</v>
      </c>
      <c r="L40" s="58">
        <v>1.7204682511528913</v>
      </c>
      <c r="N40" s="84" t="str">
        <f t="shared" si="8"/>
        <v>OK</v>
      </c>
      <c r="O40" s="83">
        <v>25203</v>
      </c>
      <c r="Q40" s="86" t="e">
        <f>#REF!</f>
        <v>#REF!</v>
      </c>
      <c r="R40" s="86" t="e">
        <f t="shared" si="2"/>
        <v>#REF!</v>
      </c>
      <c r="S40">
        <v>1.2386835891581147</v>
      </c>
    </row>
    <row r="41" spans="1:19" ht="15" customHeight="1" x14ac:dyDescent="0.15">
      <c r="A41" s="2"/>
      <c r="B41" s="70"/>
      <c r="C41" s="48"/>
      <c r="D41" s="77"/>
      <c r="E41" s="49"/>
      <c r="F41" s="50"/>
      <c r="G41" s="51"/>
      <c r="H41" s="52"/>
      <c r="I41" s="53"/>
      <c r="J41" s="54"/>
      <c r="K41" s="55"/>
      <c r="L41" s="49"/>
      <c r="O41" s="83"/>
      <c r="Q41" s="86"/>
      <c r="R41" s="86"/>
    </row>
    <row r="42" spans="1:19" ht="15" customHeight="1" x14ac:dyDescent="0.15">
      <c r="A42" s="2"/>
      <c r="B42" s="28" t="s">
        <v>44</v>
      </c>
      <c r="C42" s="29">
        <v>950306</v>
      </c>
      <c r="D42" s="75">
        <v>965135</v>
      </c>
      <c r="E42" s="30">
        <v>1.5604447409571234</v>
      </c>
      <c r="F42" s="31">
        <f t="shared" ref="F42:F51" si="9">ROUND(D42/D$6*100,1)</f>
        <v>21.6</v>
      </c>
      <c r="G42" s="32">
        <v>46297</v>
      </c>
      <c r="H42" s="33">
        <v>443609</v>
      </c>
      <c r="I42" s="34">
        <v>477491</v>
      </c>
      <c r="J42" s="35">
        <v>2.3771615585334573</v>
      </c>
      <c r="K42" s="36">
        <v>2.1869781048800432</v>
      </c>
      <c r="L42" s="30">
        <v>0.74755036417497278</v>
      </c>
      <c r="N42" s="84" t="str">
        <f t="shared" ref="N42:N51" si="10">IF(ABS(SUM(G42:I42)-O42)&lt;5,"OK","ERA")</f>
        <v>OK</v>
      </c>
      <c r="O42" s="83">
        <v>967398</v>
      </c>
      <c r="Q42" s="86" t="e">
        <f>#REF!</f>
        <v>#REF!</v>
      </c>
      <c r="R42" s="86" t="e">
        <f t="shared" si="2"/>
        <v>#REF!</v>
      </c>
      <c r="S42">
        <v>1.0014369419666005</v>
      </c>
    </row>
    <row r="43" spans="1:19" ht="15" customHeight="1" x14ac:dyDescent="0.15">
      <c r="A43" s="2"/>
      <c r="B43" s="71" t="s">
        <v>24</v>
      </c>
      <c r="C43" s="38">
        <v>185392</v>
      </c>
      <c r="D43" s="38">
        <v>189855</v>
      </c>
      <c r="E43" s="40">
        <v>2.407331492189523</v>
      </c>
      <c r="F43" s="40">
        <f t="shared" si="9"/>
        <v>4.3</v>
      </c>
      <c r="G43" s="41">
        <v>10451</v>
      </c>
      <c r="H43" s="42">
        <v>28252</v>
      </c>
      <c r="I43" s="43">
        <v>151596</v>
      </c>
      <c r="J43" s="44">
        <v>2.7428234368855682</v>
      </c>
      <c r="K43" s="45">
        <v>10.084164588528678</v>
      </c>
      <c r="L43" s="39">
        <v>0.97110658194461097</v>
      </c>
      <c r="N43" s="84" t="str">
        <f t="shared" si="10"/>
        <v>OK</v>
      </c>
      <c r="O43" s="83">
        <v>190300</v>
      </c>
      <c r="Q43" s="86" t="e">
        <f>#REF!</f>
        <v>#REF!</v>
      </c>
      <c r="R43" s="86" t="e">
        <f t="shared" si="2"/>
        <v>#REF!</v>
      </c>
      <c r="S43">
        <v>0.97521291698364865</v>
      </c>
    </row>
    <row r="44" spans="1:19" ht="15" customHeight="1" x14ac:dyDescent="0.15">
      <c r="A44" s="2"/>
      <c r="B44" s="71" t="s">
        <v>25</v>
      </c>
      <c r="C44" s="38">
        <v>162961</v>
      </c>
      <c r="D44" s="38">
        <v>158477</v>
      </c>
      <c r="E44" s="40">
        <v>-2.7515785985603918</v>
      </c>
      <c r="F44" s="40">
        <f t="shared" si="9"/>
        <v>3.5</v>
      </c>
      <c r="G44" s="41">
        <v>6761</v>
      </c>
      <c r="H44" s="42">
        <v>30472</v>
      </c>
      <c r="I44" s="43">
        <v>121616</v>
      </c>
      <c r="J44" s="44">
        <v>0</v>
      </c>
      <c r="K44" s="45">
        <v>-10.931836782415527</v>
      </c>
      <c r="L44" s="39">
        <v>-0.72163265306122448</v>
      </c>
      <c r="N44" s="84" t="str">
        <f t="shared" si="10"/>
        <v>OK</v>
      </c>
      <c r="O44" s="83">
        <v>158849</v>
      </c>
      <c r="Q44" s="86" t="e">
        <f>#REF!</f>
        <v>#REF!</v>
      </c>
      <c r="R44" s="86" t="e">
        <f t="shared" si="2"/>
        <v>#REF!</v>
      </c>
      <c r="S44">
        <v>0.90318368737712318</v>
      </c>
    </row>
    <row r="45" spans="1:19" ht="15" customHeight="1" x14ac:dyDescent="0.15">
      <c r="A45" s="2"/>
      <c r="B45" s="71" t="s">
        <v>52</v>
      </c>
      <c r="C45" s="38">
        <v>33745</v>
      </c>
      <c r="D45" s="38">
        <v>35088</v>
      </c>
      <c r="E45" s="40">
        <v>3.9798488664987404</v>
      </c>
      <c r="F45" s="40">
        <f t="shared" si="9"/>
        <v>0.8</v>
      </c>
      <c r="G45" s="41">
        <v>804</v>
      </c>
      <c r="H45" s="42">
        <v>5581</v>
      </c>
      <c r="I45" s="78">
        <v>28785</v>
      </c>
      <c r="J45" s="44">
        <v>15.517241379310345</v>
      </c>
      <c r="K45" s="45">
        <v>8.2848273185875048</v>
      </c>
      <c r="L45" s="39">
        <v>2.8035714285714284</v>
      </c>
      <c r="N45" s="84" t="str">
        <f t="shared" si="10"/>
        <v>OK</v>
      </c>
      <c r="O45" s="83">
        <v>35170</v>
      </c>
      <c r="Q45" s="86" t="e">
        <f>#REF!</f>
        <v>#REF!</v>
      </c>
      <c r="R45" s="86" t="e">
        <f t="shared" si="2"/>
        <v>#REF!</v>
      </c>
      <c r="S45">
        <v>1.0641496337211849</v>
      </c>
    </row>
    <row r="46" spans="1:19" ht="15" customHeight="1" x14ac:dyDescent="0.15">
      <c r="A46" s="2"/>
      <c r="B46" s="71" t="s">
        <v>53</v>
      </c>
      <c r="C46" s="38">
        <v>41345</v>
      </c>
      <c r="D46" s="38">
        <v>42424</v>
      </c>
      <c r="E46" s="40">
        <v>2.6097472487604305</v>
      </c>
      <c r="F46" s="40">
        <f t="shared" si="9"/>
        <v>1</v>
      </c>
      <c r="G46" s="41">
        <v>4038</v>
      </c>
      <c r="H46" s="42">
        <v>6287</v>
      </c>
      <c r="I46" s="78">
        <v>32198</v>
      </c>
      <c r="J46" s="44">
        <v>4.422032583397983</v>
      </c>
      <c r="K46" s="45">
        <v>7.7833019029658832</v>
      </c>
      <c r="L46" s="39">
        <v>1.334424372128155</v>
      </c>
      <c r="N46" s="84" t="str">
        <f t="shared" si="10"/>
        <v>OK</v>
      </c>
      <c r="O46" s="83">
        <v>42523</v>
      </c>
      <c r="Q46" s="86" t="e">
        <f>#REF!</f>
        <v>#REF!</v>
      </c>
      <c r="R46" s="86" t="e">
        <f t="shared" si="2"/>
        <v>#REF!</v>
      </c>
      <c r="S46">
        <v>1.1507206041332763</v>
      </c>
    </row>
    <row r="47" spans="1:19" ht="15" customHeight="1" x14ac:dyDescent="0.15">
      <c r="A47" s="2"/>
      <c r="B47" s="71" t="s">
        <v>54</v>
      </c>
      <c r="C47" s="38">
        <v>27234</v>
      </c>
      <c r="D47" s="38">
        <v>25279</v>
      </c>
      <c r="E47" s="40">
        <v>-7.1785268414481891</v>
      </c>
      <c r="F47" s="40">
        <f t="shared" si="9"/>
        <v>0.6</v>
      </c>
      <c r="G47" s="41">
        <v>3565</v>
      </c>
      <c r="H47" s="42">
        <v>5844</v>
      </c>
      <c r="I47" s="78">
        <v>15929</v>
      </c>
      <c r="J47" s="44">
        <v>-5.6069526212503502E-2</v>
      </c>
      <c r="K47" s="45">
        <v>-26.693426994480685</v>
      </c>
      <c r="L47" s="39">
        <v>0.94423320659062104</v>
      </c>
      <c r="N47" s="84" t="str">
        <f t="shared" si="10"/>
        <v>OK</v>
      </c>
      <c r="O47" s="83">
        <v>25339</v>
      </c>
      <c r="Q47" s="86" t="e">
        <f>#REF!</f>
        <v>#REF!</v>
      </c>
      <c r="R47" s="86" t="e">
        <f t="shared" si="2"/>
        <v>#REF!</v>
      </c>
      <c r="S47">
        <v>1.4872825073653919</v>
      </c>
    </row>
    <row r="48" spans="1:19" ht="15" customHeight="1" x14ac:dyDescent="0.15">
      <c r="A48" s="2"/>
      <c r="B48" s="71" t="s">
        <v>55</v>
      </c>
      <c r="C48" s="38">
        <v>16248</v>
      </c>
      <c r="D48" s="38">
        <v>16229</v>
      </c>
      <c r="E48" s="40">
        <v>-0.11693746922698178</v>
      </c>
      <c r="F48" s="40">
        <f t="shared" si="9"/>
        <v>0.4</v>
      </c>
      <c r="G48" s="41">
        <v>5287</v>
      </c>
      <c r="H48" s="42">
        <v>3841</v>
      </c>
      <c r="I48" s="78">
        <v>7140</v>
      </c>
      <c r="J48" s="44">
        <v>4.9007936507936511</v>
      </c>
      <c r="K48" s="45">
        <v>-8.2636732744208263</v>
      </c>
      <c r="L48" s="39">
        <v>0.97581671616461596</v>
      </c>
      <c r="N48" s="84" t="str">
        <f t="shared" si="10"/>
        <v>OK</v>
      </c>
      <c r="O48" s="83">
        <v>16267</v>
      </c>
      <c r="Q48" s="86" t="e">
        <f>#REF!</f>
        <v>#REF!</v>
      </c>
      <c r="R48" s="86" t="e">
        <f t="shared" si="2"/>
        <v>#REF!</v>
      </c>
      <c r="S48">
        <v>1.178244065492996</v>
      </c>
    </row>
    <row r="49" spans="1:19" ht="15" customHeight="1" x14ac:dyDescent="0.15">
      <c r="A49" s="2"/>
      <c r="B49" s="71" t="s">
        <v>56</v>
      </c>
      <c r="C49" s="38">
        <v>52001</v>
      </c>
      <c r="D49" s="38">
        <v>48115</v>
      </c>
      <c r="E49" s="40">
        <v>-7.4729332128228299</v>
      </c>
      <c r="F49" s="40">
        <f t="shared" si="9"/>
        <v>1.1000000000000001</v>
      </c>
      <c r="G49" s="41">
        <v>7904</v>
      </c>
      <c r="H49" s="42">
        <v>8387</v>
      </c>
      <c r="I49" s="78">
        <v>31937</v>
      </c>
      <c r="J49" s="44">
        <v>4.1370223978919629</v>
      </c>
      <c r="K49" s="45">
        <v>-35.135344160866204</v>
      </c>
      <c r="L49" s="39">
        <v>0.92592592592592582</v>
      </c>
      <c r="N49" s="84" t="str">
        <f t="shared" si="10"/>
        <v>OK</v>
      </c>
      <c r="O49" s="83">
        <v>48228</v>
      </c>
      <c r="Q49" s="86" t="e">
        <f>#REF!</f>
        <v>#REF!</v>
      </c>
      <c r="R49" s="86" t="e">
        <f t="shared" si="2"/>
        <v>#REF!</v>
      </c>
      <c r="S49">
        <v>1.163373224582072</v>
      </c>
    </row>
    <row r="50" spans="1:19" ht="15" customHeight="1" x14ac:dyDescent="0.15">
      <c r="A50" s="2"/>
      <c r="B50" s="71" t="s">
        <v>26</v>
      </c>
      <c r="C50" s="38">
        <v>369616</v>
      </c>
      <c r="D50" s="38">
        <v>385462</v>
      </c>
      <c r="E50" s="40">
        <v>4.2871520713389035</v>
      </c>
      <c r="F50" s="40">
        <f t="shared" si="9"/>
        <v>8.6</v>
      </c>
      <c r="G50" s="41">
        <v>3326</v>
      </c>
      <c r="H50" s="42">
        <v>339538</v>
      </c>
      <c r="I50" s="78">
        <v>43501</v>
      </c>
      <c r="J50" s="44">
        <v>-1.6848950635530595</v>
      </c>
      <c r="K50" s="45">
        <v>4.5517249873751373</v>
      </c>
      <c r="L50" s="39">
        <v>2.0288019514025706</v>
      </c>
      <c r="N50" s="84" t="str">
        <f t="shared" si="10"/>
        <v>OK</v>
      </c>
      <c r="O50" s="83">
        <v>386365</v>
      </c>
      <c r="Q50" s="86" t="e">
        <f>#REF!</f>
        <v>#REF!</v>
      </c>
      <c r="R50" s="86" t="e">
        <f t="shared" si="2"/>
        <v>#REF!</v>
      </c>
      <c r="S50">
        <v>0.57192599530677612</v>
      </c>
    </row>
    <row r="51" spans="1:19" ht="15" customHeight="1" x14ac:dyDescent="0.15">
      <c r="A51" s="2"/>
      <c r="B51" s="68" t="s">
        <v>17</v>
      </c>
      <c r="C51" s="46">
        <v>61764</v>
      </c>
      <c r="D51" s="46">
        <v>64206</v>
      </c>
      <c r="E51" s="59">
        <v>3.9537594715368178</v>
      </c>
      <c r="F51" s="40">
        <f t="shared" si="9"/>
        <v>1.4</v>
      </c>
      <c r="G51" s="60">
        <v>4161</v>
      </c>
      <c r="H51" s="61">
        <v>15407</v>
      </c>
      <c r="I51" s="85">
        <v>44789</v>
      </c>
      <c r="J51" s="62">
        <v>0.36179450072358899</v>
      </c>
      <c r="K51" s="63">
        <v>14.917580368464234</v>
      </c>
      <c r="L51" s="58">
        <v>0.86476748113951141</v>
      </c>
      <c r="N51" s="84" t="str">
        <f t="shared" si="10"/>
        <v>OK</v>
      </c>
      <c r="O51" s="83">
        <v>64357</v>
      </c>
      <c r="Q51" s="86" t="e">
        <f>#REF!</f>
        <v>#REF!</v>
      </c>
      <c r="R51" s="86" t="e">
        <f t="shared" si="2"/>
        <v>#REF!</v>
      </c>
      <c r="S51" s="87">
        <v>1.3388089232119127</v>
      </c>
    </row>
    <row r="52" spans="1:19" ht="15" customHeight="1" x14ac:dyDescent="0.15">
      <c r="A52" s="2"/>
      <c r="B52" s="70"/>
      <c r="C52" s="48"/>
      <c r="D52" s="77"/>
      <c r="E52" s="49"/>
      <c r="F52" s="50"/>
      <c r="G52" s="51"/>
      <c r="H52" s="52"/>
      <c r="I52" s="53"/>
      <c r="J52" s="54"/>
      <c r="K52" s="55"/>
      <c r="L52" s="49"/>
      <c r="O52" s="83"/>
      <c r="Q52" s="86" t="e">
        <f>#REF!</f>
        <v>#REF!</v>
      </c>
      <c r="R52" s="86" t="e">
        <f t="shared" si="2"/>
        <v>#REF!</v>
      </c>
    </row>
    <row r="53" spans="1:19" ht="15" customHeight="1" x14ac:dyDescent="0.15">
      <c r="A53" s="2"/>
      <c r="B53" s="28" t="s">
        <v>45</v>
      </c>
      <c r="C53" s="29">
        <v>240215</v>
      </c>
      <c r="D53" s="75">
        <v>229926</v>
      </c>
      <c r="E53" s="30">
        <v>-4.2832462585600393</v>
      </c>
      <c r="F53" s="31">
        <f t="shared" ref="F53:F58" si="11">ROUND(D53/D$6*100,1)</f>
        <v>5.0999999999999996</v>
      </c>
      <c r="G53" s="32">
        <v>6865</v>
      </c>
      <c r="H53" s="33">
        <v>30761</v>
      </c>
      <c r="I53" s="34">
        <v>192838</v>
      </c>
      <c r="J53" s="35">
        <v>-6.3948731933460596</v>
      </c>
      <c r="K53" s="36">
        <v>-27.244560075685904</v>
      </c>
      <c r="L53" s="30">
        <v>0.77447271054996969</v>
      </c>
      <c r="N53" s="84" t="str">
        <f t="shared" ref="N53:N58" si="12">IF(ABS(SUM(G53:I53)-O53)&lt;5,"OK","ERA")</f>
        <v>OK</v>
      </c>
      <c r="O53" s="83">
        <v>230464</v>
      </c>
      <c r="Q53" s="86" t="e">
        <f>#REF!</f>
        <v>#REF!</v>
      </c>
      <c r="R53" s="86" t="e">
        <f t="shared" si="2"/>
        <v>#REF!</v>
      </c>
      <c r="S53">
        <v>1.0145089383870141</v>
      </c>
    </row>
    <row r="54" spans="1:19" ht="15" customHeight="1" x14ac:dyDescent="0.15">
      <c r="A54" s="2"/>
      <c r="B54" s="71" t="s">
        <v>27</v>
      </c>
      <c r="C54" s="38">
        <v>184156</v>
      </c>
      <c r="D54" s="38">
        <v>182073</v>
      </c>
      <c r="E54" s="40">
        <v>-1.1311062360172897</v>
      </c>
      <c r="F54" s="40">
        <f t="shared" si="11"/>
        <v>4.0999999999999996</v>
      </c>
      <c r="G54" s="41">
        <v>4120</v>
      </c>
      <c r="H54" s="42">
        <v>18295</v>
      </c>
      <c r="I54" s="43">
        <v>160085</v>
      </c>
      <c r="J54" s="44">
        <v>-5.6992446784161137</v>
      </c>
      <c r="K54" s="45">
        <v>-10.999221638451061</v>
      </c>
      <c r="L54" s="39">
        <v>0.1727061679880357</v>
      </c>
      <c r="N54" s="84" t="str">
        <f t="shared" si="12"/>
        <v>OK</v>
      </c>
      <c r="O54" s="83">
        <v>182500</v>
      </c>
      <c r="Q54" s="86" t="e">
        <f>#REF!</f>
        <v>#REF!</v>
      </c>
      <c r="R54" s="86" t="e">
        <f t="shared" si="2"/>
        <v>#REF!</v>
      </c>
      <c r="S54">
        <v>1.0310788820781984</v>
      </c>
    </row>
    <row r="55" spans="1:19" ht="15" customHeight="1" x14ac:dyDescent="0.15">
      <c r="A55" s="2"/>
      <c r="B55" s="71" t="s">
        <v>57</v>
      </c>
      <c r="C55" s="38">
        <v>17373</v>
      </c>
      <c r="D55" s="38">
        <v>14906</v>
      </c>
      <c r="E55" s="40">
        <v>-14.200195705980544</v>
      </c>
      <c r="F55" s="40">
        <f t="shared" si="11"/>
        <v>0.3</v>
      </c>
      <c r="G55" s="41">
        <v>711</v>
      </c>
      <c r="H55" s="42">
        <v>2045</v>
      </c>
      <c r="I55" s="78">
        <v>12184</v>
      </c>
      <c r="J55" s="44">
        <v>-1.6597510373443984</v>
      </c>
      <c r="K55" s="45">
        <v>-55.926724137931039</v>
      </c>
      <c r="L55" s="39">
        <v>0.98632407791131371</v>
      </c>
      <c r="N55" s="84" t="str">
        <f t="shared" si="12"/>
        <v>OK</v>
      </c>
      <c r="O55" s="83">
        <v>14940</v>
      </c>
      <c r="Q55" s="86" t="e">
        <f>#REF!</f>
        <v>#REF!</v>
      </c>
      <c r="R55" s="86" t="e">
        <f t="shared" si="2"/>
        <v>#REF!</v>
      </c>
      <c r="S55">
        <v>0.85442859331429322</v>
      </c>
    </row>
    <row r="56" spans="1:19" ht="15" customHeight="1" x14ac:dyDescent="0.15">
      <c r="A56" s="2"/>
      <c r="B56" s="71" t="s">
        <v>58</v>
      </c>
      <c r="C56" s="38">
        <v>27877</v>
      </c>
      <c r="D56" s="38">
        <v>22565</v>
      </c>
      <c r="E56" s="40">
        <v>-19.055135057574343</v>
      </c>
      <c r="F56" s="40">
        <f t="shared" si="11"/>
        <v>0.5</v>
      </c>
      <c r="G56" s="41">
        <v>1665</v>
      </c>
      <c r="H56" s="42">
        <v>8562</v>
      </c>
      <c r="I56" s="78">
        <v>12390</v>
      </c>
      <c r="J56" s="44">
        <v>-6.4606741573033712</v>
      </c>
      <c r="K56" s="45">
        <v>-41.999729034006236</v>
      </c>
      <c r="L56" s="39">
        <v>8.4748730520049023</v>
      </c>
      <c r="N56" s="84" t="str">
        <f t="shared" si="12"/>
        <v>OK</v>
      </c>
      <c r="O56" s="83">
        <v>22618</v>
      </c>
      <c r="Q56" s="86" t="e">
        <f>#REF!</f>
        <v>#REF!</v>
      </c>
      <c r="R56" s="86" t="e">
        <f t="shared" si="2"/>
        <v>#REF!</v>
      </c>
      <c r="S56">
        <v>0.92461770482273964</v>
      </c>
    </row>
    <row r="57" spans="1:19" ht="15" customHeight="1" x14ac:dyDescent="0.15">
      <c r="A57" s="2"/>
      <c r="B57" s="71" t="s">
        <v>59</v>
      </c>
      <c r="C57" s="38">
        <v>4611</v>
      </c>
      <c r="D57" s="38">
        <v>4492</v>
      </c>
      <c r="E57" s="40">
        <v>-2.5807850791585341</v>
      </c>
      <c r="F57" s="40">
        <f t="shared" si="11"/>
        <v>0.1</v>
      </c>
      <c r="G57" s="41">
        <v>166</v>
      </c>
      <c r="H57" s="42">
        <v>921</v>
      </c>
      <c r="I57" s="78">
        <v>3415</v>
      </c>
      <c r="J57" s="44">
        <v>-22.790697674418606</v>
      </c>
      <c r="K57" s="45">
        <v>-9.5284872298624759</v>
      </c>
      <c r="L57" s="39">
        <v>0.64839375184202763</v>
      </c>
      <c r="N57" s="84" t="str">
        <f t="shared" si="12"/>
        <v>OK</v>
      </c>
      <c r="O57" s="83">
        <v>4502</v>
      </c>
      <c r="Q57" s="86" t="e">
        <f>#REF!</f>
        <v>#REF!</v>
      </c>
      <c r="R57" s="86" t="e">
        <f t="shared" si="2"/>
        <v>#REF!</v>
      </c>
      <c r="S57" s="87">
        <v>1.2326419207577461</v>
      </c>
    </row>
    <row r="58" spans="1:19" ht="15" customHeight="1" x14ac:dyDescent="0.15">
      <c r="A58" s="2"/>
      <c r="B58" s="72" t="s">
        <v>60</v>
      </c>
      <c r="C58" s="46">
        <v>6198</v>
      </c>
      <c r="D58" s="46">
        <v>5890</v>
      </c>
      <c r="E58" s="59">
        <v>-4.9693449499838653</v>
      </c>
      <c r="F58" s="59">
        <f t="shared" si="11"/>
        <v>0.1</v>
      </c>
      <c r="G58" s="60">
        <v>203</v>
      </c>
      <c r="H58" s="61">
        <v>938</v>
      </c>
      <c r="I58" s="85">
        <v>4764</v>
      </c>
      <c r="J58" s="62">
        <v>-17.813765182186234</v>
      </c>
      <c r="K58" s="63">
        <v>-28.067484662576685</v>
      </c>
      <c r="L58" s="58">
        <v>2.078422969787872</v>
      </c>
      <c r="N58" s="84" t="str">
        <f t="shared" si="12"/>
        <v>OK</v>
      </c>
      <c r="O58" s="83">
        <v>5904</v>
      </c>
      <c r="Q58" s="86" t="e">
        <f>#REF!</f>
        <v>#REF!</v>
      </c>
      <c r="R58" s="86" t="e">
        <f t="shared" si="2"/>
        <v>#REF!</v>
      </c>
      <c r="S58">
        <v>1.1019078097399866</v>
      </c>
    </row>
    <row r="59" spans="1:19" x14ac:dyDescent="0.15">
      <c r="B59" s="88" t="s">
        <v>70</v>
      </c>
    </row>
    <row r="60" spans="1:19" x14ac:dyDescent="0.15">
      <c r="B60" s="80" t="s">
        <v>40</v>
      </c>
      <c r="C60" s="84" t="str">
        <f>IF(ABS(SUM(C9:C13)-C8)&lt;2,"OK","ERA")</f>
        <v>OK</v>
      </c>
      <c r="D60" s="84" t="str">
        <f>IF(ABS(SUM(D9:D13)-D8)&lt;2,"OK","ERA")</f>
        <v>OK</v>
      </c>
      <c r="E60" s="84"/>
      <c r="F60" s="84"/>
      <c r="G60" s="84" t="str">
        <f t="shared" ref="G60:I60" si="13">IF(ABS(SUM(G9:G13)-G8)&lt;2,"OK","ERA")</f>
        <v>OK</v>
      </c>
      <c r="H60" s="84" t="str">
        <f t="shared" si="13"/>
        <v>OK</v>
      </c>
      <c r="I60" s="84" t="str">
        <f t="shared" si="13"/>
        <v>OK</v>
      </c>
    </row>
    <row r="61" spans="1:19" x14ac:dyDescent="0.15">
      <c r="B61" s="80" t="s">
        <v>61</v>
      </c>
      <c r="C61" s="84" t="str">
        <f>IF(ABS(SUM(C16:C22)-C15)&lt;2,"OK","ERA")</f>
        <v>OK</v>
      </c>
      <c r="D61" s="84" t="str">
        <f>IF(ABS(SUM(D16:D22)-D15)&lt;2,"OK","ERA")</f>
        <v>OK</v>
      </c>
      <c r="E61" s="84"/>
      <c r="F61" s="84"/>
      <c r="G61" s="84" t="str">
        <f t="shared" ref="G61:I61" si="14">IF(ABS(SUM(G16:G22)-G15)&lt;2,"OK","ERA")</f>
        <v>OK</v>
      </c>
      <c r="H61" s="84" t="str">
        <f t="shared" si="14"/>
        <v>OK</v>
      </c>
      <c r="I61" s="84" t="str">
        <f t="shared" si="14"/>
        <v>OK</v>
      </c>
    </row>
    <row r="62" spans="1:19" x14ac:dyDescent="0.15">
      <c r="B62" s="80" t="s">
        <v>42</v>
      </c>
      <c r="C62" s="84" t="str">
        <f>IF(ABS(SUM(C25:C31)-C24)&lt;2,"OK","ERA")</f>
        <v>OK</v>
      </c>
      <c r="D62" s="84" t="str">
        <f>IF(ABS(SUM(D25:D31)-D24)&lt;2,"OK","ERA")</f>
        <v>OK</v>
      </c>
      <c r="E62" s="84"/>
      <c r="F62" s="84"/>
      <c r="G62" s="84" t="str">
        <f t="shared" ref="G62:I62" si="15">IF(ABS(SUM(G25:G31)-G24)&lt;2,"OK","ERA")</f>
        <v>OK</v>
      </c>
      <c r="H62" s="84" t="str">
        <f t="shared" si="15"/>
        <v>OK</v>
      </c>
      <c r="I62" s="84" t="str">
        <f t="shared" si="15"/>
        <v>OK</v>
      </c>
    </row>
    <row r="63" spans="1:19" x14ac:dyDescent="0.15">
      <c r="B63" s="80" t="s">
        <v>43</v>
      </c>
      <c r="C63" s="84" t="str">
        <f>IF(ABS(SUM(C34:C40)-C33)&lt;2,"OK","ERA")</f>
        <v>OK</v>
      </c>
      <c r="D63" s="84" t="str">
        <f>IF(ABS(SUM(D34:D40)-D33)&lt;2,"OK","ERA")</f>
        <v>OK</v>
      </c>
      <c r="E63" s="84"/>
      <c r="F63" s="84"/>
      <c r="G63" s="84" t="str">
        <f t="shared" ref="G63:I63" si="16">IF(ABS(SUM(G34:G40)-G33)&lt;2,"OK","ERA")</f>
        <v>OK</v>
      </c>
      <c r="H63" s="84" t="str">
        <f t="shared" si="16"/>
        <v>OK</v>
      </c>
      <c r="I63" s="84" t="str">
        <f t="shared" si="16"/>
        <v>OK</v>
      </c>
    </row>
    <row r="64" spans="1:19" x14ac:dyDescent="0.15">
      <c r="B64" s="80" t="s">
        <v>62</v>
      </c>
      <c r="C64" s="84" t="str">
        <f>IF(ABS(SUM(C43:C51)-C42)&lt;2,"OK","ERA")</f>
        <v>OK</v>
      </c>
      <c r="D64" s="84" t="str">
        <f>IF(ABS(SUM(D43:D51)-D42)&lt;2,"OK","ERA")</f>
        <v>OK</v>
      </c>
      <c r="E64" s="84"/>
      <c r="F64" s="84"/>
      <c r="G64" s="84" t="str">
        <f t="shared" ref="G64:I64" si="17">IF(ABS(SUM(G43:G51)-G42)&lt;2,"OK","ERA")</f>
        <v>OK</v>
      </c>
      <c r="H64" s="84" t="str">
        <f t="shared" si="17"/>
        <v>OK</v>
      </c>
      <c r="I64" s="84" t="str">
        <f t="shared" si="17"/>
        <v>OK</v>
      </c>
    </row>
    <row r="65" spans="2:9" x14ac:dyDescent="0.15">
      <c r="B65" s="80" t="s">
        <v>45</v>
      </c>
      <c r="C65" s="84" t="str">
        <f>IF(ABS(SUM(C54:C58)-C53)&lt;2,"OK","ERA")</f>
        <v>OK</v>
      </c>
      <c r="D65" s="84" t="str">
        <f>IF(ABS(SUM(D54:D58)-D53)&lt;2,"OK","ERA")</f>
        <v>OK</v>
      </c>
      <c r="E65" s="84"/>
      <c r="F65" s="84"/>
      <c r="G65" s="84" t="str">
        <f t="shared" ref="G65:I65" si="18">IF(ABS(SUM(G54:G58)-G53)&lt;2,"OK","ERA")</f>
        <v>OK</v>
      </c>
      <c r="H65" s="84" t="str">
        <f t="shared" si="18"/>
        <v>OK</v>
      </c>
      <c r="I65" s="84" t="str">
        <f t="shared" si="18"/>
        <v>OK</v>
      </c>
    </row>
    <row r="66" spans="2:9" x14ac:dyDescent="0.15">
      <c r="C66" s="84"/>
      <c r="D66" s="84"/>
    </row>
    <row r="67" spans="2:9" x14ac:dyDescent="0.15">
      <c r="B67" s="80" t="s">
        <v>64</v>
      </c>
      <c r="C67" s="84" t="str">
        <f>IF(ABS(SUM(C8,C15,C24,C33,C42,C53)-C6)&lt;6,"OK","ERA")</f>
        <v>OK</v>
      </c>
      <c r="D67" s="84" t="str">
        <f>IF(ABS(SUM(D8,D15,D24,D33,D42,D53)-D6)&lt;6,"OK","ERA")</f>
        <v>OK</v>
      </c>
      <c r="G67" s="84" t="str">
        <f>IF(ABS(SUM(G8,G15,G24,G33,G42,G53)-G6)&lt;6,"OK","ERA")</f>
        <v>OK</v>
      </c>
      <c r="H67" s="84" t="str">
        <f>IF(ABS(SUM(H8,H15,H24,H33,H42,H53)-H6)&lt;6,"OK","ERA")</f>
        <v>OK</v>
      </c>
      <c r="I67" s="84" t="str">
        <f>IF(ABS(SUM(I8,I15,I24,I33,I42,I53)-I6)&lt;6,"OK","ERA")</f>
        <v>OK</v>
      </c>
    </row>
    <row r="68" spans="2:9" x14ac:dyDescent="0.15">
      <c r="C68" s="86"/>
    </row>
  </sheetData>
  <mergeCells count="9">
    <mergeCell ref="B3:B5"/>
    <mergeCell ref="C3:D3"/>
    <mergeCell ref="E3:E5"/>
    <mergeCell ref="F3:F5"/>
    <mergeCell ref="G3:L3"/>
    <mergeCell ref="C4:C5"/>
    <mergeCell ref="G4:I4"/>
    <mergeCell ref="J4:L4"/>
    <mergeCell ref="D4:D5"/>
  </mergeCells>
  <phoneticPr fontId="3"/>
  <pageMargins left="0.39370078740157483" right="0.74803149606299213" top="0.78740157480314965" bottom="0.51181102362204722" header="0.51181102362204722" footer="0.15748031496062992"/>
  <pageSetup paperSize="9" scale="92" firstPageNumber="109" pageOrder="overThenDown" orientation="portrait" useFirstPageNumber="1" r:id="rId1"/>
  <headerFooter alignWithMargins="0">
    <oddFooter>&amp;C&amp;"ＭＳ 明朝,標準"－&amp;P－</oddFooter>
  </headerFooter>
  <rowBreaks count="1" manualBreakCount="1">
    <brk id="59" max="16383" man="1"/>
  </rowBreaks>
  <colBreaks count="1" manualBreakCount="1">
    <brk id="12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66"/>
    <pageSetUpPr fitToPage="1"/>
  </sheetPr>
  <dimension ref="B2:T69"/>
  <sheetViews>
    <sheetView showGridLines="0" view="pageBreakPreview" topLeftCell="A46" zoomScaleNormal="100" zoomScaleSheetLayoutView="100" zoomScalePageLayoutView="80" workbookViewId="0">
      <selection activeCell="O58" sqref="O58"/>
    </sheetView>
  </sheetViews>
  <sheetFormatPr defaultRowHeight="13.5" x14ac:dyDescent="0.15"/>
  <cols>
    <col min="1" max="1" width="3.625" customWidth="1"/>
    <col min="2" max="2" width="1.375" customWidth="1"/>
    <col min="3" max="3" width="10.875" customWidth="1"/>
    <col min="4" max="5" width="10.125" customWidth="1"/>
    <col min="6" max="6" width="7.625" customWidth="1"/>
    <col min="7" max="7" width="7.375" customWidth="1"/>
    <col min="8" max="9" width="9.125" customWidth="1"/>
    <col min="10" max="10" width="9.875" customWidth="1"/>
    <col min="11" max="13" width="6.625" customWidth="1"/>
    <col min="15" max="15" width="9" style="84"/>
    <col min="16" max="16" width="9.25" bestFit="1" customWidth="1"/>
    <col min="18" max="19" width="9.25" bestFit="1" customWidth="1"/>
  </cols>
  <sheetData>
    <row r="2" spans="2:20" ht="15" customHeight="1" x14ac:dyDescent="0.15">
      <c r="B2" s="100" t="s">
        <v>80</v>
      </c>
      <c r="C2" s="92"/>
      <c r="D2" s="2"/>
      <c r="E2" s="2"/>
      <c r="F2" s="2"/>
      <c r="G2" s="2"/>
      <c r="H2" s="2"/>
      <c r="I2" s="2"/>
      <c r="J2" s="3"/>
      <c r="K2" s="3"/>
      <c r="L2" s="3"/>
      <c r="M2" s="3"/>
    </row>
    <row r="3" spans="2:20" ht="15" customHeight="1" x14ac:dyDescent="0.15">
      <c r="B3" s="2"/>
      <c r="C3" s="2"/>
      <c r="D3" s="2"/>
      <c r="E3" s="2"/>
      <c r="F3" s="2"/>
      <c r="G3" s="3"/>
      <c r="H3" s="3"/>
      <c r="I3" s="3"/>
      <c r="J3" s="3"/>
      <c r="K3" s="4"/>
      <c r="L3" s="4"/>
      <c r="M3" s="104" t="s">
        <v>0</v>
      </c>
    </row>
    <row r="4" spans="2:20" ht="15" customHeight="1" x14ac:dyDescent="0.15">
      <c r="B4" s="2"/>
      <c r="C4" s="205"/>
      <c r="D4" s="208" t="s">
        <v>34</v>
      </c>
      <c r="E4" s="209"/>
      <c r="F4" s="210" t="s">
        <v>30</v>
      </c>
      <c r="G4" s="213" t="s">
        <v>1</v>
      </c>
      <c r="H4" s="208" t="s">
        <v>35</v>
      </c>
      <c r="I4" s="216"/>
      <c r="J4" s="216"/>
      <c r="K4" s="216"/>
      <c r="L4" s="216"/>
      <c r="M4" s="209"/>
    </row>
    <row r="5" spans="2:20" ht="15" customHeight="1" x14ac:dyDescent="0.15">
      <c r="B5" s="2"/>
      <c r="C5" s="206"/>
      <c r="D5" s="217" t="s">
        <v>81</v>
      </c>
      <c r="E5" s="217" t="s">
        <v>82</v>
      </c>
      <c r="F5" s="211"/>
      <c r="G5" s="214"/>
      <c r="H5" s="208" t="s">
        <v>34</v>
      </c>
      <c r="I5" s="216"/>
      <c r="J5" s="209"/>
      <c r="K5" s="208" t="s">
        <v>29</v>
      </c>
      <c r="L5" s="216"/>
      <c r="M5" s="209"/>
      <c r="T5" s="87"/>
    </row>
    <row r="6" spans="2:20" ht="27" customHeight="1" x14ac:dyDescent="0.15">
      <c r="B6" s="2"/>
      <c r="C6" s="207"/>
      <c r="D6" s="218"/>
      <c r="E6" s="218"/>
      <c r="F6" s="212"/>
      <c r="G6" s="215"/>
      <c r="H6" s="101" t="s">
        <v>31</v>
      </c>
      <c r="I6" s="101" t="s">
        <v>32</v>
      </c>
      <c r="J6" s="102" t="s">
        <v>33</v>
      </c>
      <c r="K6" s="101" t="s">
        <v>31</v>
      </c>
      <c r="L6" s="101" t="s">
        <v>32</v>
      </c>
      <c r="M6" s="103" t="s">
        <v>33</v>
      </c>
      <c r="P6" s="84"/>
      <c r="R6" s="84"/>
      <c r="S6" s="84"/>
    </row>
    <row r="7" spans="2:20" ht="15" customHeight="1" x14ac:dyDescent="0.15">
      <c r="B7" s="2"/>
      <c r="C7" s="105" t="s">
        <v>2</v>
      </c>
      <c r="D7" s="132">
        <v>4476118</v>
      </c>
      <c r="E7" s="133">
        <v>4439055</v>
      </c>
      <c r="F7" s="134">
        <v>-0.82801659831130447</v>
      </c>
      <c r="G7" s="135">
        <v>100</v>
      </c>
      <c r="H7" s="132">
        <v>205589</v>
      </c>
      <c r="I7" s="132">
        <v>907838</v>
      </c>
      <c r="J7" s="132">
        <v>3415379</v>
      </c>
      <c r="K7" s="135">
        <v>-9.5245037296207216E-2</v>
      </c>
      <c r="L7" s="135">
        <v>-2.5642621789574234</v>
      </c>
      <c r="M7" s="135">
        <v>0.10636769986077527</v>
      </c>
      <c r="P7" s="81"/>
      <c r="R7" s="86"/>
      <c r="S7" s="86"/>
    </row>
    <row r="8" spans="2:20" ht="14.25" customHeight="1" x14ac:dyDescent="0.15">
      <c r="B8" s="2"/>
      <c r="C8" s="95"/>
      <c r="D8" s="140"/>
      <c r="E8" s="141"/>
      <c r="F8" s="142"/>
      <c r="G8" s="143"/>
      <c r="H8" s="140"/>
      <c r="I8" s="140"/>
      <c r="J8" s="182"/>
      <c r="K8" s="143"/>
      <c r="L8" s="143"/>
      <c r="M8" s="142"/>
      <c r="P8" s="82"/>
      <c r="R8" s="86"/>
      <c r="S8" s="86"/>
    </row>
    <row r="9" spans="2:20" ht="15" customHeight="1" x14ac:dyDescent="0.15">
      <c r="B9" s="2"/>
      <c r="C9" s="106" t="s">
        <v>40</v>
      </c>
      <c r="D9" s="183">
        <v>1047294</v>
      </c>
      <c r="E9" s="149">
        <v>1036823</v>
      </c>
      <c r="F9" s="150">
        <v>-0.9998147607071175</v>
      </c>
      <c r="G9" s="151">
        <v>23.4</v>
      </c>
      <c r="H9" s="148">
        <v>17625</v>
      </c>
      <c r="I9" s="148">
        <v>111684</v>
      </c>
      <c r="J9" s="148">
        <v>928477</v>
      </c>
      <c r="K9" s="151">
        <v>12.239699420492901</v>
      </c>
      <c r="L9" s="151">
        <v>-0.78618447352290599</v>
      </c>
      <c r="M9" s="151">
        <v>-0.81825630222926771</v>
      </c>
      <c r="P9" s="83"/>
      <c r="R9" s="86"/>
      <c r="S9" s="86"/>
    </row>
    <row r="10" spans="2:20" ht="15" customHeight="1" x14ac:dyDescent="0.15">
      <c r="B10" s="2"/>
      <c r="C10" s="107" t="s">
        <v>3</v>
      </c>
      <c r="D10" s="156">
        <v>993545</v>
      </c>
      <c r="E10" s="156">
        <v>982466</v>
      </c>
      <c r="F10" s="159">
        <v>-1.1150979573144648</v>
      </c>
      <c r="G10" s="159">
        <v>22.1</v>
      </c>
      <c r="H10" s="156">
        <v>7950</v>
      </c>
      <c r="I10" s="156">
        <v>101911</v>
      </c>
      <c r="J10" s="156">
        <v>892469</v>
      </c>
      <c r="K10" s="159">
        <v>4.4266386444240116</v>
      </c>
      <c r="L10" s="159">
        <v>-1.1379069496721121</v>
      </c>
      <c r="M10" s="159">
        <v>-0.73585923466635528</v>
      </c>
      <c r="P10" s="83"/>
      <c r="R10" s="86"/>
      <c r="S10" s="86"/>
    </row>
    <row r="11" spans="2:20" ht="15" customHeight="1" x14ac:dyDescent="0.15">
      <c r="B11" s="2"/>
      <c r="C11" s="107" t="s">
        <v>75</v>
      </c>
      <c r="D11" s="156">
        <v>27260</v>
      </c>
      <c r="E11" s="156">
        <v>28157</v>
      </c>
      <c r="F11" s="159">
        <v>3.2905355832721939</v>
      </c>
      <c r="G11" s="159">
        <v>0.6</v>
      </c>
      <c r="H11" s="156">
        <v>5852</v>
      </c>
      <c r="I11" s="156">
        <v>5235</v>
      </c>
      <c r="J11" s="156">
        <v>17639</v>
      </c>
      <c r="K11" s="159">
        <v>23.381825848619016</v>
      </c>
      <c r="L11" s="159">
        <v>10.071488645920942</v>
      </c>
      <c r="M11" s="159">
        <v>-3.1196792442467181</v>
      </c>
      <c r="P11" s="83"/>
      <c r="R11" s="86"/>
      <c r="S11" s="86"/>
    </row>
    <row r="12" spans="2:20" ht="15" customHeight="1" x14ac:dyDescent="0.15">
      <c r="B12" s="2"/>
      <c r="C12" s="107" t="s">
        <v>76</v>
      </c>
      <c r="D12" s="156">
        <v>5393</v>
      </c>
      <c r="E12" s="156">
        <v>4997</v>
      </c>
      <c r="F12" s="159">
        <v>-7.3428518449842386</v>
      </c>
      <c r="G12" s="159">
        <v>0.1</v>
      </c>
      <c r="H12" s="156">
        <v>164</v>
      </c>
      <c r="I12" s="156">
        <v>1103</v>
      </c>
      <c r="J12" s="156">
        <v>3832</v>
      </c>
      <c r="K12" s="159">
        <v>22.388059701492537</v>
      </c>
      <c r="L12" s="159">
        <v>-6.8412162162162158</v>
      </c>
      <c r="M12" s="159">
        <v>-7.9509968772519812</v>
      </c>
      <c r="P12" s="83"/>
      <c r="R12" s="86"/>
      <c r="S12" s="86"/>
    </row>
    <row r="13" spans="2:20" ht="15" customHeight="1" x14ac:dyDescent="0.15">
      <c r="B13" s="2"/>
      <c r="C13" s="107" t="s">
        <v>77</v>
      </c>
      <c r="D13" s="156">
        <v>6605</v>
      </c>
      <c r="E13" s="156">
        <v>6771</v>
      </c>
      <c r="F13" s="159">
        <v>2.5132475397426193</v>
      </c>
      <c r="G13" s="159">
        <v>0.2</v>
      </c>
      <c r="H13" s="156">
        <v>1900</v>
      </c>
      <c r="I13" s="156">
        <v>1129</v>
      </c>
      <c r="J13" s="156">
        <v>3879</v>
      </c>
      <c r="K13" s="159">
        <v>9.1954022988505741</v>
      </c>
      <c r="L13" s="159">
        <v>4.8282265552460544</v>
      </c>
      <c r="M13" s="159">
        <v>-0.43634496919917859</v>
      </c>
      <c r="P13" s="83"/>
      <c r="R13" s="86"/>
      <c r="S13" s="86"/>
    </row>
    <row r="14" spans="2:20" ht="15" customHeight="1" x14ac:dyDescent="0.15">
      <c r="B14" s="2"/>
      <c r="C14" s="107" t="s">
        <v>4</v>
      </c>
      <c r="D14" s="156">
        <v>14490</v>
      </c>
      <c r="E14" s="156">
        <v>14431</v>
      </c>
      <c r="F14" s="159">
        <v>-0.40717736369910285</v>
      </c>
      <c r="G14" s="159">
        <v>0.3</v>
      </c>
      <c r="H14" s="156">
        <v>1759</v>
      </c>
      <c r="I14" s="156">
        <v>2306</v>
      </c>
      <c r="J14" s="156">
        <v>10658</v>
      </c>
      <c r="K14" s="159">
        <v>19.335142469470828</v>
      </c>
      <c r="L14" s="159">
        <v>-6.5640194489465147</v>
      </c>
      <c r="M14" s="159">
        <v>-1.1867235305025032</v>
      </c>
      <c r="P14" s="83"/>
      <c r="R14" s="86"/>
      <c r="S14" s="86"/>
    </row>
    <row r="15" spans="2:20" ht="15" customHeight="1" x14ac:dyDescent="0.15">
      <c r="B15" s="2"/>
      <c r="C15" s="96"/>
      <c r="D15" s="167"/>
      <c r="E15" s="168"/>
      <c r="F15" s="169"/>
      <c r="G15" s="170"/>
      <c r="H15" s="167"/>
      <c r="I15" s="167"/>
      <c r="J15" s="184"/>
      <c r="K15" s="170"/>
      <c r="L15" s="170"/>
      <c r="M15" s="169"/>
      <c r="P15" s="83"/>
      <c r="R15" s="86"/>
      <c r="S15" s="86"/>
    </row>
    <row r="16" spans="2:20" ht="15" customHeight="1" x14ac:dyDescent="0.15">
      <c r="B16" s="2"/>
      <c r="C16" s="108" t="s">
        <v>41</v>
      </c>
      <c r="D16" s="148">
        <v>869147</v>
      </c>
      <c r="E16" s="149">
        <v>877295</v>
      </c>
      <c r="F16" s="150">
        <v>0.93747087661810946</v>
      </c>
      <c r="G16" s="151">
        <v>19.8</v>
      </c>
      <c r="H16" s="148">
        <v>46473</v>
      </c>
      <c r="I16" s="148">
        <v>154052</v>
      </c>
      <c r="J16" s="148">
        <v>694508</v>
      </c>
      <c r="K16" s="151">
        <v>-3.4006111122658966</v>
      </c>
      <c r="L16" s="151">
        <v>5.4399605760280352</v>
      </c>
      <c r="M16" s="151">
        <v>0.77923434783744328</v>
      </c>
      <c r="P16" s="83"/>
      <c r="R16" s="86"/>
      <c r="S16" s="86"/>
    </row>
    <row r="17" spans="2:19" ht="15" customHeight="1" x14ac:dyDescent="0.15">
      <c r="B17" s="2"/>
      <c r="C17" s="107" t="s">
        <v>8</v>
      </c>
      <c r="D17" s="156">
        <v>618473</v>
      </c>
      <c r="E17" s="156">
        <v>624395</v>
      </c>
      <c r="F17" s="159">
        <v>0.95751956835625818</v>
      </c>
      <c r="G17" s="159">
        <v>14.1</v>
      </c>
      <c r="H17" s="156">
        <v>27306</v>
      </c>
      <c r="I17" s="156">
        <v>81571</v>
      </c>
      <c r="J17" s="156">
        <v>528141</v>
      </c>
      <c r="K17" s="159">
        <v>-3.7470478339032041</v>
      </c>
      <c r="L17" s="159">
        <v>5.5115767688526711</v>
      </c>
      <c r="M17" s="159">
        <v>1.0021017362751268</v>
      </c>
      <c r="P17" s="83"/>
      <c r="R17" s="86"/>
      <c r="S17" s="86"/>
    </row>
    <row r="18" spans="2:19" ht="15" customHeight="1" x14ac:dyDescent="0.15">
      <c r="B18" s="2"/>
      <c r="C18" s="107" t="s">
        <v>9</v>
      </c>
      <c r="D18" s="156">
        <v>93893</v>
      </c>
      <c r="E18" s="156">
        <v>92920</v>
      </c>
      <c r="F18" s="159">
        <v>-1.0362859851107111</v>
      </c>
      <c r="G18" s="159">
        <v>2.1</v>
      </c>
      <c r="H18" s="156">
        <v>5209</v>
      </c>
      <c r="I18" s="156">
        <v>23476</v>
      </c>
      <c r="J18" s="156">
        <v>66113</v>
      </c>
      <c r="K18" s="159">
        <v>-2.1600300525920364</v>
      </c>
      <c r="L18" s="159">
        <v>-0.84054910242872227</v>
      </c>
      <c r="M18" s="159">
        <v>-0.47419762750647315</v>
      </c>
      <c r="P18" s="83"/>
      <c r="R18" s="86"/>
      <c r="S18" s="86"/>
    </row>
    <row r="19" spans="2:19" ht="15" customHeight="1" x14ac:dyDescent="0.15">
      <c r="B19" s="2"/>
      <c r="C19" s="107" t="s">
        <v>10</v>
      </c>
      <c r="D19" s="156">
        <v>83815</v>
      </c>
      <c r="E19" s="156">
        <v>87372</v>
      </c>
      <c r="F19" s="159">
        <v>4.2438704289208378</v>
      </c>
      <c r="G19" s="159">
        <v>2</v>
      </c>
      <c r="H19" s="156">
        <v>7050</v>
      </c>
      <c r="I19" s="156">
        <v>32089</v>
      </c>
      <c r="J19" s="156">
        <v>49999</v>
      </c>
      <c r="K19" s="159">
        <v>-3.4246575342465753</v>
      </c>
      <c r="L19" s="159">
        <v>13.734316296873891</v>
      </c>
      <c r="M19" s="159">
        <v>0.66034507056431324</v>
      </c>
      <c r="P19" s="83"/>
      <c r="R19" s="86"/>
      <c r="S19" s="86"/>
    </row>
    <row r="20" spans="2:19" ht="15" customHeight="1" x14ac:dyDescent="0.15">
      <c r="B20" s="2"/>
      <c r="C20" s="107" t="s">
        <v>14</v>
      </c>
      <c r="D20" s="156">
        <v>4137</v>
      </c>
      <c r="E20" s="156">
        <v>4286</v>
      </c>
      <c r="F20" s="159">
        <v>3.601643703166546</v>
      </c>
      <c r="G20" s="159">
        <v>0.1</v>
      </c>
      <c r="H20" s="156">
        <v>398</v>
      </c>
      <c r="I20" s="156">
        <v>849</v>
      </c>
      <c r="J20" s="156">
        <v>3126</v>
      </c>
      <c r="K20" s="159">
        <v>-2.9268292682926833</v>
      </c>
      <c r="L20" s="159">
        <v>15.353260869565217</v>
      </c>
      <c r="M20" s="159">
        <v>2.1902582543314808</v>
      </c>
      <c r="P20" s="83"/>
      <c r="R20" s="86"/>
      <c r="S20" s="86"/>
    </row>
    <row r="21" spans="2:19" ht="15" customHeight="1" x14ac:dyDescent="0.15">
      <c r="B21" s="2"/>
      <c r="C21" s="107" t="s">
        <v>11</v>
      </c>
      <c r="D21" s="156">
        <v>31069</v>
      </c>
      <c r="E21" s="156">
        <v>30910</v>
      </c>
      <c r="F21" s="159">
        <v>-0.51176413788663944</v>
      </c>
      <c r="G21" s="159">
        <v>0.7</v>
      </c>
      <c r="H21" s="156">
        <v>3490</v>
      </c>
      <c r="I21" s="156">
        <v>4403</v>
      </c>
      <c r="J21" s="156">
        <v>23641</v>
      </c>
      <c r="K21" s="159">
        <v>-3.7506894649751792</v>
      </c>
      <c r="L21" s="159">
        <v>6.0452793834296727</v>
      </c>
      <c r="M21" s="159">
        <v>-0.66389344090087821</v>
      </c>
      <c r="P21" s="83"/>
      <c r="R21" s="86"/>
      <c r="S21" s="86"/>
    </row>
    <row r="22" spans="2:19" ht="15" customHeight="1" x14ac:dyDescent="0.15">
      <c r="B22" s="2"/>
      <c r="C22" s="107" t="s">
        <v>12</v>
      </c>
      <c r="D22" s="156">
        <v>18994</v>
      </c>
      <c r="E22" s="156">
        <v>18298</v>
      </c>
      <c r="F22" s="159">
        <v>-3.6643150468569021</v>
      </c>
      <c r="G22" s="159">
        <v>0.4</v>
      </c>
      <c r="H22" s="156">
        <v>1692</v>
      </c>
      <c r="I22" s="156">
        <v>3026</v>
      </c>
      <c r="J22" s="156">
        <v>13950</v>
      </c>
      <c r="K22" s="159">
        <v>-3.2036613272311212</v>
      </c>
      <c r="L22" s="159">
        <v>-22.250770811921893</v>
      </c>
      <c r="M22" s="159">
        <v>2.0930913348946136</v>
      </c>
      <c r="P22" s="83"/>
      <c r="R22" s="86"/>
      <c r="S22" s="86"/>
    </row>
    <row r="23" spans="2:19" ht="15" customHeight="1" x14ac:dyDescent="0.15">
      <c r="B23" s="2"/>
      <c r="C23" s="109" t="s">
        <v>13</v>
      </c>
      <c r="D23" s="163">
        <v>18765</v>
      </c>
      <c r="E23" s="163">
        <v>19115</v>
      </c>
      <c r="F23" s="164">
        <v>1.8651745270450306</v>
      </c>
      <c r="G23" s="164">
        <v>0.4</v>
      </c>
      <c r="H23" s="163">
        <v>1327</v>
      </c>
      <c r="I23" s="163">
        <v>8637</v>
      </c>
      <c r="J23" s="163">
        <v>9537</v>
      </c>
      <c r="K23" s="164">
        <v>-0.37537537537537535</v>
      </c>
      <c r="L23" s="164">
        <v>6.3146233382570163</v>
      </c>
      <c r="M23" s="164">
        <v>-0.81123244929797189</v>
      </c>
      <c r="P23" s="83"/>
      <c r="R23" s="86"/>
      <c r="S23" s="86"/>
    </row>
    <row r="24" spans="2:19" ht="15" customHeight="1" x14ac:dyDescent="0.15">
      <c r="B24" s="2"/>
      <c r="C24" s="107"/>
      <c r="D24" s="156"/>
      <c r="E24" s="157"/>
      <c r="F24" s="158"/>
      <c r="G24" s="159"/>
      <c r="H24" s="156"/>
      <c r="I24" s="156"/>
      <c r="J24" s="185"/>
      <c r="K24" s="159"/>
      <c r="L24" s="159"/>
      <c r="M24" s="158"/>
      <c r="P24" s="83"/>
      <c r="R24" s="86"/>
      <c r="S24" s="86"/>
    </row>
    <row r="25" spans="2:19" ht="15" customHeight="1" x14ac:dyDescent="0.15">
      <c r="B25" s="2"/>
      <c r="C25" s="108" t="s">
        <v>42</v>
      </c>
      <c r="D25" s="148">
        <v>1076893</v>
      </c>
      <c r="E25" s="149">
        <v>1066586</v>
      </c>
      <c r="F25" s="150">
        <v>-0.95710530201236332</v>
      </c>
      <c r="G25" s="151">
        <v>24</v>
      </c>
      <c r="H25" s="148">
        <v>44576</v>
      </c>
      <c r="I25" s="148">
        <v>204461</v>
      </c>
      <c r="J25" s="148">
        <v>839114</v>
      </c>
      <c r="K25" s="151">
        <v>2.1705746178000873</v>
      </c>
      <c r="L25" s="151">
        <v>-4.0382043038509376</v>
      </c>
      <c r="M25" s="151">
        <v>0.15731753314649391</v>
      </c>
      <c r="P25" s="83"/>
      <c r="R25" s="86"/>
      <c r="S25" s="86"/>
    </row>
    <row r="26" spans="2:19" ht="15" customHeight="1" x14ac:dyDescent="0.15">
      <c r="B26" s="2"/>
      <c r="C26" s="110" t="s">
        <v>16</v>
      </c>
      <c r="D26" s="156">
        <v>915484</v>
      </c>
      <c r="E26" s="156">
        <v>907090</v>
      </c>
      <c r="F26" s="159">
        <v>-0.91689204835911942</v>
      </c>
      <c r="G26" s="159">
        <v>20.399999999999999</v>
      </c>
      <c r="H26" s="156">
        <v>20385</v>
      </c>
      <c r="I26" s="156">
        <v>171791</v>
      </c>
      <c r="J26" s="156">
        <v>733254</v>
      </c>
      <c r="K26" s="159">
        <v>11.943986820428336</v>
      </c>
      <c r="L26" s="159">
        <v>-5.2981775283624213</v>
      </c>
      <c r="M26" s="159">
        <v>0.33140311316417453</v>
      </c>
      <c r="P26" s="83"/>
      <c r="R26" s="86"/>
      <c r="S26" s="86"/>
    </row>
    <row r="27" spans="2:19" ht="15" customHeight="1" x14ac:dyDescent="0.15">
      <c r="B27" s="2"/>
      <c r="C27" s="107" t="s">
        <v>46</v>
      </c>
      <c r="D27" s="186">
        <v>28390</v>
      </c>
      <c r="E27" s="186">
        <v>28781</v>
      </c>
      <c r="F27" s="159">
        <v>1.3772455089820359</v>
      </c>
      <c r="G27" s="159">
        <v>0.6</v>
      </c>
      <c r="H27" s="156">
        <v>3838</v>
      </c>
      <c r="I27" s="156">
        <v>5927</v>
      </c>
      <c r="J27" s="156">
        <v>19598</v>
      </c>
      <c r="K27" s="159">
        <v>-6.6861171893994653</v>
      </c>
      <c r="L27" s="159">
        <v>21.033285685113334</v>
      </c>
      <c r="M27" s="159">
        <v>-1.2396694214876034</v>
      </c>
      <c r="P27" s="83"/>
      <c r="R27" s="86"/>
      <c r="S27" s="86"/>
    </row>
    <row r="28" spans="2:19" ht="15" customHeight="1" x14ac:dyDescent="0.15">
      <c r="B28" s="2"/>
      <c r="C28" s="107" t="s">
        <v>47</v>
      </c>
      <c r="D28" s="186">
        <v>42533</v>
      </c>
      <c r="E28" s="186">
        <v>41830</v>
      </c>
      <c r="F28" s="159">
        <v>-1.652834269861049</v>
      </c>
      <c r="G28" s="159">
        <v>0.9</v>
      </c>
      <c r="H28" s="156">
        <v>6620</v>
      </c>
      <c r="I28" s="156">
        <v>9035</v>
      </c>
      <c r="J28" s="156">
        <v>27021</v>
      </c>
      <c r="K28" s="159">
        <v>-6.904795387427928</v>
      </c>
      <c r="L28" s="159">
        <v>8.7375135395354437</v>
      </c>
      <c r="M28" s="159">
        <v>-2.8301208285385502</v>
      </c>
      <c r="P28" s="83"/>
      <c r="R28" s="86"/>
      <c r="S28" s="86"/>
    </row>
    <row r="29" spans="2:19" ht="15" customHeight="1" x14ac:dyDescent="0.15">
      <c r="B29" s="2"/>
      <c r="C29" s="107" t="s">
        <v>48</v>
      </c>
      <c r="D29" s="186">
        <v>16112</v>
      </c>
      <c r="E29" s="186">
        <v>16105</v>
      </c>
      <c r="F29" s="159">
        <v>-4.344587884806355E-2</v>
      </c>
      <c r="G29" s="159">
        <v>0.4</v>
      </c>
      <c r="H29" s="156">
        <v>3525</v>
      </c>
      <c r="I29" s="156">
        <v>4146</v>
      </c>
      <c r="J29" s="156">
        <v>8760</v>
      </c>
      <c r="K29" s="159">
        <v>-9.3364197530864192</v>
      </c>
      <c r="L29" s="159">
        <v>18.119658119658119</v>
      </c>
      <c r="M29" s="159">
        <v>-2.4064171122994651</v>
      </c>
      <c r="P29" s="83"/>
      <c r="R29" s="86"/>
      <c r="S29" s="86"/>
    </row>
    <row r="30" spans="2:19" ht="15" customHeight="1" x14ac:dyDescent="0.15">
      <c r="B30" s="2"/>
      <c r="C30" s="110" t="s">
        <v>49</v>
      </c>
      <c r="D30" s="186">
        <v>40650</v>
      </c>
      <c r="E30" s="186">
        <v>40000</v>
      </c>
      <c r="F30" s="159">
        <v>-1.5990159901599015</v>
      </c>
      <c r="G30" s="159">
        <v>0.9</v>
      </c>
      <c r="H30" s="156">
        <v>5343</v>
      </c>
      <c r="I30" s="156">
        <v>8051</v>
      </c>
      <c r="J30" s="156">
        <v>27415</v>
      </c>
      <c r="K30" s="159">
        <v>-4.3501611170784109</v>
      </c>
      <c r="L30" s="159">
        <v>-5.7370331342934078</v>
      </c>
      <c r="M30" s="159">
        <v>0.83863611284805228</v>
      </c>
      <c r="P30" s="83"/>
      <c r="R30" s="86"/>
      <c r="S30" s="86"/>
    </row>
    <row r="31" spans="2:19" ht="15" customHeight="1" x14ac:dyDescent="0.15">
      <c r="B31" s="2"/>
      <c r="C31" s="107" t="s">
        <v>50</v>
      </c>
      <c r="D31" s="186">
        <v>28022</v>
      </c>
      <c r="E31" s="186">
        <v>27214</v>
      </c>
      <c r="F31" s="159">
        <v>-2.8834487188637499</v>
      </c>
      <c r="G31" s="159">
        <v>0.6</v>
      </c>
      <c r="H31" s="156">
        <v>3716</v>
      </c>
      <c r="I31" s="156">
        <v>4848</v>
      </c>
      <c r="J31" s="156">
        <v>19201</v>
      </c>
      <c r="K31" s="159">
        <v>7.3988439306358389</v>
      </c>
      <c r="L31" s="159">
        <v>-17.128205128205128</v>
      </c>
      <c r="M31" s="159">
        <v>0.16693619907141741</v>
      </c>
      <c r="P31" s="83"/>
      <c r="R31" s="86"/>
      <c r="S31" s="86"/>
    </row>
    <row r="32" spans="2:19" ht="15" customHeight="1" x14ac:dyDescent="0.15">
      <c r="B32" s="2"/>
      <c r="C32" s="111" t="s">
        <v>51</v>
      </c>
      <c r="D32" s="186">
        <v>5703</v>
      </c>
      <c r="E32" s="186">
        <v>5566</v>
      </c>
      <c r="F32" s="164">
        <v>-2.4022444327546908</v>
      </c>
      <c r="G32" s="159">
        <v>0.1</v>
      </c>
      <c r="H32" s="156">
        <v>1149</v>
      </c>
      <c r="I32" s="156">
        <v>662</v>
      </c>
      <c r="J32" s="156">
        <v>3867</v>
      </c>
      <c r="K32" s="159">
        <v>-8.8818398096748616</v>
      </c>
      <c r="L32" s="159">
        <v>19.064748201438849</v>
      </c>
      <c r="M32" s="159">
        <v>-2.8147775823071126</v>
      </c>
      <c r="P32" s="83"/>
      <c r="R32" s="86"/>
      <c r="S32" s="86"/>
    </row>
    <row r="33" spans="2:19" ht="15" customHeight="1" x14ac:dyDescent="0.15">
      <c r="B33" s="2"/>
      <c r="C33" s="112"/>
      <c r="D33" s="167"/>
      <c r="E33" s="168"/>
      <c r="F33" s="169"/>
      <c r="G33" s="170"/>
      <c r="H33" s="167"/>
      <c r="I33" s="167"/>
      <c r="J33" s="187"/>
      <c r="K33" s="170"/>
      <c r="L33" s="170"/>
      <c r="M33" s="169"/>
      <c r="P33" s="83"/>
      <c r="R33" s="86"/>
      <c r="S33" s="86"/>
    </row>
    <row r="34" spans="2:19" ht="15" customHeight="1" x14ac:dyDescent="0.15">
      <c r="B34" s="2"/>
      <c r="C34" s="113" t="s">
        <v>43</v>
      </c>
      <c r="D34" s="148">
        <v>362193</v>
      </c>
      <c r="E34" s="149">
        <v>359413</v>
      </c>
      <c r="F34" s="150">
        <v>-0.76754658427965206</v>
      </c>
      <c r="G34" s="151">
        <v>8.1</v>
      </c>
      <c r="H34" s="148">
        <v>34251</v>
      </c>
      <c r="I34" s="148">
        <v>60977</v>
      </c>
      <c r="J34" s="148">
        <v>271452</v>
      </c>
      <c r="K34" s="151">
        <v>-1.0143922316629095</v>
      </c>
      <c r="L34" s="151">
        <v>0.22847562378776423</v>
      </c>
      <c r="M34" s="151">
        <v>-0.44705890982172658</v>
      </c>
      <c r="P34" s="83"/>
      <c r="R34" s="86"/>
      <c r="S34" s="86"/>
    </row>
    <row r="35" spans="2:19" ht="15" customHeight="1" x14ac:dyDescent="0.15">
      <c r="B35" s="2"/>
      <c r="C35" s="111" t="s">
        <v>18</v>
      </c>
      <c r="D35" s="156">
        <v>157190</v>
      </c>
      <c r="E35" s="156">
        <v>157640</v>
      </c>
      <c r="F35" s="159">
        <v>0.28627775303772501</v>
      </c>
      <c r="G35" s="159">
        <v>3.6</v>
      </c>
      <c r="H35" s="156">
        <v>5842</v>
      </c>
      <c r="I35" s="156">
        <v>25931</v>
      </c>
      <c r="J35" s="156">
        <v>129054</v>
      </c>
      <c r="K35" s="159">
        <v>-5.4845494256592779</v>
      </c>
      <c r="L35" s="159">
        <v>8.6752441222077863</v>
      </c>
      <c r="M35" s="159">
        <v>-0.51034567825094823</v>
      </c>
      <c r="P35" s="83"/>
      <c r="R35" s="86"/>
      <c r="S35" s="86"/>
    </row>
    <row r="36" spans="2:19" ht="15" customHeight="1" x14ac:dyDescent="0.15">
      <c r="B36" s="2"/>
      <c r="C36" s="111" t="s">
        <v>19</v>
      </c>
      <c r="D36" s="156">
        <v>82190</v>
      </c>
      <c r="E36" s="156">
        <v>81542</v>
      </c>
      <c r="F36" s="159">
        <v>-0.78841708237011798</v>
      </c>
      <c r="G36" s="159">
        <v>1.8</v>
      </c>
      <c r="H36" s="156">
        <v>11506</v>
      </c>
      <c r="I36" s="156">
        <v>12735</v>
      </c>
      <c r="J36" s="156">
        <v>58950</v>
      </c>
      <c r="K36" s="159">
        <v>-4.649042844120328</v>
      </c>
      <c r="L36" s="159">
        <v>5.1957706922187343</v>
      </c>
      <c r="M36" s="159">
        <v>-0.69070080862533689</v>
      </c>
      <c r="P36" s="83"/>
      <c r="R36" s="86"/>
      <c r="S36" s="86"/>
    </row>
    <row r="37" spans="2:19" ht="15" customHeight="1" x14ac:dyDescent="0.15">
      <c r="B37" s="2"/>
      <c r="C37" s="114" t="s">
        <v>20</v>
      </c>
      <c r="D37" s="156">
        <v>22817</v>
      </c>
      <c r="E37" s="156">
        <v>22668</v>
      </c>
      <c r="F37" s="159">
        <v>-0.65302186965858788</v>
      </c>
      <c r="G37" s="159">
        <v>0.5</v>
      </c>
      <c r="H37" s="156">
        <v>2256</v>
      </c>
      <c r="I37" s="156">
        <v>2411</v>
      </c>
      <c r="J37" s="156">
        <v>18459</v>
      </c>
      <c r="K37" s="159">
        <v>-5.7644110275689222</v>
      </c>
      <c r="L37" s="159">
        <v>-1.9520130134200893</v>
      </c>
      <c r="M37" s="159">
        <v>0.6653214811583138</v>
      </c>
      <c r="P37" s="83"/>
      <c r="R37" s="86"/>
      <c r="S37" s="86"/>
    </row>
    <row r="38" spans="2:19" ht="15" customHeight="1" x14ac:dyDescent="0.15">
      <c r="B38" s="2"/>
      <c r="C38" s="114" t="s">
        <v>21</v>
      </c>
      <c r="D38" s="156">
        <v>18014</v>
      </c>
      <c r="E38" s="156">
        <v>18187</v>
      </c>
      <c r="F38" s="159">
        <v>0.96036416120794943</v>
      </c>
      <c r="G38" s="159">
        <v>0.4</v>
      </c>
      <c r="H38" s="156">
        <v>3180</v>
      </c>
      <c r="I38" s="156">
        <v>3620</v>
      </c>
      <c r="J38" s="156">
        <v>11755</v>
      </c>
      <c r="K38" s="159">
        <v>32.444814660558102</v>
      </c>
      <c r="L38" s="159">
        <v>1.6568379668632407</v>
      </c>
      <c r="M38" s="159">
        <v>-4.7869755386359962</v>
      </c>
      <c r="P38" s="83"/>
      <c r="R38" s="86"/>
      <c r="S38" s="86"/>
    </row>
    <row r="39" spans="2:19" ht="15" customHeight="1" x14ac:dyDescent="0.15">
      <c r="B39" s="2"/>
      <c r="C39" s="107" t="s">
        <v>15</v>
      </c>
      <c r="D39" s="156">
        <v>29900</v>
      </c>
      <c r="E39" s="156">
        <v>30357</v>
      </c>
      <c r="F39" s="159">
        <v>1.528428093645485</v>
      </c>
      <c r="G39" s="159">
        <v>0.7</v>
      </c>
      <c r="H39" s="156">
        <v>4550</v>
      </c>
      <c r="I39" s="156">
        <v>4063</v>
      </c>
      <c r="J39" s="156">
        <v>22358</v>
      </c>
      <c r="K39" s="159">
        <v>-3.907074973600845</v>
      </c>
      <c r="L39" s="159">
        <v>15.491756679931779</v>
      </c>
      <c r="M39" s="159">
        <v>1.0028912179255511</v>
      </c>
      <c r="P39" s="83"/>
      <c r="R39" s="86"/>
      <c r="S39" s="86"/>
    </row>
    <row r="40" spans="2:19" ht="15" customHeight="1" x14ac:dyDescent="0.15">
      <c r="B40" s="2"/>
      <c r="C40" s="110" t="s">
        <v>22</v>
      </c>
      <c r="D40" s="156">
        <v>26875</v>
      </c>
      <c r="E40" s="156">
        <v>26650</v>
      </c>
      <c r="F40" s="159">
        <v>-0.83720930232558144</v>
      </c>
      <c r="G40" s="159">
        <v>0.6</v>
      </c>
      <c r="H40" s="156">
        <v>4764</v>
      </c>
      <c r="I40" s="156">
        <v>7721</v>
      </c>
      <c r="J40" s="156">
        <v>14705</v>
      </c>
      <c r="K40" s="159">
        <v>-2.4170421958213848</v>
      </c>
      <c r="L40" s="159">
        <v>6.2474198431264627</v>
      </c>
      <c r="M40" s="159">
        <v>-3.0396940524858236</v>
      </c>
      <c r="P40" s="83"/>
      <c r="R40" s="86"/>
      <c r="S40" s="86"/>
    </row>
    <row r="41" spans="2:19" ht="15" customHeight="1" x14ac:dyDescent="0.15">
      <c r="B41" s="2"/>
      <c r="C41" s="115" t="s">
        <v>23</v>
      </c>
      <c r="D41" s="163">
        <v>25206</v>
      </c>
      <c r="E41" s="163">
        <v>22370</v>
      </c>
      <c r="F41" s="159">
        <v>-11.251289375545506</v>
      </c>
      <c r="G41" s="164">
        <v>0.5</v>
      </c>
      <c r="H41" s="156">
        <v>2154</v>
      </c>
      <c r="I41" s="156">
        <v>4498</v>
      </c>
      <c r="J41" s="156">
        <v>16170</v>
      </c>
      <c r="K41" s="159">
        <v>10.916580844490216</v>
      </c>
      <c r="L41" s="159">
        <v>-44.235060748822221</v>
      </c>
      <c r="M41" s="159">
        <v>3.5874439461883409</v>
      </c>
      <c r="P41" s="83"/>
      <c r="R41" s="86"/>
      <c r="S41" s="86"/>
    </row>
    <row r="42" spans="2:19" ht="15" customHeight="1" x14ac:dyDescent="0.15">
      <c r="B42" s="2"/>
      <c r="C42" s="116"/>
      <c r="D42" s="167"/>
      <c r="E42" s="168"/>
      <c r="F42" s="169"/>
      <c r="G42" s="170"/>
      <c r="H42" s="167"/>
      <c r="I42" s="167"/>
      <c r="J42" s="188"/>
      <c r="K42" s="170"/>
      <c r="L42" s="170"/>
      <c r="M42" s="169"/>
      <c r="P42" s="83"/>
      <c r="R42" s="86"/>
      <c r="S42" s="86"/>
    </row>
    <row r="43" spans="2:19" ht="15" customHeight="1" x14ac:dyDescent="0.15">
      <c r="B43" s="2"/>
      <c r="C43" s="106" t="s">
        <v>44</v>
      </c>
      <c r="D43" s="148">
        <v>910336</v>
      </c>
      <c r="E43" s="149">
        <v>891052</v>
      </c>
      <c r="F43" s="150">
        <v>-2.1183387232845892</v>
      </c>
      <c r="G43" s="151">
        <v>20.100000000000001</v>
      </c>
      <c r="H43" s="148">
        <v>55165</v>
      </c>
      <c r="I43" s="148">
        <v>348436</v>
      </c>
      <c r="J43" s="148">
        <v>505466</v>
      </c>
      <c r="K43" s="151">
        <v>-3.8686067787749412</v>
      </c>
      <c r="L43" s="151">
        <v>-5.567525523132753</v>
      </c>
      <c r="M43" s="151">
        <v>1.3264534959476715</v>
      </c>
      <c r="P43" s="83"/>
      <c r="R43" s="86"/>
      <c r="S43" s="86"/>
    </row>
    <row r="44" spans="2:19" ht="15" customHeight="1" x14ac:dyDescent="0.15">
      <c r="B44" s="2"/>
      <c r="C44" s="117" t="s">
        <v>24</v>
      </c>
      <c r="D44" s="156">
        <v>212128</v>
      </c>
      <c r="E44" s="156">
        <v>217106</v>
      </c>
      <c r="F44" s="159">
        <v>2.3466963342887315</v>
      </c>
      <c r="G44" s="159">
        <v>4.9000000000000004</v>
      </c>
      <c r="H44" s="156">
        <v>14145</v>
      </c>
      <c r="I44" s="156">
        <v>47754</v>
      </c>
      <c r="J44" s="156">
        <v>159596</v>
      </c>
      <c r="K44" s="159">
        <v>-1.9478718979620131</v>
      </c>
      <c r="L44" s="159">
        <v>15.13368855028088</v>
      </c>
      <c r="M44" s="159">
        <v>-6.011572276632518E-2</v>
      </c>
      <c r="P44" s="83"/>
      <c r="R44" s="86"/>
      <c r="S44" s="86"/>
    </row>
    <row r="45" spans="2:19" ht="15" customHeight="1" x14ac:dyDescent="0.15">
      <c r="B45" s="2"/>
      <c r="C45" s="117" t="s">
        <v>25</v>
      </c>
      <c r="D45" s="156">
        <v>160031</v>
      </c>
      <c r="E45" s="156">
        <v>165283</v>
      </c>
      <c r="F45" s="159">
        <v>3.2818641388231033</v>
      </c>
      <c r="G45" s="159">
        <v>3.7</v>
      </c>
      <c r="H45" s="156">
        <v>8220</v>
      </c>
      <c r="I45" s="156">
        <v>39191</v>
      </c>
      <c r="J45" s="156">
        <v>121213</v>
      </c>
      <c r="K45" s="159">
        <v>-2.4563901744393024</v>
      </c>
      <c r="L45" s="159">
        <v>8.5472926187508644</v>
      </c>
      <c r="M45" s="159">
        <v>2.6237363902670303</v>
      </c>
      <c r="P45" s="83"/>
      <c r="R45" s="86"/>
      <c r="S45" s="86"/>
    </row>
    <row r="46" spans="2:19" ht="15" customHeight="1" x14ac:dyDescent="0.15">
      <c r="B46" s="2"/>
      <c r="C46" s="117" t="s">
        <v>52</v>
      </c>
      <c r="D46" s="156">
        <v>35261</v>
      </c>
      <c r="E46" s="156">
        <v>35962</v>
      </c>
      <c r="F46" s="159">
        <v>1.9880321034570774</v>
      </c>
      <c r="G46" s="159">
        <v>0.8</v>
      </c>
      <c r="H46" s="156">
        <v>1486</v>
      </c>
      <c r="I46" s="156">
        <v>5784</v>
      </c>
      <c r="J46" s="156">
        <v>29419</v>
      </c>
      <c r="K46" s="159">
        <v>3.0513176144244105</v>
      </c>
      <c r="L46" s="159">
        <v>12.397979012825495</v>
      </c>
      <c r="M46" s="159">
        <v>0.57777777777777772</v>
      </c>
      <c r="P46" s="83"/>
      <c r="R46" s="86"/>
      <c r="S46" s="86"/>
    </row>
    <row r="47" spans="2:19" ht="15" customHeight="1" x14ac:dyDescent="0.15">
      <c r="B47" s="2"/>
      <c r="C47" s="117" t="s">
        <v>53</v>
      </c>
      <c r="D47" s="156">
        <v>47809</v>
      </c>
      <c r="E47" s="156">
        <v>46969</v>
      </c>
      <c r="F47" s="159">
        <v>-1.7569913614591395</v>
      </c>
      <c r="G47" s="159">
        <v>1.1000000000000001</v>
      </c>
      <c r="H47" s="156">
        <v>6009</v>
      </c>
      <c r="I47" s="156">
        <v>10948</v>
      </c>
      <c r="J47" s="156">
        <v>30962</v>
      </c>
      <c r="K47" s="159">
        <v>0.21681120747164775</v>
      </c>
      <c r="L47" s="159">
        <v>-1.2893336939861149</v>
      </c>
      <c r="M47" s="159">
        <v>-1.7204164550533265</v>
      </c>
      <c r="P47" s="83"/>
      <c r="R47" s="86"/>
      <c r="S47" s="86"/>
    </row>
    <row r="48" spans="2:19" ht="15" customHeight="1" x14ac:dyDescent="0.15">
      <c r="B48" s="2"/>
      <c r="C48" s="117" t="s">
        <v>54</v>
      </c>
      <c r="D48" s="156">
        <v>30644</v>
      </c>
      <c r="E48" s="156">
        <v>30204</v>
      </c>
      <c r="F48" s="159">
        <v>-1.4358438846103641</v>
      </c>
      <c r="G48" s="159">
        <v>0.7</v>
      </c>
      <c r="H48" s="156">
        <v>3073</v>
      </c>
      <c r="I48" s="156">
        <v>8091</v>
      </c>
      <c r="J48" s="156">
        <v>19650</v>
      </c>
      <c r="K48" s="159">
        <v>-16.653105505831299</v>
      </c>
      <c r="L48" s="159">
        <v>-3.0321188878235859</v>
      </c>
      <c r="M48" s="159">
        <v>2.8042272679711209</v>
      </c>
      <c r="P48" s="83"/>
      <c r="R48" s="86"/>
      <c r="S48" s="86"/>
    </row>
    <row r="49" spans="2:19" ht="15" customHeight="1" x14ac:dyDescent="0.15">
      <c r="B49" s="2"/>
      <c r="C49" s="117" t="s">
        <v>55</v>
      </c>
      <c r="D49" s="156">
        <v>19474</v>
      </c>
      <c r="E49" s="156">
        <v>25939</v>
      </c>
      <c r="F49" s="159">
        <v>33.198110300914038</v>
      </c>
      <c r="G49" s="159">
        <v>0.6</v>
      </c>
      <c r="H49" s="156">
        <v>6567</v>
      </c>
      <c r="I49" s="156">
        <v>12942</v>
      </c>
      <c r="J49" s="156">
        <v>6954</v>
      </c>
      <c r="K49" s="159">
        <v>-4.0473407364114555</v>
      </c>
      <c r="L49" s="159">
        <v>116.89291101055808</v>
      </c>
      <c r="M49" s="159">
        <v>-0.40103122314523065</v>
      </c>
      <c r="P49" s="83"/>
      <c r="R49" s="86"/>
      <c r="S49" s="86"/>
    </row>
    <row r="50" spans="2:19" ht="15" customHeight="1" x14ac:dyDescent="0.15">
      <c r="B50" s="2"/>
      <c r="C50" s="117" t="s">
        <v>56</v>
      </c>
      <c r="D50" s="156">
        <v>45514</v>
      </c>
      <c r="E50" s="156">
        <v>48244</v>
      </c>
      <c r="F50" s="159">
        <v>5.9981544140264536</v>
      </c>
      <c r="G50" s="159">
        <v>1.1000000000000001</v>
      </c>
      <c r="H50" s="156">
        <v>7986</v>
      </c>
      <c r="I50" s="156">
        <v>10058</v>
      </c>
      <c r="J50" s="156">
        <v>31174</v>
      </c>
      <c r="K50" s="159">
        <v>-8.5223367697594501</v>
      </c>
      <c r="L50" s="159">
        <v>58.493539237314842</v>
      </c>
      <c r="M50" s="159">
        <v>-2.5655827079725482E-2</v>
      </c>
      <c r="P50" s="83"/>
      <c r="R50" s="86"/>
      <c r="S50" s="86"/>
    </row>
    <row r="51" spans="2:19" ht="15" customHeight="1" x14ac:dyDescent="0.15">
      <c r="B51" s="2"/>
      <c r="C51" s="117" t="s">
        <v>26</v>
      </c>
      <c r="D51" s="156">
        <v>290872</v>
      </c>
      <c r="E51" s="156">
        <v>252712</v>
      </c>
      <c r="F51" s="159">
        <v>-13.119172694518552</v>
      </c>
      <c r="G51" s="159">
        <v>5.7</v>
      </c>
      <c r="H51" s="156">
        <v>3815</v>
      </c>
      <c r="I51" s="156">
        <v>196995</v>
      </c>
      <c r="J51" s="156">
        <v>57012</v>
      </c>
      <c r="K51" s="159">
        <v>-2.7281998980112188</v>
      </c>
      <c r="L51" s="159">
        <v>-17.290155179363158</v>
      </c>
      <c r="M51" s="159">
        <v>6.5107329011526893</v>
      </c>
      <c r="P51" s="83"/>
      <c r="R51" s="86"/>
      <c r="S51" s="86"/>
    </row>
    <row r="52" spans="2:19" ht="15" customHeight="1" x14ac:dyDescent="0.15">
      <c r="B52" s="2"/>
      <c r="C52" s="114" t="s">
        <v>17</v>
      </c>
      <c r="D52" s="156">
        <v>68603</v>
      </c>
      <c r="E52" s="156">
        <v>68635</v>
      </c>
      <c r="F52" s="159">
        <v>4.6645190443566603E-2</v>
      </c>
      <c r="G52" s="159">
        <v>1.5</v>
      </c>
      <c r="H52" s="156">
        <v>3865</v>
      </c>
      <c r="I52" s="156">
        <v>16673</v>
      </c>
      <c r="J52" s="156">
        <v>49485</v>
      </c>
      <c r="K52" s="159">
        <v>-1.1761697775504987</v>
      </c>
      <c r="L52" s="159">
        <v>2.1129348358647722</v>
      </c>
      <c r="M52" s="159">
        <v>0</v>
      </c>
      <c r="P52" s="83"/>
      <c r="R52" s="86"/>
      <c r="S52" s="86"/>
    </row>
    <row r="53" spans="2:19" ht="15" customHeight="1" x14ac:dyDescent="0.15">
      <c r="B53" s="2"/>
      <c r="C53" s="116"/>
      <c r="D53" s="167"/>
      <c r="E53" s="168"/>
      <c r="F53" s="169"/>
      <c r="G53" s="170"/>
      <c r="H53" s="167"/>
      <c r="I53" s="167"/>
      <c r="J53" s="188"/>
      <c r="K53" s="170"/>
      <c r="L53" s="170"/>
      <c r="M53" s="169"/>
      <c r="P53" s="83"/>
      <c r="R53" s="86"/>
      <c r="S53" s="86"/>
    </row>
    <row r="54" spans="2:19" ht="15" customHeight="1" x14ac:dyDescent="0.15">
      <c r="B54" s="2"/>
      <c r="C54" s="106" t="s">
        <v>45</v>
      </c>
      <c r="D54" s="148">
        <v>210255</v>
      </c>
      <c r="E54" s="149">
        <v>207885</v>
      </c>
      <c r="F54" s="150">
        <v>-1.1272026824570165</v>
      </c>
      <c r="G54" s="151">
        <v>4.7</v>
      </c>
      <c r="H54" s="148">
        <v>7498</v>
      </c>
      <c r="I54" s="148">
        <v>28229</v>
      </c>
      <c r="J54" s="148">
        <v>176361</v>
      </c>
      <c r="K54" s="151">
        <v>17.967275015733168</v>
      </c>
      <c r="L54" s="151">
        <v>-6.4490472245236115</v>
      </c>
      <c r="M54" s="151">
        <v>-0.45100474147663128</v>
      </c>
      <c r="P54" s="83"/>
      <c r="R54" s="86"/>
      <c r="S54" s="86"/>
    </row>
    <row r="55" spans="2:19" ht="15" customHeight="1" x14ac:dyDescent="0.15">
      <c r="B55" s="2"/>
      <c r="C55" s="117" t="s">
        <v>27</v>
      </c>
      <c r="D55" s="156">
        <v>164012</v>
      </c>
      <c r="E55" s="156">
        <v>159915</v>
      </c>
      <c r="F55" s="159">
        <v>-2.4979879521010657</v>
      </c>
      <c r="G55" s="159">
        <v>3.6</v>
      </c>
      <c r="H55" s="156">
        <v>3688</v>
      </c>
      <c r="I55" s="156">
        <v>14687</v>
      </c>
      <c r="J55" s="156">
        <v>144773</v>
      </c>
      <c r="K55" s="159">
        <v>7.6788321167883211</v>
      </c>
      <c r="L55" s="159">
        <v>-15.596804781334406</v>
      </c>
      <c r="M55" s="159">
        <v>-0.74931786708348758</v>
      </c>
      <c r="P55" s="83"/>
      <c r="R55" s="86"/>
      <c r="S55" s="86"/>
    </row>
    <row r="56" spans="2:19" ht="15" customHeight="1" x14ac:dyDescent="0.15">
      <c r="B56" s="2"/>
      <c r="C56" s="117" t="s">
        <v>57</v>
      </c>
      <c r="D56" s="156">
        <v>15496</v>
      </c>
      <c r="E56" s="156">
        <v>16879</v>
      </c>
      <c r="F56" s="159">
        <v>8.9248838409912246</v>
      </c>
      <c r="G56" s="159">
        <v>0.4</v>
      </c>
      <c r="H56" s="156">
        <v>1073</v>
      </c>
      <c r="I56" s="156">
        <v>4092</v>
      </c>
      <c r="J56" s="156">
        <v>12056</v>
      </c>
      <c r="K56" s="159">
        <v>20.156774916013436</v>
      </c>
      <c r="L56" s="159">
        <v>38.617886178861788</v>
      </c>
      <c r="M56" s="159">
        <v>1.2768817204301075</v>
      </c>
      <c r="P56" s="83"/>
      <c r="R56" s="86"/>
      <c r="S56" s="86"/>
    </row>
    <row r="57" spans="2:19" ht="15" customHeight="1" x14ac:dyDescent="0.15">
      <c r="B57" s="2"/>
      <c r="C57" s="117" t="s">
        <v>58</v>
      </c>
      <c r="D57" s="156">
        <v>22322</v>
      </c>
      <c r="E57" s="156">
        <v>22594</v>
      </c>
      <c r="F57" s="159">
        <v>1.2185288056625749</v>
      </c>
      <c r="G57" s="159">
        <v>0.5</v>
      </c>
      <c r="H57" s="156">
        <v>2069</v>
      </c>
      <c r="I57" s="156">
        <v>7310</v>
      </c>
      <c r="J57" s="156">
        <v>13672</v>
      </c>
      <c r="K57" s="159">
        <v>31.032298923369222</v>
      </c>
      <c r="L57" s="159">
        <v>-2.5073352894105096</v>
      </c>
      <c r="M57" s="159">
        <v>0.46292894408112278</v>
      </c>
      <c r="P57" s="83"/>
      <c r="R57" s="86"/>
      <c r="S57" s="86"/>
    </row>
    <row r="58" spans="2:19" ht="15" customHeight="1" x14ac:dyDescent="0.15">
      <c r="B58" s="2"/>
      <c r="C58" s="117" t="s">
        <v>59</v>
      </c>
      <c r="D58" s="156">
        <v>3963</v>
      </c>
      <c r="E58" s="156">
        <v>4030</v>
      </c>
      <c r="F58" s="159">
        <v>1.6906384052485492</v>
      </c>
      <c r="G58" s="159">
        <v>0.1</v>
      </c>
      <c r="H58" s="156">
        <v>259</v>
      </c>
      <c r="I58" s="156">
        <v>1154</v>
      </c>
      <c r="J58" s="156">
        <v>2699</v>
      </c>
      <c r="K58" s="159">
        <v>45.50561797752809</v>
      </c>
      <c r="L58" s="159">
        <v>-7.6060848678943156</v>
      </c>
      <c r="M58" s="159">
        <v>3.7677816224529028</v>
      </c>
      <c r="P58" s="83"/>
      <c r="R58" s="86"/>
      <c r="S58" s="86"/>
    </row>
    <row r="59" spans="2:19" ht="15" customHeight="1" x14ac:dyDescent="0.15">
      <c r="B59" s="2"/>
      <c r="C59" s="118" t="s">
        <v>60</v>
      </c>
      <c r="D59" s="163">
        <v>4463</v>
      </c>
      <c r="E59" s="163">
        <v>4467</v>
      </c>
      <c r="F59" s="164">
        <v>8.9625812233923366E-2</v>
      </c>
      <c r="G59" s="164">
        <v>0.1</v>
      </c>
      <c r="H59" s="163">
        <v>410</v>
      </c>
      <c r="I59" s="163">
        <v>986</v>
      </c>
      <c r="J59" s="163">
        <v>3162</v>
      </c>
      <c r="K59" s="164">
        <v>45.907473309608541</v>
      </c>
      <c r="L59" s="164">
        <v>-8.279069767441861</v>
      </c>
      <c r="M59" s="164">
        <v>-0.56603773584905659</v>
      </c>
      <c r="P59" s="83"/>
      <c r="R59" s="86"/>
      <c r="S59" s="86"/>
    </row>
    <row r="60" spans="2:19" ht="18.75" x14ac:dyDescent="0.15">
      <c r="C60" s="119" t="s">
        <v>70</v>
      </c>
    </row>
    <row r="61" spans="2:19" x14ac:dyDescent="0.15">
      <c r="C61" s="80"/>
      <c r="D61" s="84"/>
      <c r="E61" s="84"/>
      <c r="F61" s="84"/>
      <c r="G61" s="84"/>
      <c r="H61" s="84"/>
      <c r="I61" s="84"/>
      <c r="J61" s="84"/>
    </row>
    <row r="62" spans="2:19" x14ac:dyDescent="0.15">
      <c r="C62" s="80"/>
      <c r="D62" s="84"/>
      <c r="E62" s="84"/>
      <c r="F62" s="84"/>
      <c r="G62" s="84"/>
      <c r="H62" s="84"/>
      <c r="I62" s="84"/>
      <c r="J62" s="84"/>
    </row>
    <row r="63" spans="2:19" x14ac:dyDescent="0.15">
      <c r="C63" s="80"/>
      <c r="D63" s="84"/>
      <c r="E63" s="84"/>
      <c r="F63" s="84"/>
      <c r="G63" s="84"/>
      <c r="H63" s="84"/>
      <c r="I63" s="84"/>
      <c r="J63" s="84"/>
    </row>
    <row r="64" spans="2:19" x14ac:dyDescent="0.15">
      <c r="C64" s="80"/>
      <c r="D64" s="84"/>
      <c r="E64" s="84"/>
      <c r="F64" s="84"/>
      <c r="G64" s="84"/>
      <c r="H64" s="84"/>
      <c r="I64" s="84"/>
      <c r="J64" s="84"/>
    </row>
    <row r="65" spans="3:10" x14ac:dyDescent="0.15">
      <c r="C65" s="80"/>
      <c r="D65" s="84"/>
      <c r="E65" s="84"/>
      <c r="F65" s="84"/>
      <c r="G65" s="84"/>
      <c r="H65" s="84"/>
      <c r="I65" s="84"/>
      <c r="J65" s="84"/>
    </row>
    <row r="66" spans="3:10" x14ac:dyDescent="0.15">
      <c r="C66" s="80"/>
      <c r="D66" s="84"/>
      <c r="E66" s="84"/>
      <c r="F66" s="84"/>
      <c r="G66" s="84"/>
      <c r="H66" s="84"/>
      <c r="I66" s="84"/>
      <c r="J66" s="84"/>
    </row>
    <row r="67" spans="3:10" x14ac:dyDescent="0.15">
      <c r="D67" s="84"/>
      <c r="E67" s="84"/>
    </row>
    <row r="68" spans="3:10" x14ac:dyDescent="0.15">
      <c r="C68" s="80" t="s">
        <v>64</v>
      </c>
      <c r="D68" s="93" t="str">
        <f>IF(ABS(SUM(D9,D16,D25,D34,D43,D54)-D7)&lt;6,"OK","ERA")</f>
        <v>OK</v>
      </c>
      <c r="E68" s="93" t="str">
        <f>IF(ABS(SUM(E9,E16,E25,E34,E43,E54)-E7)&lt;6,"OK","ERA")</f>
        <v>OK</v>
      </c>
      <c r="F68" s="94"/>
      <c r="G68" s="94"/>
      <c r="H68" s="93" t="str">
        <f>IF(ABS(SUM(H9,H16,H25,H34,H43,H54)-H7)&lt;6,"OK","ERA")</f>
        <v>OK</v>
      </c>
      <c r="I68" s="93" t="str">
        <f>IF(ABS(SUM(I9,I16,I25,I34,I43,I54)-I7)&lt;6,"OK","ERA")</f>
        <v>OK</v>
      </c>
      <c r="J68" s="93" t="str">
        <f>IF(ABS(SUM(J9,J16,J25,J34,J43,J54)-J7)&lt;6,"OK","ERA")</f>
        <v>OK</v>
      </c>
    </row>
    <row r="69" spans="3:10" x14ac:dyDescent="0.15">
      <c r="D69" s="86"/>
    </row>
  </sheetData>
  <mergeCells count="9">
    <mergeCell ref="C4:C6"/>
    <mergeCell ref="D4:E4"/>
    <mergeCell ref="F4:F6"/>
    <mergeCell ref="G4:G6"/>
    <mergeCell ref="H4:M4"/>
    <mergeCell ref="D5:D6"/>
    <mergeCell ref="E5:E6"/>
    <mergeCell ref="H5:J5"/>
    <mergeCell ref="K5:M5"/>
  </mergeCells>
  <phoneticPr fontId="3"/>
  <pageMargins left="0.70866141732283472" right="0.70866141732283472" top="0.74803149606299213" bottom="0.74803149606299213" header="0.31496062992125984" footer="0.31496062992125984"/>
  <pageSetup paperSize="9" scale="82" firstPageNumber="6" orientation="portrait" useFirstPageNumber="1" r:id="rId1"/>
  <headerFooter>
    <oddFooter>&amp;C&amp;"ＭＳ Ｐ明朝,標準"&amp;12- &amp;P -</oddFooter>
  </headerFooter>
  <rowBreaks count="1" manualBreakCount="1">
    <brk id="60" max="16383" man="1"/>
  </rowBreaks>
  <colBreaks count="1" manualBreakCount="1">
    <brk id="13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66"/>
    <pageSetUpPr fitToPage="1"/>
  </sheetPr>
  <dimension ref="B1:R112"/>
  <sheetViews>
    <sheetView showGridLines="0" tabSelected="1" view="pageBreakPreview" zoomScaleNormal="100" zoomScaleSheetLayoutView="100" workbookViewId="0">
      <selection activeCell="R9" sqref="R9"/>
    </sheetView>
  </sheetViews>
  <sheetFormatPr defaultRowHeight="13.5" x14ac:dyDescent="0.15"/>
  <cols>
    <col min="1" max="1" width="2.625" customWidth="1"/>
    <col min="2" max="2" width="1.5" customWidth="1"/>
    <col min="3" max="3" width="10.875" customWidth="1"/>
    <col min="4" max="5" width="9.375" customWidth="1"/>
    <col min="6" max="6" width="7.625" customWidth="1"/>
    <col min="7" max="7" width="7.375" customWidth="1"/>
    <col min="8" max="8" width="9.125" customWidth="1"/>
    <col min="9" max="10" width="9" customWidth="1"/>
    <col min="11" max="15" width="6.625" customWidth="1"/>
    <col min="16" max="16" width="9" style="84"/>
  </cols>
  <sheetData>
    <row r="1" spans="2:16" ht="5.0999999999999996" customHeight="1" x14ac:dyDescent="0.15"/>
    <row r="2" spans="2:16" ht="19.5" x14ac:dyDescent="0.15">
      <c r="B2" s="100" t="s">
        <v>83</v>
      </c>
      <c r="C2" s="9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90"/>
      <c r="P2" s="91"/>
    </row>
    <row r="3" spans="2:16" ht="18.75" x14ac:dyDescent="0.15">
      <c r="B3" s="1"/>
      <c r="C3" s="2"/>
      <c r="D3" s="2"/>
      <c r="E3" s="2"/>
      <c r="F3" s="2"/>
      <c r="G3" s="3"/>
      <c r="H3" s="5"/>
      <c r="I3" s="5"/>
      <c r="J3" s="5"/>
      <c r="K3" s="5"/>
      <c r="L3" s="5"/>
      <c r="M3" s="5"/>
      <c r="O3" s="125" t="s">
        <v>72</v>
      </c>
      <c r="P3" s="91"/>
    </row>
    <row r="4" spans="2:16" ht="13.5" customHeight="1" x14ac:dyDescent="0.15">
      <c r="B4" s="1"/>
      <c r="C4" s="205"/>
      <c r="D4" s="221" t="s">
        <v>34</v>
      </c>
      <c r="E4" s="222"/>
      <c r="F4" s="223" t="s">
        <v>30</v>
      </c>
      <c r="G4" s="226" t="s">
        <v>1</v>
      </c>
      <c r="H4" s="228" t="s">
        <v>36</v>
      </c>
      <c r="I4" s="229"/>
      <c r="J4" s="229"/>
      <c r="K4" s="229"/>
      <c r="L4" s="229"/>
      <c r="M4" s="229"/>
      <c r="N4" s="230" t="s">
        <v>84</v>
      </c>
      <c r="O4" s="231"/>
    </row>
    <row r="5" spans="2:16" ht="16.5" x14ac:dyDescent="0.15">
      <c r="B5" s="1"/>
      <c r="C5" s="219"/>
      <c r="D5" s="217" t="s">
        <v>81</v>
      </c>
      <c r="E5" s="217" t="s">
        <v>82</v>
      </c>
      <c r="F5" s="224"/>
      <c r="G5" s="227"/>
      <c r="H5" s="228" t="s">
        <v>34</v>
      </c>
      <c r="I5" s="229"/>
      <c r="J5" s="234"/>
      <c r="K5" s="229" t="s">
        <v>29</v>
      </c>
      <c r="L5" s="229"/>
      <c r="M5" s="229"/>
      <c r="N5" s="232"/>
      <c r="O5" s="233"/>
    </row>
    <row r="6" spans="2:16" ht="27.95" customHeight="1" x14ac:dyDescent="0.15">
      <c r="B6" s="1"/>
      <c r="C6" s="220"/>
      <c r="D6" s="218"/>
      <c r="E6" s="218"/>
      <c r="F6" s="225"/>
      <c r="G6" s="225"/>
      <c r="H6" s="120" t="s">
        <v>37</v>
      </c>
      <c r="I6" s="120" t="s">
        <v>38</v>
      </c>
      <c r="J6" s="121" t="s">
        <v>39</v>
      </c>
      <c r="K6" s="120" t="s">
        <v>37</v>
      </c>
      <c r="L6" s="120" t="s">
        <v>38</v>
      </c>
      <c r="M6" s="122" t="s">
        <v>39</v>
      </c>
      <c r="N6" s="123" t="s">
        <v>78</v>
      </c>
      <c r="O6" s="124" t="s">
        <v>79</v>
      </c>
    </row>
    <row r="7" spans="2:16" ht="16.5" customHeight="1" x14ac:dyDescent="0.15">
      <c r="B7" s="1"/>
      <c r="C7" s="131" t="s">
        <v>28</v>
      </c>
      <c r="D7" s="132">
        <v>3231915</v>
      </c>
      <c r="E7" s="133">
        <v>3256529</v>
      </c>
      <c r="F7" s="134">
        <v>0.761591811665839</v>
      </c>
      <c r="G7" s="135">
        <v>100</v>
      </c>
      <c r="H7" s="136">
        <v>2150483</v>
      </c>
      <c r="I7" s="136">
        <v>190030</v>
      </c>
      <c r="J7" s="137">
        <v>916016</v>
      </c>
      <c r="K7" s="135">
        <v>0.66187873389245078</v>
      </c>
      <c r="L7" s="135">
        <v>5.3264604810996561</v>
      </c>
      <c r="M7" s="138">
        <v>9.4410546007657747E-2</v>
      </c>
      <c r="N7" s="139">
        <v>2703.8779129059162</v>
      </c>
      <c r="O7" s="134">
        <v>2.1781359306999999</v>
      </c>
    </row>
    <row r="8" spans="2:16" ht="16.5" customHeight="1" x14ac:dyDescent="0.15">
      <c r="B8" s="1"/>
      <c r="C8" s="95"/>
      <c r="D8" s="140"/>
      <c r="E8" s="141"/>
      <c r="F8" s="142"/>
      <c r="G8" s="143"/>
      <c r="H8" s="144"/>
      <c r="I8" s="144"/>
      <c r="J8" s="145"/>
      <c r="K8" s="143"/>
      <c r="L8" s="143"/>
      <c r="M8" s="146"/>
      <c r="N8" s="147"/>
      <c r="O8" s="142"/>
    </row>
    <row r="9" spans="2:16" ht="16.5" customHeight="1" x14ac:dyDescent="0.15">
      <c r="B9" s="1"/>
      <c r="C9" s="113" t="s">
        <v>40</v>
      </c>
      <c r="D9" s="148">
        <v>767460</v>
      </c>
      <c r="E9" s="149">
        <v>778572</v>
      </c>
      <c r="F9" s="150">
        <v>1.447893049800641</v>
      </c>
      <c r="G9" s="151">
        <v>23.9</v>
      </c>
      <c r="H9" s="152">
        <v>523583</v>
      </c>
      <c r="I9" s="152">
        <v>46417</v>
      </c>
      <c r="J9" s="153">
        <v>208573</v>
      </c>
      <c r="K9" s="151">
        <v>0.96533398126025638</v>
      </c>
      <c r="L9" s="151">
        <v>5.4332765474162406</v>
      </c>
      <c r="M9" s="154">
        <v>1.8134512686836735</v>
      </c>
      <c r="N9" s="155">
        <v>2704.3795958915293</v>
      </c>
      <c r="O9" s="150">
        <v>2.8465466078000001</v>
      </c>
    </row>
    <row r="10" spans="2:16" ht="16.5" customHeight="1" x14ac:dyDescent="0.15">
      <c r="B10" s="1"/>
      <c r="C10" s="107" t="s">
        <v>3</v>
      </c>
      <c r="D10" s="156">
        <v>722083</v>
      </c>
      <c r="E10" s="157">
        <v>732374</v>
      </c>
      <c r="F10" s="158">
        <v>1.4251824236272006</v>
      </c>
      <c r="G10" s="159">
        <v>22.5</v>
      </c>
      <c r="H10" s="160">
        <v>493304</v>
      </c>
      <c r="I10" s="160">
        <v>43869</v>
      </c>
      <c r="J10" s="161">
        <v>195201</v>
      </c>
      <c r="K10" s="159">
        <v>0.89605111643346702</v>
      </c>
      <c r="L10" s="159">
        <v>5.3252022760557969</v>
      </c>
      <c r="M10" s="159">
        <v>1.9278467330517104</v>
      </c>
      <c r="N10" s="162">
        <v>2727.0814802126929</v>
      </c>
      <c r="O10" s="158">
        <v>2.7191552676000001</v>
      </c>
    </row>
    <row r="11" spans="2:16" ht="16.5" customHeight="1" x14ac:dyDescent="0.15">
      <c r="B11" s="1"/>
      <c r="C11" s="107" t="s">
        <v>5</v>
      </c>
      <c r="D11" s="156">
        <v>23302</v>
      </c>
      <c r="E11" s="156">
        <v>23871</v>
      </c>
      <c r="F11" s="159">
        <v>2.4418504849369151</v>
      </c>
      <c r="G11" s="159">
        <v>0.7</v>
      </c>
      <c r="H11" s="160">
        <v>15761</v>
      </c>
      <c r="I11" s="160">
        <v>1301</v>
      </c>
      <c r="J11" s="161">
        <v>6809</v>
      </c>
      <c r="K11" s="159">
        <v>2.8718752039684095</v>
      </c>
      <c r="L11" s="159">
        <v>7.6986754966887423</v>
      </c>
      <c r="M11" s="159">
        <v>0.53152222058172149</v>
      </c>
      <c r="N11" s="162">
        <v>2461.9763820132011</v>
      </c>
      <c r="O11" s="158">
        <v>4.4413202255000002</v>
      </c>
    </row>
    <row r="12" spans="2:16" ht="16.5" customHeight="1" x14ac:dyDescent="0.15">
      <c r="B12" s="1"/>
      <c r="C12" s="107" t="s">
        <v>6</v>
      </c>
      <c r="D12" s="156">
        <v>5035</v>
      </c>
      <c r="E12" s="156">
        <v>5000</v>
      </c>
      <c r="F12" s="159">
        <v>-0.6951340615690168</v>
      </c>
      <c r="G12" s="159">
        <v>0.2</v>
      </c>
      <c r="H12" s="160">
        <v>3425</v>
      </c>
      <c r="I12" s="160">
        <v>280</v>
      </c>
      <c r="J12" s="161">
        <v>1295</v>
      </c>
      <c r="K12" s="159">
        <v>0.972877358490566</v>
      </c>
      <c r="L12" s="159">
        <v>6.4638783269961975</v>
      </c>
      <c r="M12" s="159">
        <v>-6.1594202898550732</v>
      </c>
      <c r="N12" s="162">
        <v>2330.9710955710957</v>
      </c>
      <c r="O12" s="158">
        <v>4.9104613627000004</v>
      </c>
    </row>
    <row r="13" spans="2:16" ht="16.5" customHeight="1" x14ac:dyDescent="0.15">
      <c r="B13" s="1"/>
      <c r="C13" s="107" t="s">
        <v>7</v>
      </c>
      <c r="D13" s="156">
        <v>5643</v>
      </c>
      <c r="E13" s="156">
        <v>5706</v>
      </c>
      <c r="F13" s="159">
        <v>1.1164274322169059</v>
      </c>
      <c r="G13" s="159">
        <v>0.2</v>
      </c>
      <c r="H13" s="160">
        <v>3696</v>
      </c>
      <c r="I13" s="160">
        <v>330</v>
      </c>
      <c r="J13" s="161">
        <v>1680</v>
      </c>
      <c r="K13" s="159">
        <v>0.35297311973934292</v>
      </c>
      <c r="L13" s="159">
        <v>4.7619047619047619</v>
      </c>
      <c r="M13" s="159">
        <v>2.1276595744680851</v>
      </c>
      <c r="N13" s="162">
        <v>2326.2429677945374</v>
      </c>
      <c r="O13" s="158">
        <v>3.5083398789000002</v>
      </c>
    </row>
    <row r="14" spans="2:16" ht="16.5" customHeight="1" x14ac:dyDescent="0.15">
      <c r="B14" s="1"/>
      <c r="C14" s="107" t="s">
        <v>4</v>
      </c>
      <c r="D14" s="156">
        <v>11397</v>
      </c>
      <c r="E14" s="163">
        <v>11620</v>
      </c>
      <c r="F14" s="164">
        <v>1.9566552601561815</v>
      </c>
      <c r="G14" s="159">
        <v>0.4</v>
      </c>
      <c r="H14" s="165">
        <v>7396</v>
      </c>
      <c r="I14" s="165">
        <v>636</v>
      </c>
      <c r="J14" s="161">
        <v>3588</v>
      </c>
      <c r="K14" s="159">
        <v>1.901350234224304</v>
      </c>
      <c r="L14" s="159">
        <v>7.9796264855687609</v>
      </c>
      <c r="M14" s="159">
        <v>1.0704225352112675</v>
      </c>
      <c r="N14" s="162">
        <v>2304.2496529843347</v>
      </c>
      <c r="O14" s="166">
        <v>5.494772448</v>
      </c>
    </row>
    <row r="15" spans="2:16" ht="16.5" customHeight="1" x14ac:dyDescent="0.15">
      <c r="B15" s="1"/>
      <c r="C15" s="96"/>
      <c r="D15" s="167"/>
      <c r="E15" s="168"/>
      <c r="F15" s="169"/>
      <c r="G15" s="170"/>
      <c r="H15" s="171"/>
      <c r="I15" s="171"/>
      <c r="J15" s="172"/>
      <c r="K15" s="170"/>
      <c r="L15" s="170"/>
      <c r="M15" s="173"/>
      <c r="N15" s="174"/>
      <c r="O15" s="169"/>
    </row>
    <row r="16" spans="2:16" ht="16.5" customHeight="1" x14ac:dyDescent="0.15">
      <c r="B16" s="1"/>
      <c r="C16" s="108" t="s">
        <v>41</v>
      </c>
      <c r="D16" s="148">
        <v>654696</v>
      </c>
      <c r="E16" s="149">
        <v>672703</v>
      </c>
      <c r="F16" s="150">
        <v>2.7504368439703315</v>
      </c>
      <c r="G16" s="151">
        <v>20.7</v>
      </c>
      <c r="H16" s="152">
        <v>431050</v>
      </c>
      <c r="I16" s="148">
        <v>39045</v>
      </c>
      <c r="J16" s="153">
        <v>202608</v>
      </c>
      <c r="K16" s="151">
        <v>0.35037074113305944</v>
      </c>
      <c r="L16" s="151">
        <v>4.7737884398647559</v>
      </c>
      <c r="M16" s="154">
        <v>7.8367503353132779</v>
      </c>
      <c r="N16" s="155">
        <v>2628.0969386559154</v>
      </c>
      <c r="O16" s="150">
        <v>4.1226047706999998</v>
      </c>
    </row>
    <row r="17" spans="2:18" ht="16.5" customHeight="1" x14ac:dyDescent="0.15">
      <c r="B17" s="1"/>
      <c r="C17" s="107" t="s">
        <v>8</v>
      </c>
      <c r="D17" s="156">
        <v>421408</v>
      </c>
      <c r="E17" s="157">
        <v>438944</v>
      </c>
      <c r="F17" s="158">
        <v>4.1612878730351586</v>
      </c>
      <c r="G17" s="159">
        <v>13.5</v>
      </c>
      <c r="H17" s="160">
        <v>274133</v>
      </c>
      <c r="I17" s="160">
        <v>25959</v>
      </c>
      <c r="J17" s="161">
        <v>138853</v>
      </c>
      <c r="K17" s="159">
        <v>0.66021627774615821</v>
      </c>
      <c r="L17" s="159">
        <v>5.0291309273345197</v>
      </c>
      <c r="M17" s="159">
        <v>11.657660265688829</v>
      </c>
      <c r="N17" s="162">
        <v>2671.7330423879434</v>
      </c>
      <c r="O17" s="158">
        <v>5.5415744653000001</v>
      </c>
    </row>
    <row r="18" spans="2:18" ht="16.5" customHeight="1" x14ac:dyDescent="0.15">
      <c r="B18" s="1"/>
      <c r="C18" s="107" t="s">
        <v>9</v>
      </c>
      <c r="D18" s="156">
        <v>80360</v>
      </c>
      <c r="E18" s="156">
        <v>80377</v>
      </c>
      <c r="F18" s="159">
        <v>2.115480338476854E-2</v>
      </c>
      <c r="G18" s="159">
        <v>2.5</v>
      </c>
      <c r="H18" s="160">
        <v>55816</v>
      </c>
      <c r="I18" s="160">
        <v>4588</v>
      </c>
      <c r="J18" s="161">
        <v>19973</v>
      </c>
      <c r="K18" s="159">
        <v>-0.13418976221574136</v>
      </c>
      <c r="L18" s="159">
        <v>4.3438708210143275</v>
      </c>
      <c r="M18" s="159">
        <v>-0.49818163702485924</v>
      </c>
      <c r="N18" s="162">
        <v>2598.7533382909241</v>
      </c>
      <c r="O18" s="158">
        <v>1.3399725987</v>
      </c>
    </row>
    <row r="19" spans="2:18" ht="16.5" customHeight="1" x14ac:dyDescent="0.15">
      <c r="B19" s="1"/>
      <c r="C19" s="107" t="s">
        <v>10</v>
      </c>
      <c r="D19" s="156">
        <v>76325</v>
      </c>
      <c r="E19" s="156">
        <v>77063</v>
      </c>
      <c r="F19" s="159">
        <v>0.96691778578447429</v>
      </c>
      <c r="G19" s="159">
        <v>2.4</v>
      </c>
      <c r="H19" s="160">
        <v>49779</v>
      </c>
      <c r="I19" s="160">
        <v>4158</v>
      </c>
      <c r="J19" s="161">
        <v>23126</v>
      </c>
      <c r="K19" s="159">
        <v>0.31639192293740676</v>
      </c>
      <c r="L19" s="159">
        <v>4.2105263157894735</v>
      </c>
      <c r="M19" s="159">
        <v>1.8183419187249594</v>
      </c>
      <c r="N19" s="162">
        <v>2570.7322280414983</v>
      </c>
      <c r="O19" s="158">
        <v>1.9976393801000001</v>
      </c>
    </row>
    <row r="20" spans="2:18" ht="16.5" customHeight="1" x14ac:dyDescent="0.15">
      <c r="B20" s="1"/>
      <c r="C20" s="107" t="s">
        <v>14</v>
      </c>
      <c r="D20" s="156">
        <v>3210</v>
      </c>
      <c r="E20" s="156">
        <v>3228</v>
      </c>
      <c r="F20" s="159">
        <v>0.56074766355140182</v>
      </c>
      <c r="G20" s="159">
        <v>0.1</v>
      </c>
      <c r="H20" s="160">
        <v>1915</v>
      </c>
      <c r="I20" s="160">
        <v>171</v>
      </c>
      <c r="J20" s="161">
        <v>1142</v>
      </c>
      <c r="K20" s="159">
        <v>-3.1360647445624683</v>
      </c>
      <c r="L20" s="159">
        <v>8.9171974522292992</v>
      </c>
      <c r="M20" s="159">
        <v>6.2325581395348832</v>
      </c>
      <c r="N20" s="162">
        <v>2663.0594059405939</v>
      </c>
      <c r="O20" s="158">
        <v>3.215562035</v>
      </c>
    </row>
    <row r="21" spans="2:18" ht="16.5" customHeight="1" x14ac:dyDescent="0.15">
      <c r="B21" s="1"/>
      <c r="C21" s="107" t="s">
        <v>11</v>
      </c>
      <c r="D21" s="156">
        <v>35871</v>
      </c>
      <c r="E21" s="156">
        <v>35872</v>
      </c>
      <c r="F21" s="159">
        <v>2.7877672771877003E-3</v>
      </c>
      <c r="G21" s="159">
        <v>1.1000000000000001</v>
      </c>
      <c r="H21" s="160">
        <v>24918</v>
      </c>
      <c r="I21" s="160">
        <v>2073</v>
      </c>
      <c r="J21" s="161">
        <v>8881</v>
      </c>
      <c r="K21" s="159">
        <v>6.0233706782315391E-2</v>
      </c>
      <c r="L21" s="159">
        <v>4.8558421851289832</v>
      </c>
      <c r="M21" s="159">
        <v>-1.2234456678901124</v>
      </c>
      <c r="N21" s="162">
        <v>2509.733156090394</v>
      </c>
      <c r="O21" s="158">
        <v>0.82641656050000001</v>
      </c>
    </row>
    <row r="22" spans="2:18" ht="16.5" customHeight="1" x14ac:dyDescent="0.15">
      <c r="B22" s="1"/>
      <c r="C22" s="107" t="s">
        <v>12</v>
      </c>
      <c r="D22" s="156">
        <v>19299</v>
      </c>
      <c r="E22" s="156">
        <v>19181</v>
      </c>
      <c r="F22" s="159">
        <v>-0.6114306440748225</v>
      </c>
      <c r="G22" s="159">
        <v>0.6</v>
      </c>
      <c r="H22" s="160">
        <v>12280</v>
      </c>
      <c r="I22" s="160">
        <v>1105</v>
      </c>
      <c r="J22" s="161">
        <v>5796</v>
      </c>
      <c r="K22" s="159">
        <v>-2.0889810237601658</v>
      </c>
      <c r="L22" s="159">
        <v>2.5046382189239331</v>
      </c>
      <c r="M22" s="159">
        <v>2.0422535211267605</v>
      </c>
      <c r="N22" s="162">
        <v>2341.3934326171875</v>
      </c>
      <c r="O22" s="158">
        <v>2.2476293799999998</v>
      </c>
    </row>
    <row r="23" spans="2:18" ht="16.5" customHeight="1" x14ac:dyDescent="0.15">
      <c r="B23" s="1"/>
      <c r="C23" s="109" t="s">
        <v>13</v>
      </c>
      <c r="D23" s="163">
        <v>18222</v>
      </c>
      <c r="E23" s="163">
        <v>18039</v>
      </c>
      <c r="F23" s="164">
        <v>-1.0042805400065853</v>
      </c>
      <c r="G23" s="164">
        <v>0.6</v>
      </c>
      <c r="H23" s="165">
        <v>12209</v>
      </c>
      <c r="I23" s="165">
        <v>993</v>
      </c>
      <c r="J23" s="175">
        <v>4838</v>
      </c>
      <c r="K23" s="164">
        <v>-0.53767820773930752</v>
      </c>
      <c r="L23" s="164">
        <v>4.4164037854889591</v>
      </c>
      <c r="M23" s="164">
        <v>-3.1819091454872925</v>
      </c>
      <c r="N23" s="176">
        <v>2551.1914863527081</v>
      </c>
      <c r="O23" s="166">
        <v>0.97165886359999998</v>
      </c>
    </row>
    <row r="24" spans="2:18" ht="16.5" customHeight="1" x14ac:dyDescent="0.15">
      <c r="B24" s="1"/>
      <c r="C24" s="99"/>
      <c r="D24" s="157"/>
      <c r="E24" s="157"/>
      <c r="F24" s="158"/>
      <c r="G24" s="159"/>
      <c r="H24" s="160"/>
      <c r="I24" s="160"/>
      <c r="J24" s="161"/>
      <c r="K24" s="159"/>
      <c r="L24" s="159"/>
      <c r="M24" s="177"/>
      <c r="N24" s="162"/>
      <c r="O24" s="158"/>
    </row>
    <row r="25" spans="2:18" ht="16.5" customHeight="1" x14ac:dyDescent="0.15">
      <c r="B25" s="1"/>
      <c r="C25" s="126" t="s">
        <v>42</v>
      </c>
      <c r="D25" s="149">
        <v>758731</v>
      </c>
      <c r="E25" s="149">
        <v>762109</v>
      </c>
      <c r="F25" s="150">
        <v>0.44521707957102052</v>
      </c>
      <c r="G25" s="151">
        <v>23.4</v>
      </c>
      <c r="H25" s="152">
        <v>518901</v>
      </c>
      <c r="I25" s="152">
        <v>47594</v>
      </c>
      <c r="J25" s="153">
        <v>195614</v>
      </c>
      <c r="K25" s="151">
        <v>0.93033116910903724</v>
      </c>
      <c r="L25" s="151">
        <v>5.6892876176940836</v>
      </c>
      <c r="M25" s="154">
        <v>-1.987664156407674</v>
      </c>
      <c r="N25" s="155">
        <v>2730.7311366388853</v>
      </c>
      <c r="O25" s="150">
        <v>1.6671168890000001</v>
      </c>
    </row>
    <row r="26" spans="2:18" ht="16.5" customHeight="1" x14ac:dyDescent="0.15">
      <c r="B26" s="1"/>
      <c r="C26" s="127" t="s">
        <v>16</v>
      </c>
      <c r="D26" s="157">
        <v>609092</v>
      </c>
      <c r="E26" s="156">
        <v>611490</v>
      </c>
      <c r="F26" s="159">
        <v>0.39370078740157477</v>
      </c>
      <c r="G26" s="159">
        <v>18.8</v>
      </c>
      <c r="H26" s="160">
        <v>416488</v>
      </c>
      <c r="I26" s="160">
        <v>38743</v>
      </c>
      <c r="J26" s="161">
        <v>156258</v>
      </c>
      <c r="K26" s="159">
        <v>1.2628436106532068</v>
      </c>
      <c r="L26" s="159">
        <v>6.002900216148185</v>
      </c>
      <c r="M26" s="159">
        <v>-3.0952129935689525</v>
      </c>
      <c r="N26" s="162">
        <v>2792.1527695967634</v>
      </c>
      <c r="O26" s="158">
        <v>1.3779187415</v>
      </c>
    </row>
    <row r="27" spans="2:18" ht="16.5" customHeight="1" x14ac:dyDescent="0.15">
      <c r="B27" s="1"/>
      <c r="C27" s="128" t="s">
        <v>46</v>
      </c>
      <c r="D27" s="157">
        <v>21222</v>
      </c>
      <c r="E27" s="156">
        <v>21881</v>
      </c>
      <c r="F27" s="159">
        <v>3.1052681179907644</v>
      </c>
      <c r="G27" s="159">
        <v>0.7</v>
      </c>
      <c r="H27" s="160">
        <v>12832</v>
      </c>
      <c r="I27" s="160">
        <v>1259</v>
      </c>
      <c r="J27" s="178">
        <v>7790</v>
      </c>
      <c r="K27" s="159">
        <v>-1.5875450571362835</v>
      </c>
      <c r="L27" s="159">
        <v>4.3082021541010773</v>
      </c>
      <c r="M27" s="159">
        <v>11.668577981651376</v>
      </c>
      <c r="N27" s="162">
        <v>2550.4956288611725</v>
      </c>
      <c r="O27" s="158">
        <v>6.1546078196999998</v>
      </c>
    </row>
    <row r="28" spans="2:18" ht="16.5" customHeight="1" x14ac:dyDescent="0.15">
      <c r="B28" s="1"/>
      <c r="C28" s="128" t="s">
        <v>47</v>
      </c>
      <c r="D28" s="157">
        <v>39713</v>
      </c>
      <c r="E28" s="156">
        <v>40766</v>
      </c>
      <c r="F28" s="159">
        <v>2.6515246896482259</v>
      </c>
      <c r="G28" s="159">
        <v>1.3</v>
      </c>
      <c r="H28" s="160">
        <v>27925</v>
      </c>
      <c r="I28" s="160">
        <v>2355</v>
      </c>
      <c r="J28" s="178">
        <v>10486</v>
      </c>
      <c r="K28" s="159">
        <v>-7.5144922350246904E-2</v>
      </c>
      <c r="L28" s="159">
        <v>4.3882978723404253</v>
      </c>
      <c r="M28" s="159">
        <v>10.251287982336242</v>
      </c>
      <c r="N28" s="162">
        <v>2645.4188838416612</v>
      </c>
      <c r="O28" s="158">
        <v>4.7897267691999996</v>
      </c>
    </row>
    <row r="29" spans="2:18" ht="16.5" customHeight="1" x14ac:dyDescent="0.15">
      <c r="B29" s="1"/>
      <c r="C29" s="128" t="s">
        <v>48</v>
      </c>
      <c r="D29" s="157">
        <v>11730</v>
      </c>
      <c r="E29" s="156">
        <v>11818</v>
      </c>
      <c r="F29" s="159">
        <v>0.75021312872975277</v>
      </c>
      <c r="G29" s="159">
        <v>0.4</v>
      </c>
      <c r="H29" s="160">
        <v>7672</v>
      </c>
      <c r="I29" s="160">
        <v>697</v>
      </c>
      <c r="J29" s="178">
        <v>3449</v>
      </c>
      <c r="K29" s="159">
        <v>-2.5406504065040649</v>
      </c>
      <c r="L29" s="159">
        <v>4.1853512705530642</v>
      </c>
      <c r="M29" s="159">
        <v>8.1530260269677015</v>
      </c>
      <c r="N29" s="162">
        <v>2521.8738796414855</v>
      </c>
      <c r="O29" s="158">
        <v>3.6034914796000002</v>
      </c>
    </row>
    <row r="30" spans="2:18" ht="16.5" customHeight="1" x14ac:dyDescent="0.15">
      <c r="B30" s="1"/>
      <c r="C30" s="127" t="s">
        <v>49</v>
      </c>
      <c r="D30" s="157">
        <v>41517</v>
      </c>
      <c r="E30" s="156">
        <v>40980</v>
      </c>
      <c r="F30" s="159">
        <v>-1.2934460582412024</v>
      </c>
      <c r="G30" s="159">
        <v>1.3</v>
      </c>
      <c r="H30" s="160">
        <v>27985</v>
      </c>
      <c r="I30" s="160">
        <v>2525</v>
      </c>
      <c r="J30" s="178">
        <v>10469</v>
      </c>
      <c r="K30" s="159">
        <v>0.13597166064336064</v>
      </c>
      <c r="L30" s="159">
        <v>3.9950576606260295</v>
      </c>
      <c r="M30" s="159">
        <v>-6.0402082211452166</v>
      </c>
      <c r="N30" s="162">
        <v>2532.5720907236882</v>
      </c>
      <c r="O30" s="158">
        <v>0.66290375469999996</v>
      </c>
    </row>
    <row r="31" spans="2:18" ht="16.5" customHeight="1" x14ac:dyDescent="0.15">
      <c r="B31" s="1"/>
      <c r="C31" s="128" t="s">
        <v>50</v>
      </c>
      <c r="D31" s="157">
        <v>30200</v>
      </c>
      <c r="E31" s="156">
        <v>29949</v>
      </c>
      <c r="F31" s="159">
        <v>-0.83112582781456956</v>
      </c>
      <c r="G31" s="159">
        <v>0.9</v>
      </c>
      <c r="H31" s="160">
        <v>23048</v>
      </c>
      <c r="I31" s="160">
        <v>1720</v>
      </c>
      <c r="J31" s="178">
        <v>5181</v>
      </c>
      <c r="K31" s="159">
        <v>0.37016069328920437</v>
      </c>
      <c r="L31" s="159">
        <v>5.0061050061050061</v>
      </c>
      <c r="M31" s="159">
        <v>-7.4656188605108058</v>
      </c>
      <c r="N31" s="162">
        <v>2274.5480367585633</v>
      </c>
      <c r="O31" s="158">
        <v>0.1314059018</v>
      </c>
      <c r="Q31" s="76"/>
      <c r="R31" s="90"/>
    </row>
    <row r="32" spans="2:18" ht="16.5" customHeight="1" x14ac:dyDescent="0.15">
      <c r="B32" s="1"/>
      <c r="C32" s="129" t="s">
        <v>51</v>
      </c>
      <c r="D32" s="179">
        <v>5256</v>
      </c>
      <c r="E32" s="156">
        <v>5226</v>
      </c>
      <c r="F32" s="164">
        <v>-0.57077625570776247</v>
      </c>
      <c r="G32" s="159">
        <v>0.2</v>
      </c>
      <c r="H32" s="160">
        <v>2951</v>
      </c>
      <c r="I32" s="160">
        <v>294</v>
      </c>
      <c r="J32" s="178">
        <v>1981</v>
      </c>
      <c r="K32" s="159">
        <v>-3.4358638743455496</v>
      </c>
      <c r="L32" s="159">
        <v>3.5211267605633805</v>
      </c>
      <c r="M32" s="159">
        <v>3.4464751958224542</v>
      </c>
      <c r="N32" s="176">
        <v>2537.0708737864079</v>
      </c>
      <c r="O32" s="158">
        <v>3.8348215833000001</v>
      </c>
      <c r="R32" s="90"/>
    </row>
    <row r="33" spans="2:15" ht="16.5" customHeight="1" x14ac:dyDescent="0.15">
      <c r="B33" s="1"/>
      <c r="C33" s="97"/>
      <c r="D33" s="167"/>
      <c r="E33" s="168"/>
      <c r="F33" s="169"/>
      <c r="G33" s="170"/>
      <c r="H33" s="171"/>
      <c r="I33" s="171"/>
      <c r="J33" s="172"/>
      <c r="K33" s="170"/>
      <c r="L33" s="170"/>
      <c r="M33" s="173"/>
      <c r="N33" s="174"/>
      <c r="O33" s="169"/>
    </row>
    <row r="34" spans="2:15" ht="16.5" customHeight="1" x14ac:dyDescent="0.15">
      <c r="B34" s="1"/>
      <c r="C34" s="113" t="s">
        <v>43</v>
      </c>
      <c r="D34" s="148">
        <v>305532</v>
      </c>
      <c r="E34" s="149">
        <v>303064</v>
      </c>
      <c r="F34" s="150">
        <v>-0.80777136273778205</v>
      </c>
      <c r="G34" s="151">
        <v>9.3000000000000007</v>
      </c>
      <c r="H34" s="152">
        <v>194903</v>
      </c>
      <c r="I34" s="152">
        <v>17584</v>
      </c>
      <c r="J34" s="153">
        <v>90576</v>
      </c>
      <c r="K34" s="151">
        <v>-0.56628897062949901</v>
      </c>
      <c r="L34" s="151">
        <v>5.0418160095579454</v>
      </c>
      <c r="M34" s="154">
        <v>-2.3744597376561507</v>
      </c>
      <c r="N34" s="155">
        <v>2368.4814195393765</v>
      </c>
      <c r="O34" s="150">
        <v>1.2092045848999999</v>
      </c>
    </row>
    <row r="35" spans="2:15" ht="16.5" customHeight="1" x14ac:dyDescent="0.15">
      <c r="B35" s="1"/>
      <c r="C35" s="111" t="s">
        <v>18</v>
      </c>
      <c r="D35" s="156">
        <v>122593</v>
      </c>
      <c r="E35" s="156">
        <v>122519</v>
      </c>
      <c r="F35" s="159">
        <v>-6.036233716443843E-2</v>
      </c>
      <c r="G35" s="159">
        <v>3.8</v>
      </c>
      <c r="H35" s="160">
        <v>82094</v>
      </c>
      <c r="I35" s="160">
        <v>7242</v>
      </c>
      <c r="J35" s="178">
        <v>33183</v>
      </c>
      <c r="K35" s="159">
        <v>0.26013360852945128</v>
      </c>
      <c r="L35" s="159">
        <v>5.0936003482803658</v>
      </c>
      <c r="M35" s="159">
        <v>-1.8864019396233107</v>
      </c>
      <c r="N35" s="162">
        <v>2456.519619047619</v>
      </c>
      <c r="O35" s="158">
        <v>1.5001500066</v>
      </c>
    </row>
    <row r="36" spans="2:15" ht="16.5" customHeight="1" x14ac:dyDescent="0.15">
      <c r="B36" s="1"/>
      <c r="C36" s="111" t="s">
        <v>19</v>
      </c>
      <c r="D36" s="156">
        <v>69802</v>
      </c>
      <c r="E36" s="156">
        <v>69377</v>
      </c>
      <c r="F36" s="159">
        <v>-0.60886507549926938</v>
      </c>
      <c r="G36" s="159">
        <v>2.1</v>
      </c>
      <c r="H36" s="160">
        <v>42741</v>
      </c>
      <c r="I36" s="160">
        <v>4068</v>
      </c>
      <c r="J36" s="178">
        <v>22568</v>
      </c>
      <c r="K36" s="159">
        <v>-0.46807321503423216</v>
      </c>
      <c r="L36" s="159">
        <v>6.0203283815480848</v>
      </c>
      <c r="M36" s="159">
        <v>-1.9805420430854759</v>
      </c>
      <c r="N36" s="162">
        <v>2333.3458110516935</v>
      </c>
      <c r="O36" s="158">
        <v>1.3809384114000001</v>
      </c>
    </row>
    <row r="37" spans="2:15" ht="16.5" customHeight="1" x14ac:dyDescent="0.15">
      <c r="B37" s="1"/>
      <c r="C37" s="114" t="s">
        <v>20</v>
      </c>
      <c r="D37" s="156">
        <v>19424</v>
      </c>
      <c r="E37" s="156">
        <v>19364</v>
      </c>
      <c r="F37" s="159">
        <v>-0.30889621087314661</v>
      </c>
      <c r="G37" s="159">
        <v>0.6</v>
      </c>
      <c r="H37" s="160">
        <v>12371</v>
      </c>
      <c r="I37" s="160">
        <v>1126</v>
      </c>
      <c r="J37" s="178">
        <v>5868</v>
      </c>
      <c r="K37" s="159">
        <v>-2.0351599619892302</v>
      </c>
      <c r="L37" s="159">
        <v>5.0373134328358207</v>
      </c>
      <c r="M37" s="159">
        <v>2.5157232704402519</v>
      </c>
      <c r="N37" s="162">
        <v>2256.1359664452989</v>
      </c>
      <c r="O37" s="158">
        <v>2.3402724676000002</v>
      </c>
    </row>
    <row r="38" spans="2:15" ht="16.5" customHeight="1" x14ac:dyDescent="0.15">
      <c r="B38" s="1"/>
      <c r="C38" s="114" t="s">
        <v>21</v>
      </c>
      <c r="D38" s="156">
        <v>15026</v>
      </c>
      <c r="E38" s="156">
        <v>15087</v>
      </c>
      <c r="F38" s="159">
        <v>0.40596299747105019</v>
      </c>
      <c r="G38" s="159">
        <v>0.5</v>
      </c>
      <c r="H38" s="160">
        <v>9918</v>
      </c>
      <c r="I38" s="160">
        <v>829</v>
      </c>
      <c r="J38" s="178">
        <v>4340</v>
      </c>
      <c r="K38" s="159">
        <v>0.5576396633884213</v>
      </c>
      <c r="L38" s="159">
        <v>6.4184852374839538</v>
      </c>
      <c r="M38" s="159">
        <v>-1.0036496350364963</v>
      </c>
      <c r="N38" s="162">
        <v>2206.292483182217</v>
      </c>
      <c r="O38" s="158">
        <v>4.2800720617000003</v>
      </c>
    </row>
    <row r="39" spans="2:15" ht="16.5" customHeight="1" x14ac:dyDescent="0.15">
      <c r="B39" s="1"/>
      <c r="C39" s="107" t="s">
        <v>15</v>
      </c>
      <c r="D39" s="156">
        <v>31065</v>
      </c>
      <c r="E39" s="156">
        <v>30611</v>
      </c>
      <c r="F39" s="159">
        <v>-1.461451794624175</v>
      </c>
      <c r="G39" s="159">
        <v>0.9</v>
      </c>
      <c r="H39" s="160">
        <v>17739</v>
      </c>
      <c r="I39" s="160">
        <v>1655</v>
      </c>
      <c r="J39" s="178">
        <v>11217</v>
      </c>
      <c r="K39" s="159">
        <v>-2.5757908611599301</v>
      </c>
      <c r="L39" s="159">
        <v>3.5021888680425266</v>
      </c>
      <c r="M39" s="159">
        <v>-0.3641854681115651</v>
      </c>
      <c r="N39" s="162">
        <v>2509.5022134776191</v>
      </c>
      <c r="O39" s="158">
        <v>0.69609899070000003</v>
      </c>
    </row>
    <row r="40" spans="2:15" ht="16.5" customHeight="1" x14ac:dyDescent="0.15">
      <c r="B40" s="1"/>
      <c r="C40" s="110" t="s">
        <v>22</v>
      </c>
      <c r="D40" s="156">
        <v>26003</v>
      </c>
      <c r="E40" s="156">
        <v>25469</v>
      </c>
      <c r="F40" s="159">
        <v>-2.0536091989385841</v>
      </c>
      <c r="G40" s="159">
        <v>0.8</v>
      </c>
      <c r="H40" s="160">
        <v>16167</v>
      </c>
      <c r="I40" s="160">
        <v>1408</v>
      </c>
      <c r="J40" s="178">
        <v>7894</v>
      </c>
      <c r="K40" s="159">
        <v>-2.7841250751653637</v>
      </c>
      <c r="L40" s="159">
        <v>3.0746705710102491</v>
      </c>
      <c r="M40" s="159">
        <v>-1.3989507869098177</v>
      </c>
      <c r="N40" s="162">
        <v>2200.1625777470631</v>
      </c>
      <c r="O40" s="158">
        <v>-8.0438457800000002E-2</v>
      </c>
    </row>
    <row r="41" spans="2:15" ht="16.5" customHeight="1" x14ac:dyDescent="0.15">
      <c r="B41" s="1"/>
      <c r="C41" s="115" t="s">
        <v>23</v>
      </c>
      <c r="D41" s="156">
        <v>21619</v>
      </c>
      <c r="E41" s="156">
        <v>20636</v>
      </c>
      <c r="F41" s="164">
        <v>-4.5469263148156713</v>
      </c>
      <c r="G41" s="164">
        <v>0.6</v>
      </c>
      <c r="H41" s="160">
        <v>13873</v>
      </c>
      <c r="I41" s="160">
        <v>1257</v>
      </c>
      <c r="J41" s="178">
        <v>5507</v>
      </c>
      <c r="K41" s="164">
        <v>7.9353628625018033E-2</v>
      </c>
      <c r="L41" s="164">
        <v>5.1882845188284517</v>
      </c>
      <c r="M41" s="164">
        <v>-16.077415422127402</v>
      </c>
      <c r="N41" s="176">
        <v>2254.3649770592092</v>
      </c>
      <c r="O41" s="166">
        <v>-2.0850794167000002</v>
      </c>
    </row>
    <row r="42" spans="2:15" ht="16.5" customHeight="1" x14ac:dyDescent="0.15">
      <c r="B42" s="1"/>
      <c r="C42" s="98"/>
      <c r="D42" s="167"/>
      <c r="E42" s="168"/>
      <c r="F42" s="169"/>
      <c r="G42" s="170"/>
      <c r="H42" s="171"/>
      <c r="I42" s="171"/>
      <c r="J42" s="172"/>
      <c r="K42" s="159"/>
      <c r="L42" s="159"/>
      <c r="M42" s="177"/>
      <c r="N42" s="162"/>
      <c r="O42" s="158"/>
    </row>
    <row r="43" spans="2:15" ht="16.5" customHeight="1" x14ac:dyDescent="0.15">
      <c r="B43" s="1"/>
      <c r="C43" s="106" t="s">
        <v>44</v>
      </c>
      <c r="D43" s="148">
        <v>566658</v>
      </c>
      <c r="E43" s="149">
        <v>562154</v>
      </c>
      <c r="F43" s="150">
        <v>-0.79483568572225227</v>
      </c>
      <c r="G43" s="151">
        <v>17.3</v>
      </c>
      <c r="H43" s="152">
        <v>357455</v>
      </c>
      <c r="I43" s="152">
        <v>29766</v>
      </c>
      <c r="J43" s="153">
        <v>174932</v>
      </c>
      <c r="K43" s="151">
        <v>0.90586767387634581</v>
      </c>
      <c r="L43" s="151">
        <v>5.4484908601388691</v>
      </c>
      <c r="M43" s="154">
        <v>-5.0232376319332843</v>
      </c>
      <c r="N43" s="155">
        <v>2990.3534834484994</v>
      </c>
      <c r="O43" s="150">
        <v>0.38987678310000001</v>
      </c>
    </row>
    <row r="44" spans="2:15" ht="16.5" customHeight="1" x14ac:dyDescent="0.15">
      <c r="B44" s="1"/>
      <c r="C44" s="117" t="s">
        <v>24</v>
      </c>
      <c r="D44" s="156">
        <v>152040</v>
      </c>
      <c r="E44" s="157">
        <v>154372</v>
      </c>
      <c r="F44" s="159">
        <v>1.5338068929229149</v>
      </c>
      <c r="G44" s="159">
        <v>4.7</v>
      </c>
      <c r="H44" s="160">
        <v>102923</v>
      </c>
      <c r="I44" s="160">
        <v>8931</v>
      </c>
      <c r="J44" s="180">
        <v>42518</v>
      </c>
      <c r="K44" s="159">
        <v>0.38134436078492567</v>
      </c>
      <c r="L44" s="159">
        <v>4.9224624060150379</v>
      </c>
      <c r="M44" s="159">
        <v>3.7125573226656257</v>
      </c>
      <c r="N44" s="162">
        <v>2615.1415890225308</v>
      </c>
      <c r="O44" s="158">
        <v>2.6622566872000002</v>
      </c>
    </row>
    <row r="45" spans="2:15" ht="16.5" customHeight="1" x14ac:dyDescent="0.15">
      <c r="B45" s="1"/>
      <c r="C45" s="117" t="s">
        <v>25</v>
      </c>
      <c r="D45" s="156">
        <v>117795</v>
      </c>
      <c r="E45" s="157">
        <v>119086</v>
      </c>
      <c r="F45" s="159">
        <v>1.0959718154420817</v>
      </c>
      <c r="G45" s="159">
        <v>3.7</v>
      </c>
      <c r="H45" s="160">
        <v>79430</v>
      </c>
      <c r="I45" s="160">
        <v>6503</v>
      </c>
      <c r="J45" s="180">
        <v>33153</v>
      </c>
      <c r="K45" s="159">
        <v>1.6886226011701297</v>
      </c>
      <c r="L45" s="159">
        <v>5.8258746948738809</v>
      </c>
      <c r="M45" s="159">
        <v>-1.1479515773152842</v>
      </c>
      <c r="N45" s="162">
        <v>3120.952747857536</v>
      </c>
      <c r="O45" s="158">
        <v>2.4451522362000002</v>
      </c>
    </row>
    <row r="46" spans="2:15" ht="16.5" customHeight="1" x14ac:dyDescent="0.15">
      <c r="B46" s="1"/>
      <c r="C46" s="117" t="s">
        <v>52</v>
      </c>
      <c r="D46" s="156">
        <v>31482</v>
      </c>
      <c r="E46" s="156">
        <v>31562</v>
      </c>
      <c r="F46" s="159">
        <v>0.25411346166063148</v>
      </c>
      <c r="G46" s="159">
        <v>1</v>
      </c>
      <c r="H46" s="160">
        <v>22512</v>
      </c>
      <c r="I46" s="160">
        <v>1776</v>
      </c>
      <c r="J46" s="180">
        <v>7275</v>
      </c>
      <c r="K46" s="159">
        <v>0.56734420370784011</v>
      </c>
      <c r="L46" s="159">
        <v>5.3380782918149468</v>
      </c>
      <c r="M46" s="159">
        <v>-1.8351099716637429</v>
      </c>
      <c r="N46" s="162">
        <v>2662.5583769191835</v>
      </c>
      <c r="O46" s="158">
        <v>2.8498551743</v>
      </c>
    </row>
    <row r="47" spans="2:15" ht="16.5" customHeight="1" x14ac:dyDescent="0.15">
      <c r="B47" s="1"/>
      <c r="C47" s="117" t="s">
        <v>53</v>
      </c>
      <c r="D47" s="156">
        <v>36890</v>
      </c>
      <c r="E47" s="156">
        <v>36719</v>
      </c>
      <c r="F47" s="159">
        <v>-0.46354025481160205</v>
      </c>
      <c r="G47" s="159">
        <v>1.1000000000000001</v>
      </c>
      <c r="H47" s="160">
        <v>24280</v>
      </c>
      <c r="I47" s="160">
        <v>2105</v>
      </c>
      <c r="J47" s="180">
        <v>10334</v>
      </c>
      <c r="K47" s="159">
        <v>-0.59365404298874103</v>
      </c>
      <c r="L47" s="159">
        <v>4.8829098156452417</v>
      </c>
      <c r="M47" s="159">
        <v>-1.1762455771253706</v>
      </c>
      <c r="N47" s="162">
        <v>2612.4890074706509</v>
      </c>
      <c r="O47" s="158">
        <v>1.3057047979</v>
      </c>
    </row>
    <row r="48" spans="2:15" ht="16.5" customHeight="1" x14ac:dyDescent="0.15">
      <c r="B48" s="1"/>
      <c r="C48" s="117" t="s">
        <v>54</v>
      </c>
      <c r="D48" s="156">
        <v>27591</v>
      </c>
      <c r="E48" s="156">
        <v>27646</v>
      </c>
      <c r="F48" s="159">
        <v>0.1993403646116487</v>
      </c>
      <c r="G48" s="159">
        <v>0.8</v>
      </c>
      <c r="H48" s="160">
        <v>18307</v>
      </c>
      <c r="I48" s="160">
        <v>1502</v>
      </c>
      <c r="J48" s="180">
        <v>7837</v>
      </c>
      <c r="K48" s="159">
        <v>0.9595764628026251</v>
      </c>
      <c r="L48" s="159">
        <v>5.2557813594954448</v>
      </c>
      <c r="M48" s="159">
        <v>-2.4277888446215137</v>
      </c>
      <c r="N48" s="162">
        <v>2668.2838529099508</v>
      </c>
      <c r="O48" s="158">
        <v>0.92320619280000005</v>
      </c>
    </row>
    <row r="49" spans="2:15" ht="16.5" customHeight="1" x14ac:dyDescent="0.15">
      <c r="B49" s="1"/>
      <c r="C49" s="117" t="s">
        <v>55</v>
      </c>
      <c r="D49" s="156">
        <v>10798</v>
      </c>
      <c r="E49" s="156">
        <v>12417</v>
      </c>
      <c r="F49" s="159">
        <v>14.993517318021857</v>
      </c>
      <c r="G49" s="159">
        <v>0.4</v>
      </c>
      <c r="H49" s="160">
        <v>7252</v>
      </c>
      <c r="I49" s="160">
        <v>579</v>
      </c>
      <c r="J49" s="180">
        <v>4587</v>
      </c>
      <c r="K49" s="159">
        <v>1.2990641150998743</v>
      </c>
      <c r="L49" s="159">
        <v>6.4338235294117645</v>
      </c>
      <c r="M49" s="159">
        <v>48.206785137318256</v>
      </c>
      <c r="N49" s="162">
        <v>3013.2220334870176</v>
      </c>
      <c r="O49" s="158">
        <v>16.056860841700001</v>
      </c>
    </row>
    <row r="50" spans="2:15" ht="16.5" customHeight="1" x14ac:dyDescent="0.15">
      <c r="B50" s="1"/>
      <c r="C50" s="117" t="s">
        <v>56</v>
      </c>
      <c r="D50" s="156">
        <v>40229</v>
      </c>
      <c r="E50" s="156">
        <v>41260</v>
      </c>
      <c r="F50" s="159">
        <v>2.5628278107832658</v>
      </c>
      <c r="G50" s="159">
        <v>1.3</v>
      </c>
      <c r="H50" s="160">
        <v>27162</v>
      </c>
      <c r="I50" s="160">
        <v>2262</v>
      </c>
      <c r="J50" s="180">
        <v>11836</v>
      </c>
      <c r="K50" s="159">
        <v>-0.72368421052631582</v>
      </c>
      <c r="L50" s="159">
        <v>4.7707271885132005</v>
      </c>
      <c r="M50" s="159">
        <v>10.513538748832866</v>
      </c>
      <c r="N50" s="162">
        <v>2582.4739938661828</v>
      </c>
      <c r="O50" s="158">
        <v>4.0266054782999996</v>
      </c>
    </row>
    <row r="51" spans="2:15" ht="16.5" customHeight="1" x14ac:dyDescent="0.15">
      <c r="B51" s="1"/>
      <c r="C51" s="117" t="s">
        <v>26</v>
      </c>
      <c r="D51" s="156">
        <v>84461</v>
      </c>
      <c r="E51" s="156">
        <v>73262</v>
      </c>
      <c r="F51" s="159">
        <v>-13.259374149015521</v>
      </c>
      <c r="G51" s="159">
        <v>2.2000000000000002</v>
      </c>
      <c r="H51" s="160">
        <v>28290</v>
      </c>
      <c r="I51" s="160">
        <v>2345</v>
      </c>
      <c r="J51" s="180">
        <v>42628</v>
      </c>
      <c r="K51" s="159">
        <v>2.6115342763873777</v>
      </c>
      <c r="L51" s="159">
        <v>7.0287539936102235</v>
      </c>
      <c r="M51" s="159">
        <v>-22.06946983546618</v>
      </c>
      <c r="N51" s="162">
        <v>7200.9500688028311</v>
      </c>
      <c r="O51" s="158">
        <v>-12.3468826573</v>
      </c>
    </row>
    <row r="52" spans="2:15" ht="16.5" customHeight="1" x14ac:dyDescent="0.15">
      <c r="B52" s="1"/>
      <c r="C52" s="114" t="s">
        <v>17</v>
      </c>
      <c r="D52" s="156">
        <v>65371</v>
      </c>
      <c r="E52" s="156">
        <v>65829</v>
      </c>
      <c r="F52" s="159">
        <v>0.70061648131434429</v>
      </c>
      <c r="G52" s="159">
        <v>2</v>
      </c>
      <c r="H52" s="160">
        <v>47300</v>
      </c>
      <c r="I52" s="165">
        <v>3764</v>
      </c>
      <c r="J52" s="180">
        <v>14765</v>
      </c>
      <c r="K52" s="164">
        <v>1.5653518283910588</v>
      </c>
      <c r="L52" s="164">
        <v>5.8492688413948262</v>
      </c>
      <c r="M52" s="164">
        <v>-3.1422198897927052</v>
      </c>
      <c r="N52" s="176">
        <v>2713.4719291014017</v>
      </c>
      <c r="O52" s="158">
        <v>1.0112660738999999</v>
      </c>
    </row>
    <row r="53" spans="2:15" ht="16.5" customHeight="1" x14ac:dyDescent="0.15">
      <c r="B53" s="1"/>
      <c r="C53" s="98"/>
      <c r="D53" s="167"/>
      <c r="E53" s="168"/>
      <c r="F53" s="169"/>
      <c r="G53" s="170"/>
      <c r="H53" s="171"/>
      <c r="I53" s="171"/>
      <c r="J53" s="172"/>
      <c r="K53" s="170"/>
      <c r="L53" s="170"/>
      <c r="M53" s="173"/>
      <c r="N53" s="174"/>
      <c r="O53" s="169"/>
    </row>
    <row r="54" spans="2:15" ht="16.5" customHeight="1" x14ac:dyDescent="0.15">
      <c r="B54" s="1"/>
      <c r="C54" s="106" t="s">
        <v>45</v>
      </c>
      <c r="D54" s="148">
        <v>178840</v>
      </c>
      <c r="E54" s="149">
        <v>177927</v>
      </c>
      <c r="F54" s="150">
        <v>-0.51051218966674117</v>
      </c>
      <c r="G54" s="151">
        <v>5.5</v>
      </c>
      <c r="H54" s="152">
        <v>124590</v>
      </c>
      <c r="I54" s="152">
        <v>9623</v>
      </c>
      <c r="J54" s="153">
        <v>43714</v>
      </c>
      <c r="K54" s="151">
        <v>0.60237072445980433</v>
      </c>
      <c r="L54" s="151">
        <v>5.4113265417898999</v>
      </c>
      <c r="M54" s="154">
        <v>-4.6919286617538045</v>
      </c>
      <c r="N54" s="155">
        <v>2717.2359310334296</v>
      </c>
      <c r="O54" s="150">
        <v>1.4452514078000001</v>
      </c>
    </row>
    <row r="55" spans="2:15" ht="16.5" customHeight="1" x14ac:dyDescent="0.15">
      <c r="B55" s="1"/>
      <c r="C55" s="117" t="s">
        <v>27</v>
      </c>
      <c r="D55" s="156">
        <v>141008</v>
      </c>
      <c r="E55" s="157">
        <v>139018</v>
      </c>
      <c r="F55" s="159">
        <v>-1.4112674458186769</v>
      </c>
      <c r="G55" s="159">
        <v>4.3</v>
      </c>
      <c r="H55" s="160">
        <v>97880</v>
      </c>
      <c r="I55" s="160">
        <v>7515</v>
      </c>
      <c r="J55" s="180">
        <v>33624</v>
      </c>
      <c r="K55" s="159">
        <v>0.24682759962719814</v>
      </c>
      <c r="L55" s="159">
        <v>4.8409598214285712</v>
      </c>
      <c r="M55" s="159">
        <v>-7.1185878843125883</v>
      </c>
      <c r="N55" s="162">
        <v>2666.0458729671677</v>
      </c>
      <c r="O55" s="158">
        <v>0.45878172010000001</v>
      </c>
    </row>
    <row r="56" spans="2:15" ht="16.5" customHeight="1" x14ac:dyDescent="0.15">
      <c r="B56" s="1"/>
      <c r="C56" s="117" t="s">
        <v>57</v>
      </c>
      <c r="D56" s="156">
        <v>11719</v>
      </c>
      <c r="E56" s="156">
        <v>12256</v>
      </c>
      <c r="F56" s="159">
        <v>4.5823022442187904</v>
      </c>
      <c r="G56" s="159">
        <v>0.4</v>
      </c>
      <c r="H56" s="160">
        <v>7664</v>
      </c>
      <c r="I56" s="160">
        <v>623</v>
      </c>
      <c r="J56" s="180">
        <v>3969</v>
      </c>
      <c r="K56" s="159">
        <v>1.5233805802092992</v>
      </c>
      <c r="L56" s="159">
        <v>8.1597222222222232</v>
      </c>
      <c r="M56" s="159">
        <v>10.434056761268781</v>
      </c>
      <c r="N56" s="162">
        <v>2725.3368912608407</v>
      </c>
      <c r="O56" s="158">
        <v>6.2554660754000002</v>
      </c>
    </row>
    <row r="57" spans="2:15" ht="16.5" customHeight="1" x14ac:dyDescent="0.15">
      <c r="B57" s="1"/>
      <c r="C57" s="117" t="s">
        <v>58</v>
      </c>
      <c r="D57" s="156">
        <v>17923</v>
      </c>
      <c r="E57" s="156">
        <v>18288</v>
      </c>
      <c r="F57" s="159">
        <v>2.0364894269932488</v>
      </c>
      <c r="G57" s="159">
        <v>0.6</v>
      </c>
      <c r="H57" s="160">
        <v>13616</v>
      </c>
      <c r="I57" s="160">
        <v>1049</v>
      </c>
      <c r="J57" s="180">
        <v>3623</v>
      </c>
      <c r="K57" s="159">
        <v>2.2529288074496843</v>
      </c>
      <c r="L57" s="159">
        <v>6.7141403865717191</v>
      </c>
      <c r="M57" s="159">
        <v>-2.759381898454746E-2</v>
      </c>
      <c r="N57" s="162">
        <v>3212.3474442297556</v>
      </c>
      <c r="O57" s="158">
        <v>3.7544147948000002</v>
      </c>
    </row>
    <row r="58" spans="2:15" ht="16.5" customHeight="1" x14ac:dyDescent="0.15">
      <c r="B58" s="1"/>
      <c r="C58" s="117" t="s">
        <v>59</v>
      </c>
      <c r="D58" s="156">
        <v>4076</v>
      </c>
      <c r="E58" s="156">
        <v>4267</v>
      </c>
      <c r="F58" s="159">
        <v>4.685966633954858</v>
      </c>
      <c r="G58" s="159">
        <v>0.1</v>
      </c>
      <c r="H58" s="160">
        <v>2744</v>
      </c>
      <c r="I58" s="160">
        <v>224</v>
      </c>
      <c r="J58" s="180">
        <v>1299</v>
      </c>
      <c r="K58" s="159">
        <v>3.3521657250470809</v>
      </c>
      <c r="L58" s="159">
        <v>9.2682926829268286</v>
      </c>
      <c r="M58" s="159">
        <v>6.7378800328677073</v>
      </c>
      <c r="N58" s="162">
        <v>2774.2880364109233</v>
      </c>
      <c r="O58" s="158">
        <v>6.9867154855000004</v>
      </c>
    </row>
    <row r="59" spans="2:15" ht="16.5" customHeight="1" x14ac:dyDescent="0.15">
      <c r="B59" s="1"/>
      <c r="C59" s="118" t="s">
        <v>60</v>
      </c>
      <c r="D59" s="163">
        <v>4113</v>
      </c>
      <c r="E59" s="163">
        <v>4098</v>
      </c>
      <c r="F59" s="164">
        <v>-0.36469730123997085</v>
      </c>
      <c r="G59" s="164">
        <v>0.1</v>
      </c>
      <c r="H59" s="165">
        <v>2687</v>
      </c>
      <c r="I59" s="165">
        <v>212</v>
      </c>
      <c r="J59" s="181">
        <v>1199</v>
      </c>
      <c r="K59" s="164">
        <v>7.4487895716945987E-2</v>
      </c>
      <c r="L59" s="164">
        <v>7.0707070707070701</v>
      </c>
      <c r="M59" s="164">
        <v>-2.5203252032520327</v>
      </c>
      <c r="N59" s="176">
        <v>2547.1976382846487</v>
      </c>
      <c r="O59" s="166">
        <v>5.5938084933000001</v>
      </c>
    </row>
    <row r="60" spans="2:15" ht="15" customHeight="1" x14ac:dyDescent="0.15">
      <c r="C60" s="130" t="s">
        <v>70</v>
      </c>
      <c r="O60" s="89"/>
    </row>
    <row r="61" spans="2:15" ht="15" customHeight="1" x14ac:dyDescent="0.15">
      <c r="C61" s="80"/>
      <c r="D61" s="84"/>
      <c r="E61" s="84"/>
      <c r="F61" s="84"/>
      <c r="G61" s="84"/>
      <c r="H61" s="84"/>
      <c r="I61" s="84"/>
      <c r="J61" s="84"/>
    </row>
    <row r="62" spans="2:15" ht="15" customHeight="1" x14ac:dyDescent="0.15">
      <c r="C62" s="80"/>
      <c r="D62" s="84"/>
      <c r="E62" s="84"/>
      <c r="F62" s="84"/>
      <c r="G62" s="84"/>
      <c r="H62" s="84"/>
      <c r="I62" s="84"/>
      <c r="J62" s="84"/>
    </row>
    <row r="63" spans="2:15" ht="15" customHeight="1" x14ac:dyDescent="0.15">
      <c r="C63" s="80"/>
      <c r="D63" s="93"/>
      <c r="E63" s="84"/>
      <c r="F63" s="84"/>
      <c r="G63" s="84"/>
      <c r="H63" s="84"/>
      <c r="I63" s="84"/>
      <c r="J63" s="84"/>
    </row>
    <row r="64" spans="2:15" ht="15" customHeight="1" x14ac:dyDescent="0.15">
      <c r="C64" s="80"/>
      <c r="D64" s="84"/>
      <c r="E64" s="84"/>
      <c r="F64" s="84"/>
      <c r="G64" s="84"/>
      <c r="H64" s="84"/>
      <c r="I64" s="84"/>
      <c r="J64" s="84"/>
    </row>
    <row r="65" spans="3:10" ht="15" customHeight="1" x14ac:dyDescent="0.15">
      <c r="C65" s="80"/>
      <c r="D65" s="84"/>
      <c r="E65" s="84"/>
      <c r="F65" s="84"/>
      <c r="G65" s="84"/>
      <c r="H65" s="84"/>
      <c r="I65" s="84"/>
      <c r="J65" s="84"/>
    </row>
    <row r="66" spans="3:10" ht="15" customHeight="1" x14ac:dyDescent="0.15">
      <c r="C66" s="80"/>
      <c r="D66" s="84"/>
      <c r="E66" s="84"/>
      <c r="F66" s="84"/>
      <c r="G66" s="84"/>
      <c r="H66" s="84"/>
      <c r="I66" s="84"/>
      <c r="J66" s="84"/>
    </row>
    <row r="67" spans="3:10" ht="15" customHeight="1" x14ac:dyDescent="0.15"/>
    <row r="68" spans="3:10" ht="15" customHeight="1" x14ac:dyDescent="0.15">
      <c r="C68" s="80"/>
      <c r="D68" s="93"/>
      <c r="E68" s="84"/>
      <c r="F68" s="84"/>
      <c r="G68" s="84"/>
      <c r="H68" s="84"/>
      <c r="I68" s="84"/>
      <c r="J68" s="84"/>
    </row>
    <row r="69" spans="3:10" ht="15" customHeight="1" x14ac:dyDescent="0.15"/>
    <row r="70" spans="3:10" ht="15" customHeight="1" x14ac:dyDescent="0.15"/>
    <row r="71" spans="3:10" ht="15" customHeight="1" x14ac:dyDescent="0.15"/>
    <row r="72" spans="3:10" ht="15.75" customHeight="1" x14ac:dyDescent="0.15"/>
    <row r="73" spans="3:10" ht="15" customHeight="1" x14ac:dyDescent="0.15"/>
    <row r="74" spans="3:10" ht="15" customHeight="1" x14ac:dyDescent="0.15"/>
    <row r="75" spans="3:10" ht="15" customHeight="1" x14ac:dyDescent="0.15"/>
    <row r="76" spans="3:10" ht="15" customHeight="1" x14ac:dyDescent="0.15"/>
    <row r="77" spans="3:10" ht="15" customHeight="1" x14ac:dyDescent="0.15"/>
    <row r="78" spans="3:10" ht="15" customHeight="1" x14ac:dyDescent="0.15"/>
    <row r="79" spans="3:10" ht="15" customHeight="1" x14ac:dyDescent="0.15"/>
    <row r="80" spans="3:10" ht="15" customHeight="1" x14ac:dyDescent="0.15"/>
    <row r="81" ht="15" customHeight="1" x14ac:dyDescent="0.15"/>
    <row r="82" ht="15" customHeight="1" x14ac:dyDescent="0.15"/>
    <row r="83" ht="15" customHeight="1" x14ac:dyDescent="0.15"/>
    <row r="84" ht="15" customHeight="1" x14ac:dyDescent="0.15"/>
    <row r="85" ht="15" customHeight="1" x14ac:dyDescent="0.15"/>
    <row r="86" ht="15" customHeight="1" x14ac:dyDescent="0.15"/>
    <row r="87" ht="15" customHeight="1" x14ac:dyDescent="0.15"/>
    <row r="88" ht="15" customHeight="1" x14ac:dyDescent="0.15"/>
    <row r="89" ht="15" customHeight="1" x14ac:dyDescent="0.15"/>
    <row r="90" ht="15" customHeight="1" x14ac:dyDescent="0.15"/>
    <row r="91" ht="15" customHeight="1" x14ac:dyDescent="0.15"/>
    <row r="92" ht="15" customHeight="1" x14ac:dyDescent="0.15"/>
    <row r="93" ht="15" customHeight="1" x14ac:dyDescent="0.15"/>
    <row r="94" ht="15" customHeight="1" x14ac:dyDescent="0.15"/>
    <row r="95" ht="15" customHeight="1" x14ac:dyDescent="0.15"/>
    <row r="96" ht="15" customHeight="1" x14ac:dyDescent="0.15"/>
    <row r="97" ht="15" customHeight="1" x14ac:dyDescent="0.15"/>
    <row r="98" ht="15" customHeight="1" x14ac:dyDescent="0.15"/>
    <row r="99" ht="15" customHeight="1" x14ac:dyDescent="0.15"/>
    <row r="100" ht="15" customHeight="1" x14ac:dyDescent="0.15"/>
    <row r="101" ht="15" customHeight="1" x14ac:dyDescent="0.15"/>
    <row r="102" ht="15" customHeight="1" x14ac:dyDescent="0.15"/>
    <row r="103" ht="15" customHeight="1" x14ac:dyDescent="0.15"/>
    <row r="104" ht="15" customHeight="1" x14ac:dyDescent="0.15"/>
    <row r="105" ht="15" customHeight="1" x14ac:dyDescent="0.15"/>
    <row r="106" ht="15" customHeight="1" x14ac:dyDescent="0.15"/>
    <row r="107" ht="15" customHeight="1" x14ac:dyDescent="0.15"/>
    <row r="108" ht="15" customHeight="1" x14ac:dyDescent="0.15"/>
    <row r="109" ht="15" customHeight="1" x14ac:dyDescent="0.15"/>
    <row r="110" ht="15" customHeight="1" x14ac:dyDescent="0.15"/>
    <row r="111" ht="15" customHeight="1" x14ac:dyDescent="0.15"/>
    <row r="112" ht="15" customHeight="1" x14ac:dyDescent="0.15"/>
  </sheetData>
  <mergeCells count="10">
    <mergeCell ref="N4:O5"/>
    <mergeCell ref="D5:D6"/>
    <mergeCell ref="E5:E6"/>
    <mergeCell ref="H5:J5"/>
    <mergeCell ref="K5:M5"/>
    <mergeCell ref="C4:C6"/>
    <mergeCell ref="D4:E4"/>
    <mergeCell ref="F4:F6"/>
    <mergeCell ref="G4:G6"/>
    <mergeCell ref="H4:M4"/>
  </mergeCells>
  <phoneticPr fontId="3"/>
  <pageMargins left="0.70866141732283472" right="0.70866141732283472" top="0.74803149606299213" bottom="0.74803149606299213" header="0.31496062992125984" footer="0.31496062992125984"/>
  <pageSetup paperSize="9" scale="75" firstPageNumber="7" orientation="portrait" useFirstPageNumber="1" r:id="rId1"/>
  <headerFooter>
    <oddFooter>&amp;C&amp;"ＭＳ Ｐ明朝,標準"&amp;12- &amp;P -</oddFooter>
  </headerFooter>
  <rowBreaks count="1" manualBreakCount="1">
    <brk id="6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総生産表</vt:lpstr>
      <vt:lpstr>R４推計_総生産表</vt:lpstr>
      <vt:lpstr>R４推計_所得表</vt:lpstr>
      <vt:lpstr>'R４推計_所得表'!Print_Area</vt:lpstr>
      <vt:lpstr>'R４推計_総生産表'!Print_Area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tokei-60</dc:creator>
  <cp:lastModifiedBy>201op</cp:lastModifiedBy>
  <cp:lastPrinted>2024-08-27T00:36:10Z</cp:lastPrinted>
  <dcterms:created xsi:type="dcterms:W3CDTF">2008-02-25T05:49:46Z</dcterms:created>
  <dcterms:modified xsi:type="dcterms:W3CDTF">2025-02-25T09:47:15Z</dcterms:modified>
</cp:coreProperties>
</file>