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60" yWindow="2430" windowWidth="8475" windowHeight="4365" tabRatio="902" activeTab="1"/>
  </bookViews>
  <sheets>
    <sheet name="幼稚園" sheetId="21" r:id="rId1"/>
    <sheet name="幼保連携" sheetId="23" r:id="rId2"/>
    <sheet name="小学校" sheetId="15" r:id="rId3"/>
    <sheet name="中学校" sheetId="16" r:id="rId4"/>
    <sheet name="高等学校（１）" sheetId="9" r:id="rId5"/>
    <sheet name="高等学校（２）（３）" sheetId="17" r:id="rId6"/>
    <sheet name="特別支援学校" sheetId="10" r:id="rId7"/>
    <sheet name="専修学校" sheetId="19" r:id="rId8"/>
    <sheet name="各種学校" sheetId="20" r:id="rId9"/>
    <sheet name="Sheet1" sheetId="22" r:id="rId10"/>
  </sheets>
  <definedNames>
    <definedName name="_Regression_Int" localSheetId="8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7" hidden="1">1</definedName>
    <definedName name="_Regression_Int" localSheetId="3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4">'高等学校（１）'!$A$1:$X$58</definedName>
    <definedName name="_xlnm.Print_Area" localSheetId="2">小学校!$A$1:$AA$62,小学校!$AC$1:$BI$62,小学校!$BK$1:$BS$63</definedName>
    <definedName name="_xlnm.Print_Area" localSheetId="7">専修学校!$A$1:$H$46,専修学校!$J$1:$AA$45,専修学校!$AC$1:$AU$45,専修学校!$AW$1:$BR$45</definedName>
    <definedName name="_xlnm.Print_Area" localSheetId="3">中学校!$A$2:$R$64,中学校!$T$2:$BB$64,中学校!$BD$2:$BL$67</definedName>
    <definedName name="_xlnm.Print_Area" localSheetId="6">特別支援学校!$A$1:$T$19</definedName>
    <definedName name="_xlnm.Print_Area" localSheetId="0">幼稚園!$A$1:$L$58</definedName>
    <definedName name="_xlnm.Print_Area" localSheetId="1">幼保連携!$A$1:$O$58</definedName>
    <definedName name="Print_Area_MI" localSheetId="8">各種学校!#REF!</definedName>
    <definedName name="Print_Area_MI" localSheetId="4">'高等学校（１）'!$N$2:$X$36</definedName>
    <definedName name="Print_Area_MI" localSheetId="5">'高等学校（２）（３）'!#REF!</definedName>
    <definedName name="Print_Area_MI" localSheetId="2">小学校!#REF!</definedName>
    <definedName name="Print_Area_MI" localSheetId="7">専修学校!#REF!</definedName>
    <definedName name="Print_Area_MI" localSheetId="3">中学校!$BD$2:$BL$48</definedName>
    <definedName name="Print_Area_MI" localSheetId="6">特別支援学校!$K$2:$T$15</definedName>
    <definedName name="Print_Area_MI" localSheetId="0">幼稚園!$A$36:$L$58</definedName>
    <definedName name="Print_Area_MI" localSheetId="1">幼保連携!$A$36:$O$58</definedName>
  </definedNames>
  <calcPr calcId="145621"/>
</workbook>
</file>

<file path=xl/calcChain.xml><?xml version="1.0" encoding="utf-8"?>
<calcChain xmlns="http://schemas.openxmlformats.org/spreadsheetml/2006/main">
  <c r="D40" i="17" l="1"/>
  <c r="AH18" i="19" l="1"/>
  <c r="AI18" i="19"/>
  <c r="AE18" i="19"/>
  <c r="T26" i="19" l="1"/>
  <c r="L18" i="19"/>
  <c r="M18" i="19"/>
  <c r="N18" i="19"/>
  <c r="O18" i="19"/>
  <c r="R15" i="10"/>
  <c r="R14" i="10"/>
  <c r="R13" i="10"/>
  <c r="R12" i="10"/>
  <c r="R11" i="10"/>
  <c r="R10" i="10"/>
  <c r="R9" i="10"/>
  <c r="L15" i="10"/>
  <c r="L14" i="10"/>
  <c r="L13" i="10"/>
  <c r="L12" i="10"/>
  <c r="L11" i="10"/>
  <c r="L10" i="10"/>
  <c r="L9" i="10"/>
  <c r="I15" i="10"/>
  <c r="E15" i="10" s="1"/>
  <c r="I14" i="10"/>
  <c r="E14" i="10" s="1"/>
  <c r="I13" i="10"/>
  <c r="I12" i="10"/>
  <c r="I11" i="10"/>
  <c r="E11" i="10" s="1"/>
  <c r="I10" i="10"/>
  <c r="E10" i="10" s="1"/>
  <c r="E13" i="10"/>
  <c r="E12" i="10"/>
  <c r="I9" i="10"/>
  <c r="E9" i="10" s="1"/>
  <c r="K18" i="19" l="1"/>
  <c r="H48" i="17"/>
  <c r="D48" i="17" s="1"/>
  <c r="H46" i="17"/>
  <c r="D46" i="17" s="1"/>
  <c r="J30" i="17"/>
  <c r="D44" i="17"/>
  <c r="D42" i="17"/>
  <c r="D38" i="17"/>
  <c r="D36" i="17"/>
  <c r="D34" i="17"/>
  <c r="D32" i="17"/>
  <c r="D30" i="17"/>
  <c r="D28" i="17"/>
  <c r="F48" i="17"/>
  <c r="F46" i="17"/>
  <c r="F44" i="17"/>
  <c r="F42" i="17"/>
  <c r="F40" i="17"/>
  <c r="F38" i="17"/>
  <c r="F36" i="17"/>
  <c r="F34" i="17"/>
  <c r="F32" i="17"/>
  <c r="F30" i="17"/>
  <c r="F28" i="17"/>
  <c r="N56" i="9"/>
  <c r="K56" i="9"/>
  <c r="N55" i="9"/>
  <c r="K55" i="9"/>
  <c r="N54" i="9"/>
  <c r="K54" i="9"/>
  <c r="N53" i="9"/>
  <c r="K53" i="9"/>
  <c r="N48" i="9"/>
  <c r="K48" i="9"/>
  <c r="N46" i="9"/>
  <c r="K46" i="9"/>
  <c r="N45" i="9"/>
  <c r="K45" i="9"/>
  <c r="N42" i="9"/>
  <c r="K42" i="9"/>
  <c r="N41" i="9"/>
  <c r="K41" i="9"/>
  <c r="N40" i="9"/>
  <c r="K40" i="9"/>
  <c r="N38" i="9"/>
  <c r="K38" i="9"/>
  <c r="N37" i="9"/>
  <c r="K37" i="9"/>
  <c r="N36" i="9"/>
  <c r="K36" i="9"/>
  <c r="N32" i="9"/>
  <c r="K32" i="9"/>
  <c r="N28" i="9"/>
  <c r="K28" i="9"/>
  <c r="N27" i="9"/>
  <c r="K27" i="9"/>
  <c r="N23" i="9"/>
  <c r="K23" i="9"/>
  <c r="K21" i="9" s="1"/>
  <c r="N22" i="9"/>
  <c r="K22" i="9"/>
  <c r="R19" i="9"/>
  <c r="N19" i="9"/>
  <c r="K19" i="9"/>
  <c r="R18" i="9"/>
  <c r="N18" i="9"/>
  <c r="K18" i="9"/>
  <c r="R17" i="9"/>
  <c r="N17" i="9"/>
  <c r="K17" i="9"/>
  <c r="R16" i="9"/>
  <c r="N16" i="9"/>
  <c r="K16" i="9"/>
  <c r="R15" i="9"/>
  <c r="N15" i="9"/>
  <c r="K15" i="9"/>
  <c r="R14" i="9"/>
  <c r="N14" i="9"/>
  <c r="K14" i="9"/>
  <c r="R13" i="9"/>
  <c r="N13" i="9"/>
  <c r="K13" i="9"/>
  <c r="R12" i="9"/>
  <c r="N12" i="9"/>
  <c r="K12" i="9"/>
  <c r="R11" i="9"/>
  <c r="N11" i="9"/>
  <c r="K11" i="9"/>
  <c r="R10" i="9"/>
  <c r="N10" i="9"/>
  <c r="K10" i="9"/>
  <c r="C19" i="9"/>
  <c r="C18" i="9"/>
  <c r="C17" i="9"/>
  <c r="C16" i="9"/>
  <c r="C15" i="9"/>
  <c r="C14" i="9"/>
  <c r="C13" i="9"/>
  <c r="C12" i="9"/>
  <c r="C11" i="9"/>
  <c r="C10" i="9"/>
  <c r="AZ57" i="16"/>
  <c r="BB22" i="16"/>
  <c r="AU31" i="16"/>
  <c r="BB63" i="16"/>
  <c r="BA63" i="16"/>
  <c r="AT63" i="16"/>
  <c r="BB62" i="16"/>
  <c r="BA62" i="16"/>
  <c r="AT62" i="16"/>
  <c r="BB61" i="16"/>
  <c r="BA61" i="16"/>
  <c r="AT61" i="16"/>
  <c r="BB60" i="16"/>
  <c r="BA60" i="16"/>
  <c r="AT60" i="16"/>
  <c r="BB59" i="16"/>
  <c r="BA59" i="16"/>
  <c r="AT59" i="16"/>
  <c r="BB58" i="16"/>
  <c r="BA58" i="16"/>
  <c r="AT58" i="16"/>
  <c r="BB56" i="16"/>
  <c r="BA56" i="16"/>
  <c r="AT56" i="16"/>
  <c r="BB55" i="16"/>
  <c r="BA55" i="16"/>
  <c r="AT55" i="16"/>
  <c r="BB54" i="16"/>
  <c r="BA54" i="16"/>
  <c r="AT54" i="16"/>
  <c r="BB53" i="16"/>
  <c r="BA53" i="16"/>
  <c r="AT53" i="16"/>
  <c r="BB51" i="16"/>
  <c r="BA51" i="16"/>
  <c r="AT51" i="16"/>
  <c r="BB50" i="16"/>
  <c r="BA50" i="16"/>
  <c r="AT50" i="16"/>
  <c r="BB49" i="16"/>
  <c r="BA49" i="16"/>
  <c r="AT49" i="16"/>
  <c r="BB48" i="16"/>
  <c r="BA48" i="16"/>
  <c r="AT48" i="16"/>
  <c r="BB47" i="16"/>
  <c r="BA47" i="16"/>
  <c r="AT47" i="16"/>
  <c r="BB46" i="16"/>
  <c r="BA46" i="16"/>
  <c r="AT46" i="16"/>
  <c r="BB45" i="16"/>
  <c r="BA45" i="16"/>
  <c r="AT45" i="16"/>
  <c r="BB43" i="16"/>
  <c r="BA43" i="16"/>
  <c r="AT43" i="16"/>
  <c r="BB42" i="16"/>
  <c r="BA42" i="16"/>
  <c r="AT42" i="16"/>
  <c r="BB41" i="16"/>
  <c r="BA41" i="16"/>
  <c r="AT41" i="16"/>
  <c r="BB39" i="16"/>
  <c r="BA39" i="16"/>
  <c r="AT39" i="16"/>
  <c r="BB38" i="16"/>
  <c r="BA38" i="16"/>
  <c r="AT38" i="16"/>
  <c r="BB37" i="16"/>
  <c r="BA37" i="16"/>
  <c r="AT37" i="16"/>
  <c r="BB33" i="16"/>
  <c r="BA33" i="16"/>
  <c r="AT33" i="16"/>
  <c r="BB32" i="16"/>
  <c r="BA32" i="16"/>
  <c r="AT32" i="16"/>
  <c r="BB30" i="16"/>
  <c r="BA30" i="16"/>
  <c r="AT30" i="16"/>
  <c r="BB29" i="16"/>
  <c r="BA29" i="16"/>
  <c r="AT29" i="16"/>
  <c r="BB28" i="16"/>
  <c r="BA28" i="16"/>
  <c r="AT28" i="16"/>
  <c r="BB27" i="16"/>
  <c r="BA27" i="16"/>
  <c r="AT27" i="16"/>
  <c r="BB24" i="16"/>
  <c r="BA24" i="16"/>
  <c r="AT24" i="16"/>
  <c r="BB23" i="16"/>
  <c r="BA23" i="16"/>
  <c r="AT23" i="16"/>
  <c r="BA22" i="16"/>
  <c r="AT22" i="16"/>
  <c r="BB21" i="16"/>
  <c r="BA21" i="16"/>
  <c r="AT21" i="16"/>
  <c r="BB19" i="16"/>
  <c r="BA19" i="16"/>
  <c r="AT19" i="16"/>
  <c r="BB18" i="16"/>
  <c r="BA18" i="16"/>
  <c r="AT18" i="16"/>
  <c r="BB17" i="16"/>
  <c r="BA17" i="16"/>
  <c r="AT17" i="16"/>
  <c r="BB15" i="16"/>
  <c r="BA15" i="16"/>
  <c r="AT15" i="16"/>
  <c r="BB13" i="16"/>
  <c r="BA13" i="16"/>
  <c r="AT13" i="16"/>
  <c r="AT11" i="16"/>
  <c r="AI40" i="16"/>
  <c r="V63" i="16"/>
  <c r="V62" i="16"/>
  <c r="V61" i="16"/>
  <c r="V60" i="16"/>
  <c r="V59" i="16"/>
  <c r="V58" i="16"/>
  <c r="V56" i="16"/>
  <c r="V55" i="16"/>
  <c r="V54" i="16"/>
  <c r="V53" i="16"/>
  <c r="V51" i="16"/>
  <c r="V50" i="16"/>
  <c r="V49" i="16"/>
  <c r="V48" i="16"/>
  <c r="V47" i="16"/>
  <c r="V46" i="16"/>
  <c r="V45" i="16"/>
  <c r="V43" i="16"/>
  <c r="V42" i="16"/>
  <c r="V41" i="16"/>
  <c r="V39" i="16"/>
  <c r="V38" i="16"/>
  <c r="V37" i="16"/>
  <c r="V33" i="16"/>
  <c r="V32" i="16"/>
  <c r="V30" i="16"/>
  <c r="V29" i="16"/>
  <c r="V28" i="16"/>
  <c r="V27" i="16"/>
  <c r="V24" i="16"/>
  <c r="V23" i="16"/>
  <c r="V22" i="16"/>
  <c r="V21" i="16"/>
  <c r="V19" i="16"/>
  <c r="V18" i="16"/>
  <c r="V17" i="16"/>
  <c r="V15" i="16"/>
  <c r="V13" i="16"/>
  <c r="V11" i="16"/>
  <c r="L36" i="16"/>
  <c r="P63" i="16" l="1"/>
  <c r="M63" i="16"/>
  <c r="J63" i="16"/>
  <c r="G63" i="16"/>
  <c r="P62" i="16"/>
  <c r="M62" i="16"/>
  <c r="J62" i="16"/>
  <c r="G62" i="16"/>
  <c r="P61" i="16"/>
  <c r="M61" i="16"/>
  <c r="J61" i="16"/>
  <c r="G61" i="16"/>
  <c r="P60" i="16"/>
  <c r="M60" i="16"/>
  <c r="J60" i="16"/>
  <c r="G60" i="16"/>
  <c r="P59" i="16"/>
  <c r="M59" i="16"/>
  <c r="J59" i="16"/>
  <c r="G59" i="16"/>
  <c r="P58" i="16"/>
  <c r="M58" i="16"/>
  <c r="J58" i="16"/>
  <c r="G58" i="16"/>
  <c r="P56" i="16"/>
  <c r="M56" i="16"/>
  <c r="J56" i="16"/>
  <c r="G56" i="16"/>
  <c r="P55" i="16"/>
  <c r="M55" i="16"/>
  <c r="J55" i="16"/>
  <c r="G55" i="16"/>
  <c r="P54" i="16"/>
  <c r="M54" i="16"/>
  <c r="J54" i="16"/>
  <c r="G54" i="16"/>
  <c r="P53" i="16"/>
  <c r="M53" i="16"/>
  <c r="J53" i="16"/>
  <c r="G53" i="16"/>
  <c r="P51" i="16"/>
  <c r="M51" i="16"/>
  <c r="J51" i="16"/>
  <c r="G51" i="16"/>
  <c r="P50" i="16"/>
  <c r="M50" i="16"/>
  <c r="J50" i="16"/>
  <c r="G50" i="16"/>
  <c r="P49" i="16"/>
  <c r="M49" i="16"/>
  <c r="J49" i="16"/>
  <c r="G49" i="16"/>
  <c r="P48" i="16"/>
  <c r="M48" i="16"/>
  <c r="J48" i="16"/>
  <c r="G48" i="16"/>
  <c r="P47" i="16"/>
  <c r="M47" i="16"/>
  <c r="J47" i="16"/>
  <c r="G47" i="16"/>
  <c r="P46" i="16"/>
  <c r="M46" i="16"/>
  <c r="J46" i="16"/>
  <c r="G46" i="16"/>
  <c r="P45" i="16"/>
  <c r="M45" i="16"/>
  <c r="J45" i="16"/>
  <c r="G45" i="16"/>
  <c r="P43" i="16"/>
  <c r="M43" i="16"/>
  <c r="J43" i="16"/>
  <c r="G43" i="16"/>
  <c r="P42" i="16"/>
  <c r="M42" i="16"/>
  <c r="J42" i="16"/>
  <c r="G42" i="16"/>
  <c r="P41" i="16"/>
  <c r="M41" i="16"/>
  <c r="J41" i="16"/>
  <c r="G41" i="16"/>
  <c r="P39" i="16"/>
  <c r="M39" i="16"/>
  <c r="J39" i="16"/>
  <c r="G39" i="16"/>
  <c r="P38" i="16"/>
  <c r="M38" i="16"/>
  <c r="J38" i="16"/>
  <c r="G38" i="16"/>
  <c r="P37" i="16"/>
  <c r="M37" i="16"/>
  <c r="J37" i="16"/>
  <c r="G37" i="16"/>
  <c r="P33" i="16"/>
  <c r="M33" i="16"/>
  <c r="J33" i="16"/>
  <c r="G33" i="16"/>
  <c r="P32" i="16"/>
  <c r="M32" i="16"/>
  <c r="J32" i="16"/>
  <c r="G32" i="16"/>
  <c r="P30" i="16"/>
  <c r="M30" i="16"/>
  <c r="J30" i="16"/>
  <c r="G30" i="16"/>
  <c r="P29" i="16"/>
  <c r="M29" i="16"/>
  <c r="J29" i="16"/>
  <c r="G29" i="16"/>
  <c r="P28" i="16"/>
  <c r="M28" i="16"/>
  <c r="J28" i="16"/>
  <c r="G28" i="16"/>
  <c r="P27" i="16"/>
  <c r="M27" i="16"/>
  <c r="J27" i="16"/>
  <c r="G27" i="16"/>
  <c r="P24" i="16"/>
  <c r="M24" i="16"/>
  <c r="J24" i="16"/>
  <c r="G24" i="16"/>
  <c r="P23" i="16"/>
  <c r="M23" i="16"/>
  <c r="J23" i="16"/>
  <c r="G23" i="16"/>
  <c r="P22" i="16"/>
  <c r="M22" i="16"/>
  <c r="J22" i="16"/>
  <c r="G22" i="16"/>
  <c r="P21" i="16"/>
  <c r="M21" i="16"/>
  <c r="J21" i="16"/>
  <c r="G21" i="16"/>
  <c r="P19" i="16"/>
  <c r="M19" i="16"/>
  <c r="J19" i="16"/>
  <c r="G19" i="16"/>
  <c r="P18" i="16"/>
  <c r="M18" i="16"/>
  <c r="J18" i="16"/>
  <c r="G18" i="16"/>
  <c r="P17" i="16"/>
  <c r="M17" i="16"/>
  <c r="J17" i="16"/>
  <c r="G17" i="16"/>
  <c r="P15" i="16"/>
  <c r="M15" i="16"/>
  <c r="J15" i="16"/>
  <c r="G15" i="16"/>
  <c r="P13" i="16"/>
  <c r="M13" i="16"/>
  <c r="J13" i="16"/>
  <c r="G13" i="16"/>
  <c r="P11" i="16"/>
  <c r="M11" i="16"/>
  <c r="J11" i="16"/>
  <c r="G11" i="16"/>
  <c r="BN34" i="15"/>
  <c r="BM42" i="15"/>
  <c r="BF34" i="15"/>
  <c r="BA61" i="15"/>
  <c r="BA60" i="15"/>
  <c r="BA59" i="15"/>
  <c r="BA58" i="15"/>
  <c r="BA57" i="15"/>
  <c r="BA56" i="15"/>
  <c r="BA54" i="15"/>
  <c r="BA53" i="15"/>
  <c r="BA52" i="15"/>
  <c r="BA51" i="15"/>
  <c r="BA49" i="15"/>
  <c r="BA48" i="15"/>
  <c r="BA47" i="15"/>
  <c r="BA46" i="15"/>
  <c r="BA45" i="15"/>
  <c r="BA44" i="15"/>
  <c r="BA43" i="15"/>
  <c r="BA41" i="15"/>
  <c r="BA40" i="15"/>
  <c r="BA39" i="15"/>
  <c r="BA37" i="15"/>
  <c r="BA36" i="15"/>
  <c r="BA35" i="15"/>
  <c r="BA33" i="15"/>
  <c r="BA31" i="15"/>
  <c r="BA30" i="15"/>
  <c r="BA28" i="15"/>
  <c r="BA27" i="15"/>
  <c r="BA26" i="15"/>
  <c r="BA25" i="15"/>
  <c r="BA22" i="15"/>
  <c r="BA21" i="15"/>
  <c r="BA20" i="15"/>
  <c r="BA19" i="15"/>
  <c r="BA18" i="15"/>
  <c r="BA17" i="15"/>
  <c r="BA16" i="15"/>
  <c r="BA14" i="15"/>
  <c r="BA12" i="15"/>
  <c r="BA11" i="15"/>
  <c r="BI61" i="15"/>
  <c r="BH61" i="15"/>
  <c r="BI60" i="15"/>
  <c r="BH60" i="15"/>
  <c r="BI59" i="15"/>
  <c r="BH59" i="15"/>
  <c r="BI58" i="15"/>
  <c r="BH58" i="15"/>
  <c r="BI57" i="15"/>
  <c r="BH57" i="15"/>
  <c r="BI56" i="15"/>
  <c r="BH56" i="15"/>
  <c r="BI54" i="15"/>
  <c r="BH54" i="15"/>
  <c r="BI53" i="15"/>
  <c r="BH53" i="15"/>
  <c r="BI52" i="15"/>
  <c r="BH52" i="15"/>
  <c r="BI51" i="15"/>
  <c r="BH51" i="15"/>
  <c r="BI49" i="15"/>
  <c r="BH49" i="15"/>
  <c r="BI48" i="15"/>
  <c r="BH48" i="15"/>
  <c r="BI47" i="15"/>
  <c r="BH47" i="15"/>
  <c r="BI46" i="15"/>
  <c r="BH46" i="15"/>
  <c r="BI45" i="15"/>
  <c r="BH45" i="15"/>
  <c r="BI44" i="15"/>
  <c r="BH44" i="15"/>
  <c r="BI43" i="15"/>
  <c r="BH43" i="15"/>
  <c r="BI41" i="15"/>
  <c r="BH41" i="15"/>
  <c r="BI40" i="15"/>
  <c r="BH40" i="15"/>
  <c r="BI39" i="15"/>
  <c r="BH39" i="15"/>
  <c r="BI37" i="15"/>
  <c r="BH37" i="15"/>
  <c r="BI36" i="15"/>
  <c r="BH36" i="15"/>
  <c r="BI35" i="15"/>
  <c r="BH35" i="15"/>
  <c r="BI33" i="15"/>
  <c r="BH33" i="15"/>
  <c r="BI31" i="15"/>
  <c r="BH31" i="15"/>
  <c r="BI30" i="15"/>
  <c r="BH30" i="15"/>
  <c r="BI28" i="15"/>
  <c r="BH28" i="15"/>
  <c r="BI27" i="15"/>
  <c r="BH27" i="15"/>
  <c r="BI26" i="15"/>
  <c r="BH26" i="15"/>
  <c r="BI25" i="15"/>
  <c r="BH25" i="15"/>
  <c r="BI22" i="15"/>
  <c r="BH22" i="15"/>
  <c r="BI21" i="15"/>
  <c r="BH21" i="15"/>
  <c r="BI20" i="15"/>
  <c r="BH20" i="15"/>
  <c r="BI19" i="15"/>
  <c r="BH19" i="15"/>
  <c r="BI18" i="15"/>
  <c r="BH18" i="15"/>
  <c r="BI17" i="15"/>
  <c r="BH17" i="15"/>
  <c r="BI16" i="15"/>
  <c r="BH16" i="15"/>
  <c r="BI14" i="15"/>
  <c r="BH14" i="15"/>
  <c r="BI12" i="15"/>
  <c r="BH12" i="15"/>
  <c r="BI11" i="15"/>
  <c r="BH11" i="15"/>
  <c r="AR32" i="15" l="1"/>
  <c r="AE61" i="15"/>
  <c r="AE60" i="15"/>
  <c r="AE59" i="15"/>
  <c r="AE58" i="15"/>
  <c r="AE57" i="15"/>
  <c r="AE56" i="15"/>
  <c r="AE54" i="15"/>
  <c r="AE53" i="15"/>
  <c r="AE52" i="15"/>
  <c r="AE51" i="15"/>
  <c r="AE49" i="15"/>
  <c r="AE48" i="15"/>
  <c r="AE47" i="15"/>
  <c r="AE46" i="15"/>
  <c r="AE45" i="15"/>
  <c r="AE44" i="15"/>
  <c r="AE43" i="15"/>
  <c r="AE41" i="15"/>
  <c r="AE40" i="15"/>
  <c r="AE39" i="15"/>
  <c r="AE37" i="15"/>
  <c r="AE36" i="15"/>
  <c r="AE35" i="15"/>
  <c r="AE33" i="15"/>
  <c r="AE31" i="15"/>
  <c r="AE30" i="15"/>
  <c r="AE28" i="15"/>
  <c r="AE27" i="15"/>
  <c r="AE26" i="15"/>
  <c r="AE25" i="15"/>
  <c r="AE22" i="15"/>
  <c r="AE21" i="15"/>
  <c r="AE20" i="15"/>
  <c r="AE19" i="15"/>
  <c r="AE18" i="15"/>
  <c r="AE17" i="15"/>
  <c r="AE16" i="15"/>
  <c r="AE14" i="15"/>
  <c r="AE12" i="15"/>
  <c r="AE11" i="15"/>
  <c r="O26" i="23" l="1"/>
  <c r="O21" i="23"/>
  <c r="K26" i="23" l="1"/>
  <c r="F58" i="23"/>
  <c r="F57" i="23"/>
  <c r="F56" i="23"/>
  <c r="F55" i="23"/>
  <c r="F54" i="23"/>
  <c r="F53" i="23"/>
  <c r="F51" i="23"/>
  <c r="F50" i="23"/>
  <c r="F49" i="23"/>
  <c r="F48" i="23"/>
  <c r="F46" i="23"/>
  <c r="F45" i="23"/>
  <c r="F44" i="23"/>
  <c r="F43" i="23"/>
  <c r="F42" i="23"/>
  <c r="F41" i="23"/>
  <c r="F40" i="23"/>
  <c r="F38" i="23"/>
  <c r="F37" i="23"/>
  <c r="F36" i="23"/>
  <c r="F34" i="23"/>
  <c r="F33" i="23"/>
  <c r="F32" i="23"/>
  <c r="F28" i="23"/>
  <c r="F27" i="23"/>
  <c r="F25" i="23"/>
  <c r="F24" i="23"/>
  <c r="F23" i="23"/>
  <c r="F22" i="23"/>
  <c r="F19" i="23"/>
  <c r="F18" i="23"/>
  <c r="F17" i="23"/>
  <c r="F16" i="23"/>
  <c r="F15" i="23"/>
  <c r="F14" i="23"/>
  <c r="F13" i="23"/>
  <c r="F12" i="23"/>
  <c r="F11" i="23"/>
  <c r="F10" i="23"/>
  <c r="C58" i="23"/>
  <c r="C57" i="23"/>
  <c r="C56" i="23"/>
  <c r="C55" i="23"/>
  <c r="C54" i="23"/>
  <c r="C53" i="23"/>
  <c r="C51" i="23"/>
  <c r="C50" i="23"/>
  <c r="C49" i="23"/>
  <c r="C48" i="23"/>
  <c r="C46" i="23"/>
  <c r="C45" i="23"/>
  <c r="C44" i="23"/>
  <c r="C43" i="23"/>
  <c r="C42" i="23"/>
  <c r="C41" i="23"/>
  <c r="C40" i="23"/>
  <c r="C38" i="23"/>
  <c r="C37" i="23"/>
  <c r="C36" i="23"/>
  <c r="C34" i="23"/>
  <c r="C33" i="23"/>
  <c r="C32" i="23"/>
  <c r="C28" i="23"/>
  <c r="C27" i="23"/>
  <c r="C25" i="23"/>
  <c r="C24" i="23"/>
  <c r="C23" i="23"/>
  <c r="C22" i="23"/>
  <c r="C19" i="23"/>
  <c r="C18" i="23"/>
  <c r="C17" i="23"/>
  <c r="C16" i="23"/>
  <c r="C15" i="23"/>
  <c r="C14" i="23"/>
  <c r="C13" i="23"/>
  <c r="C12" i="23"/>
  <c r="C11" i="23"/>
  <c r="C10" i="23"/>
  <c r="F58" i="21"/>
  <c r="F57" i="21"/>
  <c r="F56" i="21"/>
  <c r="F55" i="21"/>
  <c r="F54" i="21"/>
  <c r="F53" i="21"/>
  <c r="F51" i="21"/>
  <c r="F50" i="21"/>
  <c r="F49" i="21"/>
  <c r="F48" i="21"/>
  <c r="F46" i="21"/>
  <c r="F45" i="21"/>
  <c r="F44" i="21"/>
  <c r="F43" i="21"/>
  <c r="F42" i="21"/>
  <c r="F41" i="21"/>
  <c r="F40" i="21"/>
  <c r="F38" i="21"/>
  <c r="F37" i="21"/>
  <c r="F36" i="21"/>
  <c r="F34" i="21"/>
  <c r="F33" i="21"/>
  <c r="F32" i="21"/>
  <c r="F30" i="21"/>
  <c r="F28" i="21"/>
  <c r="F27" i="21"/>
  <c r="F25" i="21"/>
  <c r="F24" i="21"/>
  <c r="F23" i="21"/>
  <c r="F22" i="21"/>
  <c r="F19" i="21"/>
  <c r="F18" i="21"/>
  <c r="F17" i="21"/>
  <c r="F16" i="21"/>
  <c r="F15" i="21"/>
  <c r="F14" i="21"/>
  <c r="F13" i="21"/>
  <c r="F12" i="21"/>
  <c r="F11" i="21"/>
  <c r="F10" i="21"/>
  <c r="BI55" i="15" l="1"/>
  <c r="BH24" i="15"/>
  <c r="BH34" i="15"/>
  <c r="AB12" i="20"/>
  <c r="AE40" i="19"/>
  <c r="AE41" i="19"/>
  <c r="AE44" i="19"/>
  <c r="E8" i="23"/>
  <c r="K52" i="23"/>
  <c r="J52" i="23"/>
  <c r="I52" i="23"/>
  <c r="K47" i="23"/>
  <c r="J47" i="23"/>
  <c r="I47" i="23"/>
  <c r="K39" i="23"/>
  <c r="J39" i="23"/>
  <c r="I39" i="23"/>
  <c r="K35" i="23"/>
  <c r="J35" i="23"/>
  <c r="I35" i="23"/>
  <c r="K31" i="23"/>
  <c r="J31" i="23"/>
  <c r="I31" i="23"/>
  <c r="K29" i="23"/>
  <c r="J29" i="23"/>
  <c r="I29" i="23"/>
  <c r="J26" i="23"/>
  <c r="I26" i="23"/>
  <c r="K21" i="23"/>
  <c r="J21" i="23"/>
  <c r="I21" i="23"/>
  <c r="K9" i="23"/>
  <c r="J9" i="23"/>
  <c r="I9" i="23"/>
  <c r="I47" i="21"/>
  <c r="O52" i="23"/>
  <c r="N52" i="23"/>
  <c r="M52" i="23"/>
  <c r="L52" i="23"/>
  <c r="H52" i="23"/>
  <c r="G52" i="23"/>
  <c r="F52" i="23"/>
  <c r="E52" i="23"/>
  <c r="D52" i="23"/>
  <c r="C52" i="23"/>
  <c r="O47" i="23"/>
  <c r="N47" i="23"/>
  <c r="M47" i="23"/>
  <c r="L47" i="23"/>
  <c r="H47" i="23"/>
  <c r="G47" i="23"/>
  <c r="F47" i="23"/>
  <c r="E47" i="23"/>
  <c r="D47" i="23"/>
  <c r="C47" i="23"/>
  <c r="O39" i="23"/>
  <c r="N39" i="23"/>
  <c r="M39" i="23"/>
  <c r="L39" i="23"/>
  <c r="H39" i="23"/>
  <c r="G39" i="23"/>
  <c r="F39" i="23"/>
  <c r="E39" i="23"/>
  <c r="D39" i="23"/>
  <c r="C39" i="23"/>
  <c r="O35" i="23"/>
  <c r="N35" i="23"/>
  <c r="M35" i="23"/>
  <c r="L35" i="23"/>
  <c r="H35" i="23"/>
  <c r="G35" i="23"/>
  <c r="F35" i="23"/>
  <c r="E35" i="23"/>
  <c r="D35" i="23"/>
  <c r="C35" i="23"/>
  <c r="O31" i="23"/>
  <c r="N31" i="23"/>
  <c r="M31" i="23"/>
  <c r="L31" i="23"/>
  <c r="H31" i="23"/>
  <c r="G31" i="23"/>
  <c r="F31" i="23"/>
  <c r="E31" i="23"/>
  <c r="D31" i="23"/>
  <c r="C31" i="23"/>
  <c r="O29" i="23"/>
  <c r="N29" i="23"/>
  <c r="M29" i="23"/>
  <c r="L29" i="23"/>
  <c r="H29" i="23"/>
  <c r="G29" i="23"/>
  <c r="F29" i="23"/>
  <c r="E29" i="23"/>
  <c r="D29" i="23"/>
  <c r="C29" i="23"/>
  <c r="N26" i="23"/>
  <c r="M26" i="23"/>
  <c r="M20" i="23" s="1"/>
  <c r="L26" i="23"/>
  <c r="H26" i="23"/>
  <c r="G26" i="23"/>
  <c r="F26" i="23"/>
  <c r="E26" i="23"/>
  <c r="D26" i="23"/>
  <c r="C26" i="23"/>
  <c r="N21" i="23"/>
  <c r="M21" i="23"/>
  <c r="L21" i="23"/>
  <c r="H21" i="23"/>
  <c r="G21" i="23"/>
  <c r="F21" i="23"/>
  <c r="E21" i="23"/>
  <c r="D21" i="23"/>
  <c r="C21" i="23"/>
  <c r="O9" i="23"/>
  <c r="N9" i="23"/>
  <c r="M9" i="23"/>
  <c r="L9" i="23"/>
  <c r="H9" i="23"/>
  <c r="G9" i="23"/>
  <c r="F9" i="23"/>
  <c r="E9" i="23"/>
  <c r="D9" i="23"/>
  <c r="C9" i="23"/>
  <c r="H16" i="19"/>
  <c r="G16" i="19"/>
  <c r="F16" i="19"/>
  <c r="AZ31" i="19"/>
  <c r="AZ32" i="19"/>
  <c r="AZ33" i="19"/>
  <c r="AY31" i="19"/>
  <c r="AY32" i="19"/>
  <c r="AY33" i="19"/>
  <c r="AP9" i="19"/>
  <c r="AQ9" i="19"/>
  <c r="L32" i="19"/>
  <c r="L33" i="19"/>
  <c r="M32" i="19"/>
  <c r="M33" i="19"/>
  <c r="N32" i="19"/>
  <c r="N33" i="19"/>
  <c r="O32" i="19"/>
  <c r="O33" i="19"/>
  <c r="AE32" i="19"/>
  <c r="AE33" i="19"/>
  <c r="AI32" i="19"/>
  <c r="AI33" i="19"/>
  <c r="AH32" i="19"/>
  <c r="AH33" i="19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Y10" i="15"/>
  <c r="V10" i="15"/>
  <c r="S10" i="15"/>
  <c r="P10" i="15"/>
  <c r="M10" i="15"/>
  <c r="J10" i="15"/>
  <c r="G10" i="15"/>
  <c r="AA10" i="15"/>
  <c r="Z10" i="15"/>
  <c r="X10" i="15"/>
  <c r="W10" i="15"/>
  <c r="U10" i="15"/>
  <c r="T10" i="15"/>
  <c r="R10" i="15"/>
  <c r="Q10" i="15"/>
  <c r="O10" i="15"/>
  <c r="N10" i="15"/>
  <c r="L10" i="15"/>
  <c r="K10" i="15"/>
  <c r="I10" i="15"/>
  <c r="H10" i="15"/>
  <c r="F55" i="15"/>
  <c r="F50" i="15"/>
  <c r="F42" i="15"/>
  <c r="F38" i="15"/>
  <c r="F34" i="15"/>
  <c r="F32" i="15"/>
  <c r="F29" i="15"/>
  <c r="F24" i="15"/>
  <c r="F10" i="15"/>
  <c r="D55" i="15"/>
  <c r="D50" i="15"/>
  <c r="D42" i="15"/>
  <c r="D38" i="15"/>
  <c r="D34" i="15"/>
  <c r="D32" i="15"/>
  <c r="D29" i="15"/>
  <c r="D24" i="15"/>
  <c r="C55" i="15"/>
  <c r="C50" i="15"/>
  <c r="C42" i="15"/>
  <c r="C38" i="15"/>
  <c r="C34" i="15"/>
  <c r="C32" i="15"/>
  <c r="C29" i="15"/>
  <c r="C24" i="15"/>
  <c r="D10" i="15"/>
  <c r="C10" i="15"/>
  <c r="Y38" i="19"/>
  <c r="W38" i="19"/>
  <c r="BO19" i="19"/>
  <c r="BP19" i="19"/>
  <c r="BQ19" i="19"/>
  <c r="BR19" i="19"/>
  <c r="BR43" i="19"/>
  <c r="BQ43" i="19"/>
  <c r="BP43" i="19"/>
  <c r="BO43" i="19"/>
  <c r="BN43" i="19"/>
  <c r="BM43" i="19"/>
  <c r="BL43" i="19"/>
  <c r="BK43" i="19"/>
  <c r="BJ43" i="19"/>
  <c r="BI43" i="19"/>
  <c r="BH43" i="19"/>
  <c r="BG43" i="19"/>
  <c r="BF43" i="19"/>
  <c r="BE43" i="19"/>
  <c r="BD43" i="19"/>
  <c r="BC43" i="19"/>
  <c r="BB43" i="19"/>
  <c r="BA43" i="19"/>
  <c r="BA13" i="19"/>
  <c r="AI25" i="19"/>
  <c r="AU43" i="19"/>
  <c r="AT43" i="19"/>
  <c r="AS43" i="19"/>
  <c r="AR43" i="19"/>
  <c r="AQ43" i="19"/>
  <c r="AP43" i="19"/>
  <c r="AO43" i="19"/>
  <c r="AN43" i="19"/>
  <c r="AM43" i="19"/>
  <c r="AL43" i="19"/>
  <c r="AK43" i="19"/>
  <c r="AG43" i="19" s="1"/>
  <c r="AJ43" i="19"/>
  <c r="AF43" i="19" s="1"/>
  <c r="AE12" i="19"/>
  <c r="AE11" i="19" s="1"/>
  <c r="AD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AZ44" i="19"/>
  <c r="AY44" i="19"/>
  <c r="AI44" i="19"/>
  <c r="AH44" i="19"/>
  <c r="O44" i="19"/>
  <c r="N44" i="19"/>
  <c r="M44" i="19"/>
  <c r="L44" i="19"/>
  <c r="P13" i="19"/>
  <c r="Q13" i="19"/>
  <c r="R13" i="19"/>
  <c r="D17" i="17"/>
  <c r="BB40" i="16"/>
  <c r="BB35" i="16"/>
  <c r="BB14" i="16"/>
  <c r="BB11" i="16"/>
  <c r="BA57" i="16"/>
  <c r="BA52" i="16"/>
  <c r="BA35" i="16"/>
  <c r="BA11" i="16"/>
  <c r="AD29" i="19"/>
  <c r="L25" i="20"/>
  <c r="K25" i="20"/>
  <c r="L24" i="20"/>
  <c r="L23" i="20" s="1"/>
  <c r="K24" i="20"/>
  <c r="L19" i="20"/>
  <c r="K19" i="20"/>
  <c r="L18" i="20"/>
  <c r="K18" i="20"/>
  <c r="L14" i="20"/>
  <c r="L12" i="20" s="1"/>
  <c r="K14" i="20"/>
  <c r="K12" i="20" s="1"/>
  <c r="L13" i="20"/>
  <c r="K13" i="20"/>
  <c r="J13" i="20"/>
  <c r="Z13" i="20"/>
  <c r="BI28" i="19"/>
  <c r="M37" i="19"/>
  <c r="O37" i="19"/>
  <c r="BR28" i="19"/>
  <c r="BQ28" i="19"/>
  <c r="BP28" i="19"/>
  <c r="BO28" i="19"/>
  <c r="BN28" i="19"/>
  <c r="BM28" i="19"/>
  <c r="BL28" i="19"/>
  <c r="BK28" i="19"/>
  <c r="BJ28" i="19"/>
  <c r="BH28" i="19"/>
  <c r="BG28" i="19"/>
  <c r="BF28" i="19"/>
  <c r="BE28" i="19"/>
  <c r="BD28" i="19"/>
  <c r="BC28" i="19"/>
  <c r="BB28" i="19"/>
  <c r="BA28" i="19"/>
  <c r="AZ29" i="19"/>
  <c r="AY29" i="19"/>
  <c r="AZ34" i="19"/>
  <c r="AY34" i="19"/>
  <c r="AI34" i="19"/>
  <c r="AH34" i="19"/>
  <c r="O34" i="19"/>
  <c r="N34" i="19"/>
  <c r="M34" i="19"/>
  <c r="L34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AU29" i="19"/>
  <c r="AT29" i="19"/>
  <c r="AS29" i="19"/>
  <c r="AR29" i="19"/>
  <c r="AQ29" i="19"/>
  <c r="AP29" i="19"/>
  <c r="AO29" i="19"/>
  <c r="AM29" i="19"/>
  <c r="AI29" i="19"/>
  <c r="AL29" i="19"/>
  <c r="AH29" i="19" s="1"/>
  <c r="AK29" i="19"/>
  <c r="AG29" i="19" s="1"/>
  <c r="AJ29" i="19"/>
  <c r="AN29" i="19"/>
  <c r="AF29" i="19" s="1"/>
  <c r="AI30" i="19"/>
  <c r="AH30" i="19"/>
  <c r="O30" i="19"/>
  <c r="N30" i="19"/>
  <c r="M30" i="19"/>
  <c r="L30" i="19"/>
  <c r="O47" i="9"/>
  <c r="BH50" i="15"/>
  <c r="BH32" i="15"/>
  <c r="BM10" i="15"/>
  <c r="BN10" i="15"/>
  <c r="BM24" i="15"/>
  <c r="BN24" i="15"/>
  <c r="BM29" i="15"/>
  <c r="BN29" i="15"/>
  <c r="BM32" i="15"/>
  <c r="BM34" i="15"/>
  <c r="BM38" i="15"/>
  <c r="BN38" i="15"/>
  <c r="BN42" i="15"/>
  <c r="BM50" i="15"/>
  <c r="BN50" i="15"/>
  <c r="BM55" i="15"/>
  <c r="BN55" i="15"/>
  <c r="U14" i="20"/>
  <c r="U12" i="20" s="1"/>
  <c r="U13" i="20"/>
  <c r="BC13" i="19"/>
  <c r="BD13" i="19"/>
  <c r="M12" i="20"/>
  <c r="N12" i="20"/>
  <c r="O12" i="20"/>
  <c r="P12" i="20"/>
  <c r="Q12" i="20"/>
  <c r="R12" i="20"/>
  <c r="S12" i="20"/>
  <c r="T12" i="20"/>
  <c r="M17" i="20"/>
  <c r="N17" i="20"/>
  <c r="O17" i="20"/>
  <c r="P17" i="20"/>
  <c r="Q17" i="20"/>
  <c r="R17" i="20"/>
  <c r="S17" i="20"/>
  <c r="T17" i="20"/>
  <c r="M23" i="20"/>
  <c r="N23" i="20"/>
  <c r="O23" i="20"/>
  <c r="P23" i="20"/>
  <c r="Q23" i="20"/>
  <c r="R23" i="20"/>
  <c r="S23" i="20"/>
  <c r="T23" i="20"/>
  <c r="AA20" i="20"/>
  <c r="AB20" i="20"/>
  <c r="Z21" i="20"/>
  <c r="Z20" i="20"/>
  <c r="BP11" i="19"/>
  <c r="BQ11" i="19"/>
  <c r="BR11" i="19"/>
  <c r="BC11" i="19"/>
  <c r="BH38" i="19"/>
  <c r="AZ10" i="19"/>
  <c r="AZ9" i="19" s="1"/>
  <c r="AZ12" i="19"/>
  <c r="AZ11" i="19" s="1"/>
  <c r="AZ14" i="19"/>
  <c r="AZ15" i="19"/>
  <c r="AZ16" i="19"/>
  <c r="AZ17" i="19"/>
  <c r="AZ18" i="19"/>
  <c r="AZ20" i="19"/>
  <c r="AZ21" i="19"/>
  <c r="AZ22" i="19"/>
  <c r="AZ23" i="19"/>
  <c r="AZ24" i="19"/>
  <c r="AZ26" i="19"/>
  <c r="AZ27" i="19"/>
  <c r="AZ30" i="19"/>
  <c r="AZ35" i="19"/>
  <c r="AZ36" i="19"/>
  <c r="AZ37" i="19"/>
  <c r="AZ39" i="19"/>
  <c r="AZ40" i="19"/>
  <c r="AZ41" i="19"/>
  <c r="AZ42" i="19"/>
  <c r="AZ45" i="19"/>
  <c r="AY10" i="19"/>
  <c r="AY9" i="19" s="1"/>
  <c r="AY12" i="19"/>
  <c r="AY11" i="19" s="1"/>
  <c r="AY14" i="19"/>
  <c r="AY15" i="19"/>
  <c r="AY16" i="19"/>
  <c r="AY17" i="19"/>
  <c r="AY18" i="19"/>
  <c r="AY20" i="19"/>
  <c r="AY21" i="19"/>
  <c r="AY22" i="19"/>
  <c r="AY23" i="19"/>
  <c r="AY24" i="19"/>
  <c r="AY26" i="19"/>
  <c r="AY27" i="19"/>
  <c r="AY30" i="19"/>
  <c r="AY35" i="19"/>
  <c r="AY36" i="19"/>
  <c r="AY37" i="19"/>
  <c r="AY39" i="19"/>
  <c r="AX39" i="19" s="1"/>
  <c r="AY40" i="19"/>
  <c r="AY41" i="19"/>
  <c r="AY42" i="19"/>
  <c r="AY45" i="19"/>
  <c r="BB38" i="19"/>
  <c r="BR38" i="19"/>
  <c r="BQ38" i="19"/>
  <c r="BP38" i="19"/>
  <c r="BO38" i="19"/>
  <c r="BN38" i="19"/>
  <c r="BM38" i="19"/>
  <c r="BL38" i="19"/>
  <c r="BK38" i="19"/>
  <c r="BJ38" i="19"/>
  <c r="BI38" i="19"/>
  <c r="BG38" i="19"/>
  <c r="BF38" i="19"/>
  <c r="BE38" i="19"/>
  <c r="BD38" i="19"/>
  <c r="BC38" i="19"/>
  <c r="BR25" i="19"/>
  <c r="BQ25" i="19"/>
  <c r="BP25" i="19"/>
  <c r="BO25" i="19"/>
  <c r="BN25" i="19"/>
  <c r="BM25" i="19"/>
  <c r="BL25" i="19"/>
  <c r="BK25" i="19"/>
  <c r="BJ25" i="19"/>
  <c r="BI25" i="19"/>
  <c r="BH25" i="19"/>
  <c r="BG25" i="19"/>
  <c r="BF25" i="19"/>
  <c r="BE25" i="19"/>
  <c r="BD25" i="19"/>
  <c r="BC25" i="19"/>
  <c r="BB25" i="19"/>
  <c r="BN19" i="19"/>
  <c r="BM19" i="19"/>
  <c r="BL19" i="19"/>
  <c r="BK19" i="19"/>
  <c r="BJ19" i="19"/>
  <c r="BI19" i="19"/>
  <c r="BH19" i="19"/>
  <c r="BG19" i="19"/>
  <c r="BF19" i="19"/>
  <c r="BE19" i="19"/>
  <c r="BD19" i="19"/>
  <c r="BC19" i="19"/>
  <c r="BB19" i="19"/>
  <c r="BR13" i="19"/>
  <c r="BQ13" i="19"/>
  <c r="BP13" i="19"/>
  <c r="BO13" i="19"/>
  <c r="BN13" i="19"/>
  <c r="BM13" i="19"/>
  <c r="BL13" i="19"/>
  <c r="BK13" i="19"/>
  <c r="BJ13" i="19"/>
  <c r="BI13" i="19"/>
  <c r="BH13" i="19"/>
  <c r="BG13" i="19"/>
  <c r="BF13" i="19"/>
  <c r="BE13" i="19"/>
  <c r="BB13" i="19"/>
  <c r="BO11" i="19"/>
  <c r="BN11" i="19"/>
  <c r="BM11" i="19"/>
  <c r="BL11" i="19"/>
  <c r="BK11" i="19"/>
  <c r="BJ11" i="19"/>
  <c r="BI11" i="19"/>
  <c r="BH11" i="19"/>
  <c r="BG11" i="19"/>
  <c r="BF11" i="19"/>
  <c r="BE11" i="19"/>
  <c r="BD11" i="19"/>
  <c r="BB11" i="19"/>
  <c r="BR9" i="19"/>
  <c r="BQ9" i="19"/>
  <c r="BP9" i="19"/>
  <c r="BO9" i="19"/>
  <c r="BO8" i="19" s="1"/>
  <c r="BN9" i="19"/>
  <c r="BM9" i="19"/>
  <c r="BL9" i="19"/>
  <c r="BK9" i="19"/>
  <c r="BJ9" i="19"/>
  <c r="BI9" i="19"/>
  <c r="BH9" i="19"/>
  <c r="BG9" i="19"/>
  <c r="BF9" i="19"/>
  <c r="BE9" i="19"/>
  <c r="BD9" i="19"/>
  <c r="BC9" i="19"/>
  <c r="BB9" i="19"/>
  <c r="BA19" i="19"/>
  <c r="BA38" i="19"/>
  <c r="BA25" i="19"/>
  <c r="BA11" i="19"/>
  <c r="BA9" i="19"/>
  <c r="AK38" i="19"/>
  <c r="AL38" i="19"/>
  <c r="AM38" i="19"/>
  <c r="AN38" i="19"/>
  <c r="AO38" i="19"/>
  <c r="AP38" i="19"/>
  <c r="AQ38" i="19"/>
  <c r="AR38" i="19"/>
  <c r="AS38" i="19"/>
  <c r="AT38" i="19"/>
  <c r="AH38" i="19" s="1"/>
  <c r="AU38" i="19"/>
  <c r="AJ38" i="19"/>
  <c r="AF38" i="19" s="1"/>
  <c r="AK26" i="19"/>
  <c r="AL26" i="19"/>
  <c r="AM26" i="19"/>
  <c r="AN26" i="19"/>
  <c r="AO26" i="19"/>
  <c r="AP26" i="19"/>
  <c r="AQ26" i="19"/>
  <c r="AR26" i="19"/>
  <c r="AS26" i="19"/>
  <c r="AT26" i="19"/>
  <c r="AU26" i="19"/>
  <c r="AJ26" i="19"/>
  <c r="AF26" i="19" s="1"/>
  <c r="AK20" i="19"/>
  <c r="AL20" i="19"/>
  <c r="AM20" i="19"/>
  <c r="AN20" i="19"/>
  <c r="AO20" i="19"/>
  <c r="AP20" i="19"/>
  <c r="AQ20" i="19"/>
  <c r="AR20" i="19"/>
  <c r="AS20" i="19"/>
  <c r="AT20" i="19"/>
  <c r="AU20" i="19"/>
  <c r="AJ20" i="19"/>
  <c r="AK13" i="19"/>
  <c r="AL13" i="19"/>
  <c r="AM13" i="19"/>
  <c r="AN13" i="19"/>
  <c r="AO13" i="19"/>
  <c r="AP13" i="19"/>
  <c r="AQ13" i="19"/>
  <c r="AR13" i="19"/>
  <c r="AS13" i="19"/>
  <c r="AS8" i="19" s="1"/>
  <c r="AT13" i="19"/>
  <c r="AU13" i="19"/>
  <c r="AJ13" i="19"/>
  <c r="AU11" i="19"/>
  <c r="AT11" i="19"/>
  <c r="AT8" i="19" s="1"/>
  <c r="AS11" i="19"/>
  <c r="AR11" i="19"/>
  <c r="AQ11" i="19"/>
  <c r="AP11" i="19"/>
  <c r="AO11" i="19"/>
  <c r="AN11" i="19"/>
  <c r="AM11" i="19"/>
  <c r="AI11" i="19" s="1"/>
  <c r="AL11" i="19"/>
  <c r="AK11" i="19"/>
  <c r="AJ11" i="19"/>
  <c r="AF11" i="19" s="1"/>
  <c r="AK9" i="19"/>
  <c r="AK8" i="19" s="1"/>
  <c r="AL9" i="19"/>
  <c r="AM9" i="19"/>
  <c r="AN9" i="19"/>
  <c r="AN8" i="19" s="1"/>
  <c r="AO9" i="19"/>
  <c r="AR9" i="19"/>
  <c r="AR8" i="19" s="1"/>
  <c r="AS9" i="19"/>
  <c r="AT9" i="19"/>
  <c r="AU9" i="19"/>
  <c r="AU8" i="19" s="1"/>
  <c r="AJ9" i="19"/>
  <c r="AI45" i="19"/>
  <c r="AH45" i="19"/>
  <c r="AH43" i="19" s="1"/>
  <c r="AI42" i="19"/>
  <c r="AH42" i="19"/>
  <c r="AH41" i="19"/>
  <c r="AI39" i="19"/>
  <c r="AH39" i="19"/>
  <c r="AI37" i="19"/>
  <c r="AH37" i="19"/>
  <c r="AI36" i="19"/>
  <c r="AH36" i="19"/>
  <c r="AI35" i="19"/>
  <c r="AH35" i="19"/>
  <c r="AI31" i="19"/>
  <c r="AH31" i="19"/>
  <c r="AI28" i="19"/>
  <c r="AH28" i="19"/>
  <c r="AI27" i="19"/>
  <c r="AH27" i="19"/>
  <c r="AH25" i="19"/>
  <c r="AI24" i="19"/>
  <c r="AH24" i="19"/>
  <c r="AI23" i="19"/>
  <c r="AH23" i="19"/>
  <c r="AI22" i="19"/>
  <c r="AH22" i="19"/>
  <c r="AI21" i="19"/>
  <c r="AH21" i="19"/>
  <c r="AI19" i="19"/>
  <c r="AH19" i="19"/>
  <c r="AI17" i="19"/>
  <c r="AH17" i="19"/>
  <c r="AI16" i="19"/>
  <c r="AH16" i="19"/>
  <c r="AI15" i="19"/>
  <c r="AH15" i="19"/>
  <c r="AI14" i="19"/>
  <c r="AH14" i="19"/>
  <c r="AI12" i="19"/>
  <c r="AH12" i="19"/>
  <c r="AI10" i="19"/>
  <c r="AH10" i="19"/>
  <c r="Z25" i="20"/>
  <c r="Z24" i="20"/>
  <c r="U25" i="20"/>
  <c r="U24" i="20"/>
  <c r="J25" i="20"/>
  <c r="Z19" i="20"/>
  <c r="Z18" i="20"/>
  <c r="U19" i="20"/>
  <c r="U18" i="20"/>
  <c r="J18" i="20"/>
  <c r="Z14" i="20"/>
  <c r="Z12" i="20" s="1"/>
  <c r="J14" i="20"/>
  <c r="J12" i="20" s="1"/>
  <c r="V23" i="20"/>
  <c r="W23" i="20"/>
  <c r="X23" i="20"/>
  <c r="X9" i="20"/>
  <c r="Y23" i="20"/>
  <c r="Y9" i="20"/>
  <c r="AA23" i="20"/>
  <c r="AB23" i="20"/>
  <c r="K17" i="20"/>
  <c r="V17" i="20"/>
  <c r="W17" i="20"/>
  <c r="X17" i="20"/>
  <c r="Y17" i="20"/>
  <c r="AA17" i="20"/>
  <c r="AB17" i="20"/>
  <c r="N9" i="20"/>
  <c r="V12" i="20"/>
  <c r="W12" i="20"/>
  <c r="X12" i="20"/>
  <c r="Y12" i="20"/>
  <c r="AA12" i="20"/>
  <c r="AA9" i="20"/>
  <c r="M9" i="20"/>
  <c r="S9" i="20"/>
  <c r="T9" i="20"/>
  <c r="E15" i="20"/>
  <c r="E9" i="20" s="1"/>
  <c r="F15" i="20"/>
  <c r="F9" i="20" s="1"/>
  <c r="D15" i="20"/>
  <c r="D9" i="20" s="1"/>
  <c r="AD38" i="19"/>
  <c r="AD26" i="19"/>
  <c r="AD20" i="19"/>
  <c r="AD13" i="19"/>
  <c r="AD11" i="19"/>
  <c r="AD9" i="19"/>
  <c r="AD8" i="19" s="1"/>
  <c r="AE14" i="19"/>
  <c r="AE16" i="19"/>
  <c r="AE45" i="19"/>
  <c r="AE43" i="19" s="1"/>
  <c r="O15" i="19"/>
  <c r="N15" i="19"/>
  <c r="M15" i="19"/>
  <c r="L15" i="19"/>
  <c r="P38" i="19"/>
  <c r="Q38" i="19"/>
  <c r="R38" i="19"/>
  <c r="S38" i="19"/>
  <c r="T38" i="19"/>
  <c r="U38" i="19"/>
  <c r="V38" i="19"/>
  <c r="X38" i="19"/>
  <c r="Z38" i="19"/>
  <c r="AA38" i="19"/>
  <c r="P26" i="19"/>
  <c r="Q26" i="19"/>
  <c r="R26" i="19"/>
  <c r="S26" i="19"/>
  <c r="U26" i="19"/>
  <c r="V26" i="19"/>
  <c r="W26" i="19"/>
  <c r="X26" i="19"/>
  <c r="Y26" i="19"/>
  <c r="Z26" i="19"/>
  <c r="AA26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S13" i="19"/>
  <c r="T13" i="19"/>
  <c r="U13" i="19"/>
  <c r="V13" i="19"/>
  <c r="W13" i="19"/>
  <c r="X13" i="19"/>
  <c r="Y13" i="19"/>
  <c r="Z13" i="19"/>
  <c r="AA13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P9" i="19"/>
  <c r="Q9" i="19"/>
  <c r="R9" i="19"/>
  <c r="S9" i="19"/>
  <c r="T9" i="19"/>
  <c r="U9" i="19"/>
  <c r="V9" i="19"/>
  <c r="X9" i="19"/>
  <c r="Y9" i="19"/>
  <c r="Z9" i="19"/>
  <c r="AA9" i="19"/>
  <c r="O45" i="19"/>
  <c r="N45" i="19"/>
  <c r="O42" i="19"/>
  <c r="N42" i="19"/>
  <c r="O41" i="19"/>
  <c r="N41" i="19"/>
  <c r="O40" i="19"/>
  <c r="N40" i="19"/>
  <c r="O39" i="19"/>
  <c r="N39" i="19"/>
  <c r="N37" i="19"/>
  <c r="O36" i="19"/>
  <c r="N36" i="19"/>
  <c r="O35" i="19"/>
  <c r="N35" i="19"/>
  <c r="O31" i="19"/>
  <c r="N31" i="19"/>
  <c r="O28" i="19"/>
  <c r="N28" i="19"/>
  <c r="O27" i="19"/>
  <c r="O26" i="19" s="1"/>
  <c r="N27" i="19"/>
  <c r="O25" i="19"/>
  <c r="N25" i="19"/>
  <c r="O24" i="19"/>
  <c r="N24" i="19"/>
  <c r="O23" i="19"/>
  <c r="N23" i="19"/>
  <c r="O22" i="19"/>
  <c r="N22" i="19"/>
  <c r="O21" i="19"/>
  <c r="N21" i="19"/>
  <c r="O19" i="19"/>
  <c r="N19" i="19"/>
  <c r="O17" i="19"/>
  <c r="N17" i="19"/>
  <c r="O16" i="19"/>
  <c r="N16" i="19"/>
  <c r="O14" i="19"/>
  <c r="O13" i="19" s="1"/>
  <c r="N14" i="19"/>
  <c r="N13" i="19" s="1"/>
  <c r="O12" i="19"/>
  <c r="O11" i="19" s="1"/>
  <c r="N12" i="19"/>
  <c r="N11" i="19" s="1"/>
  <c r="N10" i="19"/>
  <c r="N9" i="19" s="1"/>
  <c r="L14" i="19"/>
  <c r="M14" i="19"/>
  <c r="L16" i="19"/>
  <c r="M16" i="19"/>
  <c r="L17" i="19"/>
  <c r="M17" i="19"/>
  <c r="L19" i="19"/>
  <c r="M19" i="19"/>
  <c r="L21" i="19"/>
  <c r="M21" i="19"/>
  <c r="K21" i="19" s="1"/>
  <c r="L22" i="19"/>
  <c r="M22" i="19"/>
  <c r="L23" i="19"/>
  <c r="M23" i="19"/>
  <c r="L24" i="19"/>
  <c r="M24" i="19"/>
  <c r="L25" i="19"/>
  <c r="M25" i="19"/>
  <c r="L27" i="19"/>
  <c r="M27" i="19"/>
  <c r="L28" i="19"/>
  <c r="L26" i="19" s="1"/>
  <c r="M28" i="19"/>
  <c r="L31" i="19"/>
  <c r="M31" i="19"/>
  <c r="K31" i="19" s="1"/>
  <c r="L35" i="19"/>
  <c r="M35" i="19"/>
  <c r="L36" i="19"/>
  <c r="M36" i="19"/>
  <c r="L37" i="19"/>
  <c r="K37" i="19" s="1"/>
  <c r="L39" i="19"/>
  <c r="M39" i="19"/>
  <c r="L40" i="19"/>
  <c r="M40" i="19"/>
  <c r="M38" i="19" s="1"/>
  <c r="L41" i="19"/>
  <c r="M41" i="19"/>
  <c r="L42" i="19"/>
  <c r="M42" i="19"/>
  <c r="L45" i="19"/>
  <c r="M45" i="19"/>
  <c r="M43" i="19" s="1"/>
  <c r="M12" i="19"/>
  <c r="M11" i="19" s="1"/>
  <c r="L12" i="19"/>
  <c r="L11" i="19" s="1"/>
  <c r="L10" i="19"/>
  <c r="M10" i="19"/>
  <c r="M9" i="19" s="1"/>
  <c r="G10" i="19"/>
  <c r="H10" i="19"/>
  <c r="F10" i="19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F36" i="16"/>
  <c r="G36" i="16"/>
  <c r="H36" i="16"/>
  <c r="I36" i="16"/>
  <c r="J36" i="16"/>
  <c r="K36" i="16"/>
  <c r="M36" i="16"/>
  <c r="N36" i="16"/>
  <c r="O36" i="16"/>
  <c r="P36" i="16"/>
  <c r="Q36" i="16"/>
  <c r="R36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C9" i="21"/>
  <c r="D9" i="21"/>
  <c r="E9" i="21"/>
  <c r="F9" i="21"/>
  <c r="G9" i="21"/>
  <c r="H9" i="21"/>
  <c r="I9" i="21"/>
  <c r="J9" i="21"/>
  <c r="K9" i="21"/>
  <c r="L9" i="21"/>
  <c r="C21" i="21"/>
  <c r="D21" i="21"/>
  <c r="E21" i="21"/>
  <c r="F21" i="21"/>
  <c r="G21" i="21"/>
  <c r="H21" i="21"/>
  <c r="I21" i="21"/>
  <c r="J21" i="21"/>
  <c r="K21" i="21"/>
  <c r="L21" i="21"/>
  <c r="C26" i="21"/>
  <c r="D26" i="21"/>
  <c r="E26" i="21"/>
  <c r="F26" i="21"/>
  <c r="G26" i="21"/>
  <c r="H26" i="21"/>
  <c r="I26" i="21"/>
  <c r="J26" i="21"/>
  <c r="K26" i="21"/>
  <c r="L26" i="21"/>
  <c r="C29" i="21"/>
  <c r="D29" i="21"/>
  <c r="E29" i="21"/>
  <c r="F29" i="21"/>
  <c r="G29" i="21"/>
  <c r="H29" i="21"/>
  <c r="I29" i="21"/>
  <c r="J29" i="21"/>
  <c r="K29" i="21"/>
  <c r="L29" i="21"/>
  <c r="C31" i="21"/>
  <c r="D31" i="21"/>
  <c r="E31" i="21"/>
  <c r="F31" i="21"/>
  <c r="G31" i="21"/>
  <c r="H31" i="21"/>
  <c r="I31" i="21"/>
  <c r="J31" i="21"/>
  <c r="K31" i="21"/>
  <c r="L31" i="21"/>
  <c r="C35" i="21"/>
  <c r="D35" i="21"/>
  <c r="E35" i="21"/>
  <c r="F35" i="21"/>
  <c r="G35" i="21"/>
  <c r="H35" i="21"/>
  <c r="I35" i="21"/>
  <c r="J35" i="21"/>
  <c r="K35" i="21"/>
  <c r="L35" i="21"/>
  <c r="C39" i="21"/>
  <c r="D39" i="21"/>
  <c r="E39" i="21"/>
  <c r="F39" i="21"/>
  <c r="G39" i="21"/>
  <c r="H39" i="21"/>
  <c r="I39" i="21"/>
  <c r="J39" i="21"/>
  <c r="K39" i="21"/>
  <c r="L39" i="21"/>
  <c r="C47" i="21"/>
  <c r="D47" i="21"/>
  <c r="E47" i="21"/>
  <c r="F47" i="21"/>
  <c r="G47" i="21"/>
  <c r="H47" i="21"/>
  <c r="J47" i="21"/>
  <c r="K47" i="21"/>
  <c r="L47" i="21"/>
  <c r="C52" i="21"/>
  <c r="D52" i="21"/>
  <c r="E52" i="21"/>
  <c r="F52" i="21"/>
  <c r="G52" i="21"/>
  <c r="H52" i="21"/>
  <c r="I52" i="21"/>
  <c r="J52" i="21"/>
  <c r="K52" i="21"/>
  <c r="L52" i="21"/>
  <c r="AR31" i="16"/>
  <c r="C10" i="16"/>
  <c r="C26" i="16"/>
  <c r="C31" i="16"/>
  <c r="C34" i="16"/>
  <c r="C36" i="16"/>
  <c r="C40" i="16"/>
  <c r="C44" i="16"/>
  <c r="C52" i="16"/>
  <c r="C57" i="16"/>
  <c r="BB50" i="15"/>
  <c r="B8" i="10"/>
  <c r="C8" i="10"/>
  <c r="D8" i="10"/>
  <c r="F8" i="10"/>
  <c r="G8" i="10"/>
  <c r="H8" i="10"/>
  <c r="J8" i="10"/>
  <c r="K8" i="10"/>
  <c r="M8" i="10"/>
  <c r="N8" i="10"/>
  <c r="O8" i="10"/>
  <c r="P8" i="10"/>
  <c r="Q8" i="10"/>
  <c r="S8" i="10"/>
  <c r="T8" i="10"/>
  <c r="L26" i="17"/>
  <c r="N26" i="17"/>
  <c r="H26" i="17" s="1"/>
  <c r="P26" i="17"/>
  <c r="R26" i="17"/>
  <c r="T26" i="17"/>
  <c r="V26" i="17"/>
  <c r="J48" i="17"/>
  <c r="D9" i="17"/>
  <c r="C9" i="17" s="1"/>
  <c r="H9" i="17"/>
  <c r="D10" i="17"/>
  <c r="H10" i="17"/>
  <c r="D11" i="17"/>
  <c r="C11" i="17" s="1"/>
  <c r="H11" i="17"/>
  <c r="D12" i="17"/>
  <c r="C12" i="17" s="1"/>
  <c r="B12" i="17" s="1"/>
  <c r="H12" i="17"/>
  <c r="D13" i="17"/>
  <c r="C13" i="17" s="1"/>
  <c r="H13" i="17"/>
  <c r="D14" i="17"/>
  <c r="C14" i="17" s="1"/>
  <c r="H14" i="17"/>
  <c r="D15" i="17"/>
  <c r="C15" i="17"/>
  <c r="H15" i="17"/>
  <c r="D16" i="17"/>
  <c r="H16" i="17"/>
  <c r="C16" i="17"/>
  <c r="H17" i="17"/>
  <c r="C17" i="17"/>
  <c r="D18" i="17"/>
  <c r="H18" i="17"/>
  <c r="D8" i="17"/>
  <c r="H8" i="17"/>
  <c r="N8" i="17"/>
  <c r="M8" i="17" s="1"/>
  <c r="N9" i="17"/>
  <c r="M9" i="17"/>
  <c r="N10" i="17"/>
  <c r="M10" i="17" s="1"/>
  <c r="N11" i="17"/>
  <c r="M11" i="17" s="1"/>
  <c r="N12" i="17"/>
  <c r="M12" i="17"/>
  <c r="N13" i="17"/>
  <c r="M13" i="17" s="1"/>
  <c r="N14" i="17"/>
  <c r="M14" i="17" s="1"/>
  <c r="N15" i="17"/>
  <c r="M15" i="17" s="1"/>
  <c r="B15" i="17" s="1"/>
  <c r="N16" i="17"/>
  <c r="M16" i="17" s="1"/>
  <c r="B16" i="17" s="1"/>
  <c r="N17" i="17"/>
  <c r="M17" i="17" s="1"/>
  <c r="N18" i="17"/>
  <c r="M18" i="17" s="1"/>
  <c r="I7" i="17"/>
  <c r="J7" i="17"/>
  <c r="K7" i="17"/>
  <c r="L7" i="17"/>
  <c r="O7" i="17"/>
  <c r="P7" i="17"/>
  <c r="Q7" i="17"/>
  <c r="R7" i="17"/>
  <c r="S7" i="17"/>
  <c r="T7" i="17"/>
  <c r="U7" i="17"/>
  <c r="V7" i="17"/>
  <c r="E7" i="17"/>
  <c r="F7" i="17"/>
  <c r="G7" i="17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D47" i="9"/>
  <c r="E47" i="9"/>
  <c r="F47" i="9"/>
  <c r="G47" i="9"/>
  <c r="H47" i="9"/>
  <c r="I47" i="9"/>
  <c r="J47" i="9"/>
  <c r="K47" i="9"/>
  <c r="L47" i="9"/>
  <c r="M47" i="9"/>
  <c r="N47" i="9"/>
  <c r="P47" i="9"/>
  <c r="Q47" i="9"/>
  <c r="R47" i="9"/>
  <c r="S47" i="9"/>
  <c r="T47" i="9"/>
  <c r="U47" i="9"/>
  <c r="V47" i="9"/>
  <c r="W47" i="9"/>
  <c r="X47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D21" i="9"/>
  <c r="E21" i="9"/>
  <c r="F21" i="9"/>
  <c r="G21" i="9"/>
  <c r="G20" i="9"/>
  <c r="H21" i="9"/>
  <c r="I21" i="9"/>
  <c r="J21" i="9"/>
  <c r="L21" i="9"/>
  <c r="M21" i="9"/>
  <c r="N21" i="9"/>
  <c r="O21" i="9"/>
  <c r="P21" i="9"/>
  <c r="Q21" i="9"/>
  <c r="R21" i="9"/>
  <c r="R20" i="9"/>
  <c r="S21" i="9"/>
  <c r="S20" i="9"/>
  <c r="T21" i="9"/>
  <c r="T20" i="9"/>
  <c r="U21" i="9"/>
  <c r="U20" i="9"/>
  <c r="V21" i="9"/>
  <c r="V20" i="9"/>
  <c r="W21" i="9"/>
  <c r="W20" i="9"/>
  <c r="X21" i="9"/>
  <c r="X20" i="9"/>
  <c r="X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R8" i="9" s="1"/>
  <c r="S9" i="9"/>
  <c r="S8" i="9" s="1"/>
  <c r="T9" i="9"/>
  <c r="T8" i="9" s="1"/>
  <c r="U9" i="9"/>
  <c r="U8" i="9" s="1"/>
  <c r="V9" i="9"/>
  <c r="V8" i="9" s="1"/>
  <c r="W9" i="9"/>
  <c r="W8" i="9" s="1"/>
  <c r="X9" i="9"/>
  <c r="C9" i="9"/>
  <c r="C8" i="9" s="1"/>
  <c r="C21" i="9"/>
  <c r="C26" i="9"/>
  <c r="C29" i="9"/>
  <c r="C31" i="9"/>
  <c r="C35" i="9"/>
  <c r="C39" i="9"/>
  <c r="C47" i="9"/>
  <c r="C52" i="9"/>
  <c r="BG57" i="16"/>
  <c r="BG52" i="16"/>
  <c r="BG44" i="16"/>
  <c r="BG40" i="16"/>
  <c r="BG36" i="16"/>
  <c r="BG34" i="16"/>
  <c r="BG31" i="16"/>
  <c r="BG26" i="16"/>
  <c r="BG10" i="16"/>
  <c r="BF10" i="16"/>
  <c r="BF57" i="16"/>
  <c r="BF52" i="16"/>
  <c r="BF44" i="16"/>
  <c r="BF40" i="16"/>
  <c r="BF36" i="16"/>
  <c r="BF34" i="16"/>
  <c r="BF31" i="16"/>
  <c r="BF26" i="16"/>
  <c r="W57" i="16"/>
  <c r="X57" i="16"/>
  <c r="Y57" i="16"/>
  <c r="Y25" i="16" s="1"/>
  <c r="Y9" i="16" s="1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AL57" i="16"/>
  <c r="AM57" i="16"/>
  <c r="AN57" i="16"/>
  <c r="AO57" i="16"/>
  <c r="AP57" i="16"/>
  <c r="AQ57" i="16"/>
  <c r="AR57" i="16"/>
  <c r="AS57" i="16"/>
  <c r="AT57" i="16"/>
  <c r="AU57" i="16"/>
  <c r="AV57" i="16"/>
  <c r="AW57" i="16"/>
  <c r="AX57" i="16"/>
  <c r="AX25" i="16" s="1"/>
  <c r="AY57" i="16"/>
  <c r="BB57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AT52" i="16"/>
  <c r="AU52" i="16"/>
  <c r="AV52" i="16"/>
  <c r="AW52" i="16"/>
  <c r="AX52" i="16"/>
  <c r="AY52" i="16"/>
  <c r="AZ52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AL44" i="16"/>
  <c r="AM44" i="16"/>
  <c r="AN44" i="16"/>
  <c r="AO44" i="16"/>
  <c r="AP44" i="16"/>
  <c r="AQ44" i="16"/>
  <c r="AR44" i="16"/>
  <c r="AS44" i="16"/>
  <c r="AT44" i="16"/>
  <c r="AU44" i="16"/>
  <c r="AV44" i="16"/>
  <c r="AW44" i="16"/>
  <c r="AX44" i="16"/>
  <c r="AY44" i="16"/>
  <c r="AZ44" i="16"/>
  <c r="BA44" i="16"/>
  <c r="BB44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J40" i="16"/>
  <c r="AK40" i="16"/>
  <c r="AL40" i="16"/>
  <c r="AM40" i="16"/>
  <c r="AN40" i="16"/>
  <c r="AO40" i="16"/>
  <c r="AP40" i="16"/>
  <c r="AQ40" i="16"/>
  <c r="AR40" i="16"/>
  <c r="AS40" i="16"/>
  <c r="AT40" i="16"/>
  <c r="AU40" i="16"/>
  <c r="AV40" i="16"/>
  <c r="AW40" i="16"/>
  <c r="AX40" i="16"/>
  <c r="AY40" i="16"/>
  <c r="AZ40" i="16"/>
  <c r="BA40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AL34" i="16"/>
  <c r="AM34" i="16"/>
  <c r="AN34" i="16"/>
  <c r="AO34" i="16"/>
  <c r="AP34" i="16"/>
  <c r="AQ34" i="16"/>
  <c r="AR34" i="16"/>
  <c r="AS34" i="16"/>
  <c r="AT34" i="16"/>
  <c r="AU34" i="16"/>
  <c r="AV34" i="16"/>
  <c r="AW34" i="16"/>
  <c r="AX34" i="16"/>
  <c r="AY34" i="16"/>
  <c r="AZ34" i="16"/>
  <c r="BA34" i="16"/>
  <c r="BB34" i="16"/>
  <c r="W31" i="16"/>
  <c r="X31" i="16"/>
  <c r="Y31" i="16"/>
  <c r="Z31" i="16"/>
  <c r="AA31" i="16"/>
  <c r="AB31" i="16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S31" i="16"/>
  <c r="AT31" i="16"/>
  <c r="AV31" i="16"/>
  <c r="AW31" i="16"/>
  <c r="AX31" i="16"/>
  <c r="AY31" i="16"/>
  <c r="AZ31" i="16"/>
  <c r="BA31" i="16"/>
  <c r="BB31" i="16"/>
  <c r="W26" i="16"/>
  <c r="X26" i="16"/>
  <c r="Y26" i="16"/>
  <c r="Z26" i="16"/>
  <c r="AA26" i="16"/>
  <c r="AB26" i="16"/>
  <c r="AB25" i="16"/>
  <c r="AC26" i="16"/>
  <c r="AD26" i="16"/>
  <c r="AE26" i="16"/>
  <c r="AE25" i="16"/>
  <c r="AF26" i="16"/>
  <c r="AG26" i="16"/>
  <c r="AG25" i="16"/>
  <c r="AH26" i="16"/>
  <c r="AI26" i="16"/>
  <c r="AJ26" i="16"/>
  <c r="AK26" i="16"/>
  <c r="AK25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W10" i="16"/>
  <c r="X10" i="16"/>
  <c r="Y10" i="16"/>
  <c r="Z10" i="16"/>
  <c r="AA10" i="16"/>
  <c r="AB10" i="16"/>
  <c r="AC10" i="16"/>
  <c r="AD10" i="16"/>
  <c r="AE10" i="16"/>
  <c r="AE9" i="16" s="1"/>
  <c r="AF10" i="16"/>
  <c r="AG10" i="16"/>
  <c r="AH10" i="16"/>
  <c r="AI10" i="16"/>
  <c r="AJ10" i="16"/>
  <c r="AK10" i="16"/>
  <c r="AK9" i="16"/>
  <c r="AL10" i="16"/>
  <c r="AM10" i="16"/>
  <c r="AN10" i="16"/>
  <c r="AO10" i="16"/>
  <c r="AP10" i="16"/>
  <c r="AQ10" i="16"/>
  <c r="AR10" i="16"/>
  <c r="AS10" i="16"/>
  <c r="AT10" i="16"/>
  <c r="AU10" i="16"/>
  <c r="AV10" i="16"/>
  <c r="AW10" i="16"/>
  <c r="AX10" i="16"/>
  <c r="AY10" i="16"/>
  <c r="AZ10" i="16"/>
  <c r="V57" i="16"/>
  <c r="V52" i="16"/>
  <c r="V44" i="16"/>
  <c r="V40" i="16"/>
  <c r="V36" i="16"/>
  <c r="V34" i="16"/>
  <c r="V31" i="16"/>
  <c r="V26" i="16"/>
  <c r="V10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P25" i="16" s="1"/>
  <c r="Q57" i="16"/>
  <c r="Q25" i="16" s="1"/>
  <c r="R57" i="16"/>
  <c r="D52" i="16"/>
  <c r="E52" i="16"/>
  <c r="D44" i="16"/>
  <c r="E44" i="16"/>
  <c r="D40" i="16"/>
  <c r="E40" i="16"/>
  <c r="D36" i="16"/>
  <c r="E36" i="16"/>
  <c r="D34" i="16"/>
  <c r="E34" i="16"/>
  <c r="D31" i="16"/>
  <c r="E31" i="16"/>
  <c r="E25" i="16"/>
  <c r="E9" i="16"/>
  <c r="D26" i="16"/>
  <c r="E26" i="16"/>
  <c r="D10" i="16"/>
  <c r="E10" i="16"/>
  <c r="F10" i="16"/>
  <c r="H10" i="16"/>
  <c r="I10" i="16"/>
  <c r="J10" i="16"/>
  <c r="K10" i="16"/>
  <c r="L10" i="16"/>
  <c r="M10" i="16"/>
  <c r="N10" i="16"/>
  <c r="O10" i="16"/>
  <c r="P10" i="16"/>
  <c r="Q10" i="16"/>
  <c r="R10" i="16"/>
  <c r="AQ55" i="15"/>
  <c r="AP55" i="15"/>
  <c r="AQ50" i="15"/>
  <c r="AP50" i="15"/>
  <c r="AQ42" i="15"/>
  <c r="AP42" i="15"/>
  <c r="AQ38" i="15"/>
  <c r="AP38" i="15"/>
  <c r="AQ34" i="15"/>
  <c r="AP34" i="15"/>
  <c r="AQ32" i="15"/>
  <c r="AP32" i="15"/>
  <c r="AQ29" i="15"/>
  <c r="AP29" i="15"/>
  <c r="AQ24" i="15"/>
  <c r="AQ23" i="15" s="1"/>
  <c r="AP24" i="15"/>
  <c r="AP23" i="15"/>
  <c r="AQ10" i="15"/>
  <c r="AP10" i="15"/>
  <c r="AO55" i="15"/>
  <c r="AN55" i="15"/>
  <c r="AO50" i="15"/>
  <c r="AN50" i="15"/>
  <c r="AO42" i="15"/>
  <c r="AN42" i="15"/>
  <c r="AO38" i="15"/>
  <c r="AN38" i="15"/>
  <c r="AO34" i="15"/>
  <c r="AN34" i="15"/>
  <c r="AO32" i="15"/>
  <c r="AN32" i="15"/>
  <c r="AO29" i="15"/>
  <c r="AN29" i="15"/>
  <c r="AO24" i="15"/>
  <c r="AO23" i="15" s="1"/>
  <c r="AO9" i="15" s="1"/>
  <c r="AN24" i="15"/>
  <c r="AN23" i="15" s="1"/>
  <c r="AO10" i="15"/>
  <c r="AN10" i="15"/>
  <c r="AK55" i="15"/>
  <c r="AJ55" i="15"/>
  <c r="AK50" i="15"/>
  <c r="AJ50" i="15"/>
  <c r="AK42" i="15"/>
  <c r="AJ42" i="15"/>
  <c r="AK38" i="15"/>
  <c r="AJ38" i="15"/>
  <c r="AK34" i="15"/>
  <c r="AJ34" i="15"/>
  <c r="AK32" i="15"/>
  <c r="AJ32" i="15"/>
  <c r="AK29" i="15"/>
  <c r="AJ29" i="15"/>
  <c r="AK24" i="15"/>
  <c r="AJ24" i="15"/>
  <c r="AK10" i="15"/>
  <c r="AJ10" i="15"/>
  <c r="AF10" i="15"/>
  <c r="AF24" i="15"/>
  <c r="AF29" i="15"/>
  <c r="AF32" i="15"/>
  <c r="AF34" i="15"/>
  <c r="AF38" i="15"/>
  <c r="AF42" i="15"/>
  <c r="AF50" i="15"/>
  <c r="AF55" i="15"/>
  <c r="AG10" i="15"/>
  <c r="AG24" i="15"/>
  <c r="AG29" i="15"/>
  <c r="AG32" i="15"/>
  <c r="AG34" i="15"/>
  <c r="AG38" i="15"/>
  <c r="AG42" i="15"/>
  <c r="AG50" i="15"/>
  <c r="AG55" i="15"/>
  <c r="AH10" i="15"/>
  <c r="AH24" i="15"/>
  <c r="AH29" i="15"/>
  <c r="AH32" i="15"/>
  <c r="AH34" i="15"/>
  <c r="AH38" i="15"/>
  <c r="AH42" i="15"/>
  <c r="AH50" i="15"/>
  <c r="AH55" i="15"/>
  <c r="AI10" i="15"/>
  <c r="AI24" i="15"/>
  <c r="AI29" i="15"/>
  <c r="AI32" i="15"/>
  <c r="AI34" i="15"/>
  <c r="AI38" i="15"/>
  <c r="AI42" i="15"/>
  <c r="AI50" i="15"/>
  <c r="AI55" i="15"/>
  <c r="AL10" i="15"/>
  <c r="AL24" i="15"/>
  <c r="AL29" i="15"/>
  <c r="AL32" i="15"/>
  <c r="AL34" i="15"/>
  <c r="AL38" i="15"/>
  <c r="AL42" i="15"/>
  <c r="AL50" i="15"/>
  <c r="AL55" i="15"/>
  <c r="AM10" i="15"/>
  <c r="AM24" i="15"/>
  <c r="AM29" i="15"/>
  <c r="AM32" i="15"/>
  <c r="AM34" i="15"/>
  <c r="AM38" i="15"/>
  <c r="AM42" i="15"/>
  <c r="AM50" i="15"/>
  <c r="AM55" i="15"/>
  <c r="AR10" i="15"/>
  <c r="AR24" i="15"/>
  <c r="AR29" i="15"/>
  <c r="AR34" i="15"/>
  <c r="AR38" i="15"/>
  <c r="AR42" i="15"/>
  <c r="AR50" i="15"/>
  <c r="AR55" i="15"/>
  <c r="AS10" i="15"/>
  <c r="AS24" i="15"/>
  <c r="AS29" i="15"/>
  <c r="AS32" i="15"/>
  <c r="AS34" i="15"/>
  <c r="AS38" i="15"/>
  <c r="AS42" i="15"/>
  <c r="AS50" i="15"/>
  <c r="AS55" i="15"/>
  <c r="AT10" i="15"/>
  <c r="AT24" i="15"/>
  <c r="AT29" i="15"/>
  <c r="AT32" i="15"/>
  <c r="AT34" i="15"/>
  <c r="AT38" i="15"/>
  <c r="AT42" i="15"/>
  <c r="AT50" i="15"/>
  <c r="AT55" i="15"/>
  <c r="AU10" i="15"/>
  <c r="AU24" i="15"/>
  <c r="AU29" i="15"/>
  <c r="AU32" i="15"/>
  <c r="AU34" i="15"/>
  <c r="AU38" i="15"/>
  <c r="AU42" i="15"/>
  <c r="AU50" i="15"/>
  <c r="AU55" i="15"/>
  <c r="AV10" i="15"/>
  <c r="AV24" i="15"/>
  <c r="AV23" i="15" s="1"/>
  <c r="AV29" i="15"/>
  <c r="AV32" i="15"/>
  <c r="AV34" i="15"/>
  <c r="AV38" i="15"/>
  <c r="AV42" i="15"/>
  <c r="AV50" i="15"/>
  <c r="AV55" i="15"/>
  <c r="AW10" i="15"/>
  <c r="AW24" i="15"/>
  <c r="AW29" i="15"/>
  <c r="AW32" i="15"/>
  <c r="AW34" i="15"/>
  <c r="AW38" i="15"/>
  <c r="AW42" i="15"/>
  <c r="AW50" i="15"/>
  <c r="AW55" i="15"/>
  <c r="AX10" i="15"/>
  <c r="AX24" i="15"/>
  <c r="AX29" i="15"/>
  <c r="AX32" i="15"/>
  <c r="AX34" i="15"/>
  <c r="AX38" i="15"/>
  <c r="AX42" i="15"/>
  <c r="AX50" i="15"/>
  <c r="AX55" i="15"/>
  <c r="AY10" i="15"/>
  <c r="AY24" i="15"/>
  <c r="AY29" i="15"/>
  <c r="AY32" i="15"/>
  <c r="AY34" i="15"/>
  <c r="AY38" i="15"/>
  <c r="AY42" i="15"/>
  <c r="AY50" i="15"/>
  <c r="AY55" i="15"/>
  <c r="AZ10" i="15"/>
  <c r="AZ24" i="15"/>
  <c r="AZ29" i="15"/>
  <c r="AZ32" i="15"/>
  <c r="AZ34" i="15"/>
  <c r="AZ38" i="15"/>
  <c r="AZ42" i="15"/>
  <c r="AZ50" i="15"/>
  <c r="AZ55" i="15"/>
  <c r="BA10" i="15"/>
  <c r="BA24" i="15"/>
  <c r="BA29" i="15"/>
  <c r="BA32" i="15"/>
  <c r="BA34" i="15"/>
  <c r="BA38" i="15"/>
  <c r="BA42" i="15"/>
  <c r="BA50" i="15"/>
  <c r="BA55" i="15"/>
  <c r="BB10" i="15"/>
  <c r="BB24" i="15"/>
  <c r="BB29" i="15"/>
  <c r="BB32" i="15"/>
  <c r="BB34" i="15"/>
  <c r="BB38" i="15"/>
  <c r="BB42" i="15"/>
  <c r="BB55" i="15"/>
  <c r="BC10" i="15"/>
  <c r="BC24" i="15"/>
  <c r="BC29" i="15"/>
  <c r="BC32" i="15"/>
  <c r="BC34" i="15"/>
  <c r="BC38" i="15"/>
  <c r="BC42" i="15"/>
  <c r="BC50" i="15"/>
  <c r="BC55" i="15"/>
  <c r="BD10" i="15"/>
  <c r="BD24" i="15"/>
  <c r="BD29" i="15"/>
  <c r="BD32" i="15"/>
  <c r="BD34" i="15"/>
  <c r="BD38" i="15"/>
  <c r="BD42" i="15"/>
  <c r="BD50" i="15"/>
  <c r="BD55" i="15"/>
  <c r="BE10" i="15"/>
  <c r="BE24" i="15"/>
  <c r="BE29" i="15"/>
  <c r="BE32" i="15"/>
  <c r="BE34" i="15"/>
  <c r="BE38" i="15"/>
  <c r="BE42" i="15"/>
  <c r="BE50" i="15"/>
  <c r="BE55" i="15"/>
  <c r="BF10" i="15"/>
  <c r="BF24" i="15"/>
  <c r="BF29" i="15"/>
  <c r="BF32" i="15"/>
  <c r="BF38" i="15"/>
  <c r="BF42" i="15"/>
  <c r="BF50" i="15"/>
  <c r="BF55" i="15"/>
  <c r="BG10" i="15"/>
  <c r="BG24" i="15"/>
  <c r="BG29" i="15"/>
  <c r="BG32" i="15"/>
  <c r="BG34" i="15"/>
  <c r="BG38" i="15"/>
  <c r="BG42" i="15"/>
  <c r="BG50" i="15"/>
  <c r="BG55" i="15"/>
  <c r="BH29" i="15"/>
  <c r="BH38" i="15"/>
  <c r="BH42" i="15"/>
  <c r="BH55" i="15"/>
  <c r="BI29" i="15"/>
  <c r="BI32" i="15"/>
  <c r="BI34" i="15"/>
  <c r="AE55" i="15"/>
  <c r="AE50" i="15"/>
  <c r="AE42" i="15"/>
  <c r="AE38" i="15"/>
  <c r="AE34" i="15"/>
  <c r="AE32" i="15"/>
  <c r="AE29" i="15"/>
  <c r="AE24" i="15"/>
  <c r="AE10" i="15"/>
  <c r="F26" i="17"/>
  <c r="N7" i="17"/>
  <c r="L25" i="16"/>
  <c r="H25" i="16"/>
  <c r="O25" i="16"/>
  <c r="O9" i="16" s="1"/>
  <c r="K15" i="19"/>
  <c r="L9" i="19"/>
  <c r="K40" i="19"/>
  <c r="R8" i="10"/>
  <c r="I8" i="10"/>
  <c r="U23" i="20"/>
  <c r="AE23" i="19"/>
  <c r="AE21" i="19"/>
  <c r="AZ13" i="19"/>
  <c r="AY19" i="19"/>
  <c r="AZ25" i="19"/>
  <c r="AY28" i="19"/>
  <c r="AX10" i="19"/>
  <c r="AX9" i="19" s="1"/>
  <c r="BF8" i="19"/>
  <c r="BA8" i="19"/>
  <c r="AE25" i="19"/>
  <c r="AP25" i="16"/>
  <c r="AL25" i="16"/>
  <c r="AL9" i="16"/>
  <c r="AJ25" i="16"/>
  <c r="AH25" i="16"/>
  <c r="AH9" i="16"/>
  <c r="AF25" i="16"/>
  <c r="AF9" i="16"/>
  <c r="Z25" i="16"/>
  <c r="Z9" i="16" s="1"/>
  <c r="X25" i="16"/>
  <c r="X9" i="16" s="1"/>
  <c r="I20" i="21"/>
  <c r="I8" i="21" s="1"/>
  <c r="G20" i="21"/>
  <c r="G8" i="21" s="1"/>
  <c r="L20" i="21"/>
  <c r="L8" i="21" s="1"/>
  <c r="J20" i="21"/>
  <c r="J8" i="21" s="1"/>
  <c r="H20" i="21"/>
  <c r="H8" i="21" s="1"/>
  <c r="F20" i="21"/>
  <c r="F8" i="21" s="1"/>
  <c r="D20" i="21"/>
  <c r="AZ38" i="19"/>
  <c r="C20" i="9"/>
  <c r="Z23" i="20"/>
  <c r="R9" i="20"/>
  <c r="W8" i="19"/>
  <c r="BM23" i="15"/>
  <c r="BM9" i="15" s="1"/>
  <c r="R25" i="16"/>
  <c r="Z8" i="19"/>
  <c r="Y8" i="19"/>
  <c r="X8" i="19"/>
  <c r="K34" i="19"/>
  <c r="R8" i="19"/>
  <c r="E8" i="10"/>
  <c r="AE22" i="19"/>
  <c r="AE30" i="19"/>
  <c r="AE24" i="19"/>
  <c r="AE17" i="19"/>
  <c r="AE10" i="19"/>
  <c r="AE9" i="19" s="1"/>
  <c r="BK8" i="19"/>
  <c r="BJ8" i="19"/>
  <c r="AX45" i="19"/>
  <c r="AX34" i="19"/>
  <c r="AX29" i="19"/>
  <c r="AX27" i="19"/>
  <c r="AX23" i="19"/>
  <c r="AE34" i="19"/>
  <c r="AB9" i="20"/>
  <c r="Z17" i="20"/>
  <c r="U17" i="20"/>
  <c r="AV25" i="16"/>
  <c r="AV9" i="16" s="1"/>
  <c r="BN23" i="15"/>
  <c r="BN9" i="15" s="1"/>
  <c r="BI38" i="15"/>
  <c r="BI24" i="15"/>
  <c r="BI42" i="15"/>
  <c r="AW23" i="15"/>
  <c r="E20" i="21"/>
  <c r="K30" i="19"/>
  <c r="AZ25" i="16"/>
  <c r="AZ9" i="16" s="1"/>
  <c r="AU25" i="16"/>
  <c r="AS25" i="16"/>
  <c r="AP9" i="16"/>
  <c r="AC25" i="16"/>
  <c r="N25" i="16"/>
  <c r="H7" i="17"/>
  <c r="C10" i="17"/>
  <c r="C8" i="17"/>
  <c r="Q20" i="9"/>
  <c r="Q8" i="9" s="1"/>
  <c r="P20" i="9"/>
  <c r="L20" i="9"/>
  <c r="L8" i="9" s="1"/>
  <c r="J20" i="9"/>
  <c r="J8" i="9"/>
  <c r="F20" i="9"/>
  <c r="F8" i="9"/>
  <c r="N43" i="19"/>
  <c r="L43" i="19"/>
  <c r="K44" i="19"/>
  <c r="AE36" i="19"/>
  <c r="AE19" i="19"/>
  <c r="AE39" i="19"/>
  <c r="AE27" i="19"/>
  <c r="AX18" i="19"/>
  <c r="Q8" i="19"/>
  <c r="K23" i="19"/>
  <c r="L8" i="10"/>
  <c r="AX35" i="19"/>
  <c r="AX30" i="19"/>
  <c r="AX26" i="19"/>
  <c r="AX25" i="19" s="1"/>
  <c r="AX17" i="19"/>
  <c r="AX14" i="19"/>
  <c r="BD8" i="19"/>
  <c r="BB8" i="19"/>
  <c r="AX15" i="19"/>
  <c r="AH20" i="19"/>
  <c r="AG20" i="19"/>
  <c r="AF20" i="19"/>
  <c r="AI43" i="19"/>
  <c r="AP8" i="19"/>
  <c r="V9" i="20"/>
  <c r="Q9" i="20"/>
  <c r="O9" i="20"/>
  <c r="K23" i="20"/>
  <c r="AG9" i="16"/>
  <c r="L23" i="15"/>
  <c r="L9" i="15" s="1"/>
  <c r="T23" i="15"/>
  <c r="T9" i="15" s="1"/>
  <c r="K23" i="15"/>
  <c r="K9" i="15" s="1"/>
  <c r="P23" i="15"/>
  <c r="P9" i="15" s="1"/>
  <c r="X23" i="15"/>
  <c r="X9" i="15" s="1"/>
  <c r="R23" i="15"/>
  <c r="R9" i="15" s="1"/>
  <c r="G23" i="15"/>
  <c r="G9" i="15" s="1"/>
  <c r="H23" i="15"/>
  <c r="H9" i="15" s="1"/>
  <c r="W23" i="15"/>
  <c r="W9" i="15" s="1"/>
  <c r="V23" i="15"/>
  <c r="V9" i="15" s="1"/>
  <c r="J23" i="15"/>
  <c r="J9" i="15" s="1"/>
  <c r="N23" i="15"/>
  <c r="N9" i="15" s="1"/>
  <c r="Z23" i="15"/>
  <c r="Z9" i="15" s="1"/>
  <c r="O23" i="15"/>
  <c r="O9" i="15" s="1"/>
  <c r="M23" i="15"/>
  <c r="M9" i="15" s="1"/>
  <c r="Q23" i="15"/>
  <c r="Q9" i="15" s="1"/>
  <c r="F23" i="15"/>
  <c r="F9" i="15" s="1"/>
  <c r="K20" i="21"/>
  <c r="D8" i="21"/>
  <c r="H20" i="9"/>
  <c r="H8" i="9"/>
  <c r="D20" i="9"/>
  <c r="D8" i="9"/>
  <c r="AO25" i="16"/>
  <c r="AO9" i="16"/>
  <c r="AM25" i="16"/>
  <c r="AD25" i="16"/>
  <c r="AD9" i="16"/>
  <c r="F25" i="16"/>
  <c r="F9" i="16" s="1"/>
  <c r="W9" i="20"/>
  <c r="J19" i="20"/>
  <c r="J17" i="20"/>
  <c r="L17" i="20"/>
  <c r="BI8" i="19"/>
  <c r="BH8" i="19"/>
  <c r="BG8" i="19"/>
  <c r="AL8" i="19"/>
  <c r="AI20" i="19"/>
  <c r="AH13" i="19"/>
  <c r="AO8" i="19"/>
  <c r="AH26" i="19"/>
  <c r="AF13" i="19"/>
  <c r="V8" i="19"/>
  <c r="AE20" i="19"/>
  <c r="K24" i="19"/>
  <c r="K22" i="19"/>
  <c r="K17" i="19"/>
  <c r="N20" i="19"/>
  <c r="N26" i="19"/>
  <c r="AE42" i="19"/>
  <c r="AE37" i="19"/>
  <c r="AE35" i="19"/>
  <c r="AX40" i="19"/>
  <c r="AX24" i="19"/>
  <c r="AX16" i="19"/>
  <c r="K35" i="19"/>
  <c r="AE31" i="19"/>
  <c r="AE28" i="19"/>
  <c r="AE26" i="19" s="1"/>
  <c r="AE15" i="19"/>
  <c r="K41" i="19"/>
  <c r="L38" i="19"/>
  <c r="M13" i="19"/>
  <c r="L13" i="19"/>
  <c r="K39" i="19"/>
  <c r="K25" i="19"/>
  <c r="AX12" i="19"/>
  <c r="AX11" i="19" s="1"/>
  <c r="K19" i="19"/>
  <c r="L20" i="19"/>
  <c r="BG25" i="16"/>
  <c r="BG9" i="16" s="1"/>
  <c r="O29" i="19"/>
  <c r="AH9" i="19"/>
  <c r="AH11" i="19"/>
  <c r="AY38" i="19"/>
  <c r="BL8" i="19"/>
  <c r="AZ43" i="19"/>
  <c r="K32" i="19"/>
  <c r="AX31" i="19"/>
  <c r="AI13" i="19"/>
  <c r="AX44" i="19"/>
  <c r="AG13" i="19"/>
  <c r="AG26" i="19"/>
  <c r="BE8" i="19"/>
  <c r="BM8" i="19"/>
  <c r="N20" i="23"/>
  <c r="N8" i="23" s="1"/>
  <c r="L20" i="23"/>
  <c r="L8" i="23" s="1"/>
  <c r="H20" i="23"/>
  <c r="G20" i="23"/>
  <c r="G8" i="23" s="1"/>
  <c r="E20" i="23"/>
  <c r="C20" i="23"/>
  <c r="C8" i="23" s="1"/>
  <c r="H8" i="23"/>
  <c r="D20" i="23"/>
  <c r="D8" i="23" s="1"/>
  <c r="I20" i="23"/>
  <c r="I8" i="23" s="1"/>
  <c r="J20" i="23"/>
  <c r="J8" i="23" s="1"/>
  <c r="K20" i="23"/>
  <c r="K8" i="23" s="1"/>
  <c r="C20" i="21"/>
  <c r="C8" i="21" s="1"/>
  <c r="O20" i="23"/>
  <c r="O8" i="23" s="1"/>
  <c r="AI25" i="16"/>
  <c r="AA25" i="16"/>
  <c r="AA9" i="16"/>
  <c r="AB9" i="16"/>
  <c r="J25" i="16"/>
  <c r="J9" i="16" s="1"/>
  <c r="C25" i="16"/>
  <c r="C9" i="16"/>
  <c r="D25" i="16"/>
  <c r="D9" i="16"/>
  <c r="BI50" i="15"/>
  <c r="BH10" i="15"/>
  <c r="BA23" i="15"/>
  <c r="BA9" i="15" s="1"/>
  <c r="BI10" i="15"/>
  <c r="AL23" i="15"/>
  <c r="AM23" i="15"/>
  <c r="J24" i="20"/>
  <c r="J23" i="20" s="1"/>
  <c r="P9" i="20"/>
  <c r="AM8" i="19"/>
  <c r="N29" i="19"/>
  <c r="O20" i="19"/>
  <c r="U8" i="19"/>
  <c r="M29" i="19"/>
  <c r="L29" i="19"/>
  <c r="T8" i="19"/>
  <c r="K14" i="19"/>
  <c r="K10" i="19"/>
  <c r="K9" i="19" s="1"/>
  <c r="C18" i="17"/>
  <c r="D7" i="17"/>
  <c r="O20" i="9"/>
  <c r="O8" i="9" s="1"/>
  <c r="I20" i="9"/>
  <c r="I8" i="9"/>
  <c r="G8" i="9"/>
  <c r="E20" i="9"/>
  <c r="E8" i="9"/>
  <c r="BF25" i="16"/>
  <c r="BF9" i="16" s="1"/>
  <c r="BB52" i="16"/>
  <c r="BB25" i="16" s="1"/>
  <c r="BB10" i="16"/>
  <c r="BA10" i="16"/>
  <c r="BA25" i="16"/>
  <c r="AK23" i="15" l="1"/>
  <c r="AJ9" i="15"/>
  <c r="AP9" i="15"/>
  <c r="AQ9" i="15"/>
  <c r="AJ23" i="15"/>
  <c r="M20" i="19"/>
  <c r="M26" i="19"/>
  <c r="N38" i="19"/>
  <c r="N8" i="19" s="1"/>
  <c r="AE13" i="19"/>
  <c r="K28" i="19"/>
  <c r="AI9" i="19"/>
  <c r="AI26" i="19"/>
  <c r="BP8" i="19"/>
  <c r="AE38" i="19"/>
  <c r="Z9" i="20"/>
  <c r="U9" i="20"/>
  <c r="L9" i="20"/>
  <c r="J9" i="20"/>
  <c r="K9" i="20"/>
  <c r="AE29" i="19"/>
  <c r="AQ8" i="19"/>
  <c r="AG11" i="19"/>
  <c r="K16" i="19"/>
  <c r="K13" i="19" s="1"/>
  <c r="AG38" i="19"/>
  <c r="AY13" i="19"/>
  <c r="AX41" i="19"/>
  <c r="AX38" i="19" s="1"/>
  <c r="AX36" i="19"/>
  <c r="AG9" i="19"/>
  <c r="AZ28" i="19"/>
  <c r="AI38" i="19"/>
  <c r="AF9" i="19"/>
  <c r="AF8" i="19" s="1"/>
  <c r="AX37" i="19"/>
  <c r="S8" i="19"/>
  <c r="O43" i="19"/>
  <c r="O38" i="19"/>
  <c r="K36" i="19"/>
  <c r="K33" i="19"/>
  <c r="K27" i="19"/>
  <c r="K26" i="19" s="1"/>
  <c r="AA8" i="19"/>
  <c r="K20" i="19"/>
  <c r="P8" i="19"/>
  <c r="AH8" i="19"/>
  <c r="AX33" i="19"/>
  <c r="K45" i="19"/>
  <c r="K43" i="19" s="1"/>
  <c r="AJ8" i="19"/>
  <c r="AZ19" i="19"/>
  <c r="AZ8" i="19" s="1"/>
  <c r="AY25" i="19"/>
  <c r="BC8" i="19"/>
  <c r="AY43" i="19"/>
  <c r="AX32" i="19"/>
  <c r="AX42" i="19"/>
  <c r="BR8" i="19"/>
  <c r="K42" i="19"/>
  <c r="K38" i="19" s="1"/>
  <c r="BN8" i="19"/>
  <c r="BQ8" i="19"/>
  <c r="AX20" i="19"/>
  <c r="M8" i="19"/>
  <c r="L8" i="19"/>
  <c r="K12" i="19"/>
  <c r="K11" i="19" s="1"/>
  <c r="AX43" i="19"/>
  <c r="AX21" i="19"/>
  <c r="AX22" i="19"/>
  <c r="AX13" i="19"/>
  <c r="J26" i="17"/>
  <c r="D26" i="17"/>
  <c r="B18" i="17"/>
  <c r="B10" i="17"/>
  <c r="B8" i="17"/>
  <c r="B13" i="17"/>
  <c r="B17" i="17"/>
  <c r="B14" i="17"/>
  <c r="M7" i="17"/>
  <c r="B11" i="17"/>
  <c r="B9" i="17"/>
  <c r="C7" i="17"/>
  <c r="P8" i="9"/>
  <c r="N20" i="9"/>
  <c r="N8" i="9" s="1"/>
  <c r="K20" i="9"/>
  <c r="K8" i="9" s="1"/>
  <c r="M20" i="9"/>
  <c r="M8" i="9" s="1"/>
  <c r="AY25" i="16"/>
  <c r="AY9" i="16" s="1"/>
  <c r="AX9" i="16"/>
  <c r="AW25" i="16"/>
  <c r="AW9" i="16" s="1"/>
  <c r="AT25" i="16"/>
  <c r="AT9" i="16" s="1"/>
  <c r="AU9" i="16"/>
  <c r="BA9" i="16"/>
  <c r="BB9" i="16"/>
  <c r="AS9" i="16"/>
  <c r="AR25" i="16"/>
  <c r="AR9" i="16" s="1"/>
  <c r="AQ25" i="16"/>
  <c r="AQ9" i="16" s="1"/>
  <c r="AN25" i="16"/>
  <c r="AN9" i="16" s="1"/>
  <c r="AM9" i="16"/>
  <c r="AJ9" i="16"/>
  <c r="AI9" i="16"/>
  <c r="AC9" i="16"/>
  <c r="V25" i="16"/>
  <c r="V9" i="16" s="1"/>
  <c r="W25" i="16"/>
  <c r="W9" i="16" s="1"/>
  <c r="P9" i="16"/>
  <c r="R9" i="16"/>
  <c r="Q9" i="16"/>
  <c r="N9" i="16"/>
  <c r="L9" i="16"/>
  <c r="H9" i="16"/>
  <c r="G25" i="16"/>
  <c r="K25" i="16"/>
  <c r="K9" i="16" s="1"/>
  <c r="M25" i="16"/>
  <c r="M9" i="16" s="1"/>
  <c r="I25" i="16"/>
  <c r="I9" i="16" s="1"/>
  <c r="AV9" i="15"/>
  <c r="AN9" i="15"/>
  <c r="AK9" i="15"/>
  <c r="BF23" i="15"/>
  <c r="BF9" i="15" s="1"/>
  <c r="BE23" i="15"/>
  <c r="BE9" i="15" s="1"/>
  <c r="BD23" i="15"/>
  <c r="BD9" i="15" s="1"/>
  <c r="BH23" i="15"/>
  <c r="BH9" i="15" s="1"/>
  <c r="BI23" i="15"/>
  <c r="BI9" i="15" s="1"/>
  <c r="BG23" i="15"/>
  <c r="BG9" i="15" s="1"/>
  <c r="BC23" i="15"/>
  <c r="BC9" i="15" s="1"/>
  <c r="BB23" i="15"/>
  <c r="BB9" i="15" s="1"/>
  <c r="AZ23" i="15"/>
  <c r="AZ9" i="15" s="1"/>
  <c r="AY23" i="15"/>
  <c r="AY9" i="15" s="1"/>
  <c r="AX23" i="15"/>
  <c r="AX9" i="15" s="1"/>
  <c r="AW9" i="15"/>
  <c r="AU23" i="15"/>
  <c r="AU9" i="15" s="1"/>
  <c r="AT23" i="15"/>
  <c r="AT9" i="15" s="1"/>
  <c r="AS23" i="15"/>
  <c r="AS9" i="15" s="1"/>
  <c r="AM9" i="15"/>
  <c r="AL9" i="15"/>
  <c r="AH23" i="15"/>
  <c r="AH9" i="15" s="1"/>
  <c r="AI23" i="15"/>
  <c r="AI9" i="15" s="1"/>
  <c r="AR23" i="15"/>
  <c r="AR9" i="15" s="1"/>
  <c r="AG23" i="15"/>
  <c r="AG9" i="15" s="1"/>
  <c r="AF23" i="15"/>
  <c r="AF9" i="15" s="1"/>
  <c r="AE23" i="15"/>
  <c r="AE9" i="15" s="1"/>
  <c r="C23" i="15"/>
  <c r="C9" i="15" s="1"/>
  <c r="D23" i="15"/>
  <c r="D9" i="15" s="1"/>
  <c r="I23" i="15"/>
  <c r="I9" i="15" s="1"/>
  <c r="U23" i="15"/>
  <c r="U9" i="15" s="1"/>
  <c r="Y23" i="15"/>
  <c r="Y9" i="15" s="1"/>
  <c r="S23" i="15"/>
  <c r="S9" i="15" s="1"/>
  <c r="AA23" i="15"/>
  <c r="AA9" i="15" s="1"/>
  <c r="M8" i="23"/>
  <c r="F20" i="23"/>
  <c r="F8" i="23" s="1"/>
  <c r="K8" i="21"/>
  <c r="AE8" i="19" l="1"/>
  <c r="AI8" i="19"/>
  <c r="AG8" i="19"/>
  <c r="O8" i="19"/>
  <c r="K29" i="19"/>
  <c r="AX28" i="19"/>
  <c r="AY8" i="19"/>
  <c r="AX19" i="19"/>
  <c r="K8" i="19"/>
  <c r="B7" i="17"/>
  <c r="G10" i="16"/>
  <c r="G9" i="16" s="1"/>
  <c r="AX8" i="19" l="1"/>
</calcChain>
</file>

<file path=xl/sharedStrings.xml><?xml version="1.0" encoding="utf-8"?>
<sst xmlns="http://schemas.openxmlformats.org/spreadsheetml/2006/main" count="1525" uniqueCount="421">
  <si>
    <t>　（２）教員及び職員数</t>
  </si>
  <si>
    <t>　　単位：人</t>
  </si>
  <si>
    <t>　（１）学校数、学級数、児童数</t>
  </si>
  <si>
    <t>　単位：校、級、人</t>
  </si>
  <si>
    <t>教</t>
  </si>
  <si>
    <t>員</t>
  </si>
  <si>
    <t>数</t>
  </si>
  <si>
    <t>学</t>
  </si>
  <si>
    <t>校</t>
  </si>
  <si>
    <t>児</t>
  </si>
  <si>
    <t>童</t>
  </si>
  <si>
    <t xml:space="preserve">  区 　 　分</t>
  </si>
  <si>
    <t>　　 本                      務                      者</t>
  </si>
  <si>
    <t>兼</t>
  </si>
  <si>
    <t>計</t>
  </si>
  <si>
    <t>長</t>
  </si>
  <si>
    <t>者</t>
  </si>
  <si>
    <t>本</t>
  </si>
  <si>
    <t>分</t>
  </si>
  <si>
    <t>級</t>
  </si>
  <si>
    <t>総</t>
  </si>
  <si>
    <t>１</t>
  </si>
  <si>
    <t>年</t>
  </si>
  <si>
    <t>２</t>
  </si>
  <si>
    <t>３</t>
  </si>
  <si>
    <t>４</t>
  </si>
  <si>
    <t>５</t>
  </si>
  <si>
    <t>６</t>
  </si>
  <si>
    <t>頭</t>
  </si>
  <si>
    <t>講</t>
  </si>
  <si>
    <t>師</t>
  </si>
  <si>
    <t>務</t>
  </si>
  <si>
    <t>男</t>
  </si>
  <si>
    <t>女</t>
  </si>
  <si>
    <t>教諭</t>
  </si>
  <si>
    <t>助教諭</t>
  </si>
  <si>
    <t>青  森  市</t>
  </si>
  <si>
    <t>-</t>
  </si>
  <si>
    <t>弘  前  市</t>
  </si>
  <si>
    <t>八  戸  市</t>
  </si>
  <si>
    <t>黒  石  市</t>
  </si>
  <si>
    <t>五所川原市</t>
  </si>
  <si>
    <t>三  沢  市</t>
  </si>
  <si>
    <t>む  つ  市</t>
  </si>
  <si>
    <t>平  内  町</t>
  </si>
  <si>
    <t>今  別  町</t>
  </si>
  <si>
    <t>蓬  田  村</t>
  </si>
  <si>
    <t>深  浦  町</t>
  </si>
  <si>
    <t>藤  崎  町</t>
  </si>
  <si>
    <t>大  鰐  町</t>
  </si>
  <si>
    <t>板  柳  町</t>
  </si>
  <si>
    <t>鶴  田  町</t>
  </si>
  <si>
    <t>七  戸  町</t>
  </si>
  <si>
    <t>六  戸  町</t>
  </si>
  <si>
    <t>横  浜  町</t>
  </si>
  <si>
    <t>東  北  町</t>
  </si>
  <si>
    <t>大  間  町</t>
  </si>
  <si>
    <t>東  通  村</t>
  </si>
  <si>
    <t>佐  井  村</t>
  </si>
  <si>
    <t>三  戸  町</t>
  </si>
  <si>
    <t>五　戸　町</t>
  </si>
  <si>
    <t>田  子  町</t>
  </si>
  <si>
    <t>南  部  町</t>
  </si>
  <si>
    <t>階  上  町</t>
  </si>
  <si>
    <t>新  郷  村</t>
  </si>
  <si>
    <t>　（１）学校数、学級数、生徒数</t>
  </si>
  <si>
    <t>　　　　 生</t>
  </si>
  <si>
    <t>　　　　 徒</t>
  </si>
  <si>
    <t>　　　　 数</t>
  </si>
  <si>
    <t>諭</t>
    <rPh sb="0" eb="1">
      <t>ユ</t>
    </rPh>
    <phoneticPr fontId="2"/>
  </si>
  <si>
    <t>　（１）学校数、生徒数</t>
  </si>
  <si>
    <t>単位：校、人</t>
  </si>
  <si>
    <t xml:space="preserve">     学</t>
  </si>
  <si>
    <t xml:space="preserve">     校</t>
  </si>
  <si>
    <t xml:space="preserve">     数</t>
  </si>
  <si>
    <t>　総　　数</t>
  </si>
  <si>
    <t>専攻科</t>
  </si>
  <si>
    <t>別　科</t>
  </si>
  <si>
    <t>合　　　計</t>
  </si>
  <si>
    <t>定</t>
  </si>
  <si>
    <t>時</t>
  </si>
  <si>
    <t>制</t>
  </si>
  <si>
    <t>全日制</t>
  </si>
  <si>
    <t>定時制</t>
  </si>
  <si>
    <t>併　置</t>
  </si>
  <si>
    <t>(A)+(B)+(C)</t>
  </si>
  <si>
    <t>計 (A)</t>
  </si>
  <si>
    <t>１学年</t>
  </si>
  <si>
    <t>２学年</t>
  </si>
  <si>
    <t>３学年</t>
  </si>
  <si>
    <t>計 (B)</t>
  </si>
  <si>
    <t>４学年</t>
  </si>
  <si>
    <t>(C)</t>
  </si>
  <si>
    <t>(A)＋(B)</t>
  </si>
  <si>
    <t xml:space="preserve"> (A)</t>
  </si>
  <si>
    <t xml:space="preserve"> 計 </t>
  </si>
  <si>
    <t xml:space="preserve"> (B)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</si>
  <si>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</si>
  <si>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</si>
  <si>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</si>
  <si>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</si>
  <si>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</si>
  <si>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</si>
  <si>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</si>
  <si>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そ  の  他</t>
  </si>
  <si>
    <t>総　　　合</t>
  </si>
  <si>
    <t>総　　　数</t>
    <rPh sb="0" eb="5">
      <t>ソウスウ</t>
    </rPh>
    <phoneticPr fontId="2"/>
  </si>
  <si>
    <t>　（１）園数、園児数、修了者数</t>
  </si>
  <si>
    <t>園</t>
  </si>
  <si>
    <t>在</t>
  </si>
  <si>
    <t>総　数</t>
  </si>
  <si>
    <t>本　園</t>
  </si>
  <si>
    <t>分　園</t>
  </si>
  <si>
    <t>３歳児</t>
  </si>
  <si>
    <t>４歳児</t>
  </si>
  <si>
    <t>５歳児</t>
  </si>
  <si>
    <t>者　　数</t>
  </si>
  <si>
    <t>（２）課程別生徒数、入学者数、卒業者数</t>
  </si>
  <si>
    <t>単位：人</t>
  </si>
  <si>
    <t>（２）学科別課程別生徒数</t>
  </si>
  <si>
    <t>（３）学科別課程別入学者数</t>
  </si>
  <si>
    <t>（４）学科別課程別卒業者数</t>
  </si>
  <si>
    <t>入　　　学　　　者　　　数</t>
  </si>
  <si>
    <t>入  　　　　　　　　　学　　　　　　　　　　者　　　　　　　　　数</t>
  </si>
  <si>
    <t>卒</t>
  </si>
  <si>
    <t>業</t>
  </si>
  <si>
    <t xml:space="preserve"> 総数のうち高校</t>
  </si>
  <si>
    <t>（１）設置者別学校数、教員数、職員数</t>
  </si>
  <si>
    <t>区　　　分</t>
  </si>
  <si>
    <t>高</t>
  </si>
  <si>
    <t>等</t>
  </si>
  <si>
    <t>課</t>
  </si>
  <si>
    <t>程</t>
  </si>
  <si>
    <t>専</t>
  </si>
  <si>
    <t>門</t>
  </si>
  <si>
    <t>一</t>
  </si>
  <si>
    <t>般</t>
  </si>
  <si>
    <t>　　 区　　　分</t>
  </si>
  <si>
    <t>総　　数</t>
  </si>
  <si>
    <t xml:space="preserve"> 卒業以上を入学</t>
  </si>
  <si>
    <t xml:space="preserve"> 資格とする課程</t>
  </si>
  <si>
    <t>　　情　報　処　理</t>
  </si>
  <si>
    <t>　　そ　　の　　他</t>
  </si>
  <si>
    <t>　　看　　　　　護</t>
  </si>
  <si>
    <t>　　准　　看　　護</t>
  </si>
  <si>
    <t>　　歯　科　衛　生</t>
  </si>
  <si>
    <t>　　歯　科　技　工</t>
  </si>
  <si>
    <t>　　経 理 ・ 簿 記</t>
  </si>
  <si>
    <t>　　タ イ ピ ス ト</t>
  </si>
  <si>
    <t>　　栄　　　　　養</t>
  </si>
  <si>
    <t>　　調　　　　　理</t>
  </si>
  <si>
    <t>　　理　　　　　容</t>
  </si>
  <si>
    <t>　　和　　洋　　裁</t>
  </si>
  <si>
    <t>　　美　　　　　容</t>
  </si>
  <si>
    <t>　　編 物 ・ 手 芸</t>
  </si>
  <si>
    <t>私</t>
  </si>
  <si>
    <t>　　予　　備　　校</t>
  </si>
  <si>
    <t>　　自 動 車 操 縦</t>
  </si>
  <si>
    <t>　　家　　　　　政</t>
  </si>
  <si>
    <t>立</t>
  </si>
  <si>
    <t>　（１）学校数、学級数、在学者数</t>
  </si>
  <si>
    <t>部</t>
  </si>
  <si>
    <t>幼稚部</t>
  </si>
  <si>
    <t>小学部</t>
  </si>
  <si>
    <t>中学部</t>
  </si>
  <si>
    <t>本　科</t>
  </si>
  <si>
    <t>在　　　　学　　　　者　　　　数</t>
    <rPh sb="0" eb="16">
      <t>ザイガクシャスウ</t>
    </rPh>
    <phoneticPr fontId="2"/>
  </si>
  <si>
    <t>（前 年 度 間 ）</t>
    <rPh sb="1" eb="2">
      <t>マエ</t>
    </rPh>
    <rPh sb="3" eb="4">
      <t>ドシ</t>
    </rPh>
    <phoneticPr fontId="2"/>
  </si>
  <si>
    <t>区 　 　分</t>
    <phoneticPr fontId="2"/>
  </si>
  <si>
    <t>　　　 私          　　　　　 立</t>
    <rPh sb="4" eb="5">
      <t>ワタシ</t>
    </rPh>
    <rPh sb="21" eb="22">
      <t>リツ</t>
    </rPh>
    <phoneticPr fontId="2"/>
  </si>
  <si>
    <t>総　　　数</t>
    <rPh sb="4" eb="5">
      <t>スウ</t>
    </rPh>
    <phoneticPr fontId="2"/>
  </si>
  <si>
    <t>　（２）学科別学年別生徒数（本科）</t>
    <rPh sb="14" eb="15">
      <t>ホン</t>
    </rPh>
    <phoneticPr fontId="2"/>
  </si>
  <si>
    <t>田舎館村</t>
    <phoneticPr fontId="2"/>
  </si>
  <si>
    <t>生</t>
    <rPh sb="0" eb="1">
      <t>セイ</t>
    </rPh>
    <phoneticPr fontId="2"/>
  </si>
  <si>
    <t>徒</t>
    <rPh sb="0" eb="1">
      <t>ト</t>
    </rPh>
    <phoneticPr fontId="2"/>
  </si>
  <si>
    <t>数</t>
    <rPh sb="0" eb="1">
      <t>スウ</t>
    </rPh>
    <phoneticPr fontId="2"/>
  </si>
  <si>
    <t>定　　　　時　　　　制</t>
    <rPh sb="0" eb="1">
      <t>サダム</t>
    </rPh>
    <rPh sb="5" eb="6">
      <t>ジ</t>
    </rPh>
    <rPh sb="10" eb="11">
      <t>セイ</t>
    </rPh>
    <phoneticPr fontId="2"/>
  </si>
  <si>
    <t>公</t>
    <rPh sb="0" eb="1">
      <t>コウ</t>
    </rPh>
    <phoneticPr fontId="2"/>
  </si>
  <si>
    <t>立</t>
    <rPh sb="0" eb="1">
      <t>リツ</t>
    </rPh>
    <phoneticPr fontId="2"/>
  </si>
  <si>
    <t>学　　　　級　　　　数</t>
    <rPh sb="0" eb="1">
      <t>ガク</t>
    </rPh>
    <rPh sb="5" eb="6">
      <t>キュウ</t>
    </rPh>
    <rPh sb="10" eb="11">
      <t>カズ</t>
    </rPh>
    <phoneticPr fontId="2"/>
  </si>
  <si>
    <t>つがる市</t>
    <rPh sb="3" eb="4">
      <t>シ</t>
    </rPh>
    <phoneticPr fontId="2"/>
  </si>
  <si>
    <t>外ヶ浜町</t>
    <rPh sb="0" eb="1">
      <t>ソト</t>
    </rPh>
    <rPh sb="2" eb="4">
      <t>ハママチ</t>
    </rPh>
    <phoneticPr fontId="2"/>
  </si>
  <si>
    <t>中  泊  町</t>
    <rPh sb="0" eb="1">
      <t>ナカ</t>
    </rPh>
    <rPh sb="6" eb="7">
      <t>マチ</t>
    </rPh>
    <phoneticPr fontId="2"/>
  </si>
  <si>
    <t>平川市</t>
    <rPh sb="0" eb="2">
      <t>ヒラカワ</t>
    </rPh>
    <rPh sb="2" eb="3">
      <t>シ</t>
    </rPh>
    <phoneticPr fontId="2"/>
  </si>
  <si>
    <t>おいらせ町</t>
    <rPh sb="4" eb="5">
      <t>マチ</t>
    </rPh>
    <phoneticPr fontId="2"/>
  </si>
  <si>
    <t>三　戸　郡</t>
    <rPh sb="0" eb="1">
      <t>サン</t>
    </rPh>
    <rPh sb="2" eb="3">
      <t>ト</t>
    </rPh>
    <rPh sb="4" eb="5">
      <t>グン</t>
    </rPh>
    <phoneticPr fontId="2"/>
  </si>
  <si>
    <t>十和田市</t>
    <phoneticPr fontId="2"/>
  </si>
  <si>
    <t>鰺ケ沢町</t>
    <phoneticPr fontId="2"/>
  </si>
  <si>
    <t>西目屋村</t>
    <phoneticPr fontId="2"/>
  </si>
  <si>
    <t>風間浦村</t>
    <phoneticPr fontId="2"/>
  </si>
  <si>
    <t>北 津 軽 郡</t>
    <rPh sb="0" eb="1">
      <t>キタ</t>
    </rPh>
    <rPh sb="2" eb="3">
      <t>ツ</t>
    </rPh>
    <rPh sb="4" eb="5">
      <t>ケイ</t>
    </rPh>
    <rPh sb="6" eb="7">
      <t>グン</t>
    </rPh>
    <phoneticPr fontId="2"/>
  </si>
  <si>
    <t>南 津 軽 郡</t>
    <rPh sb="0" eb="1">
      <t>ミナミ</t>
    </rPh>
    <rPh sb="2" eb="3">
      <t>ツ</t>
    </rPh>
    <rPh sb="4" eb="5">
      <t>ケイ</t>
    </rPh>
    <rPh sb="6" eb="7">
      <t>グン</t>
    </rPh>
    <phoneticPr fontId="2"/>
  </si>
  <si>
    <t>中 津 軽 郡</t>
    <rPh sb="0" eb="1">
      <t>ナカ</t>
    </rPh>
    <rPh sb="2" eb="3">
      <t>ツ</t>
    </rPh>
    <rPh sb="4" eb="5">
      <t>ケイ</t>
    </rPh>
    <rPh sb="6" eb="7">
      <t>グン</t>
    </rPh>
    <phoneticPr fontId="2"/>
  </si>
  <si>
    <t>西 津 軽 郡</t>
    <rPh sb="0" eb="1">
      <t>ニシ</t>
    </rPh>
    <rPh sb="2" eb="3">
      <t>ツ</t>
    </rPh>
    <rPh sb="4" eb="5">
      <t>ケイ</t>
    </rPh>
    <rPh sb="6" eb="7">
      <t>グン</t>
    </rPh>
    <phoneticPr fontId="2"/>
  </si>
  <si>
    <t>東 津 軽 郡</t>
    <rPh sb="0" eb="1">
      <t>ヒガシ</t>
    </rPh>
    <rPh sb="2" eb="3">
      <t>ツ</t>
    </rPh>
    <rPh sb="4" eb="5">
      <t>ケイ</t>
    </rPh>
    <rPh sb="6" eb="7">
      <t>グン</t>
    </rPh>
    <phoneticPr fontId="2"/>
  </si>
  <si>
    <t>上  北  郡</t>
    <rPh sb="0" eb="1">
      <t>ウエ</t>
    </rPh>
    <rPh sb="3" eb="4">
      <t>キタ</t>
    </rPh>
    <rPh sb="6" eb="7">
      <t>グン</t>
    </rPh>
    <phoneticPr fontId="2"/>
  </si>
  <si>
    <t>下  北  郡</t>
    <rPh sb="0" eb="1">
      <t>シタ</t>
    </rPh>
    <rPh sb="3" eb="4">
      <t>キタ</t>
    </rPh>
    <rPh sb="6" eb="7">
      <t>グン</t>
    </rPh>
    <phoneticPr fontId="2"/>
  </si>
  <si>
    <t>野辺地町</t>
    <phoneticPr fontId="2"/>
  </si>
  <si>
    <t>六ヶ所村</t>
    <phoneticPr fontId="2"/>
  </si>
  <si>
    <t>学　校　数</t>
  </si>
  <si>
    <t>（本　務　者）</t>
  </si>
  <si>
    <t>国　　　  立</t>
  </si>
  <si>
    <t>公　　　　立</t>
  </si>
  <si>
    <t>職　員　数</t>
    <rPh sb="0" eb="1">
      <t>ショク</t>
    </rPh>
    <rPh sb="2" eb="3">
      <t>イン</t>
    </rPh>
    <rPh sb="4" eb="5">
      <t>カズ</t>
    </rPh>
    <phoneticPr fontId="2"/>
  </si>
  <si>
    <t>区 　 　分</t>
    <phoneticPr fontId="2"/>
  </si>
  <si>
    <t>高　　等　　部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</si>
  <si>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</si>
  <si>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</si>
  <si>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情　　　報</t>
    <rPh sb="0" eb="1">
      <t>ジョウ</t>
    </rPh>
    <rPh sb="4" eb="5">
      <t>ホウ</t>
    </rPh>
    <phoneticPr fontId="3"/>
  </si>
  <si>
    <t>福　　　祉</t>
    <rPh sb="0" eb="1">
      <t>フク</t>
    </rPh>
    <rPh sb="4" eb="5">
      <t>シ</t>
    </rPh>
    <phoneticPr fontId="3"/>
  </si>
  <si>
    <t>　（３）公立私立別、全日制・定時制・全定併置別学科数（本科）</t>
    <rPh sb="21" eb="22">
      <t>チ</t>
    </rPh>
    <rPh sb="27" eb="29">
      <t>ホンカ</t>
    </rPh>
    <phoneticPr fontId="3"/>
  </si>
  <si>
    <t>　　単位：学科</t>
  </si>
  <si>
    <t>定　　時　　制</t>
  </si>
  <si>
    <t>全 定 併 置</t>
    <rPh sb="6" eb="7">
      <t>チ</t>
    </rPh>
    <phoneticPr fontId="3"/>
  </si>
  <si>
    <t>全　　日　　制</t>
  </si>
  <si>
    <t>学  校  法  人</t>
  </si>
  <si>
    <t>準 学 校 法 人</t>
  </si>
  <si>
    <t>財　団　法　人</t>
  </si>
  <si>
    <t>社　団　法　人</t>
    <rPh sb="0" eb="1">
      <t>シャ</t>
    </rPh>
    <phoneticPr fontId="3"/>
  </si>
  <si>
    <t>その他の法人</t>
  </si>
  <si>
    <t>個　　　人</t>
  </si>
  <si>
    <t>工業関係計</t>
  </si>
  <si>
    <t>農業関係計</t>
  </si>
  <si>
    <t>　　農　　　　　業</t>
    <rPh sb="2" eb="3">
      <t>ノウ</t>
    </rPh>
    <rPh sb="8" eb="9">
      <t>ギョウ</t>
    </rPh>
    <phoneticPr fontId="3"/>
  </si>
  <si>
    <t>医療関係計</t>
  </si>
  <si>
    <t>理学・作業療法</t>
    <rPh sb="0" eb="2">
      <t>リガク</t>
    </rPh>
    <rPh sb="3" eb="5">
      <t>サギョウ</t>
    </rPh>
    <rPh sb="5" eb="7">
      <t>リョウホウ</t>
    </rPh>
    <phoneticPr fontId="3"/>
  </si>
  <si>
    <t>衛生関係計</t>
  </si>
  <si>
    <t>教育･社会福祉関係計</t>
  </si>
  <si>
    <t>　　保 育 士 養 成</t>
    <rPh sb="2" eb="5">
      <t>ホイク</t>
    </rPh>
    <rPh sb="6" eb="7">
      <t>シ</t>
    </rPh>
    <phoneticPr fontId="3"/>
  </si>
  <si>
    <t>　　介　護　福　祉</t>
    <rPh sb="2" eb="3">
      <t>スケ</t>
    </rPh>
    <rPh sb="4" eb="5">
      <t>ユズル</t>
    </rPh>
    <rPh sb="6" eb="7">
      <t>フク</t>
    </rPh>
    <rPh sb="8" eb="9">
      <t>シ</t>
    </rPh>
    <phoneticPr fontId="3"/>
  </si>
  <si>
    <t>商業実務関係計</t>
  </si>
  <si>
    <t>情　　　　　報</t>
    <rPh sb="0" eb="1">
      <t>ジョウ</t>
    </rPh>
    <rPh sb="6" eb="7">
      <t>ホウ</t>
    </rPh>
    <phoneticPr fontId="3"/>
  </si>
  <si>
    <t>　ビ　ジ　ネ　ス</t>
  </si>
  <si>
    <t>服飾･家政関係計</t>
  </si>
  <si>
    <t>文化･教養関係計</t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</si>
  <si>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3"/>
  </si>
  <si>
    <t>ビ　ジ　ネ　ス</t>
  </si>
  <si>
    <t>教育・社会福祉関係計</t>
  </si>
  <si>
    <t>家政関係計</t>
  </si>
  <si>
    <t>文化・教養関係計</t>
  </si>
  <si>
    <t>その他計</t>
    <rPh sb="2" eb="3">
      <t>タ</t>
    </rPh>
    <phoneticPr fontId="3"/>
  </si>
  <si>
    <t>　　　</t>
  </si>
  <si>
    <t xml:space="preserve"> 計のうち高校</t>
    <rPh sb="1" eb="2">
      <t>ケイ</t>
    </rPh>
    <phoneticPr fontId="2"/>
  </si>
  <si>
    <t>学校栄養職員</t>
    <phoneticPr fontId="2"/>
  </si>
  <si>
    <t>郡　　計</t>
    <phoneticPr fontId="2"/>
  </si>
  <si>
    <t xml:space="preserve">       単位：級、人</t>
    <phoneticPr fontId="2"/>
  </si>
  <si>
    <t>　　本　　　　　務　　　　　職　　　　　員　　　　　数</t>
    <phoneticPr fontId="2"/>
  </si>
  <si>
    <t>市　　計</t>
    <phoneticPr fontId="2"/>
  </si>
  <si>
    <t>十和田市</t>
    <phoneticPr fontId="2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</si>
  <si>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</si>
  <si>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"/>
  </si>
  <si>
    <t>市　　　　計</t>
    <phoneticPr fontId="2"/>
  </si>
  <si>
    <t>郡　　　　計</t>
    <phoneticPr fontId="2"/>
  </si>
  <si>
    <t>市　　　　計</t>
    <phoneticPr fontId="2"/>
  </si>
  <si>
    <t>本　　科　　全　　日　　制</t>
    <phoneticPr fontId="2"/>
  </si>
  <si>
    <t>本　　科　　定　　時　　制</t>
    <phoneticPr fontId="2"/>
  </si>
  <si>
    <t>市　　　　計</t>
    <phoneticPr fontId="2"/>
  </si>
  <si>
    <t>十和田市</t>
    <phoneticPr fontId="2"/>
  </si>
  <si>
    <t>区　　分</t>
    <phoneticPr fontId="2"/>
  </si>
  <si>
    <t>区 　 　　　　分</t>
    <phoneticPr fontId="2"/>
  </si>
  <si>
    <t>計</t>
    <phoneticPr fontId="2"/>
  </si>
  <si>
    <t>市　　計</t>
    <phoneticPr fontId="2"/>
  </si>
  <si>
    <t>負  担  法  に  よ  る</t>
    <phoneticPr fontId="2"/>
  </si>
  <si>
    <t>そ の 他</t>
    <phoneticPr fontId="2"/>
  </si>
  <si>
    <t>市　　計</t>
    <phoneticPr fontId="2"/>
  </si>
  <si>
    <t>十和田市</t>
    <phoneticPr fontId="2"/>
  </si>
  <si>
    <t>事 務 職 員</t>
    <phoneticPr fontId="2"/>
  </si>
  <si>
    <t xml:space="preserve">  養 護（女）</t>
    <phoneticPr fontId="2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</si>
  <si>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</si>
  <si>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</si>
  <si>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 xml:space="preserve"> 　 本                      務                      者</t>
    <phoneticPr fontId="2"/>
  </si>
  <si>
    <t>学校栄養職員</t>
    <phoneticPr fontId="2"/>
  </si>
  <si>
    <t>市　　　　計</t>
    <phoneticPr fontId="2"/>
  </si>
  <si>
    <t>単位：校、級、人</t>
    <phoneticPr fontId="2"/>
  </si>
  <si>
    <t xml:space="preserve">    単位：人</t>
    <phoneticPr fontId="2"/>
  </si>
  <si>
    <t>学　　校　　数</t>
    <phoneticPr fontId="2"/>
  </si>
  <si>
    <t>本 校</t>
    <phoneticPr fontId="2"/>
  </si>
  <si>
    <t>分 校</t>
    <phoneticPr fontId="2"/>
  </si>
  <si>
    <t>青 　 森　  市</t>
    <phoneticPr fontId="2"/>
  </si>
  <si>
    <t>弘　　前  　市</t>
    <phoneticPr fontId="2"/>
  </si>
  <si>
    <t>八 　 戸  　市</t>
    <phoneticPr fontId="2"/>
  </si>
  <si>
    <t>黒　　石　　市</t>
    <phoneticPr fontId="2"/>
  </si>
  <si>
    <t>む　  つ 　 市</t>
    <phoneticPr fontId="2"/>
  </si>
  <si>
    <t>つ　が　る　市</t>
    <rPh sb="6" eb="7">
      <t>シ</t>
    </rPh>
    <phoneticPr fontId="3"/>
  </si>
  <si>
    <t>七  　戸 　 町</t>
    <phoneticPr fontId="2"/>
  </si>
  <si>
    <t>生　　　　　　　　　　　　　　　徒　　　　　　　　　　　　　　数</t>
    <phoneticPr fontId="2"/>
  </si>
  <si>
    <t>区　　　分</t>
    <phoneticPr fontId="2"/>
  </si>
  <si>
    <t xml:space="preserve"> 総 数 の う ち</t>
    <phoneticPr fontId="2"/>
  </si>
  <si>
    <t xml:space="preserve"> 昼　　　    間</t>
    <phoneticPr fontId="2"/>
  </si>
  <si>
    <t xml:space="preserve">       計</t>
    <phoneticPr fontId="2"/>
  </si>
  <si>
    <t xml:space="preserve"> 計のうち昼間</t>
    <phoneticPr fontId="2"/>
  </si>
  <si>
    <t>　     計</t>
    <phoneticPr fontId="2"/>
  </si>
  <si>
    <t>　　   計</t>
    <phoneticPr fontId="2"/>
  </si>
  <si>
    <t>　　　 計</t>
    <phoneticPr fontId="2"/>
  </si>
  <si>
    <t>関係分野への就職</t>
    <phoneticPr fontId="2"/>
  </si>
  <si>
    <t>総　　　　数</t>
    <rPh sb="0" eb="1">
      <t>フサ</t>
    </rPh>
    <rPh sb="5" eb="6">
      <t>カズ</t>
    </rPh>
    <phoneticPr fontId="2"/>
  </si>
  <si>
    <t>定　員</t>
    <phoneticPr fontId="2"/>
  </si>
  <si>
    <t>入　学</t>
    <phoneticPr fontId="2"/>
  </si>
  <si>
    <t>総数のうち</t>
    <phoneticPr fontId="2"/>
  </si>
  <si>
    <t>昼　  　間</t>
    <phoneticPr fontId="2"/>
  </si>
  <si>
    <t>教　員　数</t>
    <phoneticPr fontId="2"/>
  </si>
  <si>
    <t>(本　務　者)</t>
    <rPh sb="1" eb="2">
      <t>ホン</t>
    </rPh>
    <rPh sb="3" eb="4">
      <t>ツトム</t>
    </rPh>
    <rPh sb="5" eb="6">
      <t>モノ</t>
    </rPh>
    <phoneticPr fontId="2"/>
  </si>
  <si>
    <t>修業年限１年
未満の課程</t>
    <rPh sb="7" eb="9">
      <t>ミマン</t>
    </rPh>
    <rPh sb="10" eb="12">
      <t>カテイ</t>
    </rPh>
    <phoneticPr fontId="2"/>
  </si>
  <si>
    <t>修業年限１年
以上の課程</t>
    <rPh sb="7" eb="9">
      <t>イジョウ</t>
    </rPh>
    <rPh sb="10" eb="12">
      <t>カテイ</t>
    </rPh>
    <phoneticPr fontId="2"/>
  </si>
  <si>
    <t>総数のうち
昼間課程</t>
    <rPh sb="0" eb="2">
      <t>ソウスウ</t>
    </rPh>
    <rPh sb="6" eb="8">
      <t>チュウカン</t>
    </rPh>
    <rPh sb="8" eb="10">
      <t>カテイ</t>
    </rPh>
    <phoneticPr fontId="2"/>
  </si>
  <si>
    <t>　　　生　　　　　　　　　　　　　　　徒　　　　　　　　　　　　　　数</t>
    <phoneticPr fontId="2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</si>
  <si>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2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</si>
  <si>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2"/>
  </si>
  <si>
    <t>助 教 諭</t>
    <rPh sb="0" eb="1">
      <t>スケ</t>
    </rPh>
    <rPh sb="2" eb="3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</si>
  <si>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</si>
  <si>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区 　 　分</t>
    <phoneticPr fontId="2"/>
  </si>
  <si>
    <t>区  　分</t>
    <phoneticPr fontId="2"/>
  </si>
  <si>
    <t>特別支援
学 級 数</t>
    <rPh sb="0" eb="2">
      <t>トクベツ</t>
    </rPh>
    <rPh sb="2" eb="4">
      <t>シエン</t>
    </rPh>
    <phoneticPr fontId="3"/>
  </si>
  <si>
    <t>特別支援
学級児童数</t>
    <rPh sb="0" eb="2">
      <t>トクベツ</t>
    </rPh>
    <rPh sb="2" eb="4">
      <t>シエン</t>
    </rPh>
    <phoneticPr fontId="3"/>
  </si>
  <si>
    <t>特別支援
学級生徒数</t>
    <rPh sb="0" eb="2">
      <t>トクベツ</t>
    </rPh>
    <rPh sb="2" eb="4">
      <t>シエン</t>
    </rPh>
    <phoneticPr fontId="3"/>
  </si>
  <si>
    <t>計 の う ち 分 校</t>
    <phoneticPr fontId="2"/>
  </si>
  <si>
    <t>合　計</t>
    <phoneticPr fontId="2"/>
  </si>
  <si>
    <t>全　　　日　　　制</t>
    <phoneticPr fontId="2"/>
  </si>
  <si>
    <t>合　　　　　　　　　　計</t>
    <rPh sb="0" eb="1">
      <t>ゴウ</t>
    </rPh>
    <rPh sb="11" eb="12">
      <t>ケイ</t>
    </rPh>
    <phoneticPr fontId="2"/>
  </si>
  <si>
    <t>公　　　　　　　　　　立</t>
    <rPh sb="0" eb="1">
      <t>オオヤケ</t>
    </rPh>
    <rPh sb="11" eb="12">
      <t>リツ</t>
    </rPh>
    <phoneticPr fontId="2"/>
  </si>
  <si>
    <t>私　　　　　　　　　　立</t>
    <rPh sb="0" eb="1">
      <t>ワタクシ</t>
    </rPh>
    <rPh sb="11" eb="12">
      <t>リツ</t>
    </rPh>
    <phoneticPr fontId="2"/>
  </si>
  <si>
    <t>単位：校、人</t>
    <phoneticPr fontId="2"/>
  </si>
  <si>
    <t>教 員 数
（本務者）</t>
    <phoneticPr fontId="2"/>
  </si>
  <si>
    <t>職 員 数
（本務者）</t>
    <rPh sb="0" eb="1">
      <t>ショク</t>
    </rPh>
    <rPh sb="2" eb="3">
      <t>イン</t>
    </rPh>
    <rPh sb="4" eb="5">
      <t>カズ</t>
    </rPh>
    <phoneticPr fontId="2"/>
  </si>
  <si>
    <t>卒　　業　　者　　数</t>
    <phoneticPr fontId="2"/>
  </si>
  <si>
    <t>そ　　の　　他</t>
    <rPh sb="6" eb="7">
      <t>タ</t>
    </rPh>
    <phoneticPr fontId="2"/>
  </si>
  <si>
    <t>男</t>
    <phoneticPr fontId="2"/>
  </si>
  <si>
    <t>風間浦村</t>
    <phoneticPr fontId="2"/>
  </si>
  <si>
    <t>六ヶ所村</t>
    <phoneticPr fontId="2"/>
  </si>
  <si>
    <t>野辺地町</t>
    <phoneticPr fontId="2"/>
  </si>
  <si>
    <t>田舎館村</t>
    <phoneticPr fontId="2"/>
  </si>
  <si>
    <t>西目屋村</t>
    <phoneticPr fontId="2"/>
  </si>
  <si>
    <t>鰺ケ沢町</t>
    <phoneticPr fontId="2"/>
  </si>
  <si>
    <t>郡　　　　計</t>
    <phoneticPr fontId="2"/>
  </si>
  <si>
    <t>十和田市</t>
    <phoneticPr fontId="2"/>
  </si>
  <si>
    <t>市　　　　計</t>
    <phoneticPr fontId="2"/>
  </si>
  <si>
    <t>修    了</t>
    <phoneticPr fontId="2"/>
  </si>
  <si>
    <t>区 　 　分</t>
    <phoneticPr fontId="2"/>
  </si>
  <si>
    <t>　　単位：園、人</t>
    <phoneticPr fontId="2"/>
  </si>
  <si>
    <t>注：（　）内は弘前市から国立分を、八戸市から組合立分を抜き出した数値</t>
    <rPh sb="22" eb="23">
      <t>ク</t>
    </rPh>
    <rPh sb="23" eb="24">
      <t>ア</t>
    </rPh>
    <rPh sb="24" eb="25">
      <t>リツ</t>
    </rPh>
    <rPh sb="25" eb="26">
      <t>ブン</t>
    </rPh>
    <rPh sb="27" eb="28">
      <t>ヌ</t>
    </rPh>
    <rPh sb="29" eb="30">
      <t>ダ</t>
    </rPh>
    <rPh sb="32" eb="34">
      <t>スウチ</t>
    </rPh>
    <phoneticPr fontId="2"/>
  </si>
  <si>
    <t>　注：（　）内は青森市から私立分を、弘前市から国立及び私立分を、八戸市から組合立及び私立分を、十和田市から県立分を抜き出した数値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クミアイ</t>
    </rPh>
    <rPh sb="39" eb="40">
      <t>タ</t>
    </rPh>
    <rPh sb="44" eb="45">
      <t>ブン</t>
    </rPh>
    <rPh sb="47" eb="50">
      <t>トワダ</t>
    </rPh>
    <rPh sb="53" eb="55">
      <t>ケンリツ</t>
    </rPh>
    <rPh sb="57" eb="58">
      <t>ヌ</t>
    </rPh>
    <rPh sb="59" eb="60">
      <t>ダ</t>
    </rPh>
    <rPh sb="62" eb="64">
      <t>スウチ</t>
    </rPh>
    <phoneticPr fontId="3"/>
  </si>
  <si>
    <t>　　准　　看　　護</t>
    <rPh sb="2" eb="3">
      <t>ジュン</t>
    </rPh>
    <rPh sb="5" eb="6">
      <t>ミル</t>
    </rPh>
    <phoneticPr fontId="2"/>
  </si>
  <si>
    <t>(-)</t>
    <phoneticPr fontId="2"/>
  </si>
  <si>
    <t>　　　　　　　　　　　　　　　　　　　　　　　　　　　　　　　　　　　　　　</t>
    <phoneticPr fontId="15"/>
  </si>
  <si>
    <t>　　准　　看　　護</t>
    <rPh sb="2" eb="3">
      <t>ジュン</t>
    </rPh>
    <rPh sb="5" eb="6">
      <t>ミ</t>
    </rPh>
    <phoneticPr fontId="2"/>
  </si>
  <si>
    <t xml:space="preserve">ﾌｧｯｼｮﾝﾋﾞｼﾞﾈｽ  </t>
    <phoneticPr fontId="2"/>
  </si>
  <si>
    <t>計のうち昼間</t>
    <phoneticPr fontId="2"/>
  </si>
  <si>
    <t>　看　　　　　護</t>
    <phoneticPr fontId="2"/>
  </si>
  <si>
    <t>Ⅰ　学校調査</t>
    <phoneticPr fontId="15"/>
  </si>
  <si>
    <t xml:space="preserve"> １．幼稚園</t>
    <phoneticPr fontId="2"/>
  </si>
  <si>
    <t>(-)</t>
    <phoneticPr fontId="2"/>
  </si>
  <si>
    <t>(-)</t>
  </si>
  <si>
    <t>商　　　　　業</t>
    <rPh sb="0" eb="1">
      <t>ショウ</t>
    </rPh>
    <rPh sb="6" eb="7">
      <t>ギョウ</t>
    </rPh>
    <phoneticPr fontId="3"/>
  </si>
  <si>
    <t>旅　　　　　行</t>
    <rPh sb="0" eb="1">
      <t>リョ</t>
    </rPh>
    <rPh sb="6" eb="7">
      <t>コウ</t>
    </rPh>
    <phoneticPr fontId="3"/>
  </si>
  <si>
    <t>(X)</t>
  </si>
  <si>
    <t>　　タ イ ピ ス ト</t>
    <phoneticPr fontId="3"/>
  </si>
  <si>
    <t>秘　　　　　書</t>
    <rPh sb="0" eb="1">
      <t>ヒ</t>
    </rPh>
    <rPh sb="6" eb="7">
      <t>ショ</t>
    </rPh>
    <phoneticPr fontId="3"/>
  </si>
  <si>
    <t>経　　　　　営</t>
    <rPh sb="0" eb="1">
      <t>ヘ</t>
    </rPh>
    <rPh sb="6" eb="7">
      <t>エイ</t>
    </rPh>
    <phoneticPr fontId="3"/>
  </si>
  <si>
    <t>学校法人</t>
    <rPh sb="0" eb="2">
      <t>ガッコウ</t>
    </rPh>
    <rPh sb="2" eb="4">
      <t>ホウジン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</si>
  <si>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</si>
  <si>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>財団法人</t>
    <rPh sb="0" eb="2">
      <t>ザイダン</t>
    </rPh>
    <rPh sb="2" eb="4">
      <t>ホウジン</t>
    </rPh>
    <phoneticPr fontId="2"/>
  </si>
  <si>
    <t>社団法人</t>
    <rPh sb="0" eb="1">
      <t>シャ</t>
    </rPh>
    <rPh sb="1" eb="2">
      <t>ダン</t>
    </rPh>
    <rPh sb="2" eb="4">
      <t>ホウジン</t>
    </rPh>
    <phoneticPr fontId="2"/>
  </si>
  <si>
    <t>その他の法人</t>
    <rPh sb="2" eb="3">
      <t>タ</t>
    </rPh>
    <rPh sb="4" eb="6">
      <t>ホウジン</t>
    </rPh>
    <phoneticPr fontId="2"/>
  </si>
  <si>
    <t>私</t>
    <rPh sb="0" eb="1">
      <t>ワタシ</t>
    </rPh>
    <phoneticPr fontId="2"/>
  </si>
  <si>
    <t>個　　人</t>
    <rPh sb="0" eb="1">
      <t>コ</t>
    </rPh>
    <rPh sb="3" eb="4">
      <t>ヒト</t>
    </rPh>
    <phoneticPr fontId="2"/>
  </si>
  <si>
    <t xml:space="preserve"> ２．幼保連携型認定こども園</t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</si>
  <si>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0歳児</t>
    <rPh sb="1" eb="3">
      <t>サイジ</t>
    </rPh>
    <phoneticPr fontId="15"/>
  </si>
  <si>
    <t>1歳児</t>
    <rPh sb="1" eb="3">
      <t>サイジ</t>
    </rPh>
    <phoneticPr fontId="15"/>
  </si>
  <si>
    <t>2歳児</t>
    <rPh sb="1" eb="3">
      <t>サイジ</t>
    </rPh>
    <phoneticPr fontId="15"/>
  </si>
  <si>
    <t>園</t>
    <rPh sb="0" eb="1">
      <t>エン</t>
    </rPh>
    <phoneticPr fontId="15"/>
  </si>
  <si>
    <t>者</t>
    <rPh sb="0" eb="1">
      <t>シャ</t>
    </rPh>
    <phoneticPr fontId="15"/>
  </si>
  <si>
    <t>３．小学校</t>
    <phoneticPr fontId="2"/>
  </si>
  <si>
    <t>４．中学校</t>
    <phoneticPr fontId="2"/>
  </si>
  <si>
    <t>５．高等学校</t>
    <phoneticPr fontId="2"/>
  </si>
  <si>
    <t>27 年 度</t>
  </si>
  <si>
    <t>６．特別支援学校</t>
    <phoneticPr fontId="2"/>
  </si>
  <si>
    <t>27　 年 　度</t>
    <phoneticPr fontId="2"/>
  </si>
  <si>
    <t>７．専修学校</t>
    <phoneticPr fontId="2"/>
  </si>
  <si>
    <t>８．各種学校</t>
    <phoneticPr fontId="2"/>
  </si>
  <si>
    <t>27年度間</t>
    <rPh sb="2" eb="4">
      <t>ネンド</t>
    </rPh>
    <rPh sb="4" eb="5">
      <t>カン</t>
    </rPh>
    <phoneticPr fontId="3"/>
  </si>
  <si>
    <t xml:space="preserve"> 27　年　度</t>
    <phoneticPr fontId="15"/>
  </si>
  <si>
    <t xml:space="preserve"> 28　年　度</t>
    <phoneticPr fontId="2"/>
  </si>
  <si>
    <t>-</t>
    <phoneticPr fontId="15"/>
  </si>
  <si>
    <t>-</t>
    <phoneticPr fontId="15"/>
  </si>
  <si>
    <t>-</t>
    <phoneticPr fontId="15"/>
  </si>
  <si>
    <t>-</t>
    <phoneticPr fontId="15"/>
  </si>
  <si>
    <t xml:space="preserve"> 28　年　度</t>
    <phoneticPr fontId="2"/>
  </si>
  <si>
    <t xml:space="preserve">  27　年　度</t>
    <phoneticPr fontId="2"/>
  </si>
  <si>
    <t xml:space="preserve">  28　年　度</t>
    <phoneticPr fontId="2"/>
  </si>
  <si>
    <t>-</t>
    <phoneticPr fontId="2"/>
  </si>
  <si>
    <t>(x)</t>
  </si>
  <si>
    <t>(X)</t>
    <phoneticPr fontId="2"/>
  </si>
  <si>
    <t>（３）特別支援学級数、児童数</t>
    <rPh sb="3" eb="5">
      <t>トクベツ</t>
    </rPh>
    <rPh sb="5" eb="7">
      <t>シエン</t>
    </rPh>
    <phoneticPr fontId="2"/>
  </si>
  <si>
    <t>　27　年　度</t>
  </si>
  <si>
    <t xml:space="preserve">  27　年　度</t>
  </si>
  <si>
    <t>　28　年　度</t>
    <phoneticPr fontId="2"/>
  </si>
  <si>
    <t>(-)</t>
    <phoneticPr fontId="2"/>
  </si>
  <si>
    <t>調査項目の中にあった理由別長期欠席児童生徒数は、「児童生徒の問題行動等生徒指導上の諸問題に関する調査」に統合した。</t>
    <rPh sb="0" eb="2">
      <t>チョウサ</t>
    </rPh>
    <rPh sb="2" eb="4">
      <t>コウモク</t>
    </rPh>
    <rPh sb="5" eb="6">
      <t>ナカ</t>
    </rPh>
    <rPh sb="10" eb="12">
      <t>リユウ</t>
    </rPh>
    <rPh sb="12" eb="13">
      <t>ベツ</t>
    </rPh>
    <rPh sb="13" eb="15">
      <t>チョウキ</t>
    </rPh>
    <rPh sb="15" eb="17">
      <t>ケッセキ</t>
    </rPh>
    <rPh sb="17" eb="19">
      <t>ジドウ</t>
    </rPh>
    <rPh sb="19" eb="21">
      <t>セイト</t>
    </rPh>
    <rPh sb="21" eb="22">
      <t>スウ</t>
    </rPh>
    <rPh sb="25" eb="27">
      <t>ジドウ</t>
    </rPh>
    <rPh sb="27" eb="29">
      <t>セイト</t>
    </rPh>
    <rPh sb="30" eb="32">
      <t>モンダイ</t>
    </rPh>
    <rPh sb="32" eb="34">
      <t>コウドウ</t>
    </rPh>
    <rPh sb="34" eb="35">
      <t>トウ</t>
    </rPh>
    <rPh sb="35" eb="37">
      <t>セイト</t>
    </rPh>
    <rPh sb="37" eb="39">
      <t>シドウ</t>
    </rPh>
    <rPh sb="39" eb="40">
      <t>ジョウ</t>
    </rPh>
    <rPh sb="41" eb="44">
      <t>ショモンダイ</t>
    </rPh>
    <rPh sb="45" eb="46">
      <t>カン</t>
    </rPh>
    <rPh sb="48" eb="50">
      <t>チョウサ</t>
    </rPh>
    <rPh sb="52" eb="54">
      <t>トウゴウ</t>
    </rPh>
    <phoneticPr fontId="2"/>
  </si>
  <si>
    <t>（３）特別支援学級数、生徒数</t>
    <rPh sb="3" eb="5">
      <t>トクベツ</t>
    </rPh>
    <rPh sb="5" eb="7">
      <t>シエン</t>
    </rPh>
    <phoneticPr fontId="3"/>
  </si>
  <si>
    <t xml:space="preserve">       単位：級、人</t>
  </si>
  <si>
    <t>　注：（　）内は青森市から私立分を、弘前市から国立及び私立分を、八戸市から組合立及び私立分を、十和田市から県立分を抜き出した数値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クミアイ</t>
    </rPh>
    <rPh sb="39" eb="40">
      <t>タ</t>
    </rPh>
    <rPh sb="44" eb="45">
      <t>ブン</t>
    </rPh>
    <phoneticPr fontId="3"/>
  </si>
  <si>
    <t xml:space="preserve">  28　年　度</t>
    <phoneticPr fontId="2"/>
  </si>
  <si>
    <t>27 年 度</t>
    <phoneticPr fontId="2"/>
  </si>
  <si>
    <t>28 年 度</t>
  </si>
  <si>
    <t>28 年 度</t>
    <phoneticPr fontId="2"/>
  </si>
  <si>
    <t>27　年　度</t>
  </si>
  <si>
    <t>28年度間</t>
    <rPh sb="2" eb="4">
      <t>ネンド</t>
    </rPh>
    <rPh sb="4" eb="5">
      <t>カン</t>
    </rPh>
    <phoneticPr fontId="3"/>
  </si>
  <si>
    <t>28　年　度</t>
    <phoneticPr fontId="2"/>
  </si>
  <si>
    <t>　27　　年　　度</t>
  </si>
  <si>
    <t>28　 年 　度</t>
    <phoneticPr fontId="2"/>
  </si>
  <si>
    <t>　　柔　道　整　復</t>
    <rPh sb="2" eb="3">
      <t>ジュウ</t>
    </rPh>
    <rPh sb="4" eb="5">
      <t>ミチ</t>
    </rPh>
    <rPh sb="6" eb="7">
      <t>ヒトシ</t>
    </rPh>
    <rPh sb="8" eb="9">
      <t>マタ</t>
    </rPh>
    <phoneticPr fontId="2"/>
  </si>
  <si>
    <t>27　　年　　度</t>
  </si>
  <si>
    <t>28　　年　　度</t>
    <phoneticPr fontId="2"/>
  </si>
  <si>
    <t>28　　年　　度</t>
    <phoneticPr fontId="2"/>
  </si>
  <si>
    <t>27　　年　　度</t>
    <phoneticPr fontId="2"/>
  </si>
  <si>
    <t>27 　年 　度</t>
    <phoneticPr fontId="2"/>
  </si>
  <si>
    <t>28 　年 　度</t>
    <phoneticPr fontId="2"/>
  </si>
  <si>
    <t>　28　　年　　度</t>
    <phoneticPr fontId="2"/>
  </si>
  <si>
    <t>(-)</t>
    <phoneticPr fontId="2"/>
  </si>
  <si>
    <t>者　数</t>
    <phoneticPr fontId="15"/>
  </si>
  <si>
    <t>修 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</si>
</sst>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\(###,###,###\)"/>
    <numFmt numFmtId="178" formatCode="#,##0_);[Red]\(#,##0\)"/>
  </numFmts>
  <fonts count="2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</xf>
    <xf numFmtId="41" fontId="6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41" fontId="8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41" fontId="6" fillId="0" borderId="2" xfId="0" quotePrefix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textRotation="255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horizontal="right" vertical="center"/>
    </xf>
    <xf numFmtId="41" fontId="10" fillId="0" borderId="12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horizontal="right" vertical="center"/>
    </xf>
    <xf numFmtId="41" fontId="11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41" fontId="11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textRotation="255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2" xfId="0" quotePrefix="1" applyNumberFormat="1" applyFont="1" applyFill="1" applyBorder="1" applyAlignment="1" applyProtection="1">
      <alignment horizontal="right" vertical="center"/>
    </xf>
    <xf numFmtId="41" fontId="3" fillId="0" borderId="14" xfId="0" quotePrefix="1" applyNumberFormat="1" applyFont="1" applyFill="1" applyBorder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41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3" fillId="0" borderId="10" xfId="0" applyNumberFormat="1" applyFont="1" applyFill="1" applyBorder="1" applyAlignment="1" applyProtection="1">
      <alignment vertical="center"/>
    </xf>
    <xf numFmtId="41" fontId="10" fillId="0" borderId="12" xfId="0" applyNumberFormat="1" applyFont="1" applyFill="1" applyBorder="1" applyAlignment="1" applyProtection="1">
      <alignment vertical="center"/>
    </xf>
    <xf numFmtId="41" fontId="11" fillId="0" borderId="14" xfId="0" applyNumberFormat="1" applyFont="1" applyFill="1" applyBorder="1" applyAlignment="1" applyProtection="1">
      <alignment vertical="center"/>
    </xf>
    <xf numFmtId="41" fontId="3" fillId="0" borderId="14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 applyProtection="1">
      <alignment vertical="center"/>
    </xf>
    <xf numFmtId="41" fontId="3" fillId="0" borderId="1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41" fontId="3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/>
    </xf>
    <xf numFmtId="41" fontId="3" fillId="0" borderId="8" xfId="0" quotePrefix="1" applyNumberFormat="1" applyFont="1" applyFill="1" applyBorder="1" applyAlignment="1" applyProtection="1">
      <alignment horizontal="right" vertical="center"/>
    </xf>
    <xf numFmtId="41" fontId="11" fillId="0" borderId="3" xfId="0" applyNumberFormat="1" applyFont="1" applyFill="1" applyBorder="1" applyAlignment="1" applyProtection="1">
      <alignment vertical="center"/>
    </xf>
    <xf numFmtId="41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14" xfId="0" applyNumberFormat="1" applyFont="1" applyFill="1" applyBorder="1" applyAlignment="1" applyProtection="1">
      <alignment vertical="center"/>
    </xf>
    <xf numFmtId="178" fontId="3" fillId="0" borderId="14" xfId="0" quotePrefix="1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8" fontId="3" fillId="0" borderId="2" xfId="0" quotePrefix="1" applyNumberFormat="1" applyFont="1" applyFill="1" applyBorder="1" applyAlignment="1" applyProtection="1">
      <alignment vertical="center"/>
    </xf>
    <xf numFmtId="41" fontId="11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lef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9" xfId="0" applyNumberFormat="1" applyFont="1" applyFill="1" applyBorder="1" applyAlignment="1" applyProtection="1">
      <alignment horizontal="right" vertical="center"/>
    </xf>
    <xf numFmtId="41" fontId="3" fillId="0" borderId="8" xfId="0" applyNumberFormat="1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center" vertical="center"/>
    </xf>
    <xf numFmtId="41" fontId="10" fillId="0" borderId="1" xfId="0" applyNumberFormat="1" applyFont="1" applyFill="1" applyBorder="1" applyAlignment="1" applyProtection="1">
      <alignment horizontal="right" vertical="center"/>
    </xf>
    <xf numFmtId="41" fontId="10" fillId="0" borderId="13" xfId="0" applyNumberFormat="1" applyFont="1" applyFill="1" applyBorder="1" applyAlignment="1" applyProtection="1">
      <alignment horizontal="right" vertical="center"/>
    </xf>
    <xf numFmtId="41" fontId="11" fillId="0" borderId="11" xfId="0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 applyProtection="1">
      <alignment vertical="center"/>
    </xf>
    <xf numFmtId="41" fontId="10" fillId="0" borderId="11" xfId="0" applyNumberFormat="1" applyFont="1" applyFill="1" applyBorder="1" applyAlignment="1" applyProtection="1">
      <alignment vertical="center"/>
    </xf>
    <xf numFmtId="41" fontId="10" fillId="0" borderId="13" xfId="0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41" fontId="10" fillId="0" borderId="16" xfId="0" applyNumberFormat="1" applyFont="1" applyFill="1" applyBorder="1" applyAlignment="1" applyProtection="1">
      <alignment horizontal="right" vertical="center"/>
    </xf>
    <xf numFmtId="41" fontId="10" fillId="0" borderId="17" xfId="0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10" fillId="0" borderId="12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 shrinkToFi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176" fontId="3" fillId="0" borderId="14" xfId="0" quotePrefix="1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1" fontId="6" fillId="0" borderId="14" xfId="0" applyNumberFormat="1" applyFont="1" applyFill="1" applyBorder="1" applyAlignment="1" applyProtection="1">
      <alignment vertical="center"/>
    </xf>
    <xf numFmtId="41" fontId="7" fillId="0" borderId="14" xfId="0" applyNumberFormat="1" applyFont="1" applyFill="1" applyBorder="1" applyAlignment="1" applyProtection="1">
      <alignment vertical="center"/>
    </xf>
    <xf numFmtId="41" fontId="8" fillId="0" borderId="14" xfId="0" applyNumberFormat="1" applyFont="1" applyFill="1" applyBorder="1" applyAlignment="1" applyProtection="1">
      <alignment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/>
    </xf>
    <xf numFmtId="41" fontId="11" fillId="2" borderId="2" xfId="0" applyNumberFormat="1" applyFont="1" applyFill="1" applyBorder="1" applyAlignment="1" applyProtection="1">
      <alignment horizontal="right" vertical="center"/>
    </xf>
    <xf numFmtId="41" fontId="11" fillId="2" borderId="14" xfId="0" applyNumberFormat="1" applyFont="1" applyFill="1" applyBorder="1" applyAlignment="1" applyProtection="1">
      <alignment horizontal="right" vertical="center"/>
    </xf>
    <xf numFmtId="41" fontId="11" fillId="2" borderId="0" xfId="0" applyNumberFormat="1" applyFont="1" applyFill="1" applyBorder="1" applyAlignment="1" applyProtection="1">
      <alignment horizontal="right" vertical="center"/>
    </xf>
    <xf numFmtId="41" fontId="11" fillId="2" borderId="2" xfId="0" applyNumberFormat="1" applyFont="1" applyFill="1" applyBorder="1" applyAlignment="1" applyProtection="1">
      <alignment vertical="center"/>
    </xf>
    <xf numFmtId="41" fontId="11" fillId="2" borderId="14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1" fontId="8" fillId="2" borderId="2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vertical="center"/>
    </xf>
    <xf numFmtId="41" fontId="8" fillId="2" borderId="2" xfId="0" quotePrefix="1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>
      <alignment vertical="center"/>
    </xf>
    <xf numFmtId="41" fontId="11" fillId="2" borderId="0" xfId="0" applyNumberFormat="1" applyFont="1" applyFill="1" applyBorder="1" applyAlignment="1" applyProtection="1">
      <alignment vertical="center"/>
    </xf>
    <xf numFmtId="41" fontId="8" fillId="2" borderId="0" xfId="0" applyNumberFormat="1" applyFont="1" applyFill="1" applyBorder="1" applyAlignment="1" applyProtection="1">
      <alignment vertical="center"/>
    </xf>
    <xf numFmtId="41" fontId="11" fillId="2" borderId="3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41" fontId="11" fillId="2" borderId="2" xfId="0" quotePrefix="1" applyNumberFormat="1" applyFont="1" applyFill="1" applyBorder="1" applyAlignment="1" applyProtection="1">
      <alignment horizontal="right" vertical="center"/>
    </xf>
    <xf numFmtId="41" fontId="11" fillId="2" borderId="14" xfId="0" quotePrefix="1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 applyProtection="1">
      <alignment vertical="center"/>
    </xf>
    <xf numFmtId="41" fontId="11" fillId="0" borderId="10" xfId="0" applyNumberFormat="1" applyFont="1" applyFill="1" applyBorder="1" applyAlignment="1" applyProtection="1">
      <alignment vertical="center"/>
    </xf>
    <xf numFmtId="41" fontId="3" fillId="0" borderId="10" xfId="0" quotePrefix="1" applyNumberFormat="1" applyFont="1" applyFill="1" applyBorder="1" applyAlignment="1" applyProtection="1">
      <alignment horizontal="right" vertical="center"/>
    </xf>
    <xf numFmtId="41" fontId="3" fillId="0" borderId="15" xfId="0" quotePrefix="1" applyNumberFormat="1" applyFont="1" applyFill="1" applyBorder="1" applyAlignment="1" applyProtection="1">
      <alignment horizontal="right" vertical="center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8" fillId="0" borderId="9" xfId="0" applyNumberFormat="1" applyFont="1" applyFill="1" applyBorder="1" applyAlignment="1" applyProtection="1">
      <alignment horizontal="right" vertical="center"/>
    </xf>
    <xf numFmtId="41" fontId="18" fillId="0" borderId="8" xfId="0" applyNumberFormat="1" applyFont="1" applyFill="1" applyBorder="1" applyAlignment="1" applyProtection="1">
      <alignment horizontal="right" vertical="center"/>
    </xf>
    <xf numFmtId="41" fontId="3" fillId="0" borderId="9" xfId="0" quotePrefix="1" applyNumberFormat="1" applyFont="1" applyFill="1" applyBorder="1" applyAlignment="1" applyProtection="1">
      <alignment horizontal="right" vertical="center"/>
    </xf>
    <xf numFmtId="41" fontId="3" fillId="0" borderId="2" xfId="0" applyNumberFormat="1" applyFont="1" applyFill="1" applyBorder="1" applyAlignment="1">
      <alignment vertical="center"/>
    </xf>
    <xf numFmtId="41" fontId="17" fillId="0" borderId="0" xfId="0" applyNumberFormat="1" applyFont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41" fontId="10" fillId="0" borderId="12" xfId="0" applyNumberFormat="1" applyFont="1" applyFill="1" applyBorder="1" applyAlignment="1" applyProtection="1">
      <alignment vertical="center" shrinkToFit="1"/>
    </xf>
    <xf numFmtId="41" fontId="11" fillId="0" borderId="2" xfId="0" applyNumberFormat="1" applyFont="1" applyFill="1" applyBorder="1" applyAlignment="1" applyProtection="1">
      <alignment vertical="center" shrinkToFi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 applyProtection="1">
      <alignment horizontal="distributed" vertical="center"/>
    </xf>
    <xf numFmtId="177" fontId="3" fillId="0" borderId="19" xfId="0" quotePrefix="1" applyNumberFormat="1" applyFont="1" applyFill="1" applyBorder="1" applyAlignment="1" applyProtection="1">
      <alignment horizontal="right" vertical="center"/>
    </xf>
    <xf numFmtId="177" fontId="3" fillId="0" borderId="20" xfId="0" quotePrefix="1" applyNumberFormat="1" applyFont="1" applyFill="1" applyBorder="1" applyAlignment="1" applyProtection="1">
      <alignment horizontal="right" vertical="center"/>
    </xf>
    <xf numFmtId="177" fontId="3" fillId="0" borderId="20" xfId="0" applyNumberFormat="1" applyFont="1" applyFill="1" applyBorder="1" applyAlignment="1" applyProtection="1">
      <alignment horizontal="right" vertical="center"/>
    </xf>
    <xf numFmtId="177" fontId="3" fillId="0" borderId="18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7" fontId="14" fillId="0" borderId="20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177" fontId="14" fillId="0" borderId="18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/>
    </xf>
    <xf numFmtId="41" fontId="3" fillId="0" borderId="23" xfId="0" applyNumberFormat="1" applyFont="1" applyFill="1" applyBorder="1" applyAlignment="1" applyProtection="1">
      <alignment vertical="center"/>
    </xf>
    <xf numFmtId="41" fontId="3" fillId="0" borderId="22" xfId="0" applyNumberFormat="1" applyFont="1" applyFill="1" applyBorder="1" applyAlignment="1" applyProtection="1">
      <alignment vertical="center"/>
    </xf>
    <xf numFmtId="41" fontId="3" fillId="0" borderId="22" xfId="0" quotePrefix="1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vertical="center"/>
    </xf>
    <xf numFmtId="0" fontId="6" fillId="0" borderId="25" xfId="0" applyFont="1" applyFill="1" applyBorder="1" applyAlignment="1">
      <alignment vertical="center"/>
    </xf>
    <xf numFmtId="41" fontId="3" fillId="0" borderId="22" xfId="0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horizontal="right" vertical="center"/>
    </xf>
    <xf numFmtId="41" fontId="3" fillId="0" borderId="24" xfId="0" quotePrefix="1" applyNumberFormat="1" applyFont="1" applyFill="1" applyBorder="1" applyAlignment="1" applyProtection="1">
      <alignment horizontal="right" vertical="center"/>
    </xf>
    <xf numFmtId="41" fontId="6" fillId="0" borderId="22" xfId="0" applyNumberFormat="1" applyFont="1" applyFill="1" applyBorder="1" applyAlignment="1" applyProtection="1">
      <alignment horizontal="right" vertical="center"/>
    </xf>
    <xf numFmtId="41" fontId="6" fillId="0" borderId="25" xfId="0" applyNumberFormat="1" applyFont="1" applyFill="1" applyBorder="1" applyAlignment="1" applyProtection="1">
      <alignment vertical="center"/>
    </xf>
    <xf numFmtId="41" fontId="6" fillId="0" borderId="22" xfId="0" quotePrefix="1" applyNumberFormat="1" applyFont="1" applyFill="1" applyBorder="1" applyAlignment="1" applyProtection="1">
      <alignment horizontal="right" vertical="center"/>
    </xf>
    <xf numFmtId="41" fontId="3" fillId="0" borderId="25" xfId="0" applyNumberFormat="1" applyFont="1" applyFill="1" applyBorder="1" applyAlignment="1" applyProtection="1">
      <alignment vertical="center"/>
    </xf>
    <xf numFmtId="41" fontId="3" fillId="0" borderId="23" xfId="0" applyNumberFormat="1" applyFont="1" applyFill="1" applyBorder="1" applyAlignment="1" applyProtection="1">
      <alignment horizontal="right" vertical="center"/>
    </xf>
    <xf numFmtId="41" fontId="3" fillId="0" borderId="25" xfId="0" quotePrefix="1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41" fontId="3" fillId="0" borderId="25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distributed" vertical="center"/>
    </xf>
    <xf numFmtId="41" fontId="3" fillId="0" borderId="20" xfId="0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41" fontId="3" fillId="0" borderId="18" xfId="0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distributed" vertical="center"/>
    </xf>
    <xf numFmtId="41" fontId="3" fillId="0" borderId="27" xfId="0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vertical="center"/>
    </xf>
    <xf numFmtId="41" fontId="3" fillId="0" borderId="26" xfId="0" applyNumberFormat="1" applyFont="1" applyFill="1" applyBorder="1" applyAlignment="1" applyProtection="1">
      <alignment horizontal="right" vertical="center"/>
    </xf>
    <xf numFmtId="41" fontId="3" fillId="0" borderId="29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distributed" vertical="center"/>
    </xf>
    <xf numFmtId="41" fontId="3" fillId="0" borderId="30" xfId="0" quotePrefix="1" applyNumberFormat="1" applyFont="1" applyFill="1" applyBorder="1" applyAlignment="1" applyProtection="1">
      <alignment horizontal="right" vertical="center"/>
    </xf>
    <xf numFmtId="41" fontId="3" fillId="0" borderId="32" xfId="0" quotePrefix="1" applyNumberFormat="1" applyFont="1" applyFill="1" applyBorder="1" applyAlignment="1" applyProtection="1">
      <alignment horizontal="right" vertical="center"/>
    </xf>
    <xf numFmtId="41" fontId="3" fillId="0" borderId="31" xfId="0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41" fontId="3" fillId="0" borderId="20" xfId="0" applyNumberFormat="1" applyFont="1" applyFill="1" applyBorder="1" applyAlignment="1" applyProtection="1">
      <alignment vertical="center"/>
    </xf>
    <xf numFmtId="41" fontId="3" fillId="0" borderId="18" xfId="0" applyNumberFormat="1" applyFont="1" applyFill="1" applyBorder="1" applyAlignment="1" applyProtection="1">
      <alignment vertical="center"/>
    </xf>
    <xf numFmtId="41" fontId="3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distributed" vertical="center"/>
    </xf>
    <xf numFmtId="41" fontId="3" fillId="0" borderId="18" xfId="0" quotePrefix="1" applyNumberFormat="1" applyFont="1" applyFill="1" applyBorder="1" applyAlignment="1" applyProtection="1">
      <alignment horizontal="right" vertical="center"/>
    </xf>
    <xf numFmtId="41" fontId="6" fillId="0" borderId="18" xfId="0" applyNumberFormat="1" applyFont="1" applyFill="1" applyBorder="1" applyAlignment="1" applyProtection="1">
      <alignment horizontal="right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distributed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horizontal="distributed" vertical="center"/>
    </xf>
    <xf numFmtId="177" fontId="3" fillId="0" borderId="21" xfId="0" quotePrefix="1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horizontal="distributed" vertical="center"/>
    </xf>
    <xf numFmtId="177" fontId="3" fillId="0" borderId="20" xfId="0" quotePrefix="1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</xf>
    <xf numFmtId="41" fontId="3" fillId="0" borderId="20" xfId="0" quotePrefix="1" applyNumberFormat="1" applyFont="1" applyFill="1" applyBorder="1" applyAlignment="1" applyProtection="1">
      <alignment horizontal="right" vertical="center"/>
    </xf>
    <xf numFmtId="41" fontId="6" fillId="0" borderId="18" xfId="0" quotePrefix="1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distributed" vertical="center"/>
    </xf>
    <xf numFmtId="41" fontId="3" fillId="0" borderId="26" xfId="0" applyNumberFormat="1" applyFont="1" applyFill="1" applyBorder="1" applyAlignment="1" applyProtection="1">
      <alignment vertical="center"/>
    </xf>
    <xf numFmtId="41" fontId="3" fillId="0" borderId="28" xfId="0" quotePrefix="1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 applyProtection="1">
      <alignment vertical="center"/>
    </xf>
    <xf numFmtId="0" fontId="6" fillId="0" borderId="29" xfId="0" applyFont="1" applyFill="1" applyBorder="1" applyAlignment="1">
      <alignment vertical="center"/>
    </xf>
    <xf numFmtId="41" fontId="3" fillId="0" borderId="26" xfId="0" quotePrefix="1" applyNumberFormat="1" applyFont="1" applyFill="1" applyBorder="1" applyAlignment="1" applyProtection="1">
      <alignment horizontal="right" vertical="center"/>
    </xf>
    <xf numFmtId="41" fontId="6" fillId="0" borderId="26" xfId="0" quotePrefix="1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vertical="center"/>
    </xf>
    <xf numFmtId="41" fontId="3" fillId="0" borderId="23" xfId="0" quotePrefix="1" applyNumberFormat="1" applyFont="1" applyFill="1" applyBorder="1" applyAlignment="1" applyProtection="1">
      <alignment horizontal="right" vertical="center"/>
    </xf>
    <xf numFmtId="41" fontId="3" fillId="0" borderId="29" xfId="0" quotePrefix="1" applyNumberFormat="1" applyFont="1" applyFill="1" applyBorder="1" applyAlignment="1" applyProtection="1">
      <alignment horizontal="right" vertical="center"/>
    </xf>
    <xf numFmtId="41" fontId="6" fillId="0" borderId="26" xfId="0" applyNumberFormat="1" applyFont="1" applyFill="1" applyBorder="1" applyAlignment="1" applyProtection="1">
      <alignment horizontal="right" vertical="center"/>
    </xf>
    <xf numFmtId="41" fontId="3" fillId="0" borderId="21" xfId="0" quotePrefix="1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vertical="center"/>
    </xf>
    <xf numFmtId="41" fontId="3" fillId="0" borderId="32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>
      <alignment vertical="center"/>
    </xf>
    <xf numFmtId="41" fontId="3" fillId="0" borderId="32" xfId="0" applyNumberFormat="1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 applyProtection="1">
      <alignment horizontal="distributed" vertical="center"/>
    </xf>
    <xf numFmtId="0" fontId="11" fillId="0" borderId="25" xfId="0" applyFont="1" applyFill="1" applyBorder="1" applyAlignment="1" applyProtection="1">
      <alignment vertical="center"/>
    </xf>
    <xf numFmtId="0" fontId="8" fillId="0" borderId="25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8" fillId="0" borderId="21" xfId="0" applyFont="1" applyFill="1" applyBorder="1" applyAlignment="1">
      <alignment vertical="center"/>
    </xf>
    <xf numFmtId="41" fontId="11" fillId="0" borderId="18" xfId="0" quotePrefix="1" applyNumberFormat="1" applyFont="1" applyFill="1" applyBorder="1" applyAlignment="1" applyProtection="1">
      <alignment horizontal="right" vertical="center"/>
    </xf>
    <xf numFmtId="0" fontId="3" fillId="0" borderId="34" xfId="0" applyFont="1" applyFill="1" applyBorder="1" applyAlignment="1" applyProtection="1">
      <alignment horizontal="center" vertical="center"/>
    </xf>
    <xf numFmtId="41" fontId="3" fillId="0" borderId="34" xfId="0" applyNumberFormat="1" applyFont="1" applyFill="1" applyBorder="1" applyAlignment="1" applyProtection="1">
      <alignment horizontal="right" vertical="center"/>
    </xf>
    <xf numFmtId="41" fontId="3" fillId="0" borderId="35" xfId="0" applyNumberFormat="1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 applyProtection="1">
      <alignment horizontal="distributed" vertical="center"/>
    </xf>
    <xf numFmtId="41" fontId="3" fillId="0" borderId="34" xfId="0" applyNumberFormat="1" applyFont="1" applyFill="1" applyBorder="1" applyAlignment="1" applyProtection="1">
      <alignment vertical="center"/>
    </xf>
    <xf numFmtId="41" fontId="3" fillId="0" borderId="35" xfId="0" applyNumberFormat="1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 shrinkToFit="1"/>
    </xf>
    <xf numFmtId="41" fontId="3" fillId="0" borderId="19" xfId="0" applyNumberFormat="1" applyFont="1" applyFill="1" applyBorder="1" applyAlignment="1" applyProtection="1">
      <alignment vertical="center"/>
    </xf>
    <xf numFmtId="41" fontId="6" fillId="0" borderId="21" xfId="0" applyNumberFormat="1" applyFont="1" applyFill="1" applyBorder="1" applyAlignment="1" applyProtection="1">
      <alignment vertical="center"/>
    </xf>
    <xf numFmtId="41" fontId="3" fillId="0" borderId="27" xfId="0" applyNumberFormat="1" applyFont="1" applyFill="1" applyBorder="1" applyAlignment="1" applyProtection="1">
      <alignment vertical="center"/>
    </xf>
    <xf numFmtId="41" fontId="3" fillId="0" borderId="29" xfId="0" applyNumberFormat="1" applyFont="1" applyFill="1" applyBorder="1" applyAlignment="1" applyProtection="1">
      <alignment vertical="center"/>
    </xf>
    <xf numFmtId="41" fontId="6" fillId="0" borderId="29" xfId="0" applyNumberFormat="1" applyFont="1" applyFill="1" applyBorder="1" applyAlignment="1" applyProtection="1">
      <alignment vertical="center"/>
    </xf>
    <xf numFmtId="41" fontId="3" fillId="0" borderId="27" xfId="0" quotePrefix="1" applyNumberFormat="1" applyFont="1" applyFill="1" applyBorder="1" applyAlignment="1" applyProtection="1">
      <alignment horizontal="right" vertical="center"/>
    </xf>
    <xf numFmtId="41" fontId="11" fillId="0" borderId="28" xfId="0" quotePrefix="1" applyNumberFormat="1" applyFont="1" applyFill="1" applyBorder="1" applyAlignment="1" applyProtection="1">
      <alignment horizontal="right" vertical="center"/>
    </xf>
    <xf numFmtId="41" fontId="3" fillId="0" borderId="19" xfId="0" quotePrefix="1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41" fontId="8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177" fontId="3" fillId="0" borderId="18" xfId="0" applyNumberFormat="1" applyFont="1" applyFill="1" applyBorder="1" applyAlignment="1" applyProtection="1">
      <alignment horizontal="right" vertical="center"/>
    </xf>
    <xf numFmtId="41" fontId="10" fillId="0" borderId="2" xfId="0" applyNumberFormat="1" applyFont="1" applyFill="1" applyBorder="1" applyAlignment="1" applyProtection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0" fontId="18" fillId="0" borderId="9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 textRotation="255"/>
    </xf>
    <xf numFmtId="0" fontId="3" fillId="0" borderId="22" xfId="0" applyFont="1" applyFill="1" applyBorder="1" applyAlignment="1" applyProtection="1">
      <alignment vertical="center" textRotation="255"/>
    </xf>
    <xf numFmtId="0" fontId="3" fillId="0" borderId="30" xfId="0" applyFont="1" applyFill="1" applyBorder="1" applyAlignment="1" applyProtection="1">
      <alignment vertical="center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1" fontId="18" fillId="0" borderId="11" xfId="0" applyNumberFormat="1" applyFont="1" applyFill="1" applyBorder="1" applyAlignment="1" applyProtection="1">
      <alignment horizontal="right" vertical="center"/>
    </xf>
    <xf numFmtId="41" fontId="18" fillId="0" borderId="13" xfId="0" quotePrefix="1" applyNumberFormat="1" applyFont="1" applyFill="1" applyBorder="1" applyAlignment="1" applyProtection="1">
      <alignment horizontal="right" vertical="center"/>
    </xf>
    <xf numFmtId="41" fontId="18" fillId="0" borderId="13" xfId="0" applyNumberFormat="1" applyFont="1" applyFill="1" applyBorder="1" applyAlignment="1" applyProtection="1">
      <alignment horizontal="right" vertical="center"/>
    </xf>
    <xf numFmtId="41" fontId="10" fillId="0" borderId="13" xfId="0" quotePrefix="1" applyNumberFormat="1" applyFont="1" applyFill="1" applyBorder="1" applyAlignment="1" applyProtection="1">
      <alignment horizontal="right" vertical="center"/>
    </xf>
    <xf numFmtId="41" fontId="10" fillId="0" borderId="1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41" fontId="18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1" fontId="11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5" xfId="0" applyNumberFormat="1" applyFont="1" applyFill="1" applyBorder="1" applyAlignment="1" applyProtection="1">
      <alignment horizontal="center"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41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8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41" fontId="3" fillId="0" borderId="10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/>
    </xf>
    <xf numFmtId="41" fontId="18" fillId="0" borderId="12" xfId="0" applyNumberFormat="1" applyFont="1" applyFill="1" applyBorder="1" applyAlignment="1" applyProtection="1">
      <alignment horizontal="center" vertical="center"/>
    </xf>
    <xf numFmtId="41" fontId="10" fillId="0" borderId="10" xfId="0" applyNumberFormat="1" applyFont="1" applyFill="1" applyBorder="1" applyAlignment="1" applyProtection="1">
      <alignment horizontal="center" vertical="center"/>
    </xf>
    <xf numFmtId="41" fontId="10" fillId="0" borderId="12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41" fontId="3" fillId="0" borderId="14" xfId="0" applyNumberFormat="1" applyFont="1" applyFill="1" applyBorder="1" applyAlignment="1" applyProtection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M70"/>
  <sheetViews>
    <sheetView showGridLines="0" zoomScale="80" zoomScaleNormal="80" workbookViewId="0">
      <selection activeCell="L5" sqref="L5:L6"/>
    </sheetView>
  </sheetViews>
  <sheetFormatPr defaultColWidth="10.69921875" defaultRowHeight="12.75"/>
  <cols>
    <col min="1" max="1" width="2.69921875" style="9" customWidth="1"/>
    <col min="2" max="2" width="9.5" style="9" customWidth="1"/>
    <col min="3" max="12" width="9" style="9" customWidth="1"/>
    <col min="13" max="16384" width="10.69921875" style="9"/>
  </cols>
  <sheetData>
    <row r="1" spans="1:13" ht="23.25" customHeight="1">
      <c r="A1" s="184" t="s">
        <v>348</v>
      </c>
    </row>
    <row r="2" spans="1:13" ht="5.25" customHeight="1"/>
    <row r="3" spans="1:13" ht="18.75" customHeight="1">
      <c r="A3" s="5" t="s">
        <v>349</v>
      </c>
      <c r="B3" s="3"/>
    </row>
    <row r="4" spans="1:13" ht="18.75" customHeight="1">
      <c r="A4" s="22" t="s">
        <v>107</v>
      </c>
      <c r="B4" s="24"/>
      <c r="C4" s="6"/>
      <c r="D4" s="6"/>
      <c r="E4" s="6"/>
      <c r="F4" s="6"/>
      <c r="G4" s="6"/>
      <c r="H4" s="6"/>
      <c r="I4" s="6"/>
      <c r="J4" s="6"/>
      <c r="K4" s="390" t="s">
        <v>338</v>
      </c>
      <c r="L4" s="390"/>
    </row>
    <row r="5" spans="1:13" ht="24" customHeight="1">
      <c r="A5" s="391" t="s">
        <v>337</v>
      </c>
      <c r="B5" s="392"/>
      <c r="C5" s="46" t="s">
        <v>108</v>
      </c>
      <c r="D5" s="53"/>
      <c r="E5" s="50" t="s">
        <v>6</v>
      </c>
      <c r="F5" s="54"/>
      <c r="G5" s="50" t="s">
        <v>109</v>
      </c>
      <c r="H5" s="50" t="s">
        <v>108</v>
      </c>
      <c r="I5" s="50" t="s">
        <v>16</v>
      </c>
      <c r="J5" s="50" t="s">
        <v>6</v>
      </c>
      <c r="K5" s="53"/>
      <c r="L5" s="55" t="s">
        <v>336</v>
      </c>
      <c r="M5" s="6"/>
    </row>
    <row r="6" spans="1:13" ht="24" customHeight="1">
      <c r="A6" s="393"/>
      <c r="B6" s="394"/>
      <c r="C6" s="56" t="s">
        <v>110</v>
      </c>
      <c r="D6" s="56" t="s">
        <v>111</v>
      </c>
      <c r="E6" s="56" t="s">
        <v>112</v>
      </c>
      <c r="F6" s="56" t="s">
        <v>110</v>
      </c>
      <c r="G6" s="56" t="s">
        <v>32</v>
      </c>
      <c r="H6" s="56" t="s">
        <v>33</v>
      </c>
      <c r="I6" s="56" t="s">
        <v>113</v>
      </c>
      <c r="J6" s="56" t="s">
        <v>114</v>
      </c>
      <c r="K6" s="56" t="s">
        <v>115</v>
      </c>
      <c r="L6" s="57" t="s">
        <v>116</v>
      </c>
      <c r="M6" s="6"/>
    </row>
    <row r="7" spans="1:13" ht="24" customHeight="1">
      <c r="A7" s="83" t="s">
        <v>380</v>
      </c>
      <c r="B7" s="1"/>
      <c r="C7" s="66">
        <v>107</v>
      </c>
      <c r="D7" s="66">
        <v>107</v>
      </c>
      <c r="E7" s="66">
        <v>0</v>
      </c>
      <c r="F7" s="66">
        <v>6533</v>
      </c>
      <c r="G7" s="66">
        <v>3245</v>
      </c>
      <c r="H7" s="66">
        <v>3288</v>
      </c>
      <c r="I7" s="66">
        <v>2017</v>
      </c>
      <c r="J7" s="66">
        <v>2171</v>
      </c>
      <c r="K7" s="66">
        <v>2345</v>
      </c>
      <c r="L7" s="67">
        <v>2844</v>
      </c>
      <c r="M7" s="6"/>
    </row>
    <row r="8" spans="1:13" s="14" customFormat="1" ht="24" customHeight="1">
      <c r="A8" s="58" t="s">
        <v>381</v>
      </c>
      <c r="B8" s="59"/>
      <c r="C8" s="60">
        <f t="shared" ref="C8:L8" si="0">C9+C20</f>
        <v>100</v>
      </c>
      <c r="D8" s="60">
        <f t="shared" si="0"/>
        <v>100</v>
      </c>
      <c r="E8" s="60">
        <v>0</v>
      </c>
      <c r="F8" s="60">
        <f t="shared" si="0"/>
        <v>6013</v>
      </c>
      <c r="G8" s="60">
        <f t="shared" si="0"/>
        <v>3034</v>
      </c>
      <c r="H8" s="60">
        <f t="shared" si="0"/>
        <v>2979</v>
      </c>
      <c r="I8" s="60">
        <f t="shared" si="0"/>
        <v>1794</v>
      </c>
      <c r="J8" s="60">
        <f t="shared" si="0"/>
        <v>2097</v>
      </c>
      <c r="K8" s="60">
        <f t="shared" si="0"/>
        <v>2122</v>
      </c>
      <c r="L8" s="61">
        <f t="shared" si="0"/>
        <v>2332</v>
      </c>
      <c r="M8" s="12"/>
    </row>
    <row r="9" spans="1:13" s="14" customFormat="1" ht="29.25" customHeight="1">
      <c r="A9" s="395" t="s">
        <v>335</v>
      </c>
      <c r="B9" s="396"/>
      <c r="C9" s="62">
        <f t="shared" ref="C9:L9" si="1">SUM(C10:C19)</f>
        <v>83</v>
      </c>
      <c r="D9" s="62">
        <f t="shared" si="1"/>
        <v>83</v>
      </c>
      <c r="E9" s="62">
        <f t="shared" si="1"/>
        <v>0</v>
      </c>
      <c r="F9" s="62">
        <f t="shared" si="1"/>
        <v>5421</v>
      </c>
      <c r="G9" s="62">
        <f t="shared" si="1"/>
        <v>2732</v>
      </c>
      <c r="H9" s="62">
        <f t="shared" si="1"/>
        <v>2689</v>
      </c>
      <c r="I9" s="62">
        <f t="shared" si="1"/>
        <v>1643</v>
      </c>
      <c r="J9" s="62">
        <f t="shared" si="1"/>
        <v>1881</v>
      </c>
      <c r="K9" s="62">
        <f t="shared" si="1"/>
        <v>1897</v>
      </c>
      <c r="L9" s="63">
        <f t="shared" si="1"/>
        <v>2100</v>
      </c>
      <c r="M9" s="12"/>
    </row>
    <row r="10" spans="1:13" ht="18.75" customHeight="1">
      <c r="A10" s="254"/>
      <c r="B10" s="239" t="s">
        <v>36</v>
      </c>
      <c r="C10" s="245">
        <v>29</v>
      </c>
      <c r="D10" s="245">
        <v>29</v>
      </c>
      <c r="E10" s="245">
        <v>0</v>
      </c>
      <c r="F10" s="245">
        <f>SUM(G10:H10)</f>
        <v>2129</v>
      </c>
      <c r="G10" s="245">
        <v>1082</v>
      </c>
      <c r="H10" s="245">
        <v>1047</v>
      </c>
      <c r="I10" s="245">
        <v>669</v>
      </c>
      <c r="J10" s="245">
        <v>744</v>
      </c>
      <c r="K10" s="245">
        <v>716</v>
      </c>
      <c r="L10" s="246">
        <v>781</v>
      </c>
      <c r="M10" s="6"/>
    </row>
    <row r="11" spans="1:13" ht="18.75" customHeight="1">
      <c r="A11" s="238"/>
      <c r="B11" s="239" t="s">
        <v>38</v>
      </c>
      <c r="C11" s="245">
        <v>10</v>
      </c>
      <c r="D11" s="245">
        <v>10</v>
      </c>
      <c r="E11" s="245">
        <v>0</v>
      </c>
      <c r="F11" s="245">
        <f t="shared" ref="F11:F19" si="2">SUM(G11:H11)</f>
        <v>671</v>
      </c>
      <c r="G11" s="245">
        <v>330</v>
      </c>
      <c r="H11" s="245">
        <v>341</v>
      </c>
      <c r="I11" s="245">
        <v>190</v>
      </c>
      <c r="J11" s="245">
        <v>246</v>
      </c>
      <c r="K11" s="245">
        <v>235</v>
      </c>
      <c r="L11" s="246">
        <v>269</v>
      </c>
      <c r="M11" s="6"/>
    </row>
    <row r="12" spans="1:13" ht="18.75" customHeight="1">
      <c r="A12" s="238"/>
      <c r="B12" s="239" t="s">
        <v>39</v>
      </c>
      <c r="C12" s="245">
        <v>20</v>
      </c>
      <c r="D12" s="245">
        <v>20</v>
      </c>
      <c r="E12" s="245">
        <v>0</v>
      </c>
      <c r="F12" s="245">
        <f t="shared" si="2"/>
        <v>1169</v>
      </c>
      <c r="G12" s="245">
        <v>592</v>
      </c>
      <c r="H12" s="245">
        <v>577</v>
      </c>
      <c r="I12" s="245">
        <v>322</v>
      </c>
      <c r="J12" s="245">
        <v>398</v>
      </c>
      <c r="K12" s="245">
        <v>449</v>
      </c>
      <c r="L12" s="246">
        <v>557</v>
      </c>
      <c r="M12" s="6"/>
    </row>
    <row r="13" spans="1:13" ht="18.75" customHeight="1">
      <c r="A13" s="238"/>
      <c r="B13" s="239" t="s">
        <v>40</v>
      </c>
      <c r="C13" s="245">
        <v>3</v>
      </c>
      <c r="D13" s="245">
        <v>3</v>
      </c>
      <c r="E13" s="245">
        <v>0</v>
      </c>
      <c r="F13" s="245">
        <f t="shared" si="2"/>
        <v>73</v>
      </c>
      <c r="G13" s="245">
        <v>38</v>
      </c>
      <c r="H13" s="245">
        <v>35</v>
      </c>
      <c r="I13" s="245">
        <v>22</v>
      </c>
      <c r="J13" s="245">
        <v>21</v>
      </c>
      <c r="K13" s="245">
        <v>30</v>
      </c>
      <c r="L13" s="246">
        <v>37</v>
      </c>
      <c r="M13" s="6"/>
    </row>
    <row r="14" spans="1:13" ht="18.75" customHeight="1">
      <c r="A14" s="238"/>
      <c r="B14" s="239" t="s">
        <v>41</v>
      </c>
      <c r="C14" s="245">
        <v>5</v>
      </c>
      <c r="D14" s="245">
        <v>5</v>
      </c>
      <c r="E14" s="245">
        <v>0</v>
      </c>
      <c r="F14" s="245">
        <f t="shared" si="2"/>
        <v>240</v>
      </c>
      <c r="G14" s="245">
        <v>106</v>
      </c>
      <c r="H14" s="245">
        <v>134</v>
      </c>
      <c r="I14" s="245">
        <v>92</v>
      </c>
      <c r="J14" s="245">
        <v>75</v>
      </c>
      <c r="K14" s="245">
        <v>73</v>
      </c>
      <c r="L14" s="246">
        <v>84</v>
      </c>
      <c r="M14" s="6"/>
    </row>
    <row r="15" spans="1:13" ht="18.75" customHeight="1">
      <c r="A15" s="238"/>
      <c r="B15" s="239" t="s">
        <v>334</v>
      </c>
      <c r="C15" s="245">
        <v>3</v>
      </c>
      <c r="D15" s="245">
        <v>3</v>
      </c>
      <c r="E15" s="245">
        <v>0</v>
      </c>
      <c r="F15" s="245">
        <f t="shared" si="2"/>
        <v>167</v>
      </c>
      <c r="G15" s="245">
        <v>72</v>
      </c>
      <c r="H15" s="245">
        <v>95</v>
      </c>
      <c r="I15" s="245">
        <v>45</v>
      </c>
      <c r="J15" s="245">
        <v>68</v>
      </c>
      <c r="K15" s="245">
        <v>54</v>
      </c>
      <c r="L15" s="246">
        <v>51</v>
      </c>
      <c r="M15" s="6"/>
    </row>
    <row r="16" spans="1:13" ht="18.75" customHeight="1">
      <c r="A16" s="238"/>
      <c r="B16" s="239" t="s">
        <v>42</v>
      </c>
      <c r="C16" s="245">
        <v>3</v>
      </c>
      <c r="D16" s="245">
        <v>3</v>
      </c>
      <c r="E16" s="245">
        <v>0</v>
      </c>
      <c r="F16" s="245">
        <f t="shared" si="2"/>
        <v>320</v>
      </c>
      <c r="G16" s="245">
        <v>169</v>
      </c>
      <c r="H16" s="245">
        <v>151</v>
      </c>
      <c r="I16" s="245">
        <v>106</v>
      </c>
      <c r="J16" s="245">
        <v>106</v>
      </c>
      <c r="K16" s="245">
        <v>108</v>
      </c>
      <c r="L16" s="246">
        <v>97</v>
      </c>
      <c r="M16" s="6"/>
    </row>
    <row r="17" spans="1:13" ht="18.75" customHeight="1">
      <c r="A17" s="238"/>
      <c r="B17" s="239" t="s">
        <v>43</v>
      </c>
      <c r="C17" s="245">
        <v>8</v>
      </c>
      <c r="D17" s="245">
        <v>8</v>
      </c>
      <c r="E17" s="245">
        <v>0</v>
      </c>
      <c r="F17" s="245">
        <f t="shared" si="2"/>
        <v>571</v>
      </c>
      <c r="G17" s="245">
        <v>302</v>
      </c>
      <c r="H17" s="245">
        <v>269</v>
      </c>
      <c r="I17" s="245">
        <v>172</v>
      </c>
      <c r="J17" s="245">
        <v>199</v>
      </c>
      <c r="K17" s="245">
        <v>200</v>
      </c>
      <c r="L17" s="246">
        <v>196</v>
      </c>
      <c r="M17" s="6"/>
    </row>
    <row r="18" spans="1:13" ht="18.75" customHeight="1">
      <c r="A18" s="238"/>
      <c r="B18" s="239" t="s">
        <v>180</v>
      </c>
      <c r="C18" s="245">
        <v>1</v>
      </c>
      <c r="D18" s="245">
        <v>1</v>
      </c>
      <c r="E18" s="245">
        <v>0</v>
      </c>
      <c r="F18" s="245">
        <f t="shared" si="2"/>
        <v>42</v>
      </c>
      <c r="G18" s="245">
        <v>22</v>
      </c>
      <c r="H18" s="245">
        <v>20</v>
      </c>
      <c r="I18" s="245">
        <v>12</v>
      </c>
      <c r="J18" s="245">
        <v>10</v>
      </c>
      <c r="K18" s="245">
        <v>20</v>
      </c>
      <c r="L18" s="246">
        <v>15</v>
      </c>
      <c r="M18" s="6"/>
    </row>
    <row r="19" spans="1:13" ht="18.75" customHeight="1">
      <c r="A19" s="238"/>
      <c r="B19" s="239" t="s">
        <v>183</v>
      </c>
      <c r="C19" s="246">
        <v>1</v>
      </c>
      <c r="D19" s="246">
        <v>1</v>
      </c>
      <c r="E19" s="246">
        <v>0</v>
      </c>
      <c r="F19" s="246">
        <f t="shared" si="2"/>
        <v>39</v>
      </c>
      <c r="G19" s="255">
        <v>19</v>
      </c>
      <c r="H19" s="245">
        <v>20</v>
      </c>
      <c r="I19" s="246">
        <v>13</v>
      </c>
      <c r="J19" s="246">
        <v>14</v>
      </c>
      <c r="K19" s="246">
        <v>12</v>
      </c>
      <c r="L19" s="246">
        <v>13</v>
      </c>
      <c r="M19" s="6"/>
    </row>
    <row r="20" spans="1:13" s="14" customFormat="1" ht="30" customHeight="1">
      <c r="A20" s="399" t="s">
        <v>333</v>
      </c>
      <c r="B20" s="400"/>
      <c r="C20" s="71">
        <f t="shared" ref="C20:L20" si="3">C21+C26+C29+C31+C35+C39+C47+C52</f>
        <v>17</v>
      </c>
      <c r="D20" s="71">
        <f t="shared" si="3"/>
        <v>17</v>
      </c>
      <c r="E20" s="71">
        <f t="shared" si="3"/>
        <v>0</v>
      </c>
      <c r="F20" s="71">
        <f t="shared" si="3"/>
        <v>592</v>
      </c>
      <c r="G20" s="71">
        <f t="shared" si="3"/>
        <v>302</v>
      </c>
      <c r="H20" s="71">
        <f t="shared" si="3"/>
        <v>290</v>
      </c>
      <c r="I20" s="71">
        <f t="shared" si="3"/>
        <v>151</v>
      </c>
      <c r="J20" s="71">
        <f t="shared" si="3"/>
        <v>216</v>
      </c>
      <c r="K20" s="71">
        <f t="shared" si="3"/>
        <v>225</v>
      </c>
      <c r="L20" s="71">
        <f t="shared" si="3"/>
        <v>232</v>
      </c>
      <c r="M20" s="12"/>
    </row>
    <row r="21" spans="1:13" s="14" customFormat="1" ht="18.75" customHeight="1">
      <c r="A21" s="397" t="s">
        <v>194</v>
      </c>
      <c r="B21" s="398"/>
      <c r="C21" s="194">
        <f t="shared" ref="C21:L21" si="4">SUM(C22:C25)</f>
        <v>1</v>
      </c>
      <c r="D21" s="195">
        <f t="shared" si="4"/>
        <v>1</v>
      </c>
      <c r="E21" s="195">
        <f t="shared" si="4"/>
        <v>0</v>
      </c>
      <c r="F21" s="195">
        <f t="shared" si="4"/>
        <v>18</v>
      </c>
      <c r="G21" s="195">
        <f t="shared" si="4"/>
        <v>8</v>
      </c>
      <c r="H21" s="196">
        <f t="shared" si="4"/>
        <v>10</v>
      </c>
      <c r="I21" s="195">
        <f t="shared" si="4"/>
        <v>4</v>
      </c>
      <c r="J21" s="195">
        <f t="shared" si="4"/>
        <v>10</v>
      </c>
      <c r="K21" s="195">
        <f t="shared" si="4"/>
        <v>4</v>
      </c>
      <c r="L21" s="195">
        <f t="shared" si="4"/>
        <v>7</v>
      </c>
      <c r="M21" s="12"/>
    </row>
    <row r="22" spans="1:13" ht="18.75" customHeight="1">
      <c r="A22" s="68"/>
      <c r="B22" s="65" t="s">
        <v>44</v>
      </c>
      <c r="C22" s="66">
        <v>1</v>
      </c>
      <c r="D22" s="66">
        <v>1</v>
      </c>
      <c r="E22" s="66">
        <v>0</v>
      </c>
      <c r="F22" s="66">
        <f t="shared" ref="F22:F25" si="5">SUM(G22:H22)</f>
        <v>18</v>
      </c>
      <c r="G22" s="66">
        <v>8</v>
      </c>
      <c r="H22" s="66">
        <v>10</v>
      </c>
      <c r="I22" s="66">
        <v>4</v>
      </c>
      <c r="J22" s="66">
        <v>10</v>
      </c>
      <c r="K22" s="66">
        <v>4</v>
      </c>
      <c r="L22" s="67">
        <v>7</v>
      </c>
      <c r="M22" s="6"/>
    </row>
    <row r="23" spans="1:13" ht="18.75" customHeight="1">
      <c r="A23" s="238"/>
      <c r="B23" s="239" t="s">
        <v>45</v>
      </c>
      <c r="C23" s="245">
        <v>0</v>
      </c>
      <c r="D23" s="245">
        <v>0</v>
      </c>
      <c r="E23" s="245">
        <v>0</v>
      </c>
      <c r="F23" s="245">
        <f t="shared" si="5"/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6">
        <v>0</v>
      </c>
      <c r="M23" s="6"/>
    </row>
    <row r="24" spans="1:13" ht="18.75" customHeight="1">
      <c r="A24" s="256"/>
      <c r="B24" s="239" t="s">
        <v>46</v>
      </c>
      <c r="C24" s="245">
        <v>0</v>
      </c>
      <c r="D24" s="245">
        <v>0</v>
      </c>
      <c r="E24" s="245">
        <v>0</v>
      </c>
      <c r="F24" s="245">
        <f t="shared" si="5"/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6">
        <v>0</v>
      </c>
      <c r="M24" s="6"/>
    </row>
    <row r="25" spans="1:13" ht="18.75" customHeight="1">
      <c r="A25" s="70"/>
      <c r="B25" s="65" t="s">
        <v>181</v>
      </c>
      <c r="C25" s="66">
        <v>0</v>
      </c>
      <c r="D25" s="66">
        <v>0</v>
      </c>
      <c r="E25" s="66">
        <v>0</v>
      </c>
      <c r="F25" s="66">
        <f t="shared" si="5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7" t="s">
        <v>382</v>
      </c>
      <c r="M25" s="6"/>
    </row>
    <row r="26" spans="1:13" s="14" customFormat="1" ht="18.75" customHeight="1">
      <c r="A26" s="397" t="s">
        <v>193</v>
      </c>
      <c r="B26" s="398"/>
      <c r="C26" s="194">
        <f t="shared" ref="C26:L26" si="6">SUM(C27:C28)</f>
        <v>0</v>
      </c>
      <c r="D26" s="194">
        <f t="shared" si="6"/>
        <v>0</v>
      </c>
      <c r="E26" s="194">
        <f t="shared" si="6"/>
        <v>0</v>
      </c>
      <c r="F26" s="194">
        <f t="shared" si="6"/>
        <v>0</v>
      </c>
      <c r="G26" s="194">
        <f t="shared" si="6"/>
        <v>0</v>
      </c>
      <c r="H26" s="194">
        <f t="shared" si="6"/>
        <v>0</v>
      </c>
      <c r="I26" s="194">
        <f t="shared" si="6"/>
        <v>0</v>
      </c>
      <c r="J26" s="194">
        <f t="shared" si="6"/>
        <v>0</v>
      </c>
      <c r="K26" s="194">
        <f t="shared" si="6"/>
        <v>0</v>
      </c>
      <c r="L26" s="195">
        <f t="shared" si="6"/>
        <v>0</v>
      </c>
      <c r="M26" s="12"/>
    </row>
    <row r="27" spans="1:13" ht="18.75" customHeight="1">
      <c r="A27" s="257"/>
      <c r="B27" s="258" t="s">
        <v>332</v>
      </c>
      <c r="C27" s="259">
        <v>0</v>
      </c>
      <c r="D27" s="259">
        <v>0</v>
      </c>
      <c r="E27" s="260">
        <v>0</v>
      </c>
      <c r="F27" s="259">
        <f t="shared" ref="F27:F28" si="7">SUM(G27:H27)</f>
        <v>0</v>
      </c>
      <c r="G27" s="259">
        <v>0</v>
      </c>
      <c r="H27" s="259">
        <v>0</v>
      </c>
      <c r="I27" s="260">
        <v>0</v>
      </c>
      <c r="J27" s="261">
        <v>0</v>
      </c>
      <c r="K27" s="259">
        <v>0</v>
      </c>
      <c r="L27" s="259">
        <v>0</v>
      </c>
      <c r="M27" s="6"/>
    </row>
    <row r="28" spans="1:13" ht="18.75" customHeight="1">
      <c r="A28" s="262"/>
      <c r="B28" s="263" t="s">
        <v>47</v>
      </c>
      <c r="C28" s="264">
        <v>0</v>
      </c>
      <c r="D28" s="265">
        <v>0</v>
      </c>
      <c r="E28" s="265">
        <v>0</v>
      </c>
      <c r="F28" s="265">
        <f t="shared" si="7"/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6"/>
    </row>
    <row r="29" spans="1:13" s="14" customFormat="1" ht="18.75" customHeight="1">
      <c r="A29" s="397" t="s">
        <v>192</v>
      </c>
      <c r="B29" s="398"/>
      <c r="C29" s="194">
        <f t="shared" ref="C29:L29" si="8">C30</f>
        <v>0</v>
      </c>
      <c r="D29" s="194">
        <f t="shared" si="8"/>
        <v>0</v>
      </c>
      <c r="E29" s="194">
        <f t="shared" si="8"/>
        <v>0</v>
      </c>
      <c r="F29" s="194">
        <f t="shared" si="8"/>
        <v>0</v>
      </c>
      <c r="G29" s="194">
        <f t="shared" si="8"/>
        <v>0</v>
      </c>
      <c r="H29" s="194">
        <f t="shared" si="8"/>
        <v>0</v>
      </c>
      <c r="I29" s="194">
        <f t="shared" si="8"/>
        <v>0</v>
      </c>
      <c r="J29" s="194">
        <f t="shared" si="8"/>
        <v>0</v>
      </c>
      <c r="K29" s="194">
        <f t="shared" si="8"/>
        <v>0</v>
      </c>
      <c r="L29" s="195">
        <f t="shared" si="8"/>
        <v>0</v>
      </c>
      <c r="M29" s="12"/>
    </row>
    <row r="30" spans="1:13" ht="18.75" customHeight="1">
      <c r="A30" s="73"/>
      <c r="B30" s="65" t="s">
        <v>331</v>
      </c>
      <c r="C30" s="66">
        <v>0</v>
      </c>
      <c r="D30" s="66">
        <v>0</v>
      </c>
      <c r="E30" s="66">
        <v>0</v>
      </c>
      <c r="F30" s="66">
        <f>SUM(G30:H30)</f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7">
        <v>0</v>
      </c>
      <c r="M30" s="6"/>
    </row>
    <row r="31" spans="1:13" s="14" customFormat="1" ht="18.75" customHeight="1">
      <c r="A31" s="397" t="s">
        <v>191</v>
      </c>
      <c r="B31" s="398"/>
      <c r="C31" s="194">
        <f t="shared" ref="C31:L31" si="9">SUM(C32:C34)</f>
        <v>1</v>
      </c>
      <c r="D31" s="194">
        <f t="shared" si="9"/>
        <v>1</v>
      </c>
      <c r="E31" s="194">
        <f t="shared" si="9"/>
        <v>0</v>
      </c>
      <c r="F31" s="194">
        <f t="shared" si="9"/>
        <v>13</v>
      </c>
      <c r="G31" s="194">
        <f t="shared" si="9"/>
        <v>7</v>
      </c>
      <c r="H31" s="194">
        <f t="shared" si="9"/>
        <v>6</v>
      </c>
      <c r="I31" s="194">
        <f t="shared" si="9"/>
        <v>2</v>
      </c>
      <c r="J31" s="194">
        <f t="shared" si="9"/>
        <v>8</v>
      </c>
      <c r="K31" s="194">
        <f t="shared" si="9"/>
        <v>3</v>
      </c>
      <c r="L31" s="195">
        <f t="shared" si="9"/>
        <v>6</v>
      </c>
      <c r="M31" s="12"/>
    </row>
    <row r="32" spans="1:13" ht="18.75" customHeight="1">
      <c r="A32" s="266"/>
      <c r="B32" s="258" t="s">
        <v>48</v>
      </c>
      <c r="C32" s="261">
        <v>1</v>
      </c>
      <c r="D32" s="259">
        <v>1</v>
      </c>
      <c r="E32" s="260">
        <v>0</v>
      </c>
      <c r="F32" s="261">
        <f t="shared" ref="F32:F34" si="10">SUM(G32:H32)</f>
        <v>13</v>
      </c>
      <c r="G32" s="261">
        <v>7</v>
      </c>
      <c r="H32" s="261">
        <v>6</v>
      </c>
      <c r="I32" s="261">
        <v>2</v>
      </c>
      <c r="J32" s="261">
        <v>8</v>
      </c>
      <c r="K32" s="261">
        <v>3</v>
      </c>
      <c r="L32" s="259">
        <v>6</v>
      </c>
      <c r="M32" s="6"/>
    </row>
    <row r="33" spans="1:13" ht="18.75" customHeight="1">
      <c r="A33" s="267"/>
      <c r="B33" s="239" t="s">
        <v>49</v>
      </c>
      <c r="C33" s="245">
        <v>0</v>
      </c>
      <c r="D33" s="246">
        <v>0</v>
      </c>
      <c r="E33" s="255">
        <v>0</v>
      </c>
      <c r="F33" s="245">
        <f t="shared" si="10"/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6" t="s">
        <v>382</v>
      </c>
      <c r="M33" s="6"/>
    </row>
    <row r="34" spans="1:13" ht="18.75" customHeight="1">
      <c r="A34" s="268"/>
      <c r="B34" s="263" t="s">
        <v>330</v>
      </c>
      <c r="C34" s="269">
        <v>0</v>
      </c>
      <c r="D34" s="265">
        <v>0</v>
      </c>
      <c r="E34" s="270">
        <v>0</v>
      </c>
      <c r="F34" s="269">
        <f t="shared" si="10"/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5">
        <v>0</v>
      </c>
      <c r="M34" s="6"/>
    </row>
    <row r="35" spans="1:13" s="14" customFormat="1" ht="18.75" customHeight="1">
      <c r="A35" s="397" t="s">
        <v>190</v>
      </c>
      <c r="B35" s="398"/>
      <c r="C35" s="194">
        <f t="shared" ref="C35:L35" si="11">SUM(C36:C38)</f>
        <v>1</v>
      </c>
      <c r="D35" s="195">
        <f t="shared" si="11"/>
        <v>1</v>
      </c>
      <c r="E35" s="196">
        <f t="shared" si="11"/>
        <v>0</v>
      </c>
      <c r="F35" s="194">
        <f t="shared" si="11"/>
        <v>39</v>
      </c>
      <c r="G35" s="194">
        <f t="shared" si="11"/>
        <v>13</v>
      </c>
      <c r="H35" s="194">
        <f t="shared" si="11"/>
        <v>26</v>
      </c>
      <c r="I35" s="194">
        <f t="shared" si="11"/>
        <v>7</v>
      </c>
      <c r="J35" s="194">
        <f t="shared" si="11"/>
        <v>12</v>
      </c>
      <c r="K35" s="194">
        <f t="shared" si="11"/>
        <v>20</v>
      </c>
      <c r="L35" s="195">
        <f t="shared" si="11"/>
        <v>15</v>
      </c>
      <c r="M35" s="12"/>
    </row>
    <row r="36" spans="1:13" ht="18.75" customHeight="1">
      <c r="A36" s="271"/>
      <c r="B36" s="258" t="s">
        <v>50</v>
      </c>
      <c r="C36" s="261">
        <v>0</v>
      </c>
      <c r="D36" s="259">
        <v>0</v>
      </c>
      <c r="E36" s="260">
        <v>0</v>
      </c>
      <c r="F36" s="261">
        <f t="shared" ref="F36:F38" si="12">SUM(G36:H36)</f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59" t="s">
        <v>382</v>
      </c>
      <c r="M36" s="6"/>
    </row>
    <row r="37" spans="1:13" ht="18.75" customHeight="1">
      <c r="A37" s="267"/>
      <c r="B37" s="239" t="s">
        <v>51</v>
      </c>
      <c r="C37" s="245">
        <v>1</v>
      </c>
      <c r="D37" s="246">
        <v>1</v>
      </c>
      <c r="E37" s="255">
        <v>0</v>
      </c>
      <c r="F37" s="245">
        <f t="shared" si="12"/>
        <v>39</v>
      </c>
      <c r="G37" s="245">
        <v>13</v>
      </c>
      <c r="H37" s="245">
        <v>26</v>
      </c>
      <c r="I37" s="245">
        <v>7</v>
      </c>
      <c r="J37" s="245">
        <v>12</v>
      </c>
      <c r="K37" s="245">
        <v>20</v>
      </c>
      <c r="L37" s="246">
        <v>15</v>
      </c>
      <c r="M37" s="6"/>
    </row>
    <row r="38" spans="1:13" ht="18.75" customHeight="1">
      <c r="A38" s="272"/>
      <c r="B38" s="263" t="s">
        <v>182</v>
      </c>
      <c r="C38" s="269">
        <v>0</v>
      </c>
      <c r="D38" s="265">
        <v>0</v>
      </c>
      <c r="E38" s="270">
        <v>0</v>
      </c>
      <c r="F38" s="269">
        <f t="shared" si="12"/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5" t="s">
        <v>382</v>
      </c>
      <c r="M38" s="6"/>
    </row>
    <row r="39" spans="1:13" s="14" customFormat="1" ht="18.75" customHeight="1">
      <c r="A39" s="397" t="s">
        <v>195</v>
      </c>
      <c r="B39" s="398"/>
      <c r="C39" s="194">
        <f t="shared" ref="C39:L39" si="13">SUM(C40:C46)</f>
        <v>7</v>
      </c>
      <c r="D39" s="195">
        <f t="shared" si="13"/>
        <v>7</v>
      </c>
      <c r="E39" s="196">
        <f t="shared" si="13"/>
        <v>0</v>
      </c>
      <c r="F39" s="194">
        <f t="shared" si="13"/>
        <v>275</v>
      </c>
      <c r="G39" s="194">
        <f t="shared" si="13"/>
        <v>149</v>
      </c>
      <c r="H39" s="194">
        <f t="shared" si="13"/>
        <v>126</v>
      </c>
      <c r="I39" s="194">
        <f t="shared" si="13"/>
        <v>76</v>
      </c>
      <c r="J39" s="194">
        <f t="shared" si="13"/>
        <v>99</v>
      </c>
      <c r="K39" s="194">
        <f t="shared" si="13"/>
        <v>100</v>
      </c>
      <c r="L39" s="195">
        <f t="shared" si="13"/>
        <v>122</v>
      </c>
      <c r="M39" s="12"/>
    </row>
    <row r="40" spans="1:13" ht="18.75" customHeight="1">
      <c r="A40" s="271"/>
      <c r="B40" s="258" t="s">
        <v>329</v>
      </c>
      <c r="C40" s="261">
        <v>1</v>
      </c>
      <c r="D40" s="259">
        <v>1</v>
      </c>
      <c r="E40" s="260">
        <v>0</v>
      </c>
      <c r="F40" s="261">
        <f t="shared" ref="F40:F46" si="14">SUM(G40:H40)</f>
        <v>65</v>
      </c>
      <c r="G40" s="261">
        <v>35</v>
      </c>
      <c r="H40" s="261">
        <v>30</v>
      </c>
      <c r="I40" s="261">
        <v>17</v>
      </c>
      <c r="J40" s="261">
        <v>21</v>
      </c>
      <c r="K40" s="261">
        <v>27</v>
      </c>
      <c r="L40" s="259">
        <v>25</v>
      </c>
      <c r="M40" s="6"/>
    </row>
    <row r="41" spans="1:13" ht="18.75" customHeight="1">
      <c r="A41" s="273"/>
      <c r="B41" s="239" t="s">
        <v>52</v>
      </c>
      <c r="C41" s="245">
        <v>1</v>
      </c>
      <c r="D41" s="246">
        <v>1</v>
      </c>
      <c r="E41" s="255">
        <v>0</v>
      </c>
      <c r="F41" s="245">
        <f t="shared" si="14"/>
        <v>10</v>
      </c>
      <c r="G41" s="245">
        <v>6</v>
      </c>
      <c r="H41" s="245">
        <v>4</v>
      </c>
      <c r="I41" s="245" t="s">
        <v>382</v>
      </c>
      <c r="J41" s="245">
        <v>6</v>
      </c>
      <c r="K41" s="245">
        <v>4</v>
      </c>
      <c r="L41" s="246">
        <v>11</v>
      </c>
      <c r="M41" s="6"/>
    </row>
    <row r="42" spans="1:13" ht="18.75" customHeight="1">
      <c r="A42" s="273"/>
      <c r="B42" s="239" t="s">
        <v>53</v>
      </c>
      <c r="C42" s="245">
        <v>2</v>
      </c>
      <c r="D42" s="246">
        <v>2</v>
      </c>
      <c r="E42" s="255">
        <v>0</v>
      </c>
      <c r="F42" s="245">
        <f t="shared" si="14"/>
        <v>40</v>
      </c>
      <c r="G42" s="245">
        <v>20</v>
      </c>
      <c r="H42" s="245">
        <v>20</v>
      </c>
      <c r="I42" s="245">
        <v>9</v>
      </c>
      <c r="J42" s="245">
        <v>11</v>
      </c>
      <c r="K42" s="245">
        <v>20</v>
      </c>
      <c r="L42" s="246">
        <v>15</v>
      </c>
      <c r="M42" s="6"/>
    </row>
    <row r="43" spans="1:13" ht="18.75" customHeight="1">
      <c r="A43" s="273"/>
      <c r="B43" s="239" t="s">
        <v>54</v>
      </c>
      <c r="C43" s="245">
        <v>1</v>
      </c>
      <c r="D43" s="246">
        <v>1</v>
      </c>
      <c r="E43" s="255">
        <v>0</v>
      </c>
      <c r="F43" s="245">
        <f t="shared" si="14"/>
        <v>8</v>
      </c>
      <c r="G43" s="245">
        <v>5</v>
      </c>
      <c r="H43" s="245">
        <v>3</v>
      </c>
      <c r="I43" s="245">
        <v>2</v>
      </c>
      <c r="J43" s="245">
        <v>5</v>
      </c>
      <c r="K43" s="245">
        <v>1</v>
      </c>
      <c r="L43" s="246">
        <v>3</v>
      </c>
      <c r="M43" s="6"/>
    </row>
    <row r="44" spans="1:13" ht="18.75" customHeight="1">
      <c r="A44" s="256"/>
      <c r="B44" s="239" t="s">
        <v>55</v>
      </c>
      <c r="C44" s="245">
        <v>0</v>
      </c>
      <c r="D44" s="246">
        <v>0</v>
      </c>
      <c r="E44" s="255">
        <v>0</v>
      </c>
      <c r="F44" s="245">
        <f t="shared" si="14"/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6" t="s">
        <v>382</v>
      </c>
      <c r="M44" s="6"/>
    </row>
    <row r="45" spans="1:13" ht="18.75" customHeight="1">
      <c r="A45" s="273"/>
      <c r="B45" s="239" t="s">
        <v>328</v>
      </c>
      <c r="C45" s="245">
        <v>0</v>
      </c>
      <c r="D45" s="246">
        <v>0</v>
      </c>
      <c r="E45" s="255">
        <v>0</v>
      </c>
      <c r="F45" s="245">
        <f t="shared" si="14"/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6" t="s">
        <v>382</v>
      </c>
      <c r="M45" s="6"/>
    </row>
    <row r="46" spans="1:13" ht="18.75" customHeight="1">
      <c r="A46" s="262"/>
      <c r="B46" s="263" t="s">
        <v>184</v>
      </c>
      <c r="C46" s="269">
        <v>2</v>
      </c>
      <c r="D46" s="265">
        <v>2</v>
      </c>
      <c r="E46" s="270">
        <v>0</v>
      </c>
      <c r="F46" s="269">
        <f t="shared" si="14"/>
        <v>152</v>
      </c>
      <c r="G46" s="269">
        <v>83</v>
      </c>
      <c r="H46" s="269">
        <v>69</v>
      </c>
      <c r="I46" s="269">
        <v>48</v>
      </c>
      <c r="J46" s="269">
        <v>56</v>
      </c>
      <c r="K46" s="269">
        <v>48</v>
      </c>
      <c r="L46" s="265">
        <v>68</v>
      </c>
      <c r="M46" s="6"/>
    </row>
    <row r="47" spans="1:13" s="14" customFormat="1" ht="18.75" customHeight="1">
      <c r="A47" s="397" t="s">
        <v>196</v>
      </c>
      <c r="B47" s="398"/>
      <c r="C47" s="194">
        <f t="shared" ref="C47:L47" si="15">SUM(C48:C51)</f>
        <v>1</v>
      </c>
      <c r="D47" s="195">
        <f t="shared" si="15"/>
        <v>1</v>
      </c>
      <c r="E47" s="196">
        <f t="shared" si="15"/>
        <v>0</v>
      </c>
      <c r="F47" s="194">
        <f t="shared" si="15"/>
        <v>32</v>
      </c>
      <c r="G47" s="194">
        <f t="shared" si="15"/>
        <v>16</v>
      </c>
      <c r="H47" s="194">
        <f t="shared" si="15"/>
        <v>16</v>
      </c>
      <c r="I47" s="194">
        <f t="shared" si="15"/>
        <v>6</v>
      </c>
      <c r="J47" s="194">
        <f t="shared" si="15"/>
        <v>11</v>
      </c>
      <c r="K47" s="194">
        <f t="shared" si="15"/>
        <v>15</v>
      </c>
      <c r="L47" s="195">
        <f t="shared" si="15"/>
        <v>14</v>
      </c>
      <c r="M47" s="12"/>
    </row>
    <row r="48" spans="1:13" ht="18.75" customHeight="1">
      <c r="A48" s="257"/>
      <c r="B48" s="258" t="s">
        <v>56</v>
      </c>
      <c r="C48" s="261">
        <v>1</v>
      </c>
      <c r="D48" s="259">
        <v>1</v>
      </c>
      <c r="E48" s="260">
        <v>0</v>
      </c>
      <c r="F48" s="261">
        <f t="shared" ref="F48:F51" si="16">SUM(G48:H48)</f>
        <v>32</v>
      </c>
      <c r="G48" s="261">
        <v>16</v>
      </c>
      <c r="H48" s="261">
        <v>16</v>
      </c>
      <c r="I48" s="261">
        <v>6</v>
      </c>
      <c r="J48" s="261">
        <v>11</v>
      </c>
      <c r="K48" s="261">
        <v>15</v>
      </c>
      <c r="L48" s="259">
        <v>14</v>
      </c>
      <c r="M48" s="6"/>
    </row>
    <row r="49" spans="1:13" ht="18.75" customHeight="1">
      <c r="A49" s="273"/>
      <c r="B49" s="239" t="s">
        <v>57</v>
      </c>
      <c r="C49" s="245">
        <v>0</v>
      </c>
      <c r="D49" s="247">
        <v>0</v>
      </c>
      <c r="E49" s="255">
        <v>0</v>
      </c>
      <c r="F49" s="245">
        <f t="shared" si="16"/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6">
        <v>0</v>
      </c>
      <c r="M49" s="6"/>
    </row>
    <row r="50" spans="1:13" ht="18.75" customHeight="1">
      <c r="A50" s="273"/>
      <c r="B50" s="239" t="s">
        <v>327</v>
      </c>
      <c r="C50" s="245">
        <v>0</v>
      </c>
      <c r="D50" s="247">
        <v>0</v>
      </c>
      <c r="E50" s="255">
        <v>0</v>
      </c>
      <c r="F50" s="245">
        <f t="shared" si="16"/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6">
        <v>0</v>
      </c>
      <c r="M50" s="6"/>
    </row>
    <row r="51" spans="1:13" ht="18.75" customHeight="1">
      <c r="A51" s="262"/>
      <c r="B51" s="263" t="s">
        <v>58</v>
      </c>
      <c r="C51" s="269">
        <v>0</v>
      </c>
      <c r="D51" s="265">
        <v>0</v>
      </c>
      <c r="E51" s="270">
        <v>0</v>
      </c>
      <c r="F51" s="269">
        <f t="shared" si="16"/>
        <v>0</v>
      </c>
      <c r="G51" s="269">
        <v>0</v>
      </c>
      <c r="H51" s="269">
        <v>0</v>
      </c>
      <c r="I51" s="269">
        <v>0</v>
      </c>
      <c r="J51" s="269">
        <v>0</v>
      </c>
      <c r="K51" s="269">
        <v>0</v>
      </c>
      <c r="L51" s="265">
        <v>0</v>
      </c>
      <c r="M51" s="6"/>
    </row>
    <row r="52" spans="1:13" s="14" customFormat="1" ht="18.75" customHeight="1">
      <c r="A52" s="397" t="s">
        <v>185</v>
      </c>
      <c r="B52" s="398"/>
      <c r="C52" s="194">
        <f t="shared" ref="C52:L52" si="17">SUM(C53:C58)</f>
        <v>6</v>
      </c>
      <c r="D52" s="195">
        <f t="shared" si="17"/>
        <v>6</v>
      </c>
      <c r="E52" s="196">
        <f t="shared" si="17"/>
        <v>0</v>
      </c>
      <c r="F52" s="194">
        <f t="shared" si="17"/>
        <v>215</v>
      </c>
      <c r="G52" s="194">
        <f t="shared" si="17"/>
        <v>109</v>
      </c>
      <c r="H52" s="194">
        <f t="shared" si="17"/>
        <v>106</v>
      </c>
      <c r="I52" s="194">
        <f t="shared" si="17"/>
        <v>56</v>
      </c>
      <c r="J52" s="194">
        <f t="shared" si="17"/>
        <v>76</v>
      </c>
      <c r="K52" s="194">
        <f t="shared" si="17"/>
        <v>83</v>
      </c>
      <c r="L52" s="195">
        <f t="shared" si="17"/>
        <v>68</v>
      </c>
      <c r="M52" s="12"/>
    </row>
    <row r="53" spans="1:13" ht="18.75" customHeight="1">
      <c r="A53" s="266"/>
      <c r="B53" s="258" t="s">
        <v>59</v>
      </c>
      <c r="C53" s="261">
        <v>2</v>
      </c>
      <c r="D53" s="259">
        <v>2</v>
      </c>
      <c r="E53" s="260">
        <v>0</v>
      </c>
      <c r="F53" s="261">
        <f t="shared" ref="F53:F58" si="18">SUM(G53:H53)</f>
        <v>49</v>
      </c>
      <c r="G53" s="261">
        <v>20</v>
      </c>
      <c r="H53" s="261">
        <v>29</v>
      </c>
      <c r="I53" s="261">
        <v>8</v>
      </c>
      <c r="J53" s="261">
        <v>20</v>
      </c>
      <c r="K53" s="259">
        <v>21</v>
      </c>
      <c r="L53" s="259">
        <v>6</v>
      </c>
      <c r="M53" s="6"/>
    </row>
    <row r="54" spans="1:13" ht="18.75" customHeight="1">
      <c r="A54" s="267"/>
      <c r="B54" s="239" t="s">
        <v>60</v>
      </c>
      <c r="C54" s="246">
        <v>2</v>
      </c>
      <c r="D54" s="246">
        <v>2</v>
      </c>
      <c r="E54" s="255">
        <v>0</v>
      </c>
      <c r="F54" s="245">
        <f t="shared" si="18"/>
        <v>74</v>
      </c>
      <c r="G54" s="245">
        <v>44</v>
      </c>
      <c r="H54" s="245">
        <v>30</v>
      </c>
      <c r="I54" s="245">
        <v>22</v>
      </c>
      <c r="J54" s="245">
        <v>23</v>
      </c>
      <c r="K54" s="245">
        <v>29</v>
      </c>
      <c r="L54" s="246">
        <v>31</v>
      </c>
      <c r="M54" s="6"/>
    </row>
    <row r="55" spans="1:13" ht="18.75" customHeight="1">
      <c r="A55" s="267"/>
      <c r="B55" s="239" t="s">
        <v>61</v>
      </c>
      <c r="C55" s="245">
        <v>1</v>
      </c>
      <c r="D55" s="246">
        <v>1</v>
      </c>
      <c r="E55" s="255">
        <v>0</v>
      </c>
      <c r="F55" s="245">
        <f t="shared" si="18"/>
        <v>13</v>
      </c>
      <c r="G55" s="245">
        <v>8</v>
      </c>
      <c r="H55" s="245">
        <v>5</v>
      </c>
      <c r="I55" s="245">
        <v>3</v>
      </c>
      <c r="J55" s="245">
        <v>7</v>
      </c>
      <c r="K55" s="245">
        <v>3</v>
      </c>
      <c r="L55" s="246">
        <v>4</v>
      </c>
      <c r="M55" s="6"/>
    </row>
    <row r="56" spans="1:13" ht="18.75" customHeight="1">
      <c r="A56" s="267"/>
      <c r="B56" s="239" t="s">
        <v>62</v>
      </c>
      <c r="C56" s="245">
        <v>1</v>
      </c>
      <c r="D56" s="246">
        <v>1</v>
      </c>
      <c r="E56" s="255">
        <v>0</v>
      </c>
      <c r="F56" s="245">
        <f t="shared" si="18"/>
        <v>79</v>
      </c>
      <c r="G56" s="245">
        <v>37</v>
      </c>
      <c r="H56" s="245">
        <v>42</v>
      </c>
      <c r="I56" s="245">
        <v>23</v>
      </c>
      <c r="J56" s="245">
        <v>26</v>
      </c>
      <c r="K56" s="245">
        <v>30</v>
      </c>
      <c r="L56" s="246">
        <v>27</v>
      </c>
      <c r="M56" s="6"/>
    </row>
    <row r="57" spans="1:13" ht="18.75" customHeight="1">
      <c r="A57" s="256"/>
      <c r="B57" s="239" t="s">
        <v>63</v>
      </c>
      <c r="C57" s="245">
        <v>0</v>
      </c>
      <c r="D57" s="247">
        <v>0</v>
      </c>
      <c r="E57" s="255">
        <v>0</v>
      </c>
      <c r="F57" s="245">
        <f t="shared" si="18"/>
        <v>0</v>
      </c>
      <c r="G57" s="242">
        <v>0</v>
      </c>
      <c r="H57" s="245">
        <v>0</v>
      </c>
      <c r="I57" s="245">
        <v>0</v>
      </c>
      <c r="J57" s="242">
        <v>0</v>
      </c>
      <c r="K57" s="245">
        <v>0</v>
      </c>
      <c r="L57" s="247">
        <v>0</v>
      </c>
      <c r="M57" s="6"/>
    </row>
    <row r="58" spans="1:13" ht="18.75" customHeight="1">
      <c r="A58" s="274"/>
      <c r="B58" s="275" t="s">
        <v>64</v>
      </c>
      <c r="C58" s="276">
        <v>0</v>
      </c>
      <c r="D58" s="277">
        <v>0</v>
      </c>
      <c r="E58" s="278">
        <v>0</v>
      </c>
      <c r="F58" s="276">
        <f t="shared" si="18"/>
        <v>0</v>
      </c>
      <c r="G58" s="276">
        <v>0</v>
      </c>
      <c r="H58" s="279">
        <v>0</v>
      </c>
      <c r="I58" s="276">
        <v>0</v>
      </c>
      <c r="J58" s="276">
        <v>0</v>
      </c>
      <c r="K58" s="279">
        <v>0</v>
      </c>
      <c r="L58" s="277">
        <v>0</v>
      </c>
      <c r="M58" s="6"/>
    </row>
    <row r="59" spans="1:13" ht="19.5" customHeight="1">
      <c r="A59" s="30"/>
    </row>
    <row r="70" spans="13:13">
      <c r="M70" s="9" t="s">
        <v>343</v>
      </c>
    </row>
  </sheetData>
  <mergeCells count="12">
    <mergeCell ref="K4:L4"/>
    <mergeCell ref="A5:B6"/>
    <mergeCell ref="A9:B9"/>
    <mergeCell ref="A52:B52"/>
    <mergeCell ref="A20:B20"/>
    <mergeCell ref="A31:B31"/>
    <mergeCell ref="A29:B29"/>
    <mergeCell ref="A35:B35"/>
    <mergeCell ref="A21:B21"/>
    <mergeCell ref="A26:B26"/>
    <mergeCell ref="A39:B39"/>
    <mergeCell ref="A47:B47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　&amp;11幼　稚　園&amp;R&amp;11
幼　稚　園</oddHeader>
    <oddFooter>&amp;C&amp;11-&amp;P--</oddFooter>
  </headerFooter>
  <ignoredErrors>
    <ignoredError sqref="F10:F25 F40:F46 F53:F58" formulaRange="1"/>
    <ignoredError sqref="F26:F39 F47:F52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honeticPr fontId="1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P70"/>
  <sheetViews>
    <sheetView showGridLines="0" tabSelected="1" zoomScale="75" zoomScaleNormal="75" workbookViewId="0">
      <selection activeCell="R8" sqref="R8"/>
    </sheetView>
  </sheetViews>
  <sheetFormatPr defaultColWidth="10.69921875" defaultRowHeight="12.75"/>
  <cols>
    <col min="1" max="1" width="2.69921875" style="9" customWidth="1"/>
    <col min="2" max="2" width="9.5" style="9" customWidth="1"/>
    <col min="3" max="15" width="9" style="9" customWidth="1"/>
    <col min="16" max="16384" width="10.69921875" style="9"/>
  </cols>
  <sheetData>
    <row r="1" spans="1:16" ht="23.25" customHeight="1">
      <c r="A1" s="184"/>
    </row>
    <row r="2" spans="1:16" ht="5.25" customHeight="1"/>
    <row r="3" spans="1:16" ht="18.75" customHeight="1">
      <c r="A3" s="5" t="s">
        <v>365</v>
      </c>
      <c r="B3" s="3"/>
    </row>
    <row r="4" spans="1:16" ht="18.75" customHeight="1">
      <c r="A4" s="22" t="s">
        <v>107</v>
      </c>
      <c r="B4" s="24"/>
      <c r="C4" s="6"/>
      <c r="D4" s="42"/>
      <c r="E4" s="6"/>
      <c r="F4" s="6"/>
      <c r="G4" s="6"/>
      <c r="H4" s="6"/>
      <c r="I4" s="6"/>
      <c r="J4" s="6"/>
      <c r="K4" s="6"/>
      <c r="L4" s="6"/>
      <c r="M4" s="6"/>
      <c r="N4" s="390" t="s">
        <v>338</v>
      </c>
      <c r="O4" s="390"/>
    </row>
    <row r="5" spans="1:16" ht="24" customHeight="1">
      <c r="A5" s="391" t="s">
        <v>168</v>
      </c>
      <c r="B5" s="392"/>
      <c r="C5" s="46" t="s">
        <v>108</v>
      </c>
      <c r="D5" s="53"/>
      <c r="E5" s="50" t="s">
        <v>6</v>
      </c>
      <c r="F5" s="54"/>
      <c r="G5" s="50" t="s">
        <v>109</v>
      </c>
      <c r="H5" s="50"/>
      <c r="I5" s="50" t="s">
        <v>369</v>
      </c>
      <c r="J5" s="50"/>
      <c r="K5" s="50" t="s">
        <v>370</v>
      </c>
      <c r="L5" s="50"/>
      <c r="M5" s="50" t="s">
        <v>6</v>
      </c>
      <c r="N5" s="53"/>
      <c r="O5" s="377" t="s">
        <v>420</v>
      </c>
      <c r="P5" s="6"/>
    </row>
    <row r="6" spans="1:16" ht="24" customHeight="1">
      <c r="A6" s="393"/>
      <c r="B6" s="394"/>
      <c r="C6" s="56" t="s">
        <v>110</v>
      </c>
      <c r="D6" s="56" t="s">
        <v>111</v>
      </c>
      <c r="E6" s="56" t="s">
        <v>112</v>
      </c>
      <c r="F6" s="56" t="s">
        <v>110</v>
      </c>
      <c r="G6" s="56" t="s">
        <v>32</v>
      </c>
      <c r="H6" s="56" t="s">
        <v>33</v>
      </c>
      <c r="I6" s="56" t="s">
        <v>366</v>
      </c>
      <c r="J6" s="56" t="s">
        <v>367</v>
      </c>
      <c r="K6" s="56" t="s">
        <v>368</v>
      </c>
      <c r="L6" s="56" t="s">
        <v>113</v>
      </c>
      <c r="M6" s="56" t="s">
        <v>114</v>
      </c>
      <c r="N6" s="56" t="s">
        <v>115</v>
      </c>
      <c r="O6" s="378" t="s">
        <v>419</v>
      </c>
      <c r="P6" s="6"/>
    </row>
    <row r="7" spans="1:16" ht="24" customHeight="1">
      <c r="A7" s="83" t="s">
        <v>380</v>
      </c>
      <c r="B7" s="1"/>
      <c r="C7" s="66">
        <v>121</v>
      </c>
      <c r="D7" s="66">
        <v>119</v>
      </c>
      <c r="E7" s="66">
        <v>2</v>
      </c>
      <c r="F7" s="66">
        <v>10270</v>
      </c>
      <c r="G7" s="66">
        <v>5264</v>
      </c>
      <c r="H7" s="66">
        <v>5006</v>
      </c>
      <c r="I7" s="66">
        <v>601</v>
      </c>
      <c r="J7" s="66">
        <v>1415</v>
      </c>
      <c r="K7" s="66">
        <v>1623</v>
      </c>
      <c r="L7" s="66">
        <v>2189</v>
      </c>
      <c r="M7" s="66">
        <v>2277</v>
      </c>
      <c r="N7" s="66">
        <v>2165</v>
      </c>
      <c r="O7" s="67">
        <v>0</v>
      </c>
      <c r="P7" s="6"/>
    </row>
    <row r="8" spans="1:16" s="14" customFormat="1" ht="24" customHeight="1">
      <c r="A8" s="58" t="s">
        <v>386</v>
      </c>
      <c r="B8" s="59"/>
      <c r="C8" s="60">
        <f t="shared" ref="C8:O8" si="0">C9+C20</f>
        <v>158</v>
      </c>
      <c r="D8" s="60">
        <f t="shared" si="0"/>
        <v>156</v>
      </c>
      <c r="E8" s="60">
        <f t="shared" si="0"/>
        <v>2</v>
      </c>
      <c r="F8" s="60">
        <f t="shared" si="0"/>
        <v>13438</v>
      </c>
      <c r="G8" s="60">
        <f t="shared" si="0"/>
        <v>6936</v>
      </c>
      <c r="H8" s="60">
        <f t="shared" si="0"/>
        <v>6502</v>
      </c>
      <c r="I8" s="60">
        <f t="shared" si="0"/>
        <v>830</v>
      </c>
      <c r="J8" s="60">
        <f t="shared" si="0"/>
        <v>1916</v>
      </c>
      <c r="K8" s="60">
        <f t="shared" si="0"/>
        <v>2215</v>
      </c>
      <c r="L8" s="60">
        <f t="shared" si="0"/>
        <v>2784</v>
      </c>
      <c r="M8" s="60">
        <f t="shared" si="0"/>
        <v>2837</v>
      </c>
      <c r="N8" s="60">
        <f t="shared" si="0"/>
        <v>2856</v>
      </c>
      <c r="O8" s="61">
        <f t="shared" si="0"/>
        <v>2158</v>
      </c>
      <c r="P8" s="12"/>
    </row>
    <row r="9" spans="1:16" s="14" customFormat="1" ht="29.25" customHeight="1">
      <c r="A9" s="395" t="s">
        <v>251</v>
      </c>
      <c r="B9" s="396"/>
      <c r="C9" s="62">
        <f t="shared" ref="C9:O9" si="1">SUM(C10:C19)</f>
        <v>115</v>
      </c>
      <c r="D9" s="62">
        <f t="shared" si="1"/>
        <v>113</v>
      </c>
      <c r="E9" s="62">
        <f t="shared" si="1"/>
        <v>2</v>
      </c>
      <c r="F9" s="62">
        <f t="shared" si="1"/>
        <v>10111</v>
      </c>
      <c r="G9" s="62">
        <f t="shared" si="1"/>
        <v>5218</v>
      </c>
      <c r="H9" s="62">
        <f t="shared" si="1"/>
        <v>4893</v>
      </c>
      <c r="I9" s="62">
        <f t="shared" si="1"/>
        <v>645</v>
      </c>
      <c r="J9" s="62">
        <f t="shared" si="1"/>
        <v>1443</v>
      </c>
      <c r="K9" s="62">
        <f t="shared" si="1"/>
        <v>1634</v>
      </c>
      <c r="L9" s="62">
        <f t="shared" si="1"/>
        <v>2124</v>
      </c>
      <c r="M9" s="62">
        <f t="shared" si="1"/>
        <v>2127</v>
      </c>
      <c r="N9" s="62">
        <f t="shared" si="1"/>
        <v>2138</v>
      </c>
      <c r="O9" s="63">
        <f t="shared" si="1"/>
        <v>1581</v>
      </c>
      <c r="P9" s="12"/>
    </row>
    <row r="10" spans="1:16" ht="18.75" customHeight="1">
      <c r="A10" s="254"/>
      <c r="B10" s="239" t="s">
        <v>36</v>
      </c>
      <c r="C10" s="245">
        <f>SUM(D10:E10)</f>
        <v>19</v>
      </c>
      <c r="D10" s="245">
        <v>19</v>
      </c>
      <c r="E10" s="245">
        <v>0</v>
      </c>
      <c r="F10" s="245">
        <f>SUM(G10:H10)</f>
        <v>1821</v>
      </c>
      <c r="G10" s="245">
        <v>933</v>
      </c>
      <c r="H10" s="245">
        <v>888</v>
      </c>
      <c r="I10" s="245">
        <v>114</v>
      </c>
      <c r="J10" s="245">
        <v>240</v>
      </c>
      <c r="K10" s="245">
        <v>255</v>
      </c>
      <c r="L10" s="245">
        <v>381</v>
      </c>
      <c r="M10" s="245">
        <v>408</v>
      </c>
      <c r="N10" s="245">
        <v>423</v>
      </c>
      <c r="O10" s="246">
        <v>292</v>
      </c>
      <c r="P10" s="6"/>
    </row>
    <row r="11" spans="1:16" ht="18.75" customHeight="1">
      <c r="A11" s="238"/>
      <c r="B11" s="239" t="s">
        <v>38</v>
      </c>
      <c r="C11" s="245">
        <f t="shared" ref="C11:C19" si="2">SUM(D11:E11)</f>
        <v>24</v>
      </c>
      <c r="D11" s="245">
        <v>22</v>
      </c>
      <c r="E11" s="245">
        <v>2</v>
      </c>
      <c r="F11" s="245">
        <f t="shared" ref="F11:F19" si="3">SUM(G11:H11)</f>
        <v>1597</v>
      </c>
      <c r="G11" s="245">
        <v>850</v>
      </c>
      <c r="H11" s="245">
        <v>747</v>
      </c>
      <c r="I11" s="245">
        <v>119</v>
      </c>
      <c r="J11" s="245">
        <v>248</v>
      </c>
      <c r="K11" s="245">
        <v>292</v>
      </c>
      <c r="L11" s="245">
        <v>321</v>
      </c>
      <c r="M11" s="245">
        <v>302</v>
      </c>
      <c r="N11" s="245">
        <v>315</v>
      </c>
      <c r="O11" s="246">
        <v>249</v>
      </c>
      <c r="P11" s="6"/>
    </row>
    <row r="12" spans="1:16" ht="18.75" customHeight="1">
      <c r="A12" s="238"/>
      <c r="B12" s="239" t="s">
        <v>39</v>
      </c>
      <c r="C12" s="245">
        <f t="shared" si="2"/>
        <v>39</v>
      </c>
      <c r="D12" s="245">
        <v>39</v>
      </c>
      <c r="E12" s="245">
        <v>0</v>
      </c>
      <c r="F12" s="245">
        <f t="shared" si="3"/>
        <v>3743</v>
      </c>
      <c r="G12" s="245">
        <v>1914</v>
      </c>
      <c r="H12" s="245">
        <v>1829</v>
      </c>
      <c r="I12" s="245">
        <v>203</v>
      </c>
      <c r="J12" s="245">
        <v>525</v>
      </c>
      <c r="K12" s="245">
        <v>608</v>
      </c>
      <c r="L12" s="245">
        <v>773</v>
      </c>
      <c r="M12" s="245">
        <v>841</v>
      </c>
      <c r="N12" s="245">
        <v>793</v>
      </c>
      <c r="O12" s="246">
        <v>639</v>
      </c>
      <c r="P12" s="6"/>
    </row>
    <row r="13" spans="1:16" ht="18.75" customHeight="1">
      <c r="A13" s="238"/>
      <c r="B13" s="239" t="s">
        <v>40</v>
      </c>
      <c r="C13" s="245">
        <f t="shared" si="2"/>
        <v>0</v>
      </c>
      <c r="D13" s="245" t="s">
        <v>383</v>
      </c>
      <c r="E13" s="245">
        <v>0</v>
      </c>
      <c r="F13" s="245">
        <f t="shared" si="3"/>
        <v>0</v>
      </c>
      <c r="G13" s="245" t="s">
        <v>384</v>
      </c>
      <c r="H13" s="245" t="s">
        <v>382</v>
      </c>
      <c r="I13" s="245" t="s">
        <v>382</v>
      </c>
      <c r="J13" s="245" t="s">
        <v>382</v>
      </c>
      <c r="K13" s="245" t="s">
        <v>382</v>
      </c>
      <c r="L13" s="245" t="s">
        <v>382</v>
      </c>
      <c r="M13" s="245" t="s">
        <v>382</v>
      </c>
      <c r="N13" s="245" t="s">
        <v>382</v>
      </c>
      <c r="O13" s="246">
        <v>0</v>
      </c>
      <c r="P13" s="6"/>
    </row>
    <row r="14" spans="1:16" ht="18.75" customHeight="1">
      <c r="A14" s="238"/>
      <c r="B14" s="239" t="s">
        <v>41</v>
      </c>
      <c r="C14" s="245">
        <f t="shared" si="2"/>
        <v>10</v>
      </c>
      <c r="D14" s="245">
        <v>10</v>
      </c>
      <c r="E14" s="245">
        <v>0</v>
      </c>
      <c r="F14" s="245">
        <f t="shared" si="3"/>
        <v>826</v>
      </c>
      <c r="G14" s="245">
        <v>416</v>
      </c>
      <c r="H14" s="245">
        <v>410</v>
      </c>
      <c r="I14" s="245">
        <v>66</v>
      </c>
      <c r="J14" s="245">
        <v>115</v>
      </c>
      <c r="K14" s="245">
        <v>144</v>
      </c>
      <c r="L14" s="245">
        <v>184</v>
      </c>
      <c r="M14" s="245">
        <v>151</v>
      </c>
      <c r="N14" s="245">
        <v>166</v>
      </c>
      <c r="O14" s="246">
        <v>153</v>
      </c>
      <c r="P14" s="6"/>
    </row>
    <row r="15" spans="1:16" ht="18.75" customHeight="1">
      <c r="A15" s="238"/>
      <c r="B15" s="239" t="s">
        <v>186</v>
      </c>
      <c r="C15" s="245">
        <f t="shared" si="2"/>
        <v>5</v>
      </c>
      <c r="D15" s="245">
        <v>5</v>
      </c>
      <c r="E15" s="245">
        <v>0</v>
      </c>
      <c r="F15" s="245">
        <f t="shared" si="3"/>
        <v>472</v>
      </c>
      <c r="G15" s="245">
        <v>250</v>
      </c>
      <c r="H15" s="245">
        <v>222</v>
      </c>
      <c r="I15" s="245">
        <v>33</v>
      </c>
      <c r="J15" s="245">
        <v>57</v>
      </c>
      <c r="K15" s="245">
        <v>72</v>
      </c>
      <c r="L15" s="245">
        <v>104</v>
      </c>
      <c r="M15" s="245">
        <v>86</v>
      </c>
      <c r="N15" s="245">
        <v>120</v>
      </c>
      <c r="O15" s="246">
        <v>64</v>
      </c>
      <c r="P15" s="6"/>
    </row>
    <row r="16" spans="1:16" ht="18.75" customHeight="1">
      <c r="A16" s="238"/>
      <c r="B16" s="239" t="s">
        <v>42</v>
      </c>
      <c r="C16" s="245">
        <f t="shared" si="2"/>
        <v>7</v>
      </c>
      <c r="D16" s="245">
        <v>7</v>
      </c>
      <c r="E16" s="245">
        <v>0</v>
      </c>
      <c r="F16" s="245">
        <f t="shared" si="3"/>
        <v>673</v>
      </c>
      <c r="G16" s="245">
        <v>360</v>
      </c>
      <c r="H16" s="245">
        <v>313</v>
      </c>
      <c r="I16" s="245">
        <v>47</v>
      </c>
      <c r="J16" s="245">
        <v>92</v>
      </c>
      <c r="K16" s="245">
        <v>108</v>
      </c>
      <c r="L16" s="245">
        <v>152</v>
      </c>
      <c r="M16" s="245">
        <v>136</v>
      </c>
      <c r="N16" s="245">
        <v>138</v>
      </c>
      <c r="O16" s="246">
        <v>113</v>
      </c>
      <c r="P16" s="6"/>
    </row>
    <row r="17" spans="1:16" ht="18.75" customHeight="1">
      <c r="A17" s="238"/>
      <c r="B17" s="239" t="s">
        <v>43</v>
      </c>
      <c r="C17" s="245">
        <f t="shared" si="2"/>
        <v>0</v>
      </c>
      <c r="D17" s="245" t="s">
        <v>383</v>
      </c>
      <c r="E17" s="245">
        <v>0</v>
      </c>
      <c r="F17" s="245">
        <f t="shared" si="3"/>
        <v>0</v>
      </c>
      <c r="G17" s="245" t="s">
        <v>385</v>
      </c>
      <c r="H17" s="245" t="s">
        <v>382</v>
      </c>
      <c r="I17" s="245" t="s">
        <v>382</v>
      </c>
      <c r="J17" s="245" t="s">
        <v>382</v>
      </c>
      <c r="K17" s="245" t="s">
        <v>382</v>
      </c>
      <c r="L17" s="245" t="s">
        <v>382</v>
      </c>
      <c r="M17" s="245" t="s">
        <v>382</v>
      </c>
      <c r="N17" s="242" t="s">
        <v>382</v>
      </c>
      <c r="O17" s="246">
        <v>0</v>
      </c>
      <c r="P17" s="6"/>
    </row>
    <row r="18" spans="1:16" ht="18.75" customHeight="1">
      <c r="A18" s="238"/>
      <c r="B18" s="239" t="s">
        <v>180</v>
      </c>
      <c r="C18" s="245">
        <f t="shared" si="2"/>
        <v>4</v>
      </c>
      <c r="D18" s="245">
        <v>4</v>
      </c>
      <c r="E18" s="245">
        <v>0</v>
      </c>
      <c r="F18" s="245">
        <f t="shared" si="3"/>
        <v>328</v>
      </c>
      <c r="G18" s="245">
        <v>155</v>
      </c>
      <c r="H18" s="245">
        <v>173</v>
      </c>
      <c r="I18" s="245">
        <v>16</v>
      </c>
      <c r="J18" s="245">
        <v>50</v>
      </c>
      <c r="K18" s="245">
        <v>52</v>
      </c>
      <c r="L18" s="245">
        <v>74</v>
      </c>
      <c r="M18" s="245">
        <v>69</v>
      </c>
      <c r="N18" s="245">
        <v>67</v>
      </c>
      <c r="O18" s="246">
        <v>5</v>
      </c>
      <c r="P18" s="6"/>
    </row>
    <row r="19" spans="1:16" ht="18.75" customHeight="1">
      <c r="A19" s="238"/>
      <c r="B19" s="239" t="s">
        <v>183</v>
      </c>
      <c r="C19" s="246">
        <f t="shared" si="2"/>
        <v>7</v>
      </c>
      <c r="D19" s="246">
        <v>7</v>
      </c>
      <c r="E19" s="246">
        <v>0</v>
      </c>
      <c r="F19" s="246">
        <f t="shared" si="3"/>
        <v>651</v>
      </c>
      <c r="G19" s="255">
        <v>340</v>
      </c>
      <c r="H19" s="245">
        <v>311</v>
      </c>
      <c r="I19" s="245">
        <v>47</v>
      </c>
      <c r="J19" s="245">
        <v>116</v>
      </c>
      <c r="K19" s="245">
        <v>103</v>
      </c>
      <c r="L19" s="246">
        <v>135</v>
      </c>
      <c r="M19" s="246">
        <v>134</v>
      </c>
      <c r="N19" s="246">
        <v>116</v>
      </c>
      <c r="O19" s="246">
        <v>66</v>
      </c>
      <c r="P19" s="6"/>
    </row>
    <row r="20" spans="1:16" s="14" customFormat="1" ht="30" customHeight="1">
      <c r="A20" s="399" t="s">
        <v>252</v>
      </c>
      <c r="B20" s="400"/>
      <c r="C20" s="71">
        <f t="shared" ref="C20:O20" si="4">C21+C26+C29+C31+C35+C39+C47+C52</f>
        <v>43</v>
      </c>
      <c r="D20" s="71">
        <f t="shared" si="4"/>
        <v>43</v>
      </c>
      <c r="E20" s="71">
        <f t="shared" si="4"/>
        <v>0</v>
      </c>
      <c r="F20" s="71">
        <f t="shared" si="4"/>
        <v>3327</v>
      </c>
      <c r="G20" s="71">
        <f t="shared" si="4"/>
        <v>1718</v>
      </c>
      <c r="H20" s="71">
        <f t="shared" si="4"/>
        <v>1609</v>
      </c>
      <c r="I20" s="71">
        <f t="shared" si="4"/>
        <v>185</v>
      </c>
      <c r="J20" s="71">
        <f t="shared" si="4"/>
        <v>473</v>
      </c>
      <c r="K20" s="71">
        <f t="shared" si="4"/>
        <v>581</v>
      </c>
      <c r="L20" s="71">
        <f t="shared" si="4"/>
        <v>660</v>
      </c>
      <c r="M20" s="71">
        <f t="shared" si="4"/>
        <v>710</v>
      </c>
      <c r="N20" s="71">
        <f t="shared" si="4"/>
        <v>718</v>
      </c>
      <c r="O20" s="71">
        <f t="shared" si="4"/>
        <v>577</v>
      </c>
      <c r="P20" s="12"/>
    </row>
    <row r="21" spans="1:16" s="14" customFormat="1" ht="18.75" customHeight="1">
      <c r="A21" s="397" t="s">
        <v>194</v>
      </c>
      <c r="B21" s="398"/>
      <c r="C21" s="194">
        <f t="shared" ref="C21:N21" si="5">SUM(C22:C25)</f>
        <v>4</v>
      </c>
      <c r="D21" s="195">
        <f t="shared" si="5"/>
        <v>4</v>
      </c>
      <c r="E21" s="195">
        <f t="shared" si="5"/>
        <v>0</v>
      </c>
      <c r="F21" s="195">
        <f t="shared" si="5"/>
        <v>292</v>
      </c>
      <c r="G21" s="195">
        <f t="shared" si="5"/>
        <v>152</v>
      </c>
      <c r="H21" s="196">
        <f t="shared" si="5"/>
        <v>140</v>
      </c>
      <c r="I21" s="195">
        <f t="shared" si="5"/>
        <v>21</v>
      </c>
      <c r="J21" s="195">
        <f t="shared" si="5"/>
        <v>35</v>
      </c>
      <c r="K21" s="195">
        <f t="shared" si="5"/>
        <v>49</v>
      </c>
      <c r="L21" s="195">
        <f t="shared" si="5"/>
        <v>60</v>
      </c>
      <c r="M21" s="195">
        <f t="shared" si="5"/>
        <v>63</v>
      </c>
      <c r="N21" s="195">
        <f t="shared" si="5"/>
        <v>64</v>
      </c>
      <c r="O21" s="195">
        <f>SUM(O22:O25)</f>
        <v>44</v>
      </c>
      <c r="P21" s="12"/>
    </row>
    <row r="22" spans="1:16" ht="18.75" customHeight="1">
      <c r="A22" s="280"/>
      <c r="B22" s="258" t="s">
        <v>44</v>
      </c>
      <c r="C22" s="261">
        <f t="shared" ref="C22:C25" si="6">SUM(D22:E22)</f>
        <v>1</v>
      </c>
      <c r="D22" s="261">
        <v>1</v>
      </c>
      <c r="E22" s="261">
        <v>0</v>
      </c>
      <c r="F22" s="261">
        <f t="shared" ref="F22:F25" si="7">SUM(G22:H22)</f>
        <v>74</v>
      </c>
      <c r="G22" s="261">
        <v>34</v>
      </c>
      <c r="H22" s="261">
        <v>40</v>
      </c>
      <c r="I22" s="261">
        <v>7</v>
      </c>
      <c r="J22" s="261">
        <v>8</v>
      </c>
      <c r="K22" s="261">
        <v>11</v>
      </c>
      <c r="L22" s="261">
        <v>13</v>
      </c>
      <c r="M22" s="261">
        <v>17</v>
      </c>
      <c r="N22" s="261">
        <v>18</v>
      </c>
      <c r="O22" s="259">
        <v>16</v>
      </c>
      <c r="P22" s="6"/>
    </row>
    <row r="23" spans="1:16" ht="18.75" customHeight="1">
      <c r="A23" s="238"/>
      <c r="B23" s="239" t="s">
        <v>45</v>
      </c>
      <c r="C23" s="245">
        <f t="shared" si="6"/>
        <v>1</v>
      </c>
      <c r="D23" s="245">
        <v>1</v>
      </c>
      <c r="E23" s="245">
        <v>0</v>
      </c>
      <c r="F23" s="245">
        <f t="shared" si="7"/>
        <v>36</v>
      </c>
      <c r="G23" s="245">
        <v>16</v>
      </c>
      <c r="H23" s="245">
        <v>20</v>
      </c>
      <c r="I23" s="245">
        <v>2</v>
      </c>
      <c r="J23" s="245">
        <v>7</v>
      </c>
      <c r="K23" s="245">
        <v>7</v>
      </c>
      <c r="L23" s="245">
        <v>6</v>
      </c>
      <c r="M23" s="245">
        <v>8</v>
      </c>
      <c r="N23" s="245">
        <v>6</v>
      </c>
      <c r="O23" s="246">
        <v>0</v>
      </c>
      <c r="P23" s="6"/>
    </row>
    <row r="24" spans="1:16" ht="18.75" customHeight="1">
      <c r="A24" s="256"/>
      <c r="B24" s="239" t="s">
        <v>46</v>
      </c>
      <c r="C24" s="245">
        <f t="shared" si="6"/>
        <v>1</v>
      </c>
      <c r="D24" s="245">
        <v>1</v>
      </c>
      <c r="E24" s="245">
        <v>0</v>
      </c>
      <c r="F24" s="245">
        <f t="shared" si="7"/>
        <v>84</v>
      </c>
      <c r="G24" s="245">
        <v>50</v>
      </c>
      <c r="H24" s="245">
        <v>34</v>
      </c>
      <c r="I24" s="245">
        <v>8</v>
      </c>
      <c r="J24" s="245">
        <v>11</v>
      </c>
      <c r="K24" s="245">
        <v>14</v>
      </c>
      <c r="L24" s="245">
        <v>17</v>
      </c>
      <c r="M24" s="245">
        <v>14</v>
      </c>
      <c r="N24" s="245">
        <v>20</v>
      </c>
      <c r="O24" s="246">
        <v>14</v>
      </c>
      <c r="P24" s="6"/>
    </row>
    <row r="25" spans="1:16" ht="18.75" customHeight="1">
      <c r="A25" s="281"/>
      <c r="B25" s="263" t="s">
        <v>181</v>
      </c>
      <c r="C25" s="269">
        <f t="shared" si="6"/>
        <v>1</v>
      </c>
      <c r="D25" s="269">
        <v>1</v>
      </c>
      <c r="E25" s="269">
        <v>0</v>
      </c>
      <c r="F25" s="269">
        <f t="shared" si="7"/>
        <v>98</v>
      </c>
      <c r="G25" s="269">
        <v>52</v>
      </c>
      <c r="H25" s="269">
        <v>46</v>
      </c>
      <c r="I25" s="269">
        <v>4</v>
      </c>
      <c r="J25" s="269">
        <v>9</v>
      </c>
      <c r="K25" s="269">
        <v>17</v>
      </c>
      <c r="L25" s="269">
        <v>24</v>
      </c>
      <c r="M25" s="269">
        <v>24</v>
      </c>
      <c r="N25" s="269">
        <v>20</v>
      </c>
      <c r="O25" s="265">
        <v>14</v>
      </c>
      <c r="P25" s="6"/>
    </row>
    <row r="26" spans="1:16" s="14" customFormat="1" ht="18.75" customHeight="1">
      <c r="A26" s="397" t="s">
        <v>193</v>
      </c>
      <c r="B26" s="398"/>
      <c r="C26" s="194">
        <f t="shared" ref="C26:N26" si="8">SUM(C27:C28)</f>
        <v>3</v>
      </c>
      <c r="D26" s="194">
        <f t="shared" si="8"/>
        <v>3</v>
      </c>
      <c r="E26" s="194">
        <f t="shared" si="8"/>
        <v>0</v>
      </c>
      <c r="F26" s="194">
        <f t="shared" si="8"/>
        <v>127</v>
      </c>
      <c r="G26" s="194">
        <f t="shared" si="8"/>
        <v>66</v>
      </c>
      <c r="H26" s="194">
        <f t="shared" si="8"/>
        <v>61</v>
      </c>
      <c r="I26" s="194">
        <f t="shared" si="8"/>
        <v>7</v>
      </c>
      <c r="J26" s="194">
        <f t="shared" si="8"/>
        <v>19</v>
      </c>
      <c r="K26" s="194">
        <f t="shared" si="8"/>
        <v>19</v>
      </c>
      <c r="L26" s="194">
        <f t="shared" si="8"/>
        <v>26</v>
      </c>
      <c r="M26" s="194">
        <f t="shared" si="8"/>
        <v>25</v>
      </c>
      <c r="N26" s="194">
        <f t="shared" si="8"/>
        <v>31</v>
      </c>
      <c r="O26" s="195">
        <f>SUM(O27:O28)</f>
        <v>37</v>
      </c>
      <c r="P26" s="12"/>
    </row>
    <row r="27" spans="1:16" ht="18.75" customHeight="1">
      <c r="A27" s="257"/>
      <c r="B27" s="258" t="s">
        <v>187</v>
      </c>
      <c r="C27" s="259">
        <f t="shared" ref="C27:C28" si="9">SUM(D27:E27)</f>
        <v>2</v>
      </c>
      <c r="D27" s="259">
        <v>2</v>
      </c>
      <c r="E27" s="260">
        <v>0</v>
      </c>
      <c r="F27" s="259">
        <f t="shared" ref="F27:F28" si="10">SUM(G27:H27)</f>
        <v>112</v>
      </c>
      <c r="G27" s="259">
        <v>60</v>
      </c>
      <c r="H27" s="259">
        <v>52</v>
      </c>
      <c r="I27" s="260">
        <v>7</v>
      </c>
      <c r="J27" s="259">
        <v>16</v>
      </c>
      <c r="K27" s="259">
        <v>16</v>
      </c>
      <c r="L27" s="260">
        <v>23</v>
      </c>
      <c r="M27" s="261">
        <v>22</v>
      </c>
      <c r="N27" s="259">
        <v>28</v>
      </c>
      <c r="O27" s="259">
        <v>33</v>
      </c>
      <c r="P27" s="6"/>
    </row>
    <row r="28" spans="1:16" ht="18.75" customHeight="1">
      <c r="A28" s="262"/>
      <c r="B28" s="263" t="s">
        <v>47</v>
      </c>
      <c r="C28" s="264">
        <f t="shared" si="9"/>
        <v>1</v>
      </c>
      <c r="D28" s="265">
        <v>1</v>
      </c>
      <c r="E28" s="265">
        <v>0</v>
      </c>
      <c r="F28" s="265">
        <f t="shared" si="10"/>
        <v>15</v>
      </c>
      <c r="G28" s="265">
        <v>6</v>
      </c>
      <c r="H28" s="265">
        <v>9</v>
      </c>
      <c r="I28" s="265" t="s">
        <v>382</v>
      </c>
      <c r="J28" s="265">
        <v>3</v>
      </c>
      <c r="K28" s="265">
        <v>3</v>
      </c>
      <c r="L28" s="265">
        <v>3</v>
      </c>
      <c r="M28" s="265">
        <v>3</v>
      </c>
      <c r="N28" s="265">
        <v>3</v>
      </c>
      <c r="O28" s="265">
        <v>4</v>
      </c>
      <c r="P28" s="6"/>
    </row>
    <row r="29" spans="1:16" s="14" customFormat="1" ht="18.75" customHeight="1">
      <c r="A29" s="397" t="s">
        <v>192</v>
      </c>
      <c r="B29" s="398"/>
      <c r="C29" s="194">
        <f t="shared" ref="C29:O29" si="11">C30</f>
        <v>0</v>
      </c>
      <c r="D29" s="194">
        <f t="shared" si="11"/>
        <v>0</v>
      </c>
      <c r="E29" s="194">
        <f t="shared" si="11"/>
        <v>0</v>
      </c>
      <c r="F29" s="194">
        <f t="shared" si="11"/>
        <v>0</v>
      </c>
      <c r="G29" s="194">
        <f t="shared" si="11"/>
        <v>0</v>
      </c>
      <c r="H29" s="194">
        <f t="shared" si="11"/>
        <v>0</v>
      </c>
      <c r="I29" s="194">
        <f t="shared" si="11"/>
        <v>0</v>
      </c>
      <c r="J29" s="194">
        <f t="shared" si="11"/>
        <v>0</v>
      </c>
      <c r="K29" s="194">
        <f t="shared" si="11"/>
        <v>0</v>
      </c>
      <c r="L29" s="194">
        <f t="shared" si="11"/>
        <v>0</v>
      </c>
      <c r="M29" s="194">
        <f t="shared" si="11"/>
        <v>0</v>
      </c>
      <c r="N29" s="194">
        <f t="shared" si="11"/>
        <v>0</v>
      </c>
      <c r="O29" s="195">
        <f t="shared" si="11"/>
        <v>0</v>
      </c>
      <c r="P29" s="12"/>
    </row>
    <row r="30" spans="1:16" ht="18.75" customHeight="1">
      <c r="A30" s="73"/>
      <c r="B30" s="65" t="s">
        <v>188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7">
        <v>0</v>
      </c>
      <c r="P30" s="6"/>
    </row>
    <row r="31" spans="1:16" s="14" customFormat="1" ht="18.75" customHeight="1">
      <c r="A31" s="397" t="s">
        <v>191</v>
      </c>
      <c r="B31" s="398"/>
      <c r="C31" s="194">
        <f t="shared" ref="C31:O31" si="12">SUM(C32:C34)</f>
        <v>1</v>
      </c>
      <c r="D31" s="194">
        <f t="shared" si="12"/>
        <v>1</v>
      </c>
      <c r="E31" s="194">
        <f t="shared" si="12"/>
        <v>0</v>
      </c>
      <c r="F31" s="194">
        <f t="shared" si="12"/>
        <v>65</v>
      </c>
      <c r="G31" s="194">
        <f t="shared" si="12"/>
        <v>36</v>
      </c>
      <c r="H31" s="194">
        <f t="shared" si="12"/>
        <v>29</v>
      </c>
      <c r="I31" s="194">
        <f t="shared" si="12"/>
        <v>3</v>
      </c>
      <c r="J31" s="194">
        <f t="shared" si="12"/>
        <v>12</v>
      </c>
      <c r="K31" s="194">
        <f t="shared" si="12"/>
        <v>7</v>
      </c>
      <c r="L31" s="194">
        <f t="shared" si="12"/>
        <v>13</v>
      </c>
      <c r="M31" s="194">
        <f t="shared" si="12"/>
        <v>17</v>
      </c>
      <c r="N31" s="194">
        <f t="shared" si="12"/>
        <v>13</v>
      </c>
      <c r="O31" s="195">
        <f t="shared" si="12"/>
        <v>14</v>
      </c>
      <c r="P31" s="12"/>
    </row>
    <row r="32" spans="1:16" ht="18.75" customHeight="1">
      <c r="A32" s="266"/>
      <c r="B32" s="258" t="s">
        <v>48</v>
      </c>
      <c r="C32" s="261">
        <f t="shared" ref="C32:C34" si="13">SUM(D32:E32)</f>
        <v>0</v>
      </c>
      <c r="D32" s="259">
        <v>0</v>
      </c>
      <c r="E32" s="260">
        <v>0</v>
      </c>
      <c r="F32" s="261">
        <f t="shared" ref="F32:F34" si="14">SUM(G32:H32)</f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59">
        <v>0</v>
      </c>
      <c r="P32" s="6"/>
    </row>
    <row r="33" spans="1:16" ht="18.75" customHeight="1">
      <c r="A33" s="267"/>
      <c r="B33" s="239" t="s">
        <v>49</v>
      </c>
      <c r="C33" s="245">
        <f t="shared" si="13"/>
        <v>1</v>
      </c>
      <c r="D33" s="246">
        <v>1</v>
      </c>
      <c r="E33" s="255">
        <v>0</v>
      </c>
      <c r="F33" s="245">
        <f t="shared" si="14"/>
        <v>65</v>
      </c>
      <c r="G33" s="245">
        <v>36</v>
      </c>
      <c r="H33" s="245">
        <v>29</v>
      </c>
      <c r="I33" s="245">
        <v>3</v>
      </c>
      <c r="J33" s="245">
        <v>12</v>
      </c>
      <c r="K33" s="245">
        <v>7</v>
      </c>
      <c r="L33" s="245">
        <v>13</v>
      </c>
      <c r="M33" s="245">
        <v>17</v>
      </c>
      <c r="N33" s="245">
        <v>13</v>
      </c>
      <c r="O33" s="246">
        <v>14</v>
      </c>
      <c r="P33" s="6"/>
    </row>
    <row r="34" spans="1:16" ht="18.75" customHeight="1">
      <c r="A34" s="268"/>
      <c r="B34" s="263" t="s">
        <v>172</v>
      </c>
      <c r="C34" s="269">
        <f t="shared" si="13"/>
        <v>0</v>
      </c>
      <c r="D34" s="265">
        <v>0</v>
      </c>
      <c r="E34" s="270">
        <v>0</v>
      </c>
      <c r="F34" s="269">
        <f t="shared" si="14"/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65">
        <v>0</v>
      </c>
      <c r="P34" s="6"/>
    </row>
    <row r="35" spans="1:16" s="14" customFormat="1" ht="18.75" customHeight="1">
      <c r="A35" s="397" t="s">
        <v>190</v>
      </c>
      <c r="B35" s="398"/>
      <c r="C35" s="194">
        <f t="shared" ref="C35:O35" si="15">SUM(C36:C38)</f>
        <v>8</v>
      </c>
      <c r="D35" s="195">
        <f t="shared" si="15"/>
        <v>8</v>
      </c>
      <c r="E35" s="196">
        <f t="shared" si="15"/>
        <v>0</v>
      </c>
      <c r="F35" s="194">
        <f t="shared" si="15"/>
        <v>568</v>
      </c>
      <c r="G35" s="194">
        <f t="shared" si="15"/>
        <v>304</v>
      </c>
      <c r="H35" s="194">
        <f t="shared" si="15"/>
        <v>264</v>
      </c>
      <c r="I35" s="194">
        <f t="shared" si="15"/>
        <v>28</v>
      </c>
      <c r="J35" s="194">
        <f t="shared" si="15"/>
        <v>85</v>
      </c>
      <c r="K35" s="194">
        <f t="shared" si="15"/>
        <v>99</v>
      </c>
      <c r="L35" s="194">
        <f t="shared" si="15"/>
        <v>105</v>
      </c>
      <c r="M35" s="194">
        <f t="shared" si="15"/>
        <v>141</v>
      </c>
      <c r="N35" s="194">
        <f t="shared" si="15"/>
        <v>110</v>
      </c>
      <c r="O35" s="195">
        <f t="shared" si="15"/>
        <v>97</v>
      </c>
      <c r="P35" s="12"/>
    </row>
    <row r="36" spans="1:16" ht="18.75" customHeight="1">
      <c r="A36" s="271"/>
      <c r="B36" s="258" t="s">
        <v>50</v>
      </c>
      <c r="C36" s="261">
        <f t="shared" ref="C36:C38" si="16">SUM(D36:E36)</f>
        <v>2</v>
      </c>
      <c r="D36" s="259">
        <v>2</v>
      </c>
      <c r="E36" s="260">
        <v>0</v>
      </c>
      <c r="F36" s="261">
        <f t="shared" ref="F36:F38" si="17">SUM(G36:H36)</f>
        <v>138</v>
      </c>
      <c r="G36" s="261">
        <v>65</v>
      </c>
      <c r="H36" s="261">
        <v>73</v>
      </c>
      <c r="I36" s="261">
        <v>6</v>
      </c>
      <c r="J36" s="261">
        <v>23</v>
      </c>
      <c r="K36" s="261">
        <v>27</v>
      </c>
      <c r="L36" s="261">
        <v>32</v>
      </c>
      <c r="M36" s="261">
        <v>38</v>
      </c>
      <c r="N36" s="261">
        <v>12</v>
      </c>
      <c r="O36" s="259">
        <v>0</v>
      </c>
      <c r="P36" s="6"/>
    </row>
    <row r="37" spans="1:16" ht="18.75" customHeight="1">
      <c r="A37" s="267"/>
      <c r="B37" s="239" t="s">
        <v>51</v>
      </c>
      <c r="C37" s="245">
        <f t="shared" si="16"/>
        <v>2</v>
      </c>
      <c r="D37" s="246">
        <v>2</v>
      </c>
      <c r="E37" s="255">
        <v>0</v>
      </c>
      <c r="F37" s="245">
        <f t="shared" si="17"/>
        <v>172</v>
      </c>
      <c r="G37" s="245">
        <v>97</v>
      </c>
      <c r="H37" s="245">
        <v>75</v>
      </c>
      <c r="I37" s="245">
        <v>13</v>
      </c>
      <c r="J37" s="245">
        <v>25</v>
      </c>
      <c r="K37" s="245">
        <v>30</v>
      </c>
      <c r="L37" s="245">
        <v>32</v>
      </c>
      <c r="M37" s="245">
        <v>40</v>
      </c>
      <c r="N37" s="245">
        <v>32</v>
      </c>
      <c r="O37" s="246">
        <v>31</v>
      </c>
      <c r="P37" s="6"/>
    </row>
    <row r="38" spans="1:16" ht="18.75" customHeight="1">
      <c r="A38" s="272"/>
      <c r="B38" s="263" t="s">
        <v>182</v>
      </c>
      <c r="C38" s="269">
        <f t="shared" si="16"/>
        <v>4</v>
      </c>
      <c r="D38" s="265">
        <v>4</v>
      </c>
      <c r="E38" s="270">
        <v>0</v>
      </c>
      <c r="F38" s="269">
        <f t="shared" si="17"/>
        <v>258</v>
      </c>
      <c r="G38" s="269">
        <v>142</v>
      </c>
      <c r="H38" s="269">
        <v>116</v>
      </c>
      <c r="I38" s="269">
        <v>9</v>
      </c>
      <c r="J38" s="269">
        <v>37</v>
      </c>
      <c r="K38" s="269">
        <v>42</v>
      </c>
      <c r="L38" s="269">
        <v>41</v>
      </c>
      <c r="M38" s="269">
        <v>63</v>
      </c>
      <c r="N38" s="269">
        <v>66</v>
      </c>
      <c r="O38" s="265">
        <v>66</v>
      </c>
      <c r="P38" s="6"/>
    </row>
    <row r="39" spans="1:16" s="14" customFormat="1" ht="18.75" customHeight="1">
      <c r="A39" s="397" t="s">
        <v>195</v>
      </c>
      <c r="B39" s="398"/>
      <c r="C39" s="194">
        <f t="shared" ref="C39:O39" si="18">SUM(C40:C46)</f>
        <v>16</v>
      </c>
      <c r="D39" s="195">
        <f t="shared" si="18"/>
        <v>16</v>
      </c>
      <c r="E39" s="196">
        <f t="shared" si="18"/>
        <v>0</v>
      </c>
      <c r="F39" s="194">
        <f t="shared" si="18"/>
        <v>1251</v>
      </c>
      <c r="G39" s="194">
        <f t="shared" si="18"/>
        <v>636</v>
      </c>
      <c r="H39" s="194">
        <f t="shared" si="18"/>
        <v>615</v>
      </c>
      <c r="I39" s="194">
        <f t="shared" si="18"/>
        <v>73</v>
      </c>
      <c r="J39" s="194">
        <f t="shared" si="18"/>
        <v>191</v>
      </c>
      <c r="K39" s="194">
        <f t="shared" si="18"/>
        <v>214</v>
      </c>
      <c r="L39" s="194">
        <f t="shared" si="18"/>
        <v>244</v>
      </c>
      <c r="M39" s="194">
        <f t="shared" si="18"/>
        <v>260</v>
      </c>
      <c r="N39" s="194">
        <f t="shared" si="18"/>
        <v>269</v>
      </c>
      <c r="O39" s="195">
        <f t="shared" si="18"/>
        <v>222</v>
      </c>
      <c r="P39" s="12"/>
    </row>
    <row r="40" spans="1:16" ht="18.75" customHeight="1">
      <c r="A40" s="271"/>
      <c r="B40" s="258" t="s">
        <v>197</v>
      </c>
      <c r="C40" s="261">
        <f t="shared" ref="C40:C46" si="19">SUM(D40:E40)</f>
        <v>0</v>
      </c>
      <c r="D40" s="259">
        <v>0</v>
      </c>
      <c r="E40" s="260">
        <v>0</v>
      </c>
      <c r="F40" s="261">
        <f t="shared" ref="F40:F46" si="20">SUM(G40:H40)</f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61">
        <v>0</v>
      </c>
      <c r="N40" s="261">
        <v>0</v>
      </c>
      <c r="O40" s="259">
        <v>0</v>
      </c>
      <c r="P40" s="6"/>
    </row>
    <row r="41" spans="1:16" ht="18.75" customHeight="1">
      <c r="A41" s="273"/>
      <c r="B41" s="239" t="s">
        <v>52</v>
      </c>
      <c r="C41" s="245">
        <f t="shared" si="19"/>
        <v>5</v>
      </c>
      <c r="D41" s="246">
        <v>5</v>
      </c>
      <c r="E41" s="255">
        <v>0</v>
      </c>
      <c r="F41" s="245">
        <f t="shared" si="20"/>
        <v>425</v>
      </c>
      <c r="G41" s="245">
        <v>208</v>
      </c>
      <c r="H41" s="245">
        <v>217</v>
      </c>
      <c r="I41" s="245">
        <v>25</v>
      </c>
      <c r="J41" s="245">
        <v>61</v>
      </c>
      <c r="K41" s="245">
        <v>87</v>
      </c>
      <c r="L41" s="245">
        <v>69</v>
      </c>
      <c r="M41" s="245">
        <v>91</v>
      </c>
      <c r="N41" s="245">
        <v>92</v>
      </c>
      <c r="O41" s="246">
        <v>86</v>
      </c>
      <c r="P41" s="6"/>
    </row>
    <row r="42" spans="1:16" ht="18.75" customHeight="1">
      <c r="A42" s="273"/>
      <c r="B42" s="239" t="s">
        <v>53</v>
      </c>
      <c r="C42" s="245">
        <f t="shared" si="19"/>
        <v>2</v>
      </c>
      <c r="D42" s="246">
        <v>2</v>
      </c>
      <c r="E42" s="255">
        <v>0</v>
      </c>
      <c r="F42" s="245">
        <f t="shared" si="20"/>
        <v>167</v>
      </c>
      <c r="G42" s="245">
        <v>83</v>
      </c>
      <c r="H42" s="245">
        <v>84</v>
      </c>
      <c r="I42" s="245">
        <v>11</v>
      </c>
      <c r="J42" s="245">
        <v>24</v>
      </c>
      <c r="K42" s="245">
        <v>31</v>
      </c>
      <c r="L42" s="245">
        <v>32</v>
      </c>
      <c r="M42" s="245">
        <v>36</v>
      </c>
      <c r="N42" s="245">
        <v>33</v>
      </c>
      <c r="O42" s="246">
        <v>37</v>
      </c>
      <c r="P42" s="6"/>
    </row>
    <row r="43" spans="1:16" ht="18.75" customHeight="1">
      <c r="A43" s="273"/>
      <c r="B43" s="239" t="s">
        <v>54</v>
      </c>
      <c r="C43" s="245">
        <f t="shared" si="19"/>
        <v>0</v>
      </c>
      <c r="D43" s="246" t="s">
        <v>383</v>
      </c>
      <c r="E43" s="255">
        <v>0</v>
      </c>
      <c r="F43" s="245">
        <f t="shared" si="20"/>
        <v>0</v>
      </c>
      <c r="G43" s="245" t="s">
        <v>382</v>
      </c>
      <c r="H43" s="245" t="s">
        <v>382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6">
        <v>0</v>
      </c>
      <c r="P43" s="6"/>
    </row>
    <row r="44" spans="1:16" ht="18.75" customHeight="1">
      <c r="A44" s="256"/>
      <c r="B44" s="239" t="s">
        <v>55</v>
      </c>
      <c r="C44" s="245">
        <f t="shared" si="19"/>
        <v>6</v>
      </c>
      <c r="D44" s="246">
        <v>6</v>
      </c>
      <c r="E44" s="255">
        <v>0</v>
      </c>
      <c r="F44" s="245">
        <f t="shared" si="20"/>
        <v>332</v>
      </c>
      <c r="G44" s="245">
        <v>166</v>
      </c>
      <c r="H44" s="245">
        <v>166</v>
      </c>
      <c r="I44" s="245">
        <v>20</v>
      </c>
      <c r="J44" s="245">
        <v>53</v>
      </c>
      <c r="K44" s="245">
        <v>53</v>
      </c>
      <c r="L44" s="245">
        <v>72</v>
      </c>
      <c r="M44" s="245">
        <v>60</v>
      </c>
      <c r="N44" s="245">
        <v>74</v>
      </c>
      <c r="O44" s="246">
        <v>67</v>
      </c>
      <c r="P44" s="6"/>
    </row>
    <row r="45" spans="1:16" ht="18.75" customHeight="1">
      <c r="A45" s="273"/>
      <c r="B45" s="239" t="s">
        <v>198</v>
      </c>
      <c r="C45" s="245">
        <f t="shared" si="19"/>
        <v>1</v>
      </c>
      <c r="D45" s="246">
        <v>1</v>
      </c>
      <c r="E45" s="255">
        <v>0</v>
      </c>
      <c r="F45" s="245">
        <f t="shared" si="20"/>
        <v>172</v>
      </c>
      <c r="G45" s="245">
        <v>96</v>
      </c>
      <c r="H45" s="245">
        <v>76</v>
      </c>
      <c r="I45" s="245">
        <v>5</v>
      </c>
      <c r="J45" s="245">
        <v>24</v>
      </c>
      <c r="K45" s="245">
        <v>20</v>
      </c>
      <c r="L45" s="245">
        <v>38</v>
      </c>
      <c r="M45" s="245">
        <v>43</v>
      </c>
      <c r="N45" s="245">
        <v>42</v>
      </c>
      <c r="O45" s="246">
        <v>32</v>
      </c>
      <c r="P45" s="6"/>
    </row>
    <row r="46" spans="1:16" ht="18.75" customHeight="1">
      <c r="A46" s="262"/>
      <c r="B46" s="263" t="s">
        <v>184</v>
      </c>
      <c r="C46" s="269">
        <f t="shared" si="19"/>
        <v>2</v>
      </c>
      <c r="D46" s="265">
        <v>2</v>
      </c>
      <c r="E46" s="270">
        <v>0</v>
      </c>
      <c r="F46" s="269">
        <f t="shared" si="20"/>
        <v>155</v>
      </c>
      <c r="G46" s="269">
        <v>83</v>
      </c>
      <c r="H46" s="269">
        <v>72</v>
      </c>
      <c r="I46" s="269">
        <v>12</v>
      </c>
      <c r="J46" s="269">
        <v>29</v>
      </c>
      <c r="K46" s="269">
        <v>23</v>
      </c>
      <c r="L46" s="269">
        <v>33</v>
      </c>
      <c r="M46" s="269">
        <v>30</v>
      </c>
      <c r="N46" s="269">
        <v>28</v>
      </c>
      <c r="O46" s="265">
        <v>0</v>
      </c>
      <c r="P46" s="6"/>
    </row>
    <row r="47" spans="1:16" s="14" customFormat="1" ht="18.75" customHeight="1">
      <c r="A47" s="397" t="s">
        <v>196</v>
      </c>
      <c r="B47" s="398"/>
      <c r="C47" s="194">
        <f t="shared" ref="C47:O47" si="21">SUM(C48:C51)</f>
        <v>1</v>
      </c>
      <c r="D47" s="195">
        <f t="shared" si="21"/>
        <v>1</v>
      </c>
      <c r="E47" s="196">
        <f t="shared" si="21"/>
        <v>0</v>
      </c>
      <c r="F47" s="194">
        <f t="shared" si="21"/>
        <v>212</v>
      </c>
      <c r="G47" s="194">
        <f t="shared" si="21"/>
        <v>105</v>
      </c>
      <c r="H47" s="194">
        <f t="shared" si="21"/>
        <v>107</v>
      </c>
      <c r="I47" s="194">
        <f t="shared" si="21"/>
        <v>11</v>
      </c>
      <c r="J47" s="194">
        <f t="shared" si="21"/>
        <v>22</v>
      </c>
      <c r="K47" s="194">
        <f t="shared" si="21"/>
        <v>23</v>
      </c>
      <c r="L47" s="194">
        <f t="shared" si="21"/>
        <v>54</v>
      </c>
      <c r="M47" s="194">
        <f t="shared" si="21"/>
        <v>49</v>
      </c>
      <c r="N47" s="194">
        <f t="shared" si="21"/>
        <v>53</v>
      </c>
      <c r="O47" s="195">
        <f t="shared" si="21"/>
        <v>47</v>
      </c>
      <c r="P47" s="12"/>
    </row>
    <row r="48" spans="1:16" ht="18.75" customHeight="1">
      <c r="A48" s="257"/>
      <c r="B48" s="258" t="s">
        <v>56</v>
      </c>
      <c r="C48" s="261">
        <f t="shared" ref="C48:C51" si="22">SUM(D48:E48)</f>
        <v>0</v>
      </c>
      <c r="D48" s="259">
        <v>0</v>
      </c>
      <c r="E48" s="260">
        <v>0</v>
      </c>
      <c r="F48" s="261">
        <f t="shared" ref="F48:F51" si="23">SUM(G48:H48)</f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 t="s">
        <v>382</v>
      </c>
      <c r="N48" s="261">
        <v>0</v>
      </c>
      <c r="O48" s="259">
        <v>0</v>
      </c>
      <c r="P48" s="6"/>
    </row>
    <row r="49" spans="1:16" ht="18.75" customHeight="1">
      <c r="A49" s="273"/>
      <c r="B49" s="239" t="s">
        <v>57</v>
      </c>
      <c r="C49" s="245">
        <f t="shared" si="22"/>
        <v>1</v>
      </c>
      <c r="D49" s="247">
        <v>1</v>
      </c>
      <c r="E49" s="255">
        <v>0</v>
      </c>
      <c r="F49" s="245">
        <f t="shared" si="23"/>
        <v>212</v>
      </c>
      <c r="G49" s="245">
        <v>105</v>
      </c>
      <c r="H49" s="245">
        <v>107</v>
      </c>
      <c r="I49" s="245">
        <v>11</v>
      </c>
      <c r="J49" s="245">
        <v>22</v>
      </c>
      <c r="K49" s="245">
        <v>23</v>
      </c>
      <c r="L49" s="245">
        <v>54</v>
      </c>
      <c r="M49" s="245">
        <v>49</v>
      </c>
      <c r="N49" s="245">
        <v>53</v>
      </c>
      <c r="O49" s="246">
        <v>47</v>
      </c>
      <c r="P49" s="6"/>
    </row>
    <row r="50" spans="1:16" ht="18.75" customHeight="1">
      <c r="A50" s="273"/>
      <c r="B50" s="239" t="s">
        <v>189</v>
      </c>
      <c r="C50" s="245">
        <f t="shared" si="22"/>
        <v>0</v>
      </c>
      <c r="D50" s="247">
        <v>0</v>
      </c>
      <c r="E50" s="255">
        <v>0</v>
      </c>
      <c r="F50" s="245">
        <f t="shared" si="23"/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6">
        <v>0</v>
      </c>
      <c r="P50" s="6"/>
    </row>
    <row r="51" spans="1:16" ht="18.75" customHeight="1">
      <c r="A51" s="262"/>
      <c r="B51" s="263" t="s">
        <v>58</v>
      </c>
      <c r="C51" s="269">
        <f t="shared" si="22"/>
        <v>0</v>
      </c>
      <c r="D51" s="265">
        <v>0</v>
      </c>
      <c r="E51" s="270">
        <v>0</v>
      </c>
      <c r="F51" s="269">
        <f t="shared" si="23"/>
        <v>0</v>
      </c>
      <c r="G51" s="269">
        <v>0</v>
      </c>
      <c r="H51" s="269">
        <v>0</v>
      </c>
      <c r="I51" s="269">
        <v>0</v>
      </c>
      <c r="J51" s="269">
        <v>0</v>
      </c>
      <c r="K51" s="269">
        <v>0</v>
      </c>
      <c r="L51" s="269">
        <v>0</v>
      </c>
      <c r="M51" s="269">
        <v>0</v>
      </c>
      <c r="N51" s="269">
        <v>0</v>
      </c>
      <c r="O51" s="265">
        <v>0</v>
      </c>
      <c r="P51" s="6"/>
    </row>
    <row r="52" spans="1:16" s="14" customFormat="1" ht="18.75" customHeight="1">
      <c r="A52" s="397" t="s">
        <v>185</v>
      </c>
      <c r="B52" s="398"/>
      <c r="C52" s="194">
        <f t="shared" ref="C52:O52" si="24">SUM(C53:C58)</f>
        <v>10</v>
      </c>
      <c r="D52" s="195">
        <f t="shared" si="24"/>
        <v>10</v>
      </c>
      <c r="E52" s="196">
        <f t="shared" si="24"/>
        <v>0</v>
      </c>
      <c r="F52" s="194">
        <f t="shared" si="24"/>
        <v>812</v>
      </c>
      <c r="G52" s="194">
        <f t="shared" si="24"/>
        <v>419</v>
      </c>
      <c r="H52" s="194">
        <f t="shared" si="24"/>
        <v>393</v>
      </c>
      <c r="I52" s="194">
        <f t="shared" si="24"/>
        <v>42</v>
      </c>
      <c r="J52" s="194">
        <f t="shared" si="24"/>
        <v>109</v>
      </c>
      <c r="K52" s="194">
        <f t="shared" si="24"/>
        <v>170</v>
      </c>
      <c r="L52" s="194">
        <f t="shared" si="24"/>
        <v>158</v>
      </c>
      <c r="M52" s="194">
        <f t="shared" si="24"/>
        <v>155</v>
      </c>
      <c r="N52" s="194">
        <f t="shared" si="24"/>
        <v>178</v>
      </c>
      <c r="O52" s="195">
        <f t="shared" si="24"/>
        <v>116</v>
      </c>
      <c r="P52" s="12"/>
    </row>
    <row r="53" spans="1:16" ht="18.75" customHeight="1">
      <c r="A53" s="266"/>
      <c r="B53" s="258" t="s">
        <v>59</v>
      </c>
      <c r="C53" s="261">
        <f t="shared" ref="C53:C58" si="25">SUM(D53:E53)</f>
        <v>1</v>
      </c>
      <c r="D53" s="259">
        <v>1</v>
      </c>
      <c r="E53" s="260">
        <v>0</v>
      </c>
      <c r="F53" s="261">
        <f t="shared" ref="F53:F58" si="26">SUM(G53:H53)</f>
        <v>75</v>
      </c>
      <c r="G53" s="261">
        <v>30</v>
      </c>
      <c r="H53" s="261">
        <v>45</v>
      </c>
      <c r="I53" s="261">
        <v>4</v>
      </c>
      <c r="J53" s="261">
        <v>10</v>
      </c>
      <c r="K53" s="261">
        <v>13</v>
      </c>
      <c r="L53" s="261">
        <v>14</v>
      </c>
      <c r="M53" s="261">
        <v>17</v>
      </c>
      <c r="N53" s="259">
        <v>17</v>
      </c>
      <c r="O53" s="259">
        <v>0</v>
      </c>
      <c r="P53" s="6"/>
    </row>
    <row r="54" spans="1:16" ht="18.75" customHeight="1">
      <c r="A54" s="267"/>
      <c r="B54" s="239" t="s">
        <v>60</v>
      </c>
      <c r="C54" s="246">
        <f t="shared" si="25"/>
        <v>5</v>
      </c>
      <c r="D54" s="246">
        <v>5</v>
      </c>
      <c r="E54" s="255">
        <v>0</v>
      </c>
      <c r="F54" s="245">
        <f t="shared" si="26"/>
        <v>370</v>
      </c>
      <c r="G54" s="245">
        <v>190</v>
      </c>
      <c r="H54" s="245">
        <v>180</v>
      </c>
      <c r="I54" s="245">
        <v>23</v>
      </c>
      <c r="J54" s="245">
        <v>47</v>
      </c>
      <c r="K54" s="245">
        <v>85</v>
      </c>
      <c r="L54" s="245">
        <v>64</v>
      </c>
      <c r="M54" s="245">
        <v>71</v>
      </c>
      <c r="N54" s="245">
        <v>80</v>
      </c>
      <c r="O54" s="246">
        <v>51</v>
      </c>
      <c r="P54" s="6"/>
    </row>
    <row r="55" spans="1:16" ht="18.75" customHeight="1">
      <c r="A55" s="267"/>
      <c r="B55" s="239" t="s">
        <v>61</v>
      </c>
      <c r="C55" s="245">
        <f t="shared" si="25"/>
        <v>0</v>
      </c>
      <c r="D55" s="246" t="s">
        <v>383</v>
      </c>
      <c r="E55" s="255">
        <v>0</v>
      </c>
      <c r="F55" s="245">
        <f t="shared" si="26"/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6">
        <v>0</v>
      </c>
      <c r="P55" s="6"/>
    </row>
    <row r="56" spans="1:16" ht="18.75" customHeight="1">
      <c r="A56" s="267"/>
      <c r="B56" s="239" t="s">
        <v>62</v>
      </c>
      <c r="C56" s="245">
        <f t="shared" si="25"/>
        <v>0</v>
      </c>
      <c r="D56" s="246" t="s">
        <v>383</v>
      </c>
      <c r="E56" s="255">
        <v>0</v>
      </c>
      <c r="F56" s="245">
        <f t="shared" si="26"/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6">
        <v>0</v>
      </c>
      <c r="P56" s="6"/>
    </row>
    <row r="57" spans="1:16" ht="18.75" customHeight="1">
      <c r="A57" s="256"/>
      <c r="B57" s="239" t="s">
        <v>63</v>
      </c>
      <c r="C57" s="245">
        <f t="shared" si="25"/>
        <v>3</v>
      </c>
      <c r="D57" s="247">
        <v>3</v>
      </c>
      <c r="E57" s="255">
        <v>0</v>
      </c>
      <c r="F57" s="245">
        <f t="shared" si="26"/>
        <v>302</v>
      </c>
      <c r="G57" s="242">
        <v>168</v>
      </c>
      <c r="H57" s="245">
        <v>134</v>
      </c>
      <c r="I57" s="245">
        <v>11</v>
      </c>
      <c r="J57" s="245">
        <v>42</v>
      </c>
      <c r="K57" s="245">
        <v>60</v>
      </c>
      <c r="L57" s="245">
        <v>69</v>
      </c>
      <c r="M57" s="242">
        <v>54</v>
      </c>
      <c r="N57" s="245">
        <v>66</v>
      </c>
      <c r="O57" s="247">
        <v>49</v>
      </c>
      <c r="P57" s="6"/>
    </row>
    <row r="58" spans="1:16" ht="18.75" customHeight="1">
      <c r="A58" s="274"/>
      <c r="B58" s="275" t="s">
        <v>64</v>
      </c>
      <c r="C58" s="276">
        <f t="shared" si="25"/>
        <v>1</v>
      </c>
      <c r="D58" s="277">
        <v>1</v>
      </c>
      <c r="E58" s="278">
        <v>0</v>
      </c>
      <c r="F58" s="276">
        <f t="shared" si="26"/>
        <v>65</v>
      </c>
      <c r="G58" s="276">
        <v>31</v>
      </c>
      <c r="H58" s="279">
        <v>34</v>
      </c>
      <c r="I58" s="279">
        <v>4</v>
      </c>
      <c r="J58" s="279">
        <v>10</v>
      </c>
      <c r="K58" s="279">
        <v>12</v>
      </c>
      <c r="L58" s="276">
        <v>11</v>
      </c>
      <c r="M58" s="276">
        <v>13</v>
      </c>
      <c r="N58" s="279">
        <v>15</v>
      </c>
      <c r="O58" s="277">
        <v>16</v>
      </c>
      <c r="P58" s="6"/>
    </row>
    <row r="59" spans="1:16" ht="19.5" customHeight="1">
      <c r="A59" s="30"/>
    </row>
    <row r="70" spans="16:16">
      <c r="P70" s="9" t="s">
        <v>343</v>
      </c>
    </row>
  </sheetData>
  <mergeCells count="12">
    <mergeCell ref="A47:B47"/>
    <mergeCell ref="A52:B52"/>
    <mergeCell ref="A26:B26"/>
    <mergeCell ref="A29:B29"/>
    <mergeCell ref="A31:B31"/>
    <mergeCell ref="A35:B35"/>
    <mergeCell ref="A39:B39"/>
    <mergeCell ref="N4:O4"/>
    <mergeCell ref="A5:B6"/>
    <mergeCell ref="A9:B9"/>
    <mergeCell ref="A20:B20"/>
    <mergeCell ref="A21:B21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幼保連携型認定こども園&amp;R&amp;10
幼保連携型認定こども園</oddHeader>
    <oddFooter>&amp;C&amp;11-&amp;P--</oddFooter>
  </headerFooter>
  <colBreaks count="1" manualBreakCount="1">
    <brk id="11" max="57" man="1"/>
  </colBreaks>
  <ignoredErrors>
    <ignoredError sqref="F10:F21 F22:F34 F38 F40:F46 F48:F51 F53:F58" formulaRange="1"/>
    <ignoredError sqref="F35:F37 F39 F47 F52" formula="1" formulaRange="1"/>
    <ignoredError sqref="C26:C39 C47:C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S1" codeName="Sheet2">
    <tabColor rgb="FFFFC000"/>
  </sheetPr>
  <dimension ref="A1:BT76"/>
  <sheetViews>
    <sheetView showGridLines="0" topLeftCell="AS1" zoomScale="96" zoomScaleNormal="96" zoomScaleSheetLayoutView="100" zoomScalePageLayoutView="80" workbookViewId="0">
      <selection activeCell="BA24" sqref="BA24"/>
    </sheetView>
  </sheetViews>
  <sheetFormatPr defaultColWidth="10.69921875" defaultRowHeight="13.5"/>
  <cols>
    <col min="1" max="1" width="3.19921875" style="2" customWidth="1"/>
    <col min="2" max="2" width="11.796875" style="2" customWidth="1"/>
    <col min="3" max="4" width="5.19921875" style="2" customWidth="1"/>
    <col min="5" max="5" width="5" style="4" customWidth="1"/>
    <col min="6" max="6" width="7" style="2" customWidth="1"/>
    <col min="7" max="10" width="8" style="2" customWidth="1"/>
    <col min="11" max="12" width="7" style="2" customWidth="1"/>
    <col min="13" max="13" width="8" style="2" customWidth="1"/>
    <col min="14" max="15" width="7" style="2" customWidth="1"/>
    <col min="16" max="16" width="8" style="2" customWidth="1"/>
    <col min="17" max="18" width="7" style="2" customWidth="1"/>
    <col min="19" max="19" width="8" style="2" customWidth="1"/>
    <col min="20" max="21" width="7" style="2" customWidth="1"/>
    <col min="22" max="22" width="8" style="2" customWidth="1"/>
    <col min="23" max="24" width="7" style="2" customWidth="1"/>
    <col min="25" max="25" width="8" style="2" customWidth="1"/>
    <col min="26" max="27" width="7" style="2" customWidth="1"/>
    <col min="28" max="28" width="10.69921875" style="2"/>
    <col min="29" max="29" width="3.19921875" style="9" customWidth="1"/>
    <col min="30" max="30" width="9.8984375" style="9" customWidth="1"/>
    <col min="31" max="33" width="7" style="9" customWidth="1"/>
    <col min="34" max="43" width="5.5" style="9" customWidth="1"/>
    <col min="44" max="45" width="7.09765625" style="9" customWidth="1"/>
    <col min="46" max="46" width="5.8984375" style="9" customWidth="1"/>
    <col min="47" max="52" width="5.5" style="9" customWidth="1"/>
    <col min="53" max="53" width="6.09765625" style="9" customWidth="1"/>
    <col min="54" max="61" width="5.5" style="9" customWidth="1"/>
    <col min="62" max="62" width="10.69921875" style="9" customWidth="1"/>
    <col min="63" max="63" width="3.19921875" style="9" customWidth="1"/>
    <col min="64" max="64" width="11.796875" style="9" customWidth="1"/>
    <col min="65" max="66" width="12.69921875" style="9" customWidth="1"/>
    <col min="67" max="69" width="9" style="9" customWidth="1"/>
    <col min="70" max="70" width="11.69921875" style="9" customWidth="1"/>
    <col min="71" max="71" width="9" style="9" customWidth="1"/>
    <col min="72" max="72" width="11.69921875" style="9" customWidth="1"/>
    <col min="73" max="16384" width="10.69921875" style="2"/>
  </cols>
  <sheetData>
    <row r="1" spans="1:72" s="3" customFormat="1" ht="22.5" customHeight="1">
      <c r="C1" s="28"/>
      <c r="E1" s="27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6.75" customHeight="1"/>
    <row r="3" spans="1:72" s="3" customFormat="1" ht="14.25">
      <c r="A3" s="5" t="s">
        <v>371</v>
      </c>
      <c r="E3" s="27"/>
      <c r="AC3" s="22" t="s">
        <v>0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78" t="s">
        <v>1</v>
      </c>
      <c r="BI3" s="6"/>
      <c r="BJ3" s="9"/>
      <c r="BK3" s="9"/>
      <c r="BL3" s="9"/>
      <c r="BM3" s="6"/>
      <c r="BN3" s="6"/>
      <c r="BO3" s="9"/>
      <c r="BP3" s="9"/>
      <c r="BQ3" s="9"/>
      <c r="BR3" s="9"/>
      <c r="BS3" s="9"/>
      <c r="BT3" s="9"/>
    </row>
    <row r="4" spans="1:72" s="3" customFormat="1" ht="18.75" customHeight="1">
      <c r="A4" s="22" t="s">
        <v>2</v>
      </c>
      <c r="B4" s="23"/>
      <c r="C4" s="24"/>
      <c r="D4" s="24"/>
      <c r="E4" s="25"/>
      <c r="F4" s="24"/>
      <c r="G4" s="23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6" t="s">
        <v>3</v>
      </c>
      <c r="Z4" s="23"/>
      <c r="AA4" s="23"/>
      <c r="AC4" s="391" t="s">
        <v>311</v>
      </c>
      <c r="AD4" s="392"/>
      <c r="AE4" s="54"/>
      <c r="AF4" s="53"/>
      <c r="AG4" s="50" t="s">
        <v>4</v>
      </c>
      <c r="AH4" s="53"/>
      <c r="AI4" s="53"/>
      <c r="AJ4" s="53"/>
      <c r="AK4" s="53"/>
      <c r="AL4" s="53"/>
      <c r="AM4" s="50" t="s">
        <v>5</v>
      </c>
      <c r="AN4" s="50"/>
      <c r="AO4" s="50"/>
      <c r="AP4" s="50"/>
      <c r="AQ4" s="50"/>
      <c r="AR4" s="53"/>
      <c r="AS4" s="53"/>
      <c r="AT4" s="53"/>
      <c r="AU4" s="50" t="s">
        <v>6</v>
      </c>
      <c r="AV4" s="50"/>
      <c r="AW4" s="50"/>
      <c r="AX4" s="53"/>
      <c r="AY4" s="53"/>
      <c r="AZ4" s="53"/>
      <c r="BA4" s="403" t="s">
        <v>246</v>
      </c>
      <c r="BB4" s="409"/>
      <c r="BC4" s="409"/>
      <c r="BD4" s="409"/>
      <c r="BE4" s="409"/>
      <c r="BF4" s="409"/>
      <c r="BG4" s="409"/>
      <c r="BH4" s="409"/>
      <c r="BI4" s="410"/>
      <c r="BJ4" s="6"/>
      <c r="BK4" s="22" t="s">
        <v>392</v>
      </c>
      <c r="BL4" s="1"/>
      <c r="BM4" s="1"/>
      <c r="BN4" s="354" t="s">
        <v>245</v>
      </c>
      <c r="BP4" s="1"/>
      <c r="BQ4" s="1"/>
      <c r="BR4" s="78"/>
      <c r="BS4" s="1"/>
      <c r="BT4" s="78"/>
    </row>
    <row r="5" spans="1:72" s="9" customFormat="1" ht="18.75" customHeight="1">
      <c r="A5" s="79"/>
      <c r="B5" s="80"/>
      <c r="C5" s="46" t="s">
        <v>7</v>
      </c>
      <c r="D5" s="50" t="s">
        <v>8</v>
      </c>
      <c r="E5" s="81" t="s">
        <v>6</v>
      </c>
      <c r="F5" s="51" t="s">
        <v>7</v>
      </c>
      <c r="G5" s="54"/>
      <c r="H5" s="53"/>
      <c r="I5" s="53"/>
      <c r="J5" s="53"/>
      <c r="K5" s="53" t="s">
        <v>9</v>
      </c>
      <c r="L5" s="53"/>
      <c r="M5" s="53"/>
      <c r="N5" s="53"/>
      <c r="O5" s="53"/>
      <c r="P5" s="53"/>
      <c r="Q5" s="53" t="s">
        <v>10</v>
      </c>
      <c r="R5" s="53"/>
      <c r="S5" s="53"/>
      <c r="T5" s="53"/>
      <c r="U5" s="53"/>
      <c r="V5" s="53"/>
      <c r="W5" s="53" t="s">
        <v>6</v>
      </c>
      <c r="X5" s="53"/>
      <c r="Y5" s="53"/>
      <c r="Z5" s="53"/>
      <c r="AA5" s="82"/>
      <c r="AB5" s="6"/>
      <c r="AC5" s="405"/>
      <c r="AD5" s="406"/>
      <c r="AE5" s="87"/>
      <c r="AF5" s="85"/>
      <c r="AG5" s="104" t="s">
        <v>12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64" t="s">
        <v>13</v>
      </c>
      <c r="BA5" s="391" t="s">
        <v>14</v>
      </c>
      <c r="BB5" s="407"/>
      <c r="BC5" s="392"/>
      <c r="BD5" s="403" t="s">
        <v>262</v>
      </c>
      <c r="BE5" s="411"/>
      <c r="BF5" s="411"/>
      <c r="BG5" s="404"/>
      <c r="BH5" s="391" t="s">
        <v>263</v>
      </c>
      <c r="BI5" s="392"/>
      <c r="BJ5" s="6"/>
      <c r="BK5" s="79"/>
      <c r="BL5" s="80"/>
      <c r="BM5" s="418" t="s">
        <v>312</v>
      </c>
      <c r="BN5" s="418" t="s">
        <v>313</v>
      </c>
      <c r="BO5" s="8"/>
    </row>
    <row r="6" spans="1:72" s="9" customFormat="1" ht="18.75" customHeight="1">
      <c r="A6" s="416" t="s">
        <v>310</v>
      </c>
      <c r="B6" s="417"/>
      <c r="C6" s="421" t="s">
        <v>14</v>
      </c>
      <c r="D6" s="64" t="s">
        <v>17</v>
      </c>
      <c r="E6" s="84" t="s">
        <v>18</v>
      </c>
      <c r="F6" s="64" t="s">
        <v>19</v>
      </c>
      <c r="G6" s="56" t="s">
        <v>20</v>
      </c>
      <c r="H6" s="85"/>
      <c r="I6" s="47" t="s">
        <v>6</v>
      </c>
      <c r="J6" s="86" t="s">
        <v>21</v>
      </c>
      <c r="K6" s="86" t="s">
        <v>7</v>
      </c>
      <c r="L6" s="47" t="s">
        <v>22</v>
      </c>
      <c r="M6" s="86" t="s">
        <v>23</v>
      </c>
      <c r="N6" s="86" t="s">
        <v>7</v>
      </c>
      <c r="O6" s="47" t="s">
        <v>22</v>
      </c>
      <c r="P6" s="86" t="s">
        <v>24</v>
      </c>
      <c r="Q6" s="86" t="s">
        <v>7</v>
      </c>
      <c r="R6" s="47" t="s">
        <v>22</v>
      </c>
      <c r="S6" s="86" t="s">
        <v>25</v>
      </c>
      <c r="T6" s="86" t="s">
        <v>7</v>
      </c>
      <c r="U6" s="47" t="s">
        <v>22</v>
      </c>
      <c r="V6" s="86" t="s">
        <v>26</v>
      </c>
      <c r="W6" s="86" t="s">
        <v>7</v>
      </c>
      <c r="X6" s="47" t="s">
        <v>22</v>
      </c>
      <c r="Y6" s="46" t="s">
        <v>27</v>
      </c>
      <c r="Z6" s="50" t="s">
        <v>7</v>
      </c>
      <c r="AA6" s="47" t="s">
        <v>22</v>
      </c>
      <c r="AB6" s="6"/>
      <c r="AC6" s="405"/>
      <c r="AD6" s="406"/>
      <c r="AE6" s="87"/>
      <c r="AF6" s="86" t="s">
        <v>14</v>
      </c>
      <c r="AG6" s="85"/>
      <c r="AH6" s="56" t="s">
        <v>8</v>
      </c>
      <c r="AI6" s="86" t="s">
        <v>15</v>
      </c>
      <c r="AJ6" s="403" t="s">
        <v>269</v>
      </c>
      <c r="AK6" s="404"/>
      <c r="AL6" s="56" t="s">
        <v>4</v>
      </c>
      <c r="AM6" s="86" t="s">
        <v>28</v>
      </c>
      <c r="AN6" s="403" t="s">
        <v>249</v>
      </c>
      <c r="AO6" s="404"/>
      <c r="AP6" s="403" t="s">
        <v>250</v>
      </c>
      <c r="AQ6" s="404"/>
      <c r="AR6" s="56" t="s">
        <v>4</v>
      </c>
      <c r="AS6" s="86" t="s">
        <v>69</v>
      </c>
      <c r="AT6" s="403" t="s">
        <v>267</v>
      </c>
      <c r="AU6" s="404"/>
      <c r="AV6" s="403" t="s">
        <v>268</v>
      </c>
      <c r="AW6" s="404"/>
      <c r="AX6" s="46" t="s">
        <v>29</v>
      </c>
      <c r="AY6" s="47" t="s">
        <v>30</v>
      </c>
      <c r="AZ6" s="64" t="s">
        <v>31</v>
      </c>
      <c r="BA6" s="393"/>
      <c r="BB6" s="408"/>
      <c r="BC6" s="394"/>
      <c r="BD6" s="403" t="s">
        <v>266</v>
      </c>
      <c r="BE6" s="404"/>
      <c r="BF6" s="403" t="s">
        <v>243</v>
      </c>
      <c r="BG6" s="404"/>
      <c r="BH6" s="393"/>
      <c r="BI6" s="394"/>
      <c r="BJ6" s="6"/>
      <c r="BK6" s="416" t="s">
        <v>310</v>
      </c>
      <c r="BL6" s="417"/>
      <c r="BM6" s="419"/>
      <c r="BN6" s="419"/>
      <c r="BO6" s="8"/>
    </row>
    <row r="7" spans="1:72" s="9" customFormat="1" ht="18.75" customHeight="1">
      <c r="A7" s="87"/>
      <c r="B7" s="85"/>
      <c r="C7" s="422"/>
      <c r="D7" s="56" t="s">
        <v>8</v>
      </c>
      <c r="E7" s="89" t="s">
        <v>8</v>
      </c>
      <c r="F7" s="56" t="s">
        <v>6</v>
      </c>
      <c r="G7" s="56" t="s">
        <v>14</v>
      </c>
      <c r="H7" s="56" t="s">
        <v>32</v>
      </c>
      <c r="I7" s="56" t="s">
        <v>33</v>
      </c>
      <c r="J7" s="56" t="s">
        <v>14</v>
      </c>
      <c r="K7" s="56" t="s">
        <v>32</v>
      </c>
      <c r="L7" s="56" t="s">
        <v>33</v>
      </c>
      <c r="M7" s="56" t="s">
        <v>14</v>
      </c>
      <c r="N7" s="90" t="s">
        <v>32</v>
      </c>
      <c r="O7" s="90" t="s">
        <v>33</v>
      </c>
      <c r="P7" s="56" t="s">
        <v>14</v>
      </c>
      <c r="Q7" s="56" t="s">
        <v>32</v>
      </c>
      <c r="R7" s="56" t="s">
        <v>33</v>
      </c>
      <c r="S7" s="56" t="s">
        <v>14</v>
      </c>
      <c r="T7" s="56" t="s">
        <v>32</v>
      </c>
      <c r="U7" s="56" t="s">
        <v>33</v>
      </c>
      <c r="V7" s="56" t="s">
        <v>14</v>
      </c>
      <c r="W7" s="56" t="s">
        <v>32</v>
      </c>
      <c r="X7" s="56" t="s">
        <v>33</v>
      </c>
      <c r="Y7" s="56" t="s">
        <v>14</v>
      </c>
      <c r="Z7" s="56" t="s">
        <v>32</v>
      </c>
      <c r="AA7" s="90" t="s">
        <v>33</v>
      </c>
      <c r="AB7" s="6"/>
      <c r="AC7" s="393"/>
      <c r="AD7" s="394"/>
      <c r="AE7" s="56" t="s">
        <v>14</v>
      </c>
      <c r="AF7" s="56" t="s">
        <v>32</v>
      </c>
      <c r="AG7" s="56" t="s">
        <v>33</v>
      </c>
      <c r="AH7" s="56" t="s">
        <v>32</v>
      </c>
      <c r="AI7" s="56" t="s">
        <v>33</v>
      </c>
      <c r="AJ7" s="56" t="s">
        <v>32</v>
      </c>
      <c r="AK7" s="56" t="s">
        <v>33</v>
      </c>
      <c r="AL7" s="56" t="s">
        <v>32</v>
      </c>
      <c r="AM7" s="56" t="s">
        <v>33</v>
      </c>
      <c r="AN7" s="56" t="s">
        <v>32</v>
      </c>
      <c r="AO7" s="56" t="s">
        <v>33</v>
      </c>
      <c r="AP7" s="56" t="s">
        <v>32</v>
      </c>
      <c r="AQ7" s="56" t="s">
        <v>33</v>
      </c>
      <c r="AR7" s="90" t="s">
        <v>32</v>
      </c>
      <c r="AS7" s="90" t="s">
        <v>33</v>
      </c>
      <c r="AT7" s="56" t="s">
        <v>34</v>
      </c>
      <c r="AU7" s="90" t="s">
        <v>35</v>
      </c>
      <c r="AV7" s="90" t="s">
        <v>206</v>
      </c>
      <c r="AW7" s="56" t="s">
        <v>207</v>
      </c>
      <c r="AX7" s="56" t="s">
        <v>32</v>
      </c>
      <c r="AY7" s="57" t="s">
        <v>33</v>
      </c>
      <c r="AZ7" s="56" t="s">
        <v>16</v>
      </c>
      <c r="BA7" s="56" t="s">
        <v>14</v>
      </c>
      <c r="BB7" s="56" t="s">
        <v>32</v>
      </c>
      <c r="BC7" s="56" t="s">
        <v>33</v>
      </c>
      <c r="BD7" s="56" t="s">
        <v>32</v>
      </c>
      <c r="BE7" s="56" t="s">
        <v>33</v>
      </c>
      <c r="BF7" s="56" t="s">
        <v>32</v>
      </c>
      <c r="BG7" s="56" t="s">
        <v>33</v>
      </c>
      <c r="BH7" s="56" t="s">
        <v>32</v>
      </c>
      <c r="BI7" s="90" t="s">
        <v>33</v>
      </c>
      <c r="BJ7" s="6"/>
      <c r="BK7" s="87"/>
      <c r="BL7" s="85"/>
      <c r="BM7" s="420"/>
      <c r="BN7" s="420"/>
      <c r="BO7" s="8"/>
    </row>
    <row r="8" spans="1:72" s="9" customFormat="1" ht="18.75" customHeight="1">
      <c r="A8" s="83" t="s">
        <v>387</v>
      </c>
      <c r="B8" s="1"/>
      <c r="C8" s="91">
        <v>302</v>
      </c>
      <c r="D8" s="91">
        <v>302</v>
      </c>
      <c r="E8" s="91">
        <v>0</v>
      </c>
      <c r="F8" s="91">
        <v>3078</v>
      </c>
      <c r="G8" s="91">
        <v>62719</v>
      </c>
      <c r="H8" s="91">
        <v>31878</v>
      </c>
      <c r="I8" s="91">
        <v>30841</v>
      </c>
      <c r="J8" s="91">
        <v>9921</v>
      </c>
      <c r="K8" s="91">
        <v>5122</v>
      </c>
      <c r="L8" s="91">
        <v>4799</v>
      </c>
      <c r="M8" s="91">
        <v>10020</v>
      </c>
      <c r="N8" s="92">
        <v>5120</v>
      </c>
      <c r="O8" s="92">
        <v>4900</v>
      </c>
      <c r="P8" s="91">
        <v>10356</v>
      </c>
      <c r="Q8" s="91">
        <v>5172</v>
      </c>
      <c r="R8" s="91">
        <v>5184</v>
      </c>
      <c r="S8" s="91">
        <v>10182</v>
      </c>
      <c r="T8" s="91">
        <v>5152</v>
      </c>
      <c r="U8" s="91">
        <v>5030</v>
      </c>
      <c r="V8" s="91">
        <v>10893</v>
      </c>
      <c r="W8" s="91">
        <v>5527</v>
      </c>
      <c r="X8" s="91">
        <v>5366</v>
      </c>
      <c r="Y8" s="91">
        <v>11347</v>
      </c>
      <c r="Z8" s="91">
        <v>5785</v>
      </c>
      <c r="AA8" s="92">
        <v>5562</v>
      </c>
      <c r="AB8" s="6"/>
      <c r="AC8" s="83" t="s">
        <v>387</v>
      </c>
      <c r="AD8" s="1"/>
      <c r="AE8" s="96">
        <v>4854</v>
      </c>
      <c r="AF8" s="96">
        <v>1696</v>
      </c>
      <c r="AG8" s="96">
        <v>3158</v>
      </c>
      <c r="AH8" s="96">
        <v>236</v>
      </c>
      <c r="AI8" s="96">
        <v>64</v>
      </c>
      <c r="AJ8" s="66">
        <v>1</v>
      </c>
      <c r="AK8" s="66">
        <v>0</v>
      </c>
      <c r="AL8" s="96">
        <v>253</v>
      </c>
      <c r="AM8" s="92">
        <v>55</v>
      </c>
      <c r="AN8" s="66">
        <v>1</v>
      </c>
      <c r="AO8" s="66">
        <v>0</v>
      </c>
      <c r="AP8" s="66">
        <v>0</v>
      </c>
      <c r="AQ8" s="66">
        <v>0</v>
      </c>
      <c r="AR8" s="92">
        <v>1134</v>
      </c>
      <c r="AS8" s="95">
        <v>2418</v>
      </c>
      <c r="AT8" s="96">
        <v>272</v>
      </c>
      <c r="AU8" s="95">
        <v>46</v>
      </c>
      <c r="AV8" s="95">
        <v>1</v>
      </c>
      <c r="AW8" s="96">
        <v>22</v>
      </c>
      <c r="AX8" s="66">
        <v>70</v>
      </c>
      <c r="AY8" s="67">
        <v>281</v>
      </c>
      <c r="AZ8" s="66">
        <v>203</v>
      </c>
      <c r="BA8" s="66">
        <v>888</v>
      </c>
      <c r="BB8" s="66">
        <v>357</v>
      </c>
      <c r="BC8" s="66">
        <v>531</v>
      </c>
      <c r="BD8" s="66">
        <v>71</v>
      </c>
      <c r="BE8" s="66">
        <v>249</v>
      </c>
      <c r="BF8" s="66">
        <v>1</v>
      </c>
      <c r="BG8" s="66">
        <v>35</v>
      </c>
      <c r="BH8" s="66">
        <v>285</v>
      </c>
      <c r="BI8" s="105">
        <v>247</v>
      </c>
      <c r="BJ8" s="6"/>
      <c r="BK8" s="83" t="s">
        <v>387</v>
      </c>
      <c r="BL8" s="1"/>
      <c r="BM8" s="66">
        <v>483</v>
      </c>
      <c r="BN8" s="346">
        <v>1200</v>
      </c>
      <c r="BO8" s="19"/>
      <c r="BP8" s="6"/>
      <c r="BQ8" s="6"/>
      <c r="BR8" s="6"/>
      <c r="BS8" s="6"/>
      <c r="BT8" s="6"/>
    </row>
    <row r="9" spans="1:72" s="9" customFormat="1" ht="18.75" customHeight="1">
      <c r="A9" s="58" t="s">
        <v>388</v>
      </c>
      <c r="B9" s="59"/>
      <c r="C9" s="93">
        <f>C10+C23</f>
        <v>293</v>
      </c>
      <c r="D9" s="93">
        <f>D10+D23</f>
        <v>293</v>
      </c>
      <c r="E9" s="93">
        <v>0</v>
      </c>
      <c r="F9" s="93">
        <f>F10+F23</f>
        <v>3018</v>
      </c>
      <c r="G9" s="93">
        <f t="shared" ref="G9:AA9" si="0">G10+G23</f>
        <v>60644</v>
      </c>
      <c r="H9" s="93">
        <f t="shared" si="0"/>
        <v>30784</v>
      </c>
      <c r="I9" s="93">
        <f t="shared" si="0"/>
        <v>29860</v>
      </c>
      <c r="J9" s="93">
        <f t="shared" si="0"/>
        <v>9437</v>
      </c>
      <c r="K9" s="93">
        <f t="shared" si="0"/>
        <v>4762</v>
      </c>
      <c r="L9" s="93">
        <f t="shared" si="0"/>
        <v>4675</v>
      </c>
      <c r="M9" s="93">
        <f t="shared" si="0"/>
        <v>9894</v>
      </c>
      <c r="N9" s="93">
        <f t="shared" si="0"/>
        <v>5115</v>
      </c>
      <c r="O9" s="93">
        <f t="shared" si="0"/>
        <v>4779</v>
      </c>
      <c r="P9" s="93">
        <f t="shared" si="0"/>
        <v>9997</v>
      </c>
      <c r="Q9" s="93">
        <f t="shared" si="0"/>
        <v>5114</v>
      </c>
      <c r="R9" s="93">
        <f t="shared" si="0"/>
        <v>4883</v>
      </c>
      <c r="S9" s="93">
        <f t="shared" si="0"/>
        <v>10308</v>
      </c>
      <c r="T9" s="93">
        <f t="shared" si="0"/>
        <v>5146</v>
      </c>
      <c r="U9" s="93">
        <f t="shared" si="0"/>
        <v>5162</v>
      </c>
      <c r="V9" s="93">
        <f t="shared" si="0"/>
        <v>10132</v>
      </c>
      <c r="W9" s="93">
        <f t="shared" si="0"/>
        <v>5124</v>
      </c>
      <c r="X9" s="93">
        <f t="shared" si="0"/>
        <v>5008</v>
      </c>
      <c r="Y9" s="93">
        <f t="shared" si="0"/>
        <v>10876</v>
      </c>
      <c r="Z9" s="93">
        <f t="shared" si="0"/>
        <v>5523</v>
      </c>
      <c r="AA9" s="93">
        <f t="shared" si="0"/>
        <v>5353</v>
      </c>
      <c r="AB9" s="6"/>
      <c r="AC9" s="58" t="s">
        <v>388</v>
      </c>
      <c r="AD9" s="59"/>
      <c r="AE9" s="93">
        <f t="shared" ref="AE9:BI9" si="1">AE10+AE23</f>
        <v>4770</v>
      </c>
      <c r="AF9" s="93">
        <f t="shared" si="1"/>
        <v>1670</v>
      </c>
      <c r="AG9" s="93">
        <f t="shared" si="1"/>
        <v>3100</v>
      </c>
      <c r="AH9" s="93">
        <f t="shared" si="1"/>
        <v>231</v>
      </c>
      <c r="AI9" s="93">
        <f t="shared" si="1"/>
        <v>60</v>
      </c>
      <c r="AJ9" s="93">
        <f>AJ10+AJ23</f>
        <v>0</v>
      </c>
      <c r="AK9" s="93">
        <f>AK10+AK23</f>
        <v>1</v>
      </c>
      <c r="AL9" s="93">
        <f t="shared" si="1"/>
        <v>250</v>
      </c>
      <c r="AM9" s="93">
        <f t="shared" si="1"/>
        <v>49</v>
      </c>
      <c r="AN9" s="93">
        <f t="shared" si="1"/>
        <v>1</v>
      </c>
      <c r="AO9" s="93">
        <f t="shared" si="1"/>
        <v>0</v>
      </c>
      <c r="AP9" s="93">
        <f t="shared" si="1"/>
        <v>0</v>
      </c>
      <c r="AQ9" s="93">
        <f t="shared" si="1"/>
        <v>0</v>
      </c>
      <c r="AR9" s="93">
        <f t="shared" si="1"/>
        <v>1119</v>
      </c>
      <c r="AS9" s="93">
        <f t="shared" si="1"/>
        <v>2390</v>
      </c>
      <c r="AT9" s="222">
        <f t="shared" si="1"/>
        <v>265</v>
      </c>
      <c r="AU9" s="93">
        <f t="shared" si="1"/>
        <v>41</v>
      </c>
      <c r="AV9" s="93">
        <f t="shared" si="1"/>
        <v>1</v>
      </c>
      <c r="AW9" s="93">
        <f t="shared" si="1"/>
        <v>26</v>
      </c>
      <c r="AX9" s="93">
        <f t="shared" si="1"/>
        <v>68</v>
      </c>
      <c r="AY9" s="93">
        <f t="shared" si="1"/>
        <v>268</v>
      </c>
      <c r="AZ9" s="93">
        <f t="shared" si="1"/>
        <v>221</v>
      </c>
      <c r="BA9" s="93">
        <f t="shared" si="1"/>
        <v>866</v>
      </c>
      <c r="BB9" s="93">
        <f t="shared" si="1"/>
        <v>348</v>
      </c>
      <c r="BC9" s="93">
        <f t="shared" si="1"/>
        <v>518</v>
      </c>
      <c r="BD9" s="93">
        <f t="shared" si="1"/>
        <v>70</v>
      </c>
      <c r="BE9" s="93">
        <f t="shared" si="1"/>
        <v>247</v>
      </c>
      <c r="BF9" s="93">
        <f t="shared" si="1"/>
        <v>0</v>
      </c>
      <c r="BG9" s="93">
        <f t="shared" si="1"/>
        <v>30</v>
      </c>
      <c r="BH9" s="93">
        <f>BH10+BH23</f>
        <v>278</v>
      </c>
      <c r="BI9" s="93">
        <f t="shared" si="1"/>
        <v>241</v>
      </c>
      <c r="BJ9" s="6"/>
      <c r="BK9" s="58" t="s">
        <v>388</v>
      </c>
      <c r="BL9" s="59"/>
      <c r="BM9" s="61">
        <f t="shared" ref="BM9:BN9" si="2">BM10+BM23</f>
        <v>498</v>
      </c>
      <c r="BN9" s="61">
        <f t="shared" si="2"/>
        <v>1297</v>
      </c>
      <c r="BO9" s="349"/>
      <c r="BP9" s="6"/>
      <c r="BQ9" s="6"/>
      <c r="BR9" s="6"/>
      <c r="BS9" s="6"/>
      <c r="BT9" s="6"/>
    </row>
    <row r="10" spans="1:72" s="14" customFormat="1" ht="22.5" customHeight="1">
      <c r="A10" s="413" t="s">
        <v>261</v>
      </c>
      <c r="B10" s="415"/>
      <c r="C10" s="94">
        <f>C11+C12+C14+C16+C17+C18+C19+C20+C21+C22</f>
        <v>200</v>
      </c>
      <c r="D10" s="94">
        <f>D11+D12+D14+D16+D17+D18+D19+D20+D21+D22</f>
        <v>200</v>
      </c>
      <c r="E10" s="94">
        <v>0</v>
      </c>
      <c r="F10" s="94">
        <f t="shared" ref="F10:AA10" si="3">F11+F12+F14+F16+F17+F18+F19+F20+F21+F22</f>
        <v>2251</v>
      </c>
      <c r="G10" s="94">
        <f t="shared" si="3"/>
        <v>47950</v>
      </c>
      <c r="H10" s="94">
        <f t="shared" si="3"/>
        <v>24248</v>
      </c>
      <c r="I10" s="94">
        <f t="shared" si="3"/>
        <v>23702</v>
      </c>
      <c r="J10" s="94">
        <f t="shared" si="3"/>
        <v>7496</v>
      </c>
      <c r="K10" s="94">
        <f t="shared" si="3"/>
        <v>3766</v>
      </c>
      <c r="L10" s="94">
        <f t="shared" si="3"/>
        <v>3730</v>
      </c>
      <c r="M10" s="94">
        <f t="shared" si="3"/>
        <v>7828</v>
      </c>
      <c r="N10" s="94">
        <f t="shared" si="3"/>
        <v>4004</v>
      </c>
      <c r="O10" s="94">
        <f t="shared" si="3"/>
        <v>3824</v>
      </c>
      <c r="P10" s="94">
        <f t="shared" si="3"/>
        <v>7914</v>
      </c>
      <c r="Q10" s="94">
        <f t="shared" si="3"/>
        <v>4057</v>
      </c>
      <c r="R10" s="94">
        <f t="shared" si="3"/>
        <v>3857</v>
      </c>
      <c r="S10" s="94">
        <f t="shared" si="3"/>
        <v>8168</v>
      </c>
      <c r="T10" s="94">
        <f t="shared" si="3"/>
        <v>4047</v>
      </c>
      <c r="U10" s="94">
        <f t="shared" si="3"/>
        <v>4121</v>
      </c>
      <c r="V10" s="94">
        <f t="shared" si="3"/>
        <v>7983</v>
      </c>
      <c r="W10" s="94">
        <f t="shared" si="3"/>
        <v>4045</v>
      </c>
      <c r="X10" s="94">
        <f t="shared" si="3"/>
        <v>3938</v>
      </c>
      <c r="Y10" s="94">
        <f t="shared" si="3"/>
        <v>8561</v>
      </c>
      <c r="Z10" s="94">
        <f t="shared" si="3"/>
        <v>4329</v>
      </c>
      <c r="AA10" s="94">
        <f t="shared" si="3"/>
        <v>4232</v>
      </c>
      <c r="AB10" s="12"/>
      <c r="AC10" s="401" t="s">
        <v>264</v>
      </c>
      <c r="AD10" s="402"/>
      <c r="AE10" s="106">
        <f t="shared" ref="AE10:BI10" si="4">AE11+AE12+AE14+AE16+AE17+AE18+AE19+AE20+AE21+AE22</f>
        <v>3512</v>
      </c>
      <c r="AF10" s="106">
        <f t="shared" si="4"/>
        <v>1171</v>
      </c>
      <c r="AG10" s="106">
        <f t="shared" si="4"/>
        <v>2341</v>
      </c>
      <c r="AH10" s="106">
        <f t="shared" si="4"/>
        <v>157</v>
      </c>
      <c r="AI10" s="106">
        <f t="shared" si="4"/>
        <v>42</v>
      </c>
      <c r="AJ10" s="106">
        <f>AJ11+AJ12+AJ14+AJ16+AJ17+AJ18+AJ19+AJ20+AJ21+AJ22</f>
        <v>0</v>
      </c>
      <c r="AK10" s="106">
        <f>AK11+AK12+AK14+AK16+AK17+AK18+AK19+AK20+AK21+AK22</f>
        <v>1</v>
      </c>
      <c r="AL10" s="106">
        <f t="shared" si="4"/>
        <v>168</v>
      </c>
      <c r="AM10" s="106">
        <f t="shared" si="4"/>
        <v>35</v>
      </c>
      <c r="AN10" s="106">
        <f t="shared" si="4"/>
        <v>1</v>
      </c>
      <c r="AO10" s="106">
        <f t="shared" si="4"/>
        <v>0</v>
      </c>
      <c r="AP10" s="106">
        <f t="shared" si="4"/>
        <v>0</v>
      </c>
      <c r="AQ10" s="106">
        <f t="shared" si="4"/>
        <v>0</v>
      </c>
      <c r="AR10" s="94">
        <f t="shared" si="4"/>
        <v>800</v>
      </c>
      <c r="AS10" s="94">
        <f t="shared" si="4"/>
        <v>1829</v>
      </c>
      <c r="AT10" s="223">
        <f t="shared" si="4"/>
        <v>180</v>
      </c>
      <c r="AU10" s="106">
        <f t="shared" si="4"/>
        <v>33</v>
      </c>
      <c r="AV10" s="106">
        <f t="shared" si="4"/>
        <v>1</v>
      </c>
      <c r="AW10" s="106">
        <f t="shared" si="4"/>
        <v>13</v>
      </c>
      <c r="AX10" s="106">
        <f t="shared" si="4"/>
        <v>44</v>
      </c>
      <c r="AY10" s="106">
        <f t="shared" si="4"/>
        <v>208</v>
      </c>
      <c r="AZ10" s="106">
        <f t="shared" si="4"/>
        <v>151</v>
      </c>
      <c r="BA10" s="106">
        <f t="shared" si="4"/>
        <v>582</v>
      </c>
      <c r="BB10" s="106">
        <f t="shared" si="4"/>
        <v>273</v>
      </c>
      <c r="BC10" s="106">
        <f t="shared" si="4"/>
        <v>309</v>
      </c>
      <c r="BD10" s="106">
        <f t="shared" si="4"/>
        <v>54</v>
      </c>
      <c r="BE10" s="106">
        <f t="shared" si="4"/>
        <v>167</v>
      </c>
      <c r="BF10" s="106">
        <f t="shared" si="4"/>
        <v>0</v>
      </c>
      <c r="BG10" s="106">
        <f t="shared" si="4"/>
        <v>22</v>
      </c>
      <c r="BH10" s="211">
        <f t="shared" si="4"/>
        <v>219</v>
      </c>
      <c r="BI10" s="212">
        <f t="shared" si="4"/>
        <v>120</v>
      </c>
      <c r="BJ10" s="12"/>
      <c r="BK10" s="401" t="s">
        <v>247</v>
      </c>
      <c r="BL10" s="402"/>
      <c r="BM10" s="63">
        <f t="shared" ref="BM10:BN10" si="5">BM11+BM12+BM14+BM16+BM17+BM18+BM19+BM20+BM21+BM22</f>
        <v>346</v>
      </c>
      <c r="BN10" s="63">
        <f t="shared" si="5"/>
        <v>1008</v>
      </c>
      <c r="BO10" s="350"/>
      <c r="BP10" s="6"/>
      <c r="BQ10" s="12"/>
      <c r="BR10" s="12"/>
      <c r="BS10" s="12"/>
      <c r="BT10" s="12"/>
    </row>
    <row r="11" spans="1:72" s="244" customFormat="1" ht="18" customHeight="1">
      <c r="A11" s="256"/>
      <c r="B11" s="239" t="s">
        <v>36</v>
      </c>
      <c r="C11" s="243">
        <v>45</v>
      </c>
      <c r="D11" s="241">
        <v>45</v>
      </c>
      <c r="E11" s="246">
        <v>0</v>
      </c>
      <c r="F11" s="289">
        <v>593</v>
      </c>
      <c r="G11" s="241">
        <v>13794</v>
      </c>
      <c r="H11" s="241">
        <v>6969</v>
      </c>
      <c r="I11" s="241">
        <v>6825</v>
      </c>
      <c r="J11" s="241">
        <v>2140</v>
      </c>
      <c r="K11" s="241">
        <v>1061</v>
      </c>
      <c r="L11" s="241">
        <v>1079</v>
      </c>
      <c r="M11" s="241">
        <v>2221</v>
      </c>
      <c r="N11" s="243">
        <v>1138</v>
      </c>
      <c r="O11" s="243">
        <v>1083</v>
      </c>
      <c r="P11" s="241">
        <v>2344</v>
      </c>
      <c r="Q11" s="241">
        <v>1212</v>
      </c>
      <c r="R11" s="241">
        <v>1132</v>
      </c>
      <c r="S11" s="241">
        <v>2355</v>
      </c>
      <c r="T11" s="241">
        <v>1145</v>
      </c>
      <c r="U11" s="241">
        <v>1210</v>
      </c>
      <c r="V11" s="241">
        <v>2269</v>
      </c>
      <c r="W11" s="241">
        <v>1134</v>
      </c>
      <c r="X11" s="241">
        <v>1135</v>
      </c>
      <c r="Y11" s="241">
        <v>2465</v>
      </c>
      <c r="Z11" s="241">
        <v>1279</v>
      </c>
      <c r="AA11" s="243">
        <v>1186</v>
      </c>
      <c r="AC11" s="256"/>
      <c r="AD11" s="290" t="s">
        <v>36</v>
      </c>
      <c r="AE11" s="245">
        <f>SUM(AF11:AG11)</f>
        <v>910</v>
      </c>
      <c r="AF11" s="245">
        <v>300</v>
      </c>
      <c r="AG11" s="245">
        <v>610</v>
      </c>
      <c r="AH11" s="245">
        <v>39</v>
      </c>
      <c r="AI11" s="245">
        <v>6</v>
      </c>
      <c r="AJ11" s="245">
        <v>0</v>
      </c>
      <c r="AK11" s="245">
        <v>0</v>
      </c>
      <c r="AL11" s="245">
        <v>38</v>
      </c>
      <c r="AM11" s="245">
        <v>7</v>
      </c>
      <c r="AN11" s="245">
        <v>0</v>
      </c>
      <c r="AO11" s="245">
        <v>0</v>
      </c>
      <c r="AP11" s="245">
        <v>0</v>
      </c>
      <c r="AQ11" s="245">
        <v>0</v>
      </c>
      <c r="AR11" s="246">
        <v>205</v>
      </c>
      <c r="AS11" s="246">
        <v>482</v>
      </c>
      <c r="AT11" s="245">
        <v>39</v>
      </c>
      <c r="AU11" s="246">
        <v>12</v>
      </c>
      <c r="AV11" s="246">
        <v>0</v>
      </c>
      <c r="AW11" s="245">
        <v>4</v>
      </c>
      <c r="AX11" s="245">
        <v>18</v>
      </c>
      <c r="AY11" s="246">
        <v>60</v>
      </c>
      <c r="AZ11" s="245">
        <v>22</v>
      </c>
      <c r="BA11" s="245">
        <f>BB11+BC11</f>
        <v>159</v>
      </c>
      <c r="BB11" s="245">
        <v>97</v>
      </c>
      <c r="BC11" s="245">
        <v>62</v>
      </c>
      <c r="BD11" s="245">
        <v>11</v>
      </c>
      <c r="BE11" s="245">
        <v>40</v>
      </c>
      <c r="BF11" s="242">
        <v>0</v>
      </c>
      <c r="BG11" s="245">
        <v>4</v>
      </c>
      <c r="BH11" s="245">
        <f>BB11-BD11-BF11</f>
        <v>86</v>
      </c>
      <c r="BI11" s="246">
        <f t="shared" ref="BI11:BI12" si="6">BC11-BE11-BG11</f>
        <v>18</v>
      </c>
      <c r="BK11" s="256"/>
      <c r="BL11" s="290" t="s">
        <v>36</v>
      </c>
      <c r="BM11" s="245">
        <v>75</v>
      </c>
      <c r="BN11" s="246">
        <v>211</v>
      </c>
      <c r="BO11" s="19"/>
      <c r="BP11" s="6"/>
      <c r="BQ11" s="6"/>
      <c r="BR11" s="6"/>
      <c r="BS11" s="6"/>
      <c r="BT11" s="6"/>
    </row>
    <row r="12" spans="1:72" s="9" customFormat="1" ht="18" customHeight="1">
      <c r="A12" s="72"/>
      <c r="B12" s="65" t="s">
        <v>38</v>
      </c>
      <c r="C12" s="95">
        <v>36</v>
      </c>
      <c r="D12" s="96">
        <v>36</v>
      </c>
      <c r="E12" s="76">
        <v>0</v>
      </c>
      <c r="F12" s="4">
        <v>393</v>
      </c>
      <c r="G12" s="96">
        <v>7922</v>
      </c>
      <c r="H12" s="96">
        <v>3994</v>
      </c>
      <c r="I12" s="96">
        <v>3928</v>
      </c>
      <c r="J12" s="96">
        <v>1264</v>
      </c>
      <c r="K12" s="96">
        <v>650</v>
      </c>
      <c r="L12" s="96">
        <v>614</v>
      </c>
      <c r="M12" s="96">
        <v>1285</v>
      </c>
      <c r="N12" s="95">
        <v>656</v>
      </c>
      <c r="O12" s="95">
        <v>629</v>
      </c>
      <c r="P12" s="96">
        <v>1283</v>
      </c>
      <c r="Q12" s="96">
        <v>667</v>
      </c>
      <c r="R12" s="96">
        <v>616</v>
      </c>
      <c r="S12" s="96">
        <v>1364</v>
      </c>
      <c r="T12" s="96">
        <v>677</v>
      </c>
      <c r="U12" s="96">
        <v>687</v>
      </c>
      <c r="V12" s="96">
        <v>1361</v>
      </c>
      <c r="W12" s="96">
        <v>675</v>
      </c>
      <c r="X12" s="96">
        <v>686</v>
      </c>
      <c r="Y12" s="96">
        <v>1365</v>
      </c>
      <c r="Z12" s="96">
        <v>669</v>
      </c>
      <c r="AA12" s="95">
        <v>696</v>
      </c>
      <c r="AB12" s="6"/>
      <c r="AC12" s="72"/>
      <c r="AD12" s="97" t="s">
        <v>38</v>
      </c>
      <c r="AE12" s="66">
        <f t="shared" ref="AE12:AE22" si="7">SUM(AF12:AG12)</f>
        <v>602</v>
      </c>
      <c r="AF12" s="66">
        <v>205</v>
      </c>
      <c r="AG12" s="66">
        <v>397</v>
      </c>
      <c r="AH12" s="66">
        <v>26</v>
      </c>
      <c r="AI12" s="66">
        <v>9</v>
      </c>
      <c r="AJ12" s="66">
        <v>0</v>
      </c>
      <c r="AK12" s="66">
        <v>1</v>
      </c>
      <c r="AL12" s="66">
        <v>30</v>
      </c>
      <c r="AM12" s="66">
        <v>8</v>
      </c>
      <c r="AN12" s="66">
        <v>1</v>
      </c>
      <c r="AO12" s="66">
        <v>0</v>
      </c>
      <c r="AP12" s="66">
        <v>0</v>
      </c>
      <c r="AQ12" s="66">
        <v>0</v>
      </c>
      <c r="AR12" s="67">
        <v>145</v>
      </c>
      <c r="AS12" s="67">
        <v>318</v>
      </c>
      <c r="AT12" s="66">
        <v>31</v>
      </c>
      <c r="AU12" s="67">
        <v>5</v>
      </c>
      <c r="AV12" s="67">
        <v>0</v>
      </c>
      <c r="AW12" s="66">
        <v>2</v>
      </c>
      <c r="AX12" s="66">
        <v>3</v>
      </c>
      <c r="AY12" s="67">
        <v>23</v>
      </c>
      <c r="AZ12" s="66">
        <v>37</v>
      </c>
      <c r="BA12" s="66">
        <f>BB12+BC12</f>
        <v>84</v>
      </c>
      <c r="BB12" s="66">
        <v>39</v>
      </c>
      <c r="BC12" s="66">
        <v>45</v>
      </c>
      <c r="BD12" s="66">
        <v>13</v>
      </c>
      <c r="BE12" s="66">
        <v>25</v>
      </c>
      <c r="BF12" s="66">
        <v>0</v>
      </c>
      <c r="BG12" s="66">
        <v>3</v>
      </c>
      <c r="BH12" s="66">
        <f t="shared" ref="BH12" si="8">BB12-BD12-BF12</f>
        <v>26</v>
      </c>
      <c r="BI12" s="67">
        <f t="shared" si="6"/>
        <v>17</v>
      </c>
      <c r="BJ12" s="6"/>
      <c r="BK12" s="72"/>
      <c r="BL12" s="97" t="s">
        <v>38</v>
      </c>
      <c r="BM12" s="66">
        <v>61</v>
      </c>
      <c r="BN12" s="346">
        <v>154</v>
      </c>
      <c r="BO12" s="351"/>
      <c r="BP12" s="6"/>
      <c r="BQ12" s="6"/>
      <c r="BR12" s="6"/>
      <c r="BS12" s="6"/>
      <c r="BT12" s="6"/>
    </row>
    <row r="13" spans="1:72" s="294" customFormat="1" ht="18" customHeight="1">
      <c r="A13" s="291"/>
      <c r="B13" s="292"/>
      <c r="C13" s="293">
        <v>1</v>
      </c>
      <c r="D13" s="230">
        <v>1</v>
      </c>
      <c r="E13" s="230" t="s">
        <v>418</v>
      </c>
      <c r="F13" s="293">
        <v>21</v>
      </c>
      <c r="G13" s="231">
        <v>554</v>
      </c>
      <c r="H13" s="231">
        <v>276</v>
      </c>
      <c r="I13" s="231">
        <v>278</v>
      </c>
      <c r="J13" s="231">
        <v>102</v>
      </c>
      <c r="K13" s="231">
        <v>49</v>
      </c>
      <c r="L13" s="231">
        <v>53</v>
      </c>
      <c r="M13" s="231">
        <v>91</v>
      </c>
      <c r="N13" s="229">
        <v>47</v>
      </c>
      <c r="O13" s="229">
        <v>44</v>
      </c>
      <c r="P13" s="231">
        <v>82</v>
      </c>
      <c r="Q13" s="231">
        <v>42</v>
      </c>
      <c r="R13" s="231">
        <v>40</v>
      </c>
      <c r="S13" s="231">
        <v>102</v>
      </c>
      <c r="T13" s="231">
        <v>52</v>
      </c>
      <c r="U13" s="231">
        <v>50</v>
      </c>
      <c r="V13" s="231">
        <v>87</v>
      </c>
      <c r="W13" s="231">
        <v>38</v>
      </c>
      <c r="X13" s="231">
        <v>49</v>
      </c>
      <c r="Y13" s="231">
        <v>90</v>
      </c>
      <c r="Z13" s="231">
        <v>48</v>
      </c>
      <c r="AA13" s="229">
        <v>42</v>
      </c>
      <c r="AC13" s="291"/>
      <c r="AD13" s="295"/>
      <c r="AE13" s="231">
        <v>32</v>
      </c>
      <c r="AF13" s="231">
        <v>11</v>
      </c>
      <c r="AG13" s="231">
        <v>21</v>
      </c>
      <c r="AH13" s="230" t="s">
        <v>350</v>
      </c>
      <c r="AI13" s="230" t="s">
        <v>350</v>
      </c>
      <c r="AJ13" s="230" t="s">
        <v>342</v>
      </c>
      <c r="AK13" s="230">
        <v>1</v>
      </c>
      <c r="AL13" s="230" t="s">
        <v>342</v>
      </c>
      <c r="AM13" s="230">
        <v>1</v>
      </c>
      <c r="AN13" s="230">
        <v>1</v>
      </c>
      <c r="AO13" s="230" t="s">
        <v>342</v>
      </c>
      <c r="AP13" s="230" t="s">
        <v>350</v>
      </c>
      <c r="AQ13" s="230" t="s">
        <v>350</v>
      </c>
      <c r="AR13" s="229">
        <v>10</v>
      </c>
      <c r="AS13" s="229">
        <v>17</v>
      </c>
      <c r="AT13" s="230">
        <v>1</v>
      </c>
      <c r="AU13" s="230" t="s">
        <v>342</v>
      </c>
      <c r="AV13" s="230" t="s">
        <v>342</v>
      </c>
      <c r="AW13" s="231">
        <v>1</v>
      </c>
      <c r="AX13" s="230" t="s">
        <v>351</v>
      </c>
      <c r="AY13" s="230" t="s">
        <v>351</v>
      </c>
      <c r="AZ13" s="231">
        <v>6</v>
      </c>
      <c r="BA13" s="231">
        <v>3</v>
      </c>
      <c r="BB13" s="231">
        <v>2</v>
      </c>
      <c r="BC13" s="229">
        <v>1</v>
      </c>
      <c r="BD13" s="230" t="s">
        <v>350</v>
      </c>
      <c r="BE13" s="230" t="s">
        <v>350</v>
      </c>
      <c r="BF13" s="230" t="s">
        <v>350</v>
      </c>
      <c r="BG13" s="230" t="s">
        <v>350</v>
      </c>
      <c r="BH13" s="231">
        <v>2</v>
      </c>
      <c r="BI13" s="230">
        <v>1</v>
      </c>
      <c r="BK13" s="291"/>
      <c r="BL13" s="295"/>
      <c r="BM13" s="230" t="s">
        <v>350</v>
      </c>
      <c r="BN13" s="230" t="s">
        <v>351</v>
      </c>
      <c r="BO13" s="352"/>
      <c r="BP13" s="17"/>
      <c r="BQ13" s="17"/>
      <c r="BR13" s="17"/>
      <c r="BS13" s="17"/>
      <c r="BT13" s="17"/>
    </row>
    <row r="14" spans="1:72" s="9" customFormat="1" ht="18" customHeight="1">
      <c r="A14" s="72"/>
      <c r="B14" s="97" t="s">
        <v>39</v>
      </c>
      <c r="C14" s="95">
        <v>43</v>
      </c>
      <c r="D14" s="96">
        <v>43</v>
      </c>
      <c r="E14" s="76">
        <v>0</v>
      </c>
      <c r="F14" s="4">
        <v>497</v>
      </c>
      <c r="G14" s="96">
        <v>11446</v>
      </c>
      <c r="H14" s="96">
        <v>5788</v>
      </c>
      <c r="I14" s="96">
        <v>5658</v>
      </c>
      <c r="J14" s="96">
        <v>1828</v>
      </c>
      <c r="K14" s="96">
        <v>905</v>
      </c>
      <c r="L14" s="96">
        <v>923</v>
      </c>
      <c r="M14" s="96">
        <v>1873</v>
      </c>
      <c r="N14" s="95">
        <v>946</v>
      </c>
      <c r="O14" s="95">
        <v>927</v>
      </c>
      <c r="P14" s="96">
        <v>1863</v>
      </c>
      <c r="Q14" s="96">
        <v>948</v>
      </c>
      <c r="R14" s="96">
        <v>915</v>
      </c>
      <c r="S14" s="96">
        <v>1980</v>
      </c>
      <c r="T14" s="96">
        <v>994</v>
      </c>
      <c r="U14" s="96">
        <v>986</v>
      </c>
      <c r="V14" s="96">
        <v>1884</v>
      </c>
      <c r="W14" s="96">
        <v>989</v>
      </c>
      <c r="X14" s="96">
        <v>895</v>
      </c>
      <c r="Y14" s="96">
        <v>2018</v>
      </c>
      <c r="Z14" s="96">
        <v>1006</v>
      </c>
      <c r="AA14" s="95">
        <v>1012</v>
      </c>
      <c r="AB14" s="6"/>
      <c r="AC14" s="72"/>
      <c r="AD14" s="97" t="s">
        <v>39</v>
      </c>
      <c r="AE14" s="66">
        <f t="shared" si="7"/>
        <v>773</v>
      </c>
      <c r="AF14" s="66">
        <v>243</v>
      </c>
      <c r="AG14" s="66">
        <v>530</v>
      </c>
      <c r="AH14" s="66">
        <v>32</v>
      </c>
      <c r="AI14" s="66">
        <v>11</v>
      </c>
      <c r="AJ14" s="66">
        <v>0</v>
      </c>
      <c r="AK14" s="66">
        <v>0</v>
      </c>
      <c r="AL14" s="66">
        <v>34</v>
      </c>
      <c r="AM14" s="66">
        <v>9</v>
      </c>
      <c r="AN14" s="66">
        <v>0</v>
      </c>
      <c r="AO14" s="66">
        <v>0</v>
      </c>
      <c r="AP14" s="66">
        <v>0</v>
      </c>
      <c r="AQ14" s="66">
        <v>0</v>
      </c>
      <c r="AR14" s="67">
        <v>166</v>
      </c>
      <c r="AS14" s="67">
        <v>403</v>
      </c>
      <c r="AT14" s="66">
        <v>40</v>
      </c>
      <c r="AU14" s="67">
        <v>7</v>
      </c>
      <c r="AV14" s="67">
        <v>1</v>
      </c>
      <c r="AW14" s="66">
        <v>2</v>
      </c>
      <c r="AX14" s="66">
        <v>10</v>
      </c>
      <c r="AY14" s="67">
        <v>58</v>
      </c>
      <c r="AZ14" s="66">
        <v>46</v>
      </c>
      <c r="BA14" s="66">
        <f>BB14+BC14</f>
        <v>95</v>
      </c>
      <c r="BB14" s="66">
        <v>40</v>
      </c>
      <c r="BC14" s="66">
        <v>55</v>
      </c>
      <c r="BD14" s="66">
        <v>7</v>
      </c>
      <c r="BE14" s="66">
        <v>41</v>
      </c>
      <c r="BF14" s="66">
        <v>0</v>
      </c>
      <c r="BG14" s="66">
        <v>7</v>
      </c>
      <c r="BH14" s="66">
        <f t="shared" ref="BH14:BI14" si="9">BB14-BD14-BF14</f>
        <v>33</v>
      </c>
      <c r="BI14" s="67">
        <f t="shared" si="9"/>
        <v>7</v>
      </c>
      <c r="BJ14" s="6"/>
      <c r="BK14" s="72"/>
      <c r="BL14" s="97" t="s">
        <v>39</v>
      </c>
      <c r="BM14" s="66">
        <v>68</v>
      </c>
      <c r="BN14" s="346">
        <v>280</v>
      </c>
      <c r="BO14" s="19"/>
      <c r="BP14" s="6"/>
      <c r="BQ14" s="6"/>
      <c r="BR14" s="6"/>
      <c r="BS14" s="6"/>
      <c r="BT14" s="6"/>
    </row>
    <row r="15" spans="1:72" s="294" customFormat="1" ht="18" customHeight="1">
      <c r="A15" s="291"/>
      <c r="B15" s="295"/>
      <c r="C15" s="296">
        <v>1</v>
      </c>
      <c r="D15" s="230">
        <v>1</v>
      </c>
      <c r="E15" s="230" t="s">
        <v>418</v>
      </c>
      <c r="F15" s="293">
        <v>1</v>
      </c>
      <c r="G15" s="231">
        <v>2</v>
      </c>
      <c r="H15" s="231">
        <v>1</v>
      </c>
      <c r="I15" s="231">
        <v>1</v>
      </c>
      <c r="J15" s="230" t="s">
        <v>390</v>
      </c>
      <c r="K15" s="230" t="s">
        <v>390</v>
      </c>
      <c r="L15" s="230" t="s">
        <v>390</v>
      </c>
      <c r="M15" s="231" t="s">
        <v>390</v>
      </c>
      <c r="N15" s="230" t="s">
        <v>390</v>
      </c>
      <c r="O15" s="230" t="s">
        <v>390</v>
      </c>
      <c r="P15" s="230" t="s">
        <v>390</v>
      </c>
      <c r="Q15" s="230" t="s">
        <v>390</v>
      </c>
      <c r="R15" s="230" t="s">
        <v>390</v>
      </c>
      <c r="S15" s="230" t="s">
        <v>390</v>
      </c>
      <c r="T15" s="230" t="s">
        <v>390</v>
      </c>
      <c r="U15" s="230" t="s">
        <v>390</v>
      </c>
      <c r="V15" s="230" t="s">
        <v>390</v>
      </c>
      <c r="W15" s="230" t="s">
        <v>390</v>
      </c>
      <c r="X15" s="230" t="s">
        <v>390</v>
      </c>
      <c r="Y15" s="230" t="s">
        <v>390</v>
      </c>
      <c r="Z15" s="230" t="s">
        <v>390</v>
      </c>
      <c r="AA15" s="230" t="s">
        <v>390</v>
      </c>
      <c r="AC15" s="291"/>
      <c r="AD15" s="295"/>
      <c r="AE15" s="231">
        <v>4</v>
      </c>
      <c r="AF15" s="231">
        <v>3</v>
      </c>
      <c r="AG15" s="231">
        <v>1</v>
      </c>
      <c r="AH15" s="230" t="s">
        <v>354</v>
      </c>
      <c r="AI15" s="230" t="s">
        <v>354</v>
      </c>
      <c r="AJ15" s="230" t="s">
        <v>354</v>
      </c>
      <c r="AK15" s="230" t="s">
        <v>354</v>
      </c>
      <c r="AL15" s="230" t="s">
        <v>354</v>
      </c>
      <c r="AM15" s="230" t="s">
        <v>354</v>
      </c>
      <c r="AN15" s="230" t="s">
        <v>354</v>
      </c>
      <c r="AO15" s="230" t="s">
        <v>354</v>
      </c>
      <c r="AP15" s="230" t="s">
        <v>354</v>
      </c>
      <c r="AQ15" s="230" t="s">
        <v>391</v>
      </c>
      <c r="AR15" s="230" t="s">
        <v>391</v>
      </c>
      <c r="AS15" s="230" t="s">
        <v>391</v>
      </c>
      <c r="AT15" s="230" t="s">
        <v>391</v>
      </c>
      <c r="AU15" s="230" t="s">
        <v>391</v>
      </c>
      <c r="AV15" s="230" t="s">
        <v>391</v>
      </c>
      <c r="AW15" s="230" t="s">
        <v>391</v>
      </c>
      <c r="AX15" s="230" t="s">
        <v>354</v>
      </c>
      <c r="AY15" s="230" t="s">
        <v>354</v>
      </c>
      <c r="AZ15" s="230" t="s">
        <v>354</v>
      </c>
      <c r="BA15" s="231">
        <v>1</v>
      </c>
      <c r="BB15" s="230" t="s">
        <v>354</v>
      </c>
      <c r="BC15" s="231" t="s">
        <v>354</v>
      </c>
      <c r="BD15" s="230" t="s">
        <v>354</v>
      </c>
      <c r="BE15" s="230" t="s">
        <v>354</v>
      </c>
      <c r="BF15" s="230" t="s">
        <v>354</v>
      </c>
      <c r="BG15" s="230" t="s">
        <v>354</v>
      </c>
      <c r="BH15" s="230" t="s">
        <v>354</v>
      </c>
      <c r="BI15" s="229" t="s">
        <v>354</v>
      </c>
      <c r="BK15" s="291"/>
      <c r="BL15" s="295"/>
      <c r="BM15" s="230" t="s">
        <v>350</v>
      </c>
      <c r="BN15" s="230" t="s">
        <v>351</v>
      </c>
      <c r="BO15" s="352"/>
      <c r="BP15" s="17"/>
      <c r="BQ15" s="17"/>
      <c r="BR15" s="17"/>
      <c r="BS15" s="17"/>
      <c r="BT15" s="17"/>
    </row>
    <row r="16" spans="1:72" s="244" customFormat="1" ht="18" customHeight="1">
      <c r="A16" s="256"/>
      <c r="B16" s="290" t="s">
        <v>40</v>
      </c>
      <c r="C16" s="243">
        <v>10</v>
      </c>
      <c r="D16" s="241">
        <v>10</v>
      </c>
      <c r="E16" s="247">
        <v>0</v>
      </c>
      <c r="F16" s="289">
        <v>89</v>
      </c>
      <c r="G16" s="241">
        <v>1461</v>
      </c>
      <c r="H16" s="241">
        <v>740</v>
      </c>
      <c r="I16" s="241">
        <v>721</v>
      </c>
      <c r="J16" s="243">
        <v>228</v>
      </c>
      <c r="K16" s="241">
        <v>110</v>
      </c>
      <c r="L16" s="241">
        <v>118</v>
      </c>
      <c r="M16" s="241">
        <v>226</v>
      </c>
      <c r="N16" s="243">
        <v>122</v>
      </c>
      <c r="O16" s="243">
        <v>104</v>
      </c>
      <c r="P16" s="241">
        <v>237</v>
      </c>
      <c r="Q16" s="241">
        <v>120</v>
      </c>
      <c r="R16" s="241">
        <v>117</v>
      </c>
      <c r="S16" s="241">
        <v>223</v>
      </c>
      <c r="T16" s="241">
        <v>120</v>
      </c>
      <c r="U16" s="241">
        <v>103</v>
      </c>
      <c r="V16" s="241">
        <v>256</v>
      </c>
      <c r="W16" s="241">
        <v>126</v>
      </c>
      <c r="X16" s="241">
        <v>130</v>
      </c>
      <c r="Y16" s="241">
        <v>291</v>
      </c>
      <c r="Z16" s="241">
        <v>142</v>
      </c>
      <c r="AA16" s="243">
        <v>149</v>
      </c>
      <c r="AC16" s="256"/>
      <c r="AD16" s="290" t="s">
        <v>40</v>
      </c>
      <c r="AE16" s="245">
        <f t="shared" si="7"/>
        <v>143</v>
      </c>
      <c r="AF16" s="245">
        <v>47</v>
      </c>
      <c r="AG16" s="245">
        <v>96</v>
      </c>
      <c r="AH16" s="245">
        <v>9</v>
      </c>
      <c r="AI16" s="245">
        <v>1</v>
      </c>
      <c r="AJ16" s="245">
        <v>0</v>
      </c>
      <c r="AK16" s="245">
        <v>0</v>
      </c>
      <c r="AL16" s="245">
        <v>7</v>
      </c>
      <c r="AM16" s="245">
        <v>3</v>
      </c>
      <c r="AN16" s="245">
        <v>0</v>
      </c>
      <c r="AO16" s="245">
        <v>0</v>
      </c>
      <c r="AP16" s="245">
        <v>0</v>
      </c>
      <c r="AQ16" s="245">
        <v>0</v>
      </c>
      <c r="AR16" s="246">
        <v>30</v>
      </c>
      <c r="AS16" s="246">
        <v>79</v>
      </c>
      <c r="AT16" s="245">
        <v>8</v>
      </c>
      <c r="AU16" s="246">
        <v>2</v>
      </c>
      <c r="AV16" s="246">
        <v>0</v>
      </c>
      <c r="AW16" s="245">
        <v>1</v>
      </c>
      <c r="AX16" s="245">
        <v>1</v>
      </c>
      <c r="AY16" s="246">
        <v>2</v>
      </c>
      <c r="AZ16" s="245">
        <v>6</v>
      </c>
      <c r="BA16" s="245">
        <f t="shared" ref="BA16:BA22" si="10">BB16+BC16</f>
        <v>29</v>
      </c>
      <c r="BB16" s="245">
        <v>15</v>
      </c>
      <c r="BC16" s="245">
        <v>14</v>
      </c>
      <c r="BD16" s="245">
        <v>3</v>
      </c>
      <c r="BE16" s="245">
        <v>7</v>
      </c>
      <c r="BF16" s="242">
        <v>0</v>
      </c>
      <c r="BG16" s="245">
        <v>0</v>
      </c>
      <c r="BH16" s="245">
        <f t="shared" ref="BH16:BH22" si="11">BB16-BD16-BF16</f>
        <v>12</v>
      </c>
      <c r="BI16" s="246">
        <f t="shared" ref="BI16:BI22" si="12">BC16-BE16-BG16</f>
        <v>7</v>
      </c>
      <c r="BK16" s="256"/>
      <c r="BL16" s="290" t="s">
        <v>40</v>
      </c>
      <c r="BM16" s="245">
        <v>18</v>
      </c>
      <c r="BN16" s="246">
        <v>27</v>
      </c>
      <c r="BO16" s="19"/>
      <c r="BP16" s="6"/>
      <c r="BQ16" s="6"/>
      <c r="BR16" s="6"/>
      <c r="BS16" s="6"/>
      <c r="BT16" s="6"/>
    </row>
    <row r="17" spans="1:72" s="244" customFormat="1" ht="18" customHeight="1">
      <c r="A17" s="256"/>
      <c r="B17" s="290" t="s">
        <v>41</v>
      </c>
      <c r="C17" s="243">
        <v>11</v>
      </c>
      <c r="D17" s="241">
        <v>11</v>
      </c>
      <c r="E17" s="247">
        <v>0</v>
      </c>
      <c r="F17" s="289">
        <v>122</v>
      </c>
      <c r="G17" s="241">
        <v>2399</v>
      </c>
      <c r="H17" s="241">
        <v>1202</v>
      </c>
      <c r="I17" s="241">
        <v>1197</v>
      </c>
      <c r="J17" s="243">
        <v>365</v>
      </c>
      <c r="K17" s="241">
        <v>176</v>
      </c>
      <c r="L17" s="241">
        <v>189</v>
      </c>
      <c r="M17" s="241">
        <v>391</v>
      </c>
      <c r="N17" s="243">
        <v>181</v>
      </c>
      <c r="O17" s="243">
        <v>210</v>
      </c>
      <c r="P17" s="241">
        <v>358</v>
      </c>
      <c r="Q17" s="241">
        <v>190</v>
      </c>
      <c r="R17" s="241">
        <v>168</v>
      </c>
      <c r="S17" s="241">
        <v>385</v>
      </c>
      <c r="T17" s="241">
        <v>197</v>
      </c>
      <c r="U17" s="241">
        <v>188</v>
      </c>
      <c r="V17" s="241">
        <v>415</v>
      </c>
      <c r="W17" s="241">
        <v>214</v>
      </c>
      <c r="X17" s="241">
        <v>201</v>
      </c>
      <c r="Y17" s="241">
        <v>485</v>
      </c>
      <c r="Z17" s="241">
        <v>244</v>
      </c>
      <c r="AA17" s="243">
        <v>241</v>
      </c>
      <c r="AC17" s="256"/>
      <c r="AD17" s="290" t="s">
        <v>41</v>
      </c>
      <c r="AE17" s="245">
        <f t="shared" si="7"/>
        <v>198</v>
      </c>
      <c r="AF17" s="245">
        <v>70</v>
      </c>
      <c r="AG17" s="245">
        <v>128</v>
      </c>
      <c r="AH17" s="245">
        <v>9</v>
      </c>
      <c r="AI17" s="245">
        <v>2</v>
      </c>
      <c r="AJ17" s="245">
        <v>0</v>
      </c>
      <c r="AK17" s="245">
        <v>0</v>
      </c>
      <c r="AL17" s="245">
        <v>10</v>
      </c>
      <c r="AM17" s="245">
        <v>1</v>
      </c>
      <c r="AN17" s="245">
        <v>0</v>
      </c>
      <c r="AO17" s="245">
        <v>0</v>
      </c>
      <c r="AP17" s="245">
        <v>0</v>
      </c>
      <c r="AQ17" s="245">
        <v>0</v>
      </c>
      <c r="AR17" s="246">
        <v>48</v>
      </c>
      <c r="AS17" s="246">
        <v>101</v>
      </c>
      <c r="AT17" s="245">
        <v>11</v>
      </c>
      <c r="AU17" s="247">
        <v>1</v>
      </c>
      <c r="AV17" s="247">
        <v>0</v>
      </c>
      <c r="AW17" s="242">
        <v>1</v>
      </c>
      <c r="AX17" s="245">
        <v>3</v>
      </c>
      <c r="AY17" s="246">
        <v>11</v>
      </c>
      <c r="AZ17" s="245">
        <v>8</v>
      </c>
      <c r="BA17" s="245">
        <f t="shared" si="10"/>
        <v>24</v>
      </c>
      <c r="BB17" s="245">
        <v>4</v>
      </c>
      <c r="BC17" s="245">
        <v>20</v>
      </c>
      <c r="BD17" s="245">
        <v>3</v>
      </c>
      <c r="BE17" s="245">
        <v>11</v>
      </c>
      <c r="BF17" s="242">
        <v>0</v>
      </c>
      <c r="BG17" s="245">
        <v>2</v>
      </c>
      <c r="BH17" s="245">
        <f t="shared" si="11"/>
        <v>1</v>
      </c>
      <c r="BI17" s="246">
        <f t="shared" si="12"/>
        <v>7</v>
      </c>
      <c r="BK17" s="256"/>
      <c r="BL17" s="290" t="s">
        <v>41</v>
      </c>
      <c r="BM17" s="245">
        <v>24</v>
      </c>
      <c r="BN17" s="246">
        <v>54</v>
      </c>
      <c r="BO17" s="351"/>
      <c r="BP17" s="6"/>
      <c r="BQ17" s="6"/>
      <c r="BR17" s="6"/>
      <c r="BS17" s="6"/>
      <c r="BT17" s="6"/>
    </row>
    <row r="18" spans="1:72" s="244" customFormat="1" ht="18" customHeight="1">
      <c r="A18" s="256"/>
      <c r="B18" s="290" t="s">
        <v>186</v>
      </c>
      <c r="C18" s="243">
        <v>16</v>
      </c>
      <c r="D18" s="241">
        <v>16</v>
      </c>
      <c r="E18" s="247">
        <v>0</v>
      </c>
      <c r="F18" s="289">
        <v>153</v>
      </c>
      <c r="G18" s="241">
        <v>2944</v>
      </c>
      <c r="H18" s="241">
        <v>1498</v>
      </c>
      <c r="I18" s="241">
        <v>1446</v>
      </c>
      <c r="J18" s="241">
        <v>447</v>
      </c>
      <c r="K18" s="241">
        <v>231</v>
      </c>
      <c r="L18" s="241">
        <v>216</v>
      </c>
      <c r="M18" s="241">
        <v>522</v>
      </c>
      <c r="N18" s="243">
        <v>260</v>
      </c>
      <c r="O18" s="243">
        <v>262</v>
      </c>
      <c r="P18" s="241">
        <v>485</v>
      </c>
      <c r="Q18" s="241">
        <v>265</v>
      </c>
      <c r="R18" s="241">
        <v>220</v>
      </c>
      <c r="S18" s="241">
        <v>484</v>
      </c>
      <c r="T18" s="241">
        <v>226</v>
      </c>
      <c r="U18" s="241">
        <v>258</v>
      </c>
      <c r="V18" s="241">
        <v>485</v>
      </c>
      <c r="W18" s="241">
        <v>246</v>
      </c>
      <c r="X18" s="241">
        <v>239</v>
      </c>
      <c r="Y18" s="241">
        <v>521</v>
      </c>
      <c r="Z18" s="241">
        <v>270</v>
      </c>
      <c r="AA18" s="243">
        <v>251</v>
      </c>
      <c r="AC18" s="256"/>
      <c r="AD18" s="290" t="s">
        <v>265</v>
      </c>
      <c r="AE18" s="245">
        <f t="shared" si="7"/>
        <v>239</v>
      </c>
      <c r="AF18" s="245">
        <v>83</v>
      </c>
      <c r="AG18" s="245">
        <v>156</v>
      </c>
      <c r="AH18" s="245">
        <v>13</v>
      </c>
      <c r="AI18" s="245">
        <v>3</v>
      </c>
      <c r="AJ18" s="245">
        <v>0</v>
      </c>
      <c r="AK18" s="245">
        <v>0</v>
      </c>
      <c r="AL18" s="245">
        <v>15</v>
      </c>
      <c r="AM18" s="245">
        <v>1</v>
      </c>
      <c r="AN18" s="245">
        <v>0</v>
      </c>
      <c r="AO18" s="245">
        <v>0</v>
      </c>
      <c r="AP18" s="245">
        <v>0</v>
      </c>
      <c r="AQ18" s="245">
        <v>0</v>
      </c>
      <c r="AR18" s="246">
        <v>52</v>
      </c>
      <c r="AS18" s="246">
        <v>121</v>
      </c>
      <c r="AT18" s="245">
        <v>14</v>
      </c>
      <c r="AU18" s="246">
        <v>1</v>
      </c>
      <c r="AV18" s="246">
        <v>0</v>
      </c>
      <c r="AW18" s="245">
        <v>0</v>
      </c>
      <c r="AX18" s="245">
        <v>3</v>
      </c>
      <c r="AY18" s="246">
        <v>16</v>
      </c>
      <c r="AZ18" s="245">
        <v>12</v>
      </c>
      <c r="BA18" s="245">
        <f t="shared" si="10"/>
        <v>29</v>
      </c>
      <c r="BB18" s="245">
        <v>12</v>
      </c>
      <c r="BC18" s="245">
        <v>17</v>
      </c>
      <c r="BD18" s="245">
        <v>4</v>
      </c>
      <c r="BE18" s="245">
        <v>14</v>
      </c>
      <c r="BF18" s="242">
        <v>0</v>
      </c>
      <c r="BG18" s="242">
        <v>0</v>
      </c>
      <c r="BH18" s="245">
        <f t="shared" si="11"/>
        <v>8</v>
      </c>
      <c r="BI18" s="246">
        <f t="shared" si="12"/>
        <v>3</v>
      </c>
      <c r="BK18" s="256"/>
      <c r="BL18" s="290" t="s">
        <v>248</v>
      </c>
      <c r="BM18" s="245">
        <v>25</v>
      </c>
      <c r="BN18" s="246">
        <v>74</v>
      </c>
      <c r="BO18" s="19"/>
      <c r="BP18" s="6"/>
      <c r="BQ18" s="6"/>
      <c r="BR18" s="6"/>
      <c r="BS18" s="6"/>
      <c r="BT18" s="6"/>
    </row>
    <row r="19" spans="1:72" s="244" customFormat="1" ht="18" customHeight="1">
      <c r="A19" s="256"/>
      <c r="B19" s="290" t="s">
        <v>42</v>
      </c>
      <c r="C19" s="243">
        <v>7</v>
      </c>
      <c r="D19" s="241">
        <v>7</v>
      </c>
      <c r="E19" s="247">
        <v>0</v>
      </c>
      <c r="F19" s="289">
        <v>103</v>
      </c>
      <c r="G19" s="241">
        <v>2303</v>
      </c>
      <c r="H19" s="241">
        <v>1187</v>
      </c>
      <c r="I19" s="241">
        <v>1116</v>
      </c>
      <c r="J19" s="241">
        <v>360</v>
      </c>
      <c r="K19" s="241">
        <v>195</v>
      </c>
      <c r="L19" s="241">
        <v>165</v>
      </c>
      <c r="M19" s="241">
        <v>374</v>
      </c>
      <c r="N19" s="243">
        <v>210</v>
      </c>
      <c r="O19" s="243">
        <v>164</v>
      </c>
      <c r="P19" s="241">
        <v>414</v>
      </c>
      <c r="Q19" s="241">
        <v>201</v>
      </c>
      <c r="R19" s="241">
        <v>213</v>
      </c>
      <c r="S19" s="241">
        <v>368</v>
      </c>
      <c r="T19" s="241">
        <v>194</v>
      </c>
      <c r="U19" s="241">
        <v>174</v>
      </c>
      <c r="V19" s="241">
        <v>398</v>
      </c>
      <c r="W19" s="241">
        <v>191</v>
      </c>
      <c r="X19" s="241">
        <v>207</v>
      </c>
      <c r="Y19" s="241">
        <v>389</v>
      </c>
      <c r="Z19" s="241">
        <v>196</v>
      </c>
      <c r="AA19" s="243">
        <v>193</v>
      </c>
      <c r="AC19" s="256"/>
      <c r="AD19" s="290" t="s">
        <v>42</v>
      </c>
      <c r="AE19" s="245">
        <f t="shared" si="7"/>
        <v>162</v>
      </c>
      <c r="AF19" s="245">
        <v>56</v>
      </c>
      <c r="AG19" s="245">
        <v>106</v>
      </c>
      <c r="AH19" s="245">
        <v>6</v>
      </c>
      <c r="AI19" s="245">
        <v>1</v>
      </c>
      <c r="AJ19" s="245">
        <v>0</v>
      </c>
      <c r="AK19" s="245">
        <v>0</v>
      </c>
      <c r="AL19" s="245">
        <v>6</v>
      </c>
      <c r="AM19" s="245">
        <v>1</v>
      </c>
      <c r="AN19" s="245">
        <v>0</v>
      </c>
      <c r="AO19" s="245">
        <v>0</v>
      </c>
      <c r="AP19" s="245">
        <v>0</v>
      </c>
      <c r="AQ19" s="245">
        <v>0</v>
      </c>
      <c r="AR19" s="246">
        <v>39</v>
      </c>
      <c r="AS19" s="246">
        <v>81</v>
      </c>
      <c r="AT19" s="245">
        <v>7</v>
      </c>
      <c r="AU19" s="246">
        <v>1</v>
      </c>
      <c r="AV19" s="246">
        <v>0</v>
      </c>
      <c r="AW19" s="245">
        <v>0</v>
      </c>
      <c r="AX19" s="245">
        <v>5</v>
      </c>
      <c r="AY19" s="246">
        <v>15</v>
      </c>
      <c r="AZ19" s="245">
        <v>4</v>
      </c>
      <c r="BA19" s="245">
        <f t="shared" si="10"/>
        <v>50</v>
      </c>
      <c r="BB19" s="245">
        <v>14</v>
      </c>
      <c r="BC19" s="245">
        <v>36</v>
      </c>
      <c r="BD19" s="245">
        <v>2</v>
      </c>
      <c r="BE19" s="245">
        <v>6</v>
      </c>
      <c r="BF19" s="242">
        <v>0</v>
      </c>
      <c r="BG19" s="242">
        <v>0</v>
      </c>
      <c r="BH19" s="245">
        <f t="shared" si="11"/>
        <v>12</v>
      </c>
      <c r="BI19" s="246">
        <f t="shared" si="12"/>
        <v>30</v>
      </c>
      <c r="BK19" s="256"/>
      <c r="BL19" s="290" t="s">
        <v>42</v>
      </c>
      <c r="BM19" s="245">
        <v>19</v>
      </c>
      <c r="BN19" s="246">
        <v>83</v>
      </c>
      <c r="BO19" s="19"/>
      <c r="BP19" s="6"/>
      <c r="BQ19" s="6"/>
      <c r="BR19" s="6"/>
      <c r="BS19" s="6"/>
      <c r="BT19" s="6"/>
    </row>
    <row r="20" spans="1:72" s="244" customFormat="1" ht="18" customHeight="1">
      <c r="A20" s="256"/>
      <c r="B20" s="290" t="s">
        <v>43</v>
      </c>
      <c r="C20" s="243">
        <v>13</v>
      </c>
      <c r="D20" s="241">
        <v>13</v>
      </c>
      <c r="E20" s="247">
        <v>0</v>
      </c>
      <c r="F20" s="289">
        <v>137</v>
      </c>
      <c r="G20" s="241">
        <v>2761</v>
      </c>
      <c r="H20" s="241">
        <v>1389</v>
      </c>
      <c r="I20" s="241">
        <v>1372</v>
      </c>
      <c r="J20" s="241">
        <v>412</v>
      </c>
      <c r="K20" s="241">
        <v>203</v>
      </c>
      <c r="L20" s="241">
        <v>209</v>
      </c>
      <c r="M20" s="241">
        <v>478</v>
      </c>
      <c r="N20" s="243">
        <v>256</v>
      </c>
      <c r="O20" s="243">
        <v>222</v>
      </c>
      <c r="P20" s="241">
        <v>439</v>
      </c>
      <c r="Q20" s="241">
        <v>217</v>
      </c>
      <c r="R20" s="241">
        <v>222</v>
      </c>
      <c r="S20" s="241">
        <v>479</v>
      </c>
      <c r="T20" s="241">
        <v>233</v>
      </c>
      <c r="U20" s="241">
        <v>246</v>
      </c>
      <c r="V20" s="241">
        <v>479</v>
      </c>
      <c r="W20" s="241">
        <v>245</v>
      </c>
      <c r="X20" s="241">
        <v>234</v>
      </c>
      <c r="Y20" s="241">
        <v>474</v>
      </c>
      <c r="Z20" s="241">
        <v>235</v>
      </c>
      <c r="AA20" s="243">
        <v>239</v>
      </c>
      <c r="AC20" s="256"/>
      <c r="AD20" s="290" t="s">
        <v>43</v>
      </c>
      <c r="AE20" s="245">
        <f t="shared" si="7"/>
        <v>217</v>
      </c>
      <c r="AF20" s="245">
        <v>73</v>
      </c>
      <c r="AG20" s="245">
        <v>144</v>
      </c>
      <c r="AH20" s="245">
        <v>10</v>
      </c>
      <c r="AI20" s="245">
        <v>3</v>
      </c>
      <c r="AJ20" s="245">
        <v>0</v>
      </c>
      <c r="AK20" s="245">
        <v>0</v>
      </c>
      <c r="AL20" s="245">
        <v>12</v>
      </c>
      <c r="AM20" s="245">
        <v>2</v>
      </c>
      <c r="AN20" s="245">
        <v>0</v>
      </c>
      <c r="AO20" s="245">
        <v>0</v>
      </c>
      <c r="AP20" s="245">
        <v>0</v>
      </c>
      <c r="AQ20" s="245">
        <v>0</v>
      </c>
      <c r="AR20" s="246">
        <v>51</v>
      </c>
      <c r="AS20" s="246">
        <v>111</v>
      </c>
      <c r="AT20" s="245">
        <v>12</v>
      </c>
      <c r="AU20" s="246">
        <v>2</v>
      </c>
      <c r="AV20" s="246">
        <v>0</v>
      </c>
      <c r="AW20" s="245">
        <v>1</v>
      </c>
      <c r="AX20" s="245">
        <v>0</v>
      </c>
      <c r="AY20" s="246">
        <v>13</v>
      </c>
      <c r="AZ20" s="245">
        <v>7</v>
      </c>
      <c r="BA20" s="245">
        <f t="shared" si="10"/>
        <v>59</v>
      </c>
      <c r="BB20" s="245">
        <v>29</v>
      </c>
      <c r="BC20" s="245">
        <v>30</v>
      </c>
      <c r="BD20" s="245">
        <v>3</v>
      </c>
      <c r="BE20" s="245">
        <v>12</v>
      </c>
      <c r="BF20" s="242">
        <v>0</v>
      </c>
      <c r="BG20" s="245">
        <v>2</v>
      </c>
      <c r="BH20" s="245">
        <f t="shared" si="11"/>
        <v>26</v>
      </c>
      <c r="BI20" s="246">
        <f t="shared" si="12"/>
        <v>16</v>
      </c>
      <c r="BK20" s="256"/>
      <c r="BL20" s="290" t="s">
        <v>43</v>
      </c>
      <c r="BM20" s="245">
        <v>25</v>
      </c>
      <c r="BN20" s="246">
        <v>66</v>
      </c>
      <c r="BO20" s="351"/>
      <c r="BP20" s="6"/>
      <c r="BQ20" s="6"/>
      <c r="BR20" s="6"/>
      <c r="BS20" s="6"/>
      <c r="BT20" s="6"/>
    </row>
    <row r="21" spans="1:72" s="244" customFormat="1" ht="18" customHeight="1">
      <c r="A21" s="256"/>
      <c r="B21" s="239" t="s">
        <v>180</v>
      </c>
      <c r="C21" s="241">
        <v>10</v>
      </c>
      <c r="D21" s="241">
        <v>10</v>
      </c>
      <c r="E21" s="247">
        <v>0</v>
      </c>
      <c r="F21" s="297">
        <v>83</v>
      </c>
      <c r="G21" s="241">
        <v>1467</v>
      </c>
      <c r="H21" s="241">
        <v>750</v>
      </c>
      <c r="I21" s="241">
        <v>717</v>
      </c>
      <c r="J21" s="241">
        <v>216</v>
      </c>
      <c r="K21" s="241">
        <v>108</v>
      </c>
      <c r="L21" s="241">
        <v>108</v>
      </c>
      <c r="M21" s="241">
        <v>226</v>
      </c>
      <c r="N21" s="243">
        <v>111</v>
      </c>
      <c r="O21" s="243">
        <v>115</v>
      </c>
      <c r="P21" s="241">
        <v>260</v>
      </c>
      <c r="Q21" s="241">
        <v>128</v>
      </c>
      <c r="R21" s="241">
        <v>132</v>
      </c>
      <c r="S21" s="241">
        <v>256</v>
      </c>
      <c r="T21" s="241">
        <v>132</v>
      </c>
      <c r="U21" s="241">
        <v>124</v>
      </c>
      <c r="V21" s="241">
        <v>222</v>
      </c>
      <c r="W21" s="241">
        <v>115</v>
      </c>
      <c r="X21" s="241">
        <v>107</v>
      </c>
      <c r="Y21" s="241">
        <v>287</v>
      </c>
      <c r="Z21" s="241">
        <v>156</v>
      </c>
      <c r="AA21" s="243">
        <v>131</v>
      </c>
      <c r="AC21" s="256"/>
      <c r="AD21" s="239" t="s">
        <v>180</v>
      </c>
      <c r="AE21" s="245">
        <f t="shared" si="7"/>
        <v>140</v>
      </c>
      <c r="AF21" s="245">
        <v>50</v>
      </c>
      <c r="AG21" s="245">
        <v>90</v>
      </c>
      <c r="AH21" s="245">
        <v>6</v>
      </c>
      <c r="AI21" s="245">
        <v>4</v>
      </c>
      <c r="AJ21" s="245">
        <v>0</v>
      </c>
      <c r="AK21" s="245">
        <v>0</v>
      </c>
      <c r="AL21" s="245">
        <v>9</v>
      </c>
      <c r="AM21" s="245">
        <v>1</v>
      </c>
      <c r="AN21" s="245">
        <v>0</v>
      </c>
      <c r="AO21" s="245">
        <v>0</v>
      </c>
      <c r="AP21" s="245">
        <v>0</v>
      </c>
      <c r="AQ21" s="245">
        <v>0</v>
      </c>
      <c r="AR21" s="246">
        <v>34</v>
      </c>
      <c r="AS21" s="246">
        <v>69</v>
      </c>
      <c r="AT21" s="245">
        <v>9</v>
      </c>
      <c r="AU21" s="246">
        <v>1</v>
      </c>
      <c r="AV21" s="246">
        <v>0</v>
      </c>
      <c r="AW21" s="245">
        <v>1</v>
      </c>
      <c r="AX21" s="245">
        <v>1</v>
      </c>
      <c r="AY21" s="246">
        <v>5</v>
      </c>
      <c r="AZ21" s="245">
        <v>5</v>
      </c>
      <c r="BA21" s="245">
        <f t="shared" si="10"/>
        <v>33</v>
      </c>
      <c r="BB21" s="245">
        <v>10</v>
      </c>
      <c r="BC21" s="245">
        <v>23</v>
      </c>
      <c r="BD21" s="245">
        <v>4</v>
      </c>
      <c r="BE21" s="245">
        <v>6</v>
      </c>
      <c r="BF21" s="242">
        <v>0</v>
      </c>
      <c r="BG21" s="245">
        <v>2</v>
      </c>
      <c r="BH21" s="245">
        <f t="shared" si="11"/>
        <v>6</v>
      </c>
      <c r="BI21" s="246">
        <f t="shared" si="12"/>
        <v>15</v>
      </c>
      <c r="BK21" s="256"/>
      <c r="BL21" s="239" t="s">
        <v>180</v>
      </c>
      <c r="BM21" s="245">
        <v>17</v>
      </c>
      <c r="BN21" s="246">
        <v>31</v>
      </c>
      <c r="BO21" s="351"/>
      <c r="BP21" s="6"/>
      <c r="BQ21" s="6"/>
      <c r="BR21" s="6"/>
      <c r="BS21" s="6"/>
      <c r="BT21" s="6"/>
    </row>
    <row r="22" spans="1:72" s="244" customFormat="1" ht="18" customHeight="1">
      <c r="A22" s="256"/>
      <c r="B22" s="239" t="s">
        <v>183</v>
      </c>
      <c r="C22" s="241">
        <v>9</v>
      </c>
      <c r="D22" s="241">
        <v>9</v>
      </c>
      <c r="E22" s="247">
        <v>0</v>
      </c>
      <c r="F22" s="297">
        <v>81</v>
      </c>
      <c r="G22" s="241">
        <v>1453</v>
      </c>
      <c r="H22" s="241">
        <v>731</v>
      </c>
      <c r="I22" s="241">
        <v>722</v>
      </c>
      <c r="J22" s="241">
        <v>236</v>
      </c>
      <c r="K22" s="241">
        <v>127</v>
      </c>
      <c r="L22" s="241">
        <v>109</v>
      </c>
      <c r="M22" s="241">
        <v>232</v>
      </c>
      <c r="N22" s="243">
        <v>124</v>
      </c>
      <c r="O22" s="243">
        <v>108</v>
      </c>
      <c r="P22" s="241">
        <v>231</v>
      </c>
      <c r="Q22" s="241">
        <v>109</v>
      </c>
      <c r="R22" s="241">
        <v>122</v>
      </c>
      <c r="S22" s="241">
        <v>274</v>
      </c>
      <c r="T22" s="241">
        <v>129</v>
      </c>
      <c r="U22" s="241">
        <v>145</v>
      </c>
      <c r="V22" s="241">
        <v>214</v>
      </c>
      <c r="W22" s="241">
        <v>110</v>
      </c>
      <c r="X22" s="241">
        <v>104</v>
      </c>
      <c r="Y22" s="241">
        <v>266</v>
      </c>
      <c r="Z22" s="241">
        <v>132</v>
      </c>
      <c r="AA22" s="243">
        <v>134</v>
      </c>
      <c r="AC22" s="256"/>
      <c r="AD22" s="239" t="s">
        <v>183</v>
      </c>
      <c r="AE22" s="245">
        <f t="shared" si="7"/>
        <v>128</v>
      </c>
      <c r="AF22" s="245">
        <v>44</v>
      </c>
      <c r="AG22" s="245">
        <v>84</v>
      </c>
      <c r="AH22" s="245">
        <v>7</v>
      </c>
      <c r="AI22" s="245">
        <v>2</v>
      </c>
      <c r="AJ22" s="245">
        <v>0</v>
      </c>
      <c r="AK22" s="245">
        <v>0</v>
      </c>
      <c r="AL22" s="245">
        <v>7</v>
      </c>
      <c r="AM22" s="245">
        <v>2</v>
      </c>
      <c r="AN22" s="245">
        <v>0</v>
      </c>
      <c r="AO22" s="245">
        <v>0</v>
      </c>
      <c r="AP22" s="245">
        <v>0</v>
      </c>
      <c r="AQ22" s="245">
        <v>0</v>
      </c>
      <c r="AR22" s="246">
        <v>30</v>
      </c>
      <c r="AS22" s="246">
        <v>64</v>
      </c>
      <c r="AT22" s="245">
        <v>9</v>
      </c>
      <c r="AU22" s="246">
        <v>1</v>
      </c>
      <c r="AV22" s="246">
        <v>0</v>
      </c>
      <c r="AW22" s="245">
        <v>1</v>
      </c>
      <c r="AX22" s="245">
        <v>0</v>
      </c>
      <c r="AY22" s="246">
        <v>5</v>
      </c>
      <c r="AZ22" s="245">
        <v>4</v>
      </c>
      <c r="BA22" s="245">
        <f t="shared" si="10"/>
        <v>20</v>
      </c>
      <c r="BB22" s="245">
        <v>13</v>
      </c>
      <c r="BC22" s="245">
        <v>7</v>
      </c>
      <c r="BD22" s="245">
        <v>4</v>
      </c>
      <c r="BE22" s="245">
        <v>5</v>
      </c>
      <c r="BF22" s="242">
        <v>0</v>
      </c>
      <c r="BG22" s="245">
        <v>2</v>
      </c>
      <c r="BH22" s="245">
        <f t="shared" si="11"/>
        <v>9</v>
      </c>
      <c r="BI22" s="246">
        <f t="shared" si="12"/>
        <v>0</v>
      </c>
      <c r="BK22" s="256"/>
      <c r="BL22" s="239" t="s">
        <v>183</v>
      </c>
      <c r="BM22" s="245">
        <v>14</v>
      </c>
      <c r="BN22" s="246">
        <v>28</v>
      </c>
      <c r="BO22" s="351"/>
      <c r="BP22" s="6"/>
      <c r="BQ22" s="6"/>
      <c r="BR22" s="6"/>
      <c r="BS22" s="6"/>
      <c r="BT22" s="6"/>
    </row>
    <row r="23" spans="1:72" s="14" customFormat="1" ht="22.5" customHeight="1">
      <c r="A23" s="413" t="s">
        <v>244</v>
      </c>
      <c r="B23" s="415"/>
      <c r="C23" s="94">
        <f>C24+C29+C32+C34+C38+C42+C50+C55</f>
        <v>93</v>
      </c>
      <c r="D23" s="94">
        <f>D24+D29+D32+D34+D38+D42+D50+D55</f>
        <v>93</v>
      </c>
      <c r="E23" s="94">
        <v>0</v>
      </c>
      <c r="F23" s="94">
        <f>F24+F29+F32+F34+F38+F42+F50+F55</f>
        <v>767</v>
      </c>
      <c r="G23" s="94">
        <f t="shared" ref="G23:AA23" si="13">G24+G29+G32+G34+G38+G42+G50+G55</f>
        <v>12694</v>
      </c>
      <c r="H23" s="94">
        <f t="shared" si="13"/>
        <v>6536</v>
      </c>
      <c r="I23" s="94">
        <f t="shared" si="13"/>
        <v>6158</v>
      </c>
      <c r="J23" s="94">
        <f t="shared" si="13"/>
        <v>1941</v>
      </c>
      <c r="K23" s="94">
        <f t="shared" si="13"/>
        <v>996</v>
      </c>
      <c r="L23" s="94">
        <f t="shared" si="13"/>
        <v>945</v>
      </c>
      <c r="M23" s="94">
        <f t="shared" si="13"/>
        <v>2066</v>
      </c>
      <c r="N23" s="94">
        <f t="shared" si="13"/>
        <v>1111</v>
      </c>
      <c r="O23" s="94">
        <f t="shared" si="13"/>
        <v>955</v>
      </c>
      <c r="P23" s="94">
        <f t="shared" si="13"/>
        <v>2083</v>
      </c>
      <c r="Q23" s="94">
        <f t="shared" si="13"/>
        <v>1057</v>
      </c>
      <c r="R23" s="94">
        <f t="shared" si="13"/>
        <v>1026</v>
      </c>
      <c r="S23" s="94">
        <f t="shared" si="13"/>
        <v>2140</v>
      </c>
      <c r="T23" s="94">
        <f t="shared" si="13"/>
        <v>1099</v>
      </c>
      <c r="U23" s="94">
        <f t="shared" si="13"/>
        <v>1041</v>
      </c>
      <c r="V23" s="94">
        <f t="shared" si="13"/>
        <v>2149</v>
      </c>
      <c r="W23" s="94">
        <f t="shared" si="13"/>
        <v>1079</v>
      </c>
      <c r="X23" s="94">
        <f t="shared" si="13"/>
        <v>1070</v>
      </c>
      <c r="Y23" s="94">
        <f t="shared" si="13"/>
        <v>2315</v>
      </c>
      <c r="Z23" s="94">
        <f t="shared" si="13"/>
        <v>1194</v>
      </c>
      <c r="AA23" s="94">
        <f t="shared" si="13"/>
        <v>1121</v>
      </c>
      <c r="AB23" s="12"/>
      <c r="AC23" s="413" t="s">
        <v>244</v>
      </c>
      <c r="AD23" s="414"/>
      <c r="AE23" s="62">
        <f t="shared" ref="AE23:BI23" si="14">AE24+AE29+AE32+AE34+AE38+AE42+AE50+AE55</f>
        <v>1258</v>
      </c>
      <c r="AF23" s="62">
        <f t="shared" si="14"/>
        <v>499</v>
      </c>
      <c r="AG23" s="62">
        <f t="shared" si="14"/>
        <v>759</v>
      </c>
      <c r="AH23" s="62">
        <f t="shared" si="14"/>
        <v>74</v>
      </c>
      <c r="AI23" s="62">
        <f t="shared" si="14"/>
        <v>18</v>
      </c>
      <c r="AJ23" s="62">
        <f>AJ24+AJ29+AJ32+AJ34+AJ38+AJ42+AJ50+AJ55</f>
        <v>0</v>
      </c>
      <c r="AK23" s="62">
        <f>AK24+AK29+AK32+AK34+AK38+AK42+AK50+AK55</f>
        <v>0</v>
      </c>
      <c r="AL23" s="62">
        <f t="shared" si="14"/>
        <v>82</v>
      </c>
      <c r="AM23" s="62">
        <f t="shared" si="14"/>
        <v>14</v>
      </c>
      <c r="AN23" s="62">
        <f t="shared" si="14"/>
        <v>0</v>
      </c>
      <c r="AO23" s="62">
        <f t="shared" si="14"/>
        <v>0</v>
      </c>
      <c r="AP23" s="62">
        <f t="shared" si="14"/>
        <v>0</v>
      </c>
      <c r="AQ23" s="62">
        <f t="shared" si="14"/>
        <v>0</v>
      </c>
      <c r="AR23" s="63">
        <f t="shared" si="14"/>
        <v>319</v>
      </c>
      <c r="AS23" s="63">
        <f t="shared" si="14"/>
        <v>561</v>
      </c>
      <c r="AT23" s="62">
        <f t="shared" si="14"/>
        <v>85</v>
      </c>
      <c r="AU23" s="62">
        <f t="shared" si="14"/>
        <v>8</v>
      </c>
      <c r="AV23" s="62">
        <f t="shared" si="14"/>
        <v>0</v>
      </c>
      <c r="AW23" s="62">
        <f t="shared" si="14"/>
        <v>13</v>
      </c>
      <c r="AX23" s="62">
        <f t="shared" si="14"/>
        <v>24</v>
      </c>
      <c r="AY23" s="62">
        <f t="shared" si="14"/>
        <v>60</v>
      </c>
      <c r="AZ23" s="62">
        <f t="shared" si="14"/>
        <v>70</v>
      </c>
      <c r="BA23" s="62">
        <f t="shared" si="14"/>
        <v>284</v>
      </c>
      <c r="BB23" s="62">
        <f t="shared" si="14"/>
        <v>75</v>
      </c>
      <c r="BC23" s="62">
        <f t="shared" si="14"/>
        <v>209</v>
      </c>
      <c r="BD23" s="62">
        <f t="shared" si="14"/>
        <v>16</v>
      </c>
      <c r="BE23" s="62">
        <f t="shared" si="14"/>
        <v>80</v>
      </c>
      <c r="BF23" s="62">
        <f t="shared" si="14"/>
        <v>0</v>
      </c>
      <c r="BG23" s="62">
        <f t="shared" si="14"/>
        <v>8</v>
      </c>
      <c r="BH23" s="62">
        <f t="shared" si="14"/>
        <v>59</v>
      </c>
      <c r="BI23" s="63">
        <f t="shared" si="14"/>
        <v>121</v>
      </c>
      <c r="BJ23" s="12"/>
      <c r="BK23" s="413" t="s">
        <v>244</v>
      </c>
      <c r="BL23" s="414"/>
      <c r="BM23" s="62">
        <f t="shared" ref="BM23:BN23" si="15">BM24+BM29+BM32+BM34+BM38+BM42+BM50+BM55</f>
        <v>152</v>
      </c>
      <c r="BN23" s="63">
        <f t="shared" si="15"/>
        <v>289</v>
      </c>
      <c r="BO23" s="350"/>
      <c r="BP23" s="6"/>
      <c r="BQ23" s="12"/>
      <c r="BR23" s="12"/>
      <c r="BS23" s="12"/>
      <c r="BT23" s="12"/>
    </row>
    <row r="24" spans="1:72" s="201" customFormat="1" ht="18" customHeight="1">
      <c r="A24" s="397" t="s">
        <v>194</v>
      </c>
      <c r="B24" s="412"/>
      <c r="C24" s="197">
        <f>SUM(C25:C28)</f>
        <v>8</v>
      </c>
      <c r="D24" s="197">
        <f>SUM(D25:D28)</f>
        <v>8</v>
      </c>
      <c r="E24" s="197">
        <v>0</v>
      </c>
      <c r="F24" s="197">
        <f>SUM(F25:F28)</f>
        <v>60</v>
      </c>
      <c r="G24" s="197">
        <f t="shared" ref="G24:AA24" si="16">SUM(G25:G28)</f>
        <v>802</v>
      </c>
      <c r="H24" s="197">
        <f t="shared" si="16"/>
        <v>445</v>
      </c>
      <c r="I24" s="197">
        <f t="shared" si="16"/>
        <v>357</v>
      </c>
      <c r="J24" s="197">
        <f t="shared" si="16"/>
        <v>119</v>
      </c>
      <c r="K24" s="197">
        <f t="shared" si="16"/>
        <v>79</v>
      </c>
      <c r="L24" s="197">
        <f t="shared" si="16"/>
        <v>40</v>
      </c>
      <c r="M24" s="197">
        <f t="shared" si="16"/>
        <v>131</v>
      </c>
      <c r="N24" s="197">
        <f t="shared" si="16"/>
        <v>71</v>
      </c>
      <c r="O24" s="197">
        <f t="shared" si="16"/>
        <v>60</v>
      </c>
      <c r="P24" s="197">
        <f t="shared" si="16"/>
        <v>145</v>
      </c>
      <c r="Q24" s="197">
        <f t="shared" si="16"/>
        <v>80</v>
      </c>
      <c r="R24" s="197">
        <f t="shared" si="16"/>
        <v>65</v>
      </c>
      <c r="S24" s="197">
        <f t="shared" si="16"/>
        <v>129</v>
      </c>
      <c r="T24" s="197">
        <f t="shared" si="16"/>
        <v>67</v>
      </c>
      <c r="U24" s="197">
        <f t="shared" si="16"/>
        <v>62</v>
      </c>
      <c r="V24" s="197">
        <f t="shared" si="16"/>
        <v>123</v>
      </c>
      <c r="W24" s="197">
        <f t="shared" si="16"/>
        <v>63</v>
      </c>
      <c r="X24" s="197">
        <f t="shared" si="16"/>
        <v>60</v>
      </c>
      <c r="Y24" s="197">
        <f t="shared" si="16"/>
        <v>155</v>
      </c>
      <c r="Z24" s="197">
        <f t="shared" si="16"/>
        <v>85</v>
      </c>
      <c r="AA24" s="197">
        <f t="shared" si="16"/>
        <v>70</v>
      </c>
      <c r="AB24" s="199"/>
      <c r="AC24" s="397" t="s">
        <v>194</v>
      </c>
      <c r="AD24" s="398"/>
      <c r="AE24" s="194">
        <f t="shared" ref="AE24:BI24" si="17">SUM(AE25:AE28)</f>
        <v>98</v>
      </c>
      <c r="AF24" s="194">
        <f t="shared" si="17"/>
        <v>47</v>
      </c>
      <c r="AG24" s="194">
        <f t="shared" si="17"/>
        <v>51</v>
      </c>
      <c r="AH24" s="194">
        <f t="shared" si="17"/>
        <v>7</v>
      </c>
      <c r="AI24" s="194">
        <f t="shared" si="17"/>
        <v>1</v>
      </c>
      <c r="AJ24" s="194">
        <f>SUM(AJ25:AJ28)</f>
        <v>0</v>
      </c>
      <c r="AK24" s="194">
        <f>SUM(AK25:AK28)</f>
        <v>0</v>
      </c>
      <c r="AL24" s="194">
        <f t="shared" si="17"/>
        <v>8</v>
      </c>
      <c r="AM24" s="194">
        <f t="shared" si="17"/>
        <v>0</v>
      </c>
      <c r="AN24" s="194">
        <f t="shared" si="17"/>
        <v>0</v>
      </c>
      <c r="AO24" s="194">
        <f t="shared" si="17"/>
        <v>0</v>
      </c>
      <c r="AP24" s="194">
        <f t="shared" si="17"/>
        <v>0</v>
      </c>
      <c r="AQ24" s="194">
        <f t="shared" si="17"/>
        <v>0</v>
      </c>
      <c r="AR24" s="195">
        <f t="shared" si="17"/>
        <v>30</v>
      </c>
      <c r="AS24" s="195">
        <f t="shared" si="17"/>
        <v>39</v>
      </c>
      <c r="AT24" s="194">
        <f t="shared" si="17"/>
        <v>8</v>
      </c>
      <c r="AU24" s="194">
        <f t="shared" si="17"/>
        <v>0</v>
      </c>
      <c r="AV24" s="194">
        <f t="shared" si="17"/>
        <v>0</v>
      </c>
      <c r="AW24" s="194">
        <f t="shared" si="17"/>
        <v>1</v>
      </c>
      <c r="AX24" s="194">
        <f t="shared" si="17"/>
        <v>2</v>
      </c>
      <c r="AY24" s="194">
        <f t="shared" si="17"/>
        <v>2</v>
      </c>
      <c r="AZ24" s="194">
        <f t="shared" si="17"/>
        <v>2</v>
      </c>
      <c r="BA24" s="194">
        <f t="shared" si="17"/>
        <v>23</v>
      </c>
      <c r="BB24" s="194">
        <f t="shared" si="17"/>
        <v>6</v>
      </c>
      <c r="BC24" s="194">
        <f t="shared" si="17"/>
        <v>17</v>
      </c>
      <c r="BD24" s="194">
        <f t="shared" si="17"/>
        <v>4</v>
      </c>
      <c r="BE24" s="194">
        <f t="shared" si="17"/>
        <v>5</v>
      </c>
      <c r="BF24" s="194">
        <f t="shared" si="17"/>
        <v>0</v>
      </c>
      <c r="BG24" s="194">
        <f t="shared" si="17"/>
        <v>1</v>
      </c>
      <c r="BH24" s="194">
        <f>SUM(BH25:BH28)</f>
        <v>2</v>
      </c>
      <c r="BI24" s="195">
        <f t="shared" si="17"/>
        <v>11</v>
      </c>
      <c r="BJ24" s="199"/>
      <c r="BK24" s="397" t="s">
        <v>194</v>
      </c>
      <c r="BL24" s="398"/>
      <c r="BM24" s="194">
        <f t="shared" ref="BM24:BN24" si="18">SUM(BM25:BM28)</f>
        <v>12</v>
      </c>
      <c r="BN24" s="195">
        <f t="shared" si="18"/>
        <v>17</v>
      </c>
      <c r="BO24" s="350"/>
      <c r="BP24" s="12"/>
      <c r="BQ24" s="12"/>
      <c r="BR24" s="12"/>
      <c r="BS24" s="12"/>
      <c r="BT24" s="12"/>
    </row>
    <row r="25" spans="1:72" s="285" customFormat="1" ht="18" customHeight="1">
      <c r="A25" s="298"/>
      <c r="B25" s="286" t="s">
        <v>44</v>
      </c>
      <c r="C25" s="283">
        <v>3</v>
      </c>
      <c r="D25" s="283">
        <v>3</v>
      </c>
      <c r="E25" s="299">
        <v>0</v>
      </c>
      <c r="F25" s="284">
        <v>28</v>
      </c>
      <c r="G25" s="283">
        <v>463</v>
      </c>
      <c r="H25" s="283">
        <v>253</v>
      </c>
      <c r="I25" s="283">
        <v>210</v>
      </c>
      <c r="J25" s="283">
        <v>75</v>
      </c>
      <c r="K25" s="283">
        <v>51</v>
      </c>
      <c r="L25" s="283">
        <v>24</v>
      </c>
      <c r="M25" s="283">
        <v>79</v>
      </c>
      <c r="N25" s="282">
        <v>41</v>
      </c>
      <c r="O25" s="282">
        <v>38</v>
      </c>
      <c r="P25" s="283">
        <v>84</v>
      </c>
      <c r="Q25" s="283">
        <v>46</v>
      </c>
      <c r="R25" s="283">
        <v>38</v>
      </c>
      <c r="S25" s="283">
        <v>58</v>
      </c>
      <c r="T25" s="283">
        <v>27</v>
      </c>
      <c r="U25" s="283">
        <v>31</v>
      </c>
      <c r="V25" s="283">
        <v>75</v>
      </c>
      <c r="W25" s="283">
        <v>40</v>
      </c>
      <c r="X25" s="283">
        <v>35</v>
      </c>
      <c r="Y25" s="283">
        <v>92</v>
      </c>
      <c r="Z25" s="283">
        <v>48</v>
      </c>
      <c r="AA25" s="282">
        <v>44</v>
      </c>
      <c r="AC25" s="298"/>
      <c r="AD25" s="286" t="s">
        <v>44</v>
      </c>
      <c r="AE25" s="261">
        <f t="shared" ref="AE25:AE28" si="19">SUM(AF25:AG25)</f>
        <v>45</v>
      </c>
      <c r="AF25" s="261">
        <v>22</v>
      </c>
      <c r="AG25" s="261">
        <v>23</v>
      </c>
      <c r="AH25" s="261">
        <v>3</v>
      </c>
      <c r="AI25" s="261" t="s">
        <v>389</v>
      </c>
      <c r="AJ25" s="261">
        <v>0</v>
      </c>
      <c r="AK25" s="261">
        <v>0</v>
      </c>
      <c r="AL25" s="261">
        <v>3</v>
      </c>
      <c r="AM25" s="261">
        <v>0</v>
      </c>
      <c r="AN25" s="261">
        <v>0</v>
      </c>
      <c r="AO25" s="261">
        <v>0</v>
      </c>
      <c r="AP25" s="261">
        <v>0</v>
      </c>
      <c r="AQ25" s="261">
        <v>0</v>
      </c>
      <c r="AR25" s="259">
        <v>15</v>
      </c>
      <c r="AS25" s="259">
        <v>18</v>
      </c>
      <c r="AT25" s="261">
        <v>3</v>
      </c>
      <c r="AU25" s="259">
        <v>0</v>
      </c>
      <c r="AV25" s="259">
        <v>0</v>
      </c>
      <c r="AW25" s="261">
        <v>1</v>
      </c>
      <c r="AX25" s="261">
        <v>1</v>
      </c>
      <c r="AY25" s="259">
        <v>1</v>
      </c>
      <c r="AZ25" s="261">
        <v>1</v>
      </c>
      <c r="BA25" s="261">
        <f t="shared" ref="BA25:BA28" si="20">BB25+BC25</f>
        <v>4</v>
      </c>
      <c r="BB25" s="261">
        <v>1</v>
      </c>
      <c r="BC25" s="261">
        <v>3</v>
      </c>
      <c r="BD25" s="261">
        <v>1</v>
      </c>
      <c r="BE25" s="261">
        <v>3</v>
      </c>
      <c r="BF25" s="287">
        <v>0</v>
      </c>
      <c r="BG25" s="261">
        <v>0</v>
      </c>
      <c r="BH25" s="261">
        <f t="shared" ref="BH25:BH28" si="21">BB25-BD25-BF25</f>
        <v>0</v>
      </c>
      <c r="BI25" s="259">
        <f t="shared" ref="BI25:BI28" si="22">BC25-BE25-BG25</f>
        <v>0</v>
      </c>
      <c r="BK25" s="298"/>
      <c r="BL25" s="286" t="s">
        <v>44</v>
      </c>
      <c r="BM25" s="261">
        <v>5</v>
      </c>
      <c r="BN25" s="259">
        <v>9</v>
      </c>
      <c r="BO25" s="351"/>
      <c r="BP25" s="6"/>
      <c r="BQ25" s="6"/>
      <c r="BR25" s="6"/>
      <c r="BS25" s="6"/>
      <c r="BT25" s="6"/>
    </row>
    <row r="26" spans="1:72" s="244" customFormat="1" ht="18" customHeight="1">
      <c r="A26" s="256"/>
      <c r="B26" s="290" t="s">
        <v>45</v>
      </c>
      <c r="C26" s="243">
        <v>1</v>
      </c>
      <c r="D26" s="243">
        <v>1</v>
      </c>
      <c r="E26" s="247">
        <v>0</v>
      </c>
      <c r="F26" s="289">
        <v>7</v>
      </c>
      <c r="G26" s="241">
        <v>55</v>
      </c>
      <c r="H26" s="241">
        <v>30</v>
      </c>
      <c r="I26" s="241">
        <v>25</v>
      </c>
      <c r="J26" s="241">
        <v>5</v>
      </c>
      <c r="K26" s="241">
        <v>2</v>
      </c>
      <c r="L26" s="241">
        <v>3</v>
      </c>
      <c r="M26" s="241">
        <v>8</v>
      </c>
      <c r="N26" s="243">
        <v>5</v>
      </c>
      <c r="O26" s="243">
        <v>3</v>
      </c>
      <c r="P26" s="241">
        <v>9</v>
      </c>
      <c r="Q26" s="241">
        <v>5</v>
      </c>
      <c r="R26" s="241">
        <v>4</v>
      </c>
      <c r="S26" s="241">
        <v>14</v>
      </c>
      <c r="T26" s="241">
        <v>9</v>
      </c>
      <c r="U26" s="241">
        <v>5</v>
      </c>
      <c r="V26" s="241">
        <v>11</v>
      </c>
      <c r="W26" s="241">
        <v>4</v>
      </c>
      <c r="X26" s="241">
        <v>7</v>
      </c>
      <c r="Y26" s="241">
        <v>8</v>
      </c>
      <c r="Z26" s="241">
        <v>5</v>
      </c>
      <c r="AA26" s="243">
        <v>3</v>
      </c>
      <c r="AC26" s="256"/>
      <c r="AD26" s="290" t="s">
        <v>45</v>
      </c>
      <c r="AE26" s="245">
        <f t="shared" si="19"/>
        <v>11</v>
      </c>
      <c r="AF26" s="245">
        <v>4</v>
      </c>
      <c r="AG26" s="245">
        <v>7</v>
      </c>
      <c r="AH26" s="245" t="s">
        <v>389</v>
      </c>
      <c r="AI26" s="242">
        <v>1</v>
      </c>
      <c r="AJ26" s="245">
        <v>0</v>
      </c>
      <c r="AK26" s="242">
        <v>0</v>
      </c>
      <c r="AL26" s="242">
        <v>1</v>
      </c>
      <c r="AM26" s="245">
        <v>0</v>
      </c>
      <c r="AN26" s="245">
        <v>0</v>
      </c>
      <c r="AO26" s="242">
        <v>0</v>
      </c>
      <c r="AP26" s="245">
        <v>0</v>
      </c>
      <c r="AQ26" s="242">
        <v>0</v>
      </c>
      <c r="AR26" s="246">
        <v>3</v>
      </c>
      <c r="AS26" s="246">
        <v>5</v>
      </c>
      <c r="AT26" s="245">
        <v>1</v>
      </c>
      <c r="AU26" s="247">
        <v>0</v>
      </c>
      <c r="AV26" s="247">
        <v>0</v>
      </c>
      <c r="AW26" s="242">
        <v>0</v>
      </c>
      <c r="AX26" s="242">
        <v>0</v>
      </c>
      <c r="AY26" s="246">
        <v>0</v>
      </c>
      <c r="AZ26" s="242">
        <v>1</v>
      </c>
      <c r="BA26" s="245">
        <f t="shared" si="20"/>
        <v>4</v>
      </c>
      <c r="BB26" s="245">
        <v>2</v>
      </c>
      <c r="BC26" s="245">
        <v>2</v>
      </c>
      <c r="BD26" s="245">
        <v>1</v>
      </c>
      <c r="BE26" s="242">
        <v>0</v>
      </c>
      <c r="BF26" s="242">
        <v>0</v>
      </c>
      <c r="BG26" s="245">
        <v>1</v>
      </c>
      <c r="BH26" s="245">
        <f t="shared" si="21"/>
        <v>1</v>
      </c>
      <c r="BI26" s="246">
        <f t="shared" si="22"/>
        <v>1</v>
      </c>
      <c r="BK26" s="256"/>
      <c r="BL26" s="290" t="s">
        <v>45</v>
      </c>
      <c r="BM26" s="245">
        <v>2</v>
      </c>
      <c r="BN26" s="246">
        <v>2</v>
      </c>
      <c r="BO26" s="351"/>
      <c r="BP26" s="6"/>
      <c r="BQ26" s="6"/>
      <c r="BR26" s="6"/>
      <c r="BS26" s="6"/>
      <c r="BT26" s="6"/>
    </row>
    <row r="27" spans="1:72" s="244" customFormat="1" ht="18" customHeight="1">
      <c r="A27" s="256"/>
      <c r="B27" s="290" t="s">
        <v>46</v>
      </c>
      <c r="C27" s="243">
        <v>1</v>
      </c>
      <c r="D27" s="243">
        <v>1</v>
      </c>
      <c r="E27" s="247">
        <v>0</v>
      </c>
      <c r="F27" s="289">
        <v>7</v>
      </c>
      <c r="G27" s="241">
        <v>115</v>
      </c>
      <c r="H27" s="241">
        <v>59</v>
      </c>
      <c r="I27" s="241">
        <v>56</v>
      </c>
      <c r="J27" s="241">
        <v>18</v>
      </c>
      <c r="K27" s="241">
        <v>10</v>
      </c>
      <c r="L27" s="241">
        <v>8</v>
      </c>
      <c r="M27" s="241">
        <v>18</v>
      </c>
      <c r="N27" s="243">
        <v>8</v>
      </c>
      <c r="O27" s="243">
        <v>10</v>
      </c>
      <c r="P27" s="241">
        <v>20</v>
      </c>
      <c r="Q27" s="241">
        <v>12</v>
      </c>
      <c r="R27" s="241">
        <v>8</v>
      </c>
      <c r="S27" s="241">
        <v>21</v>
      </c>
      <c r="T27" s="241">
        <v>12</v>
      </c>
      <c r="U27" s="241">
        <v>9</v>
      </c>
      <c r="V27" s="241">
        <v>20</v>
      </c>
      <c r="W27" s="241">
        <v>8</v>
      </c>
      <c r="X27" s="241">
        <v>12</v>
      </c>
      <c r="Y27" s="241">
        <v>18</v>
      </c>
      <c r="Z27" s="241">
        <v>9</v>
      </c>
      <c r="AA27" s="243">
        <v>9</v>
      </c>
      <c r="AC27" s="256"/>
      <c r="AD27" s="290" t="s">
        <v>46</v>
      </c>
      <c r="AE27" s="245">
        <f t="shared" si="19"/>
        <v>12</v>
      </c>
      <c r="AF27" s="245">
        <v>6</v>
      </c>
      <c r="AG27" s="245">
        <v>6</v>
      </c>
      <c r="AH27" s="245">
        <v>1</v>
      </c>
      <c r="AI27" s="242" t="s">
        <v>389</v>
      </c>
      <c r="AJ27" s="245">
        <v>0</v>
      </c>
      <c r="AK27" s="242">
        <v>0</v>
      </c>
      <c r="AL27" s="245">
        <v>1</v>
      </c>
      <c r="AM27" s="242">
        <v>0</v>
      </c>
      <c r="AN27" s="245">
        <v>0</v>
      </c>
      <c r="AO27" s="242">
        <v>0</v>
      </c>
      <c r="AP27" s="245">
        <v>0</v>
      </c>
      <c r="AQ27" s="242">
        <v>0</v>
      </c>
      <c r="AR27" s="246">
        <v>4</v>
      </c>
      <c r="AS27" s="246">
        <v>5</v>
      </c>
      <c r="AT27" s="245">
        <v>1</v>
      </c>
      <c r="AU27" s="247">
        <v>0</v>
      </c>
      <c r="AV27" s="247">
        <v>0</v>
      </c>
      <c r="AW27" s="242">
        <v>0</v>
      </c>
      <c r="AX27" s="242">
        <v>0</v>
      </c>
      <c r="AY27" s="247">
        <v>0</v>
      </c>
      <c r="AZ27" s="242">
        <v>0</v>
      </c>
      <c r="BA27" s="245">
        <f t="shared" si="20"/>
        <v>4</v>
      </c>
      <c r="BB27" s="242">
        <v>0</v>
      </c>
      <c r="BC27" s="245">
        <v>4</v>
      </c>
      <c r="BD27" s="242">
        <v>0</v>
      </c>
      <c r="BE27" s="245">
        <v>1</v>
      </c>
      <c r="BF27" s="242">
        <v>0</v>
      </c>
      <c r="BG27" s="245">
        <v>0</v>
      </c>
      <c r="BH27" s="245">
        <f t="shared" si="21"/>
        <v>0</v>
      </c>
      <c r="BI27" s="246">
        <f t="shared" si="22"/>
        <v>3</v>
      </c>
      <c r="BK27" s="256"/>
      <c r="BL27" s="290" t="s">
        <v>46</v>
      </c>
      <c r="BM27" s="245">
        <v>1</v>
      </c>
      <c r="BN27" s="246">
        <v>1</v>
      </c>
      <c r="BO27" s="351"/>
      <c r="BP27" s="6"/>
      <c r="BQ27" s="6"/>
      <c r="BR27" s="6"/>
      <c r="BS27" s="6"/>
      <c r="BT27" s="6"/>
    </row>
    <row r="28" spans="1:72" s="306" customFormat="1" ht="18" customHeight="1">
      <c r="A28" s="268"/>
      <c r="B28" s="301" t="s">
        <v>181</v>
      </c>
      <c r="C28" s="302">
        <v>3</v>
      </c>
      <c r="D28" s="302">
        <v>3</v>
      </c>
      <c r="E28" s="303">
        <v>0</v>
      </c>
      <c r="F28" s="304">
        <v>18</v>
      </c>
      <c r="G28" s="302">
        <v>169</v>
      </c>
      <c r="H28" s="302">
        <v>103</v>
      </c>
      <c r="I28" s="302">
        <v>66</v>
      </c>
      <c r="J28" s="302">
        <v>21</v>
      </c>
      <c r="K28" s="302">
        <v>16</v>
      </c>
      <c r="L28" s="302">
        <v>5</v>
      </c>
      <c r="M28" s="302">
        <v>26</v>
      </c>
      <c r="N28" s="305">
        <v>17</v>
      </c>
      <c r="O28" s="305">
        <v>9</v>
      </c>
      <c r="P28" s="302">
        <v>32</v>
      </c>
      <c r="Q28" s="302">
        <v>17</v>
      </c>
      <c r="R28" s="302">
        <v>15</v>
      </c>
      <c r="S28" s="302">
        <v>36</v>
      </c>
      <c r="T28" s="302">
        <v>19</v>
      </c>
      <c r="U28" s="302">
        <v>17</v>
      </c>
      <c r="V28" s="302">
        <v>17</v>
      </c>
      <c r="W28" s="302">
        <v>11</v>
      </c>
      <c r="X28" s="302">
        <v>6</v>
      </c>
      <c r="Y28" s="302">
        <v>37</v>
      </c>
      <c r="Z28" s="302">
        <v>23</v>
      </c>
      <c r="AA28" s="305">
        <v>14</v>
      </c>
      <c r="AC28" s="268"/>
      <c r="AD28" s="301" t="s">
        <v>181</v>
      </c>
      <c r="AE28" s="269">
        <f t="shared" si="19"/>
        <v>30</v>
      </c>
      <c r="AF28" s="269">
        <v>15</v>
      </c>
      <c r="AG28" s="269">
        <v>15</v>
      </c>
      <c r="AH28" s="269">
        <v>3</v>
      </c>
      <c r="AI28" s="269" t="s">
        <v>389</v>
      </c>
      <c r="AJ28" s="269">
        <v>0</v>
      </c>
      <c r="AK28" s="269">
        <v>0</v>
      </c>
      <c r="AL28" s="269">
        <v>3</v>
      </c>
      <c r="AM28" s="307">
        <v>0</v>
      </c>
      <c r="AN28" s="269">
        <v>0</v>
      </c>
      <c r="AO28" s="269">
        <v>0</v>
      </c>
      <c r="AP28" s="269">
        <v>0</v>
      </c>
      <c r="AQ28" s="269">
        <v>0</v>
      </c>
      <c r="AR28" s="265">
        <v>8</v>
      </c>
      <c r="AS28" s="265">
        <v>11</v>
      </c>
      <c r="AT28" s="269">
        <v>3</v>
      </c>
      <c r="AU28" s="303">
        <v>0</v>
      </c>
      <c r="AV28" s="303">
        <v>0</v>
      </c>
      <c r="AW28" s="307">
        <v>0</v>
      </c>
      <c r="AX28" s="307">
        <v>1</v>
      </c>
      <c r="AY28" s="265">
        <v>1</v>
      </c>
      <c r="AZ28" s="307">
        <v>0</v>
      </c>
      <c r="BA28" s="269">
        <f t="shared" si="20"/>
        <v>11</v>
      </c>
      <c r="BB28" s="269">
        <v>3</v>
      </c>
      <c r="BC28" s="269">
        <v>8</v>
      </c>
      <c r="BD28" s="269">
        <v>2</v>
      </c>
      <c r="BE28" s="269">
        <v>1</v>
      </c>
      <c r="BF28" s="303">
        <v>0</v>
      </c>
      <c r="BG28" s="269">
        <v>0</v>
      </c>
      <c r="BH28" s="269">
        <f t="shared" si="21"/>
        <v>1</v>
      </c>
      <c r="BI28" s="265">
        <f t="shared" si="22"/>
        <v>7</v>
      </c>
      <c r="BK28" s="268"/>
      <c r="BL28" s="301" t="s">
        <v>181</v>
      </c>
      <c r="BM28" s="269">
        <v>4</v>
      </c>
      <c r="BN28" s="265">
        <v>5</v>
      </c>
      <c r="BO28" s="351"/>
      <c r="BP28" s="6"/>
      <c r="BQ28" s="6"/>
      <c r="BR28" s="6"/>
      <c r="BS28" s="6"/>
      <c r="BT28" s="6"/>
    </row>
    <row r="29" spans="1:72" s="201" customFormat="1" ht="18" customHeight="1">
      <c r="A29" s="397" t="s">
        <v>193</v>
      </c>
      <c r="B29" s="412"/>
      <c r="C29" s="197">
        <f>SUM(C30:C31)</f>
        <v>5</v>
      </c>
      <c r="D29" s="197">
        <f>SUM(D30:D31)</f>
        <v>5</v>
      </c>
      <c r="E29" s="197">
        <v>0</v>
      </c>
      <c r="F29" s="197">
        <f>SUM(F30:F31)</f>
        <v>38</v>
      </c>
      <c r="G29" s="197">
        <f t="shared" ref="G29:AA29" si="23">SUM(G30:G31)</f>
        <v>625</v>
      </c>
      <c r="H29" s="197">
        <f t="shared" si="23"/>
        <v>294</v>
      </c>
      <c r="I29" s="197">
        <f t="shared" si="23"/>
        <v>331</v>
      </c>
      <c r="J29" s="197">
        <f t="shared" si="23"/>
        <v>91</v>
      </c>
      <c r="K29" s="197">
        <f t="shared" si="23"/>
        <v>44</v>
      </c>
      <c r="L29" s="197">
        <f t="shared" si="23"/>
        <v>47</v>
      </c>
      <c r="M29" s="197">
        <f t="shared" si="23"/>
        <v>97</v>
      </c>
      <c r="N29" s="197">
        <f t="shared" si="23"/>
        <v>48</v>
      </c>
      <c r="O29" s="197">
        <f t="shared" si="23"/>
        <v>49</v>
      </c>
      <c r="P29" s="197">
        <f t="shared" si="23"/>
        <v>102</v>
      </c>
      <c r="Q29" s="197">
        <f t="shared" si="23"/>
        <v>43</v>
      </c>
      <c r="R29" s="197">
        <f t="shared" si="23"/>
        <v>59</v>
      </c>
      <c r="S29" s="197">
        <f t="shared" si="23"/>
        <v>107</v>
      </c>
      <c r="T29" s="197">
        <f t="shared" si="23"/>
        <v>53</v>
      </c>
      <c r="U29" s="197">
        <f t="shared" si="23"/>
        <v>54</v>
      </c>
      <c r="V29" s="197">
        <f t="shared" si="23"/>
        <v>115</v>
      </c>
      <c r="W29" s="197">
        <f t="shared" si="23"/>
        <v>54</v>
      </c>
      <c r="X29" s="197">
        <f t="shared" si="23"/>
        <v>61</v>
      </c>
      <c r="Y29" s="197">
        <f t="shared" si="23"/>
        <v>113</v>
      </c>
      <c r="Z29" s="197">
        <f t="shared" si="23"/>
        <v>52</v>
      </c>
      <c r="AA29" s="197">
        <f t="shared" si="23"/>
        <v>61</v>
      </c>
      <c r="AB29" s="199"/>
      <c r="AC29" s="397" t="s">
        <v>193</v>
      </c>
      <c r="AD29" s="398"/>
      <c r="AE29" s="194">
        <f t="shared" ref="AE29:BI29" si="24">SUM(AE30:AE31)</f>
        <v>67</v>
      </c>
      <c r="AF29" s="194">
        <f t="shared" si="24"/>
        <v>27</v>
      </c>
      <c r="AG29" s="194">
        <f t="shared" si="24"/>
        <v>40</v>
      </c>
      <c r="AH29" s="194">
        <f t="shared" si="24"/>
        <v>3</v>
      </c>
      <c r="AI29" s="194">
        <f t="shared" si="24"/>
        <v>2</v>
      </c>
      <c r="AJ29" s="194">
        <f>SUM(AJ30:AJ31)</f>
        <v>0</v>
      </c>
      <c r="AK29" s="194">
        <f>SUM(AK30:AK31)</f>
        <v>0</v>
      </c>
      <c r="AL29" s="194">
        <f t="shared" si="24"/>
        <v>5</v>
      </c>
      <c r="AM29" s="194">
        <f t="shared" si="24"/>
        <v>0</v>
      </c>
      <c r="AN29" s="194">
        <f t="shared" si="24"/>
        <v>0</v>
      </c>
      <c r="AO29" s="194">
        <f t="shared" si="24"/>
        <v>0</v>
      </c>
      <c r="AP29" s="194">
        <f t="shared" si="24"/>
        <v>0</v>
      </c>
      <c r="AQ29" s="194">
        <f t="shared" si="24"/>
        <v>0</v>
      </c>
      <c r="AR29" s="195">
        <f t="shared" si="24"/>
        <v>19</v>
      </c>
      <c r="AS29" s="195">
        <f t="shared" si="24"/>
        <v>27</v>
      </c>
      <c r="AT29" s="194">
        <f t="shared" si="24"/>
        <v>5</v>
      </c>
      <c r="AU29" s="194">
        <f t="shared" si="24"/>
        <v>0</v>
      </c>
      <c r="AV29" s="194">
        <f t="shared" si="24"/>
        <v>0</v>
      </c>
      <c r="AW29" s="194">
        <f t="shared" si="24"/>
        <v>2</v>
      </c>
      <c r="AX29" s="194">
        <f t="shared" si="24"/>
        <v>0</v>
      </c>
      <c r="AY29" s="194">
        <f t="shared" si="24"/>
        <v>4</v>
      </c>
      <c r="AZ29" s="194">
        <f t="shared" si="24"/>
        <v>1</v>
      </c>
      <c r="BA29" s="194">
        <f t="shared" si="24"/>
        <v>33</v>
      </c>
      <c r="BB29" s="194">
        <f t="shared" si="24"/>
        <v>2</v>
      </c>
      <c r="BC29" s="194">
        <f t="shared" si="24"/>
        <v>31</v>
      </c>
      <c r="BD29" s="194">
        <f t="shared" si="24"/>
        <v>0</v>
      </c>
      <c r="BE29" s="194">
        <f t="shared" si="24"/>
        <v>6</v>
      </c>
      <c r="BF29" s="194">
        <f t="shared" si="24"/>
        <v>0</v>
      </c>
      <c r="BG29" s="194">
        <f t="shared" si="24"/>
        <v>0</v>
      </c>
      <c r="BH29" s="194">
        <f t="shared" si="24"/>
        <v>2</v>
      </c>
      <c r="BI29" s="195">
        <f t="shared" si="24"/>
        <v>25</v>
      </c>
      <c r="BJ29" s="199"/>
      <c r="BK29" s="397" t="s">
        <v>193</v>
      </c>
      <c r="BL29" s="398"/>
      <c r="BM29" s="194">
        <f t="shared" ref="BM29:BN29" si="25">SUM(BM30:BM31)</f>
        <v>6</v>
      </c>
      <c r="BN29" s="195">
        <f t="shared" si="25"/>
        <v>6</v>
      </c>
      <c r="BO29" s="353"/>
      <c r="BP29" s="12"/>
      <c r="BQ29" s="12"/>
      <c r="BR29" s="12"/>
      <c r="BS29" s="12"/>
      <c r="BT29" s="12"/>
    </row>
    <row r="30" spans="1:72" s="285" customFormat="1" ht="18" customHeight="1">
      <c r="A30" s="271"/>
      <c r="B30" s="258" t="s">
        <v>187</v>
      </c>
      <c r="C30" s="283">
        <v>2</v>
      </c>
      <c r="D30" s="283">
        <v>2</v>
      </c>
      <c r="E30" s="299">
        <v>0</v>
      </c>
      <c r="F30" s="284">
        <v>17</v>
      </c>
      <c r="G30" s="283">
        <v>356</v>
      </c>
      <c r="H30" s="283">
        <v>172</v>
      </c>
      <c r="I30" s="283">
        <v>184</v>
      </c>
      <c r="J30" s="283">
        <v>61</v>
      </c>
      <c r="K30" s="283">
        <v>33</v>
      </c>
      <c r="L30" s="283">
        <v>28</v>
      </c>
      <c r="M30" s="283">
        <v>61</v>
      </c>
      <c r="N30" s="282">
        <v>32</v>
      </c>
      <c r="O30" s="282">
        <v>29</v>
      </c>
      <c r="P30" s="283">
        <v>59</v>
      </c>
      <c r="Q30" s="283">
        <v>27</v>
      </c>
      <c r="R30" s="283">
        <v>32</v>
      </c>
      <c r="S30" s="283">
        <v>62</v>
      </c>
      <c r="T30" s="283">
        <v>27</v>
      </c>
      <c r="U30" s="283">
        <v>35</v>
      </c>
      <c r="V30" s="283">
        <v>62</v>
      </c>
      <c r="W30" s="283">
        <v>29</v>
      </c>
      <c r="X30" s="283">
        <v>33</v>
      </c>
      <c r="Y30" s="283">
        <v>51</v>
      </c>
      <c r="Z30" s="283">
        <v>24</v>
      </c>
      <c r="AA30" s="282">
        <v>27</v>
      </c>
      <c r="AC30" s="271"/>
      <c r="AD30" s="258" t="s">
        <v>187</v>
      </c>
      <c r="AE30" s="261">
        <f t="shared" ref="AE30:AE31" si="26">SUM(AF30:AG30)</f>
        <v>30</v>
      </c>
      <c r="AF30" s="261">
        <v>13</v>
      </c>
      <c r="AG30" s="261">
        <v>17</v>
      </c>
      <c r="AH30" s="261">
        <v>2</v>
      </c>
      <c r="AI30" s="261" t="s">
        <v>389</v>
      </c>
      <c r="AJ30" s="261">
        <v>0</v>
      </c>
      <c r="AK30" s="261">
        <v>0</v>
      </c>
      <c r="AL30" s="261">
        <v>2</v>
      </c>
      <c r="AM30" s="261">
        <v>0</v>
      </c>
      <c r="AN30" s="261">
        <v>0</v>
      </c>
      <c r="AO30" s="261">
        <v>0</v>
      </c>
      <c r="AP30" s="261">
        <v>0</v>
      </c>
      <c r="AQ30" s="261">
        <v>0</v>
      </c>
      <c r="AR30" s="259">
        <v>9</v>
      </c>
      <c r="AS30" s="259">
        <v>13</v>
      </c>
      <c r="AT30" s="261">
        <v>2</v>
      </c>
      <c r="AU30" s="299">
        <v>0</v>
      </c>
      <c r="AV30" s="299">
        <v>0</v>
      </c>
      <c r="AW30" s="287">
        <v>1</v>
      </c>
      <c r="AX30" s="261">
        <v>0</v>
      </c>
      <c r="AY30" s="259">
        <v>1</v>
      </c>
      <c r="AZ30" s="261">
        <v>1</v>
      </c>
      <c r="BA30" s="261">
        <f t="shared" ref="BA30:BA31" si="27">BB30+BC30</f>
        <v>10</v>
      </c>
      <c r="BB30" s="261">
        <v>2</v>
      </c>
      <c r="BC30" s="261">
        <v>8</v>
      </c>
      <c r="BD30" s="261">
        <v>0</v>
      </c>
      <c r="BE30" s="261">
        <v>2</v>
      </c>
      <c r="BF30" s="287">
        <v>0</v>
      </c>
      <c r="BG30" s="261">
        <v>0</v>
      </c>
      <c r="BH30" s="261">
        <f t="shared" ref="BH30:BH31" si="28">BB30-BD30-BF30</f>
        <v>2</v>
      </c>
      <c r="BI30" s="259">
        <f t="shared" ref="BI30:BI31" si="29">BC30-BE30-BG30</f>
        <v>6</v>
      </c>
      <c r="BK30" s="271"/>
      <c r="BL30" s="258" t="s">
        <v>187</v>
      </c>
      <c r="BM30" s="261">
        <v>3</v>
      </c>
      <c r="BN30" s="259">
        <v>3</v>
      </c>
      <c r="BO30" s="351"/>
      <c r="BP30" s="6"/>
      <c r="BQ30" s="6"/>
      <c r="BR30" s="6"/>
      <c r="BS30" s="6"/>
      <c r="BT30" s="6"/>
    </row>
    <row r="31" spans="1:72" s="306" customFormat="1" ht="18" customHeight="1">
      <c r="A31" s="268"/>
      <c r="B31" s="263" t="s">
        <v>47</v>
      </c>
      <c r="C31" s="305">
        <v>3</v>
      </c>
      <c r="D31" s="305">
        <v>3</v>
      </c>
      <c r="E31" s="303">
        <v>0</v>
      </c>
      <c r="F31" s="304">
        <v>21</v>
      </c>
      <c r="G31" s="302">
        <v>269</v>
      </c>
      <c r="H31" s="302">
        <v>122</v>
      </c>
      <c r="I31" s="302">
        <v>147</v>
      </c>
      <c r="J31" s="302">
        <v>30</v>
      </c>
      <c r="K31" s="302">
        <v>11</v>
      </c>
      <c r="L31" s="302">
        <v>19</v>
      </c>
      <c r="M31" s="302">
        <v>36</v>
      </c>
      <c r="N31" s="305">
        <v>16</v>
      </c>
      <c r="O31" s="305">
        <v>20</v>
      </c>
      <c r="P31" s="302">
        <v>43</v>
      </c>
      <c r="Q31" s="302">
        <v>16</v>
      </c>
      <c r="R31" s="302">
        <v>27</v>
      </c>
      <c r="S31" s="302">
        <v>45</v>
      </c>
      <c r="T31" s="302">
        <v>26</v>
      </c>
      <c r="U31" s="302">
        <v>19</v>
      </c>
      <c r="V31" s="302">
        <v>53</v>
      </c>
      <c r="W31" s="302">
        <v>25</v>
      </c>
      <c r="X31" s="302">
        <v>28</v>
      </c>
      <c r="Y31" s="302">
        <v>62</v>
      </c>
      <c r="Z31" s="302">
        <v>28</v>
      </c>
      <c r="AA31" s="305">
        <v>34</v>
      </c>
      <c r="AC31" s="268"/>
      <c r="AD31" s="263" t="s">
        <v>47</v>
      </c>
      <c r="AE31" s="269">
        <f t="shared" si="26"/>
        <v>37</v>
      </c>
      <c r="AF31" s="269">
        <v>14</v>
      </c>
      <c r="AG31" s="269">
        <v>23</v>
      </c>
      <c r="AH31" s="269">
        <v>1</v>
      </c>
      <c r="AI31" s="269">
        <v>2</v>
      </c>
      <c r="AJ31" s="269">
        <v>0</v>
      </c>
      <c r="AK31" s="269">
        <v>0</v>
      </c>
      <c r="AL31" s="269">
        <v>3</v>
      </c>
      <c r="AM31" s="269">
        <v>0</v>
      </c>
      <c r="AN31" s="269">
        <v>0</v>
      </c>
      <c r="AO31" s="269">
        <v>0</v>
      </c>
      <c r="AP31" s="269">
        <v>0</v>
      </c>
      <c r="AQ31" s="269">
        <v>0</v>
      </c>
      <c r="AR31" s="265">
        <v>10</v>
      </c>
      <c r="AS31" s="265">
        <v>14</v>
      </c>
      <c r="AT31" s="269">
        <v>3</v>
      </c>
      <c r="AU31" s="303">
        <v>0</v>
      </c>
      <c r="AV31" s="303">
        <v>0</v>
      </c>
      <c r="AW31" s="307">
        <v>1</v>
      </c>
      <c r="AX31" s="307">
        <v>0</v>
      </c>
      <c r="AY31" s="265">
        <v>3</v>
      </c>
      <c r="AZ31" s="307">
        <v>0</v>
      </c>
      <c r="BA31" s="269">
        <f t="shared" si="27"/>
        <v>23</v>
      </c>
      <c r="BB31" s="269">
        <v>0</v>
      </c>
      <c r="BC31" s="269">
        <v>23</v>
      </c>
      <c r="BD31" s="269">
        <v>0</v>
      </c>
      <c r="BE31" s="269">
        <v>4</v>
      </c>
      <c r="BF31" s="303">
        <v>0</v>
      </c>
      <c r="BG31" s="307">
        <v>0</v>
      </c>
      <c r="BH31" s="269">
        <f t="shared" si="28"/>
        <v>0</v>
      </c>
      <c r="BI31" s="265">
        <f t="shared" si="29"/>
        <v>19</v>
      </c>
      <c r="BK31" s="268"/>
      <c r="BL31" s="263" t="s">
        <v>47</v>
      </c>
      <c r="BM31" s="269">
        <v>3</v>
      </c>
      <c r="BN31" s="265">
        <v>3</v>
      </c>
      <c r="BO31" s="351"/>
      <c r="BP31" s="6"/>
      <c r="BQ31" s="6"/>
      <c r="BR31" s="6"/>
      <c r="BS31" s="6"/>
      <c r="BT31" s="6"/>
    </row>
    <row r="32" spans="1:72" s="201" customFormat="1" ht="18" customHeight="1">
      <c r="A32" s="397" t="s">
        <v>192</v>
      </c>
      <c r="B32" s="412"/>
      <c r="C32" s="197">
        <f>C33</f>
        <v>1</v>
      </c>
      <c r="D32" s="197">
        <f>D33</f>
        <v>1</v>
      </c>
      <c r="E32" s="197">
        <v>0</v>
      </c>
      <c r="F32" s="197">
        <f>F33</f>
        <v>6</v>
      </c>
      <c r="G32" s="197">
        <f t="shared" ref="G32:AA32" si="30">G33</f>
        <v>46</v>
      </c>
      <c r="H32" s="197">
        <f t="shared" si="30"/>
        <v>34</v>
      </c>
      <c r="I32" s="197">
        <f t="shared" si="30"/>
        <v>12</v>
      </c>
      <c r="J32" s="197">
        <f t="shared" si="30"/>
        <v>7</v>
      </c>
      <c r="K32" s="197">
        <f t="shared" si="30"/>
        <v>7</v>
      </c>
      <c r="L32" s="197">
        <f t="shared" si="30"/>
        <v>0</v>
      </c>
      <c r="M32" s="197">
        <f t="shared" si="30"/>
        <v>8</v>
      </c>
      <c r="N32" s="197">
        <f t="shared" si="30"/>
        <v>3</v>
      </c>
      <c r="O32" s="197">
        <f t="shared" si="30"/>
        <v>5</v>
      </c>
      <c r="P32" s="197">
        <f t="shared" si="30"/>
        <v>6</v>
      </c>
      <c r="Q32" s="197">
        <f t="shared" si="30"/>
        <v>4</v>
      </c>
      <c r="R32" s="197">
        <f t="shared" si="30"/>
        <v>2</v>
      </c>
      <c r="S32" s="197">
        <f t="shared" si="30"/>
        <v>7</v>
      </c>
      <c r="T32" s="197">
        <f t="shared" si="30"/>
        <v>5</v>
      </c>
      <c r="U32" s="197">
        <f t="shared" si="30"/>
        <v>2</v>
      </c>
      <c r="V32" s="197">
        <f t="shared" si="30"/>
        <v>10</v>
      </c>
      <c r="W32" s="197">
        <f t="shared" si="30"/>
        <v>10</v>
      </c>
      <c r="X32" s="197">
        <f t="shared" si="30"/>
        <v>0</v>
      </c>
      <c r="Y32" s="197">
        <f t="shared" si="30"/>
        <v>8</v>
      </c>
      <c r="Z32" s="197">
        <f t="shared" si="30"/>
        <v>5</v>
      </c>
      <c r="AA32" s="197">
        <f t="shared" si="30"/>
        <v>3</v>
      </c>
      <c r="AB32" s="199"/>
      <c r="AC32" s="397" t="s">
        <v>192</v>
      </c>
      <c r="AD32" s="398"/>
      <c r="AE32" s="194">
        <f t="shared" ref="AE32:BI32" si="31">AE33</f>
        <v>10</v>
      </c>
      <c r="AF32" s="194">
        <f t="shared" si="31"/>
        <v>4</v>
      </c>
      <c r="AG32" s="194">
        <f t="shared" si="31"/>
        <v>6</v>
      </c>
      <c r="AH32" s="194">
        <f t="shared" si="31"/>
        <v>1</v>
      </c>
      <c r="AI32" s="194">
        <f t="shared" si="31"/>
        <v>0</v>
      </c>
      <c r="AJ32" s="194">
        <f t="shared" si="31"/>
        <v>0</v>
      </c>
      <c r="AK32" s="194">
        <f t="shared" si="31"/>
        <v>0</v>
      </c>
      <c r="AL32" s="194">
        <f t="shared" si="31"/>
        <v>1</v>
      </c>
      <c r="AM32" s="194">
        <f t="shared" si="31"/>
        <v>0</v>
      </c>
      <c r="AN32" s="194">
        <f t="shared" si="31"/>
        <v>0</v>
      </c>
      <c r="AO32" s="194">
        <f t="shared" si="31"/>
        <v>0</v>
      </c>
      <c r="AP32" s="194">
        <f t="shared" si="31"/>
        <v>0</v>
      </c>
      <c r="AQ32" s="194">
        <f t="shared" si="31"/>
        <v>0</v>
      </c>
      <c r="AR32" s="195">
        <f>AR33</f>
        <v>2</v>
      </c>
      <c r="AS32" s="195">
        <f t="shared" si="31"/>
        <v>4</v>
      </c>
      <c r="AT32" s="194">
        <f t="shared" si="31"/>
        <v>1</v>
      </c>
      <c r="AU32" s="194">
        <f t="shared" si="31"/>
        <v>0</v>
      </c>
      <c r="AV32" s="194">
        <f t="shared" si="31"/>
        <v>0</v>
      </c>
      <c r="AW32" s="194">
        <f t="shared" si="31"/>
        <v>0</v>
      </c>
      <c r="AX32" s="194">
        <f t="shared" si="31"/>
        <v>0</v>
      </c>
      <c r="AY32" s="194">
        <f t="shared" si="31"/>
        <v>1</v>
      </c>
      <c r="AZ32" s="194">
        <f t="shared" si="31"/>
        <v>0</v>
      </c>
      <c r="BA32" s="194">
        <f t="shared" si="31"/>
        <v>4</v>
      </c>
      <c r="BB32" s="194">
        <f t="shared" si="31"/>
        <v>0</v>
      </c>
      <c r="BC32" s="194">
        <f t="shared" si="31"/>
        <v>4</v>
      </c>
      <c r="BD32" s="194">
        <f t="shared" si="31"/>
        <v>0</v>
      </c>
      <c r="BE32" s="194">
        <f t="shared" si="31"/>
        <v>1</v>
      </c>
      <c r="BF32" s="194">
        <f t="shared" si="31"/>
        <v>0</v>
      </c>
      <c r="BG32" s="194">
        <f t="shared" si="31"/>
        <v>1</v>
      </c>
      <c r="BH32" s="194">
        <f t="shared" si="31"/>
        <v>0</v>
      </c>
      <c r="BI32" s="195">
        <f t="shared" si="31"/>
        <v>2</v>
      </c>
      <c r="BJ32" s="199"/>
      <c r="BK32" s="397" t="s">
        <v>192</v>
      </c>
      <c r="BL32" s="398"/>
      <c r="BM32" s="194">
        <f t="shared" ref="BM32" si="32">BM33</f>
        <v>2</v>
      </c>
      <c r="BN32" s="195">
        <v>3</v>
      </c>
      <c r="BO32" s="353"/>
      <c r="BP32" s="12"/>
      <c r="BQ32" s="12"/>
      <c r="BR32" s="12"/>
      <c r="BS32" s="12"/>
      <c r="BT32" s="12"/>
    </row>
    <row r="33" spans="1:72" s="9" customFormat="1" ht="18" customHeight="1">
      <c r="A33" s="98"/>
      <c r="B33" s="65" t="s">
        <v>188</v>
      </c>
      <c r="C33" s="96">
        <v>1</v>
      </c>
      <c r="D33" s="96">
        <v>1</v>
      </c>
      <c r="E33" s="76">
        <v>0</v>
      </c>
      <c r="F33" s="4">
        <v>6</v>
      </c>
      <c r="G33" s="96">
        <v>46</v>
      </c>
      <c r="H33" s="96">
        <v>34</v>
      </c>
      <c r="I33" s="96">
        <v>12</v>
      </c>
      <c r="J33" s="96">
        <v>7</v>
      </c>
      <c r="K33" s="96">
        <v>7</v>
      </c>
      <c r="L33" s="96">
        <v>0</v>
      </c>
      <c r="M33" s="96">
        <v>8</v>
      </c>
      <c r="N33" s="95">
        <v>3</v>
      </c>
      <c r="O33" s="95">
        <v>5</v>
      </c>
      <c r="P33" s="96">
        <v>6</v>
      </c>
      <c r="Q33" s="96">
        <v>4</v>
      </c>
      <c r="R33" s="96">
        <v>2</v>
      </c>
      <c r="S33" s="96">
        <v>7</v>
      </c>
      <c r="T33" s="96">
        <v>5</v>
      </c>
      <c r="U33" s="96">
        <v>2</v>
      </c>
      <c r="V33" s="96">
        <v>10</v>
      </c>
      <c r="W33" s="96">
        <v>10</v>
      </c>
      <c r="X33" s="96">
        <v>0</v>
      </c>
      <c r="Y33" s="96">
        <v>8</v>
      </c>
      <c r="Z33" s="96">
        <v>5</v>
      </c>
      <c r="AA33" s="95">
        <v>3</v>
      </c>
      <c r="AB33" s="21"/>
      <c r="AC33" s="98"/>
      <c r="AD33" s="65" t="s">
        <v>188</v>
      </c>
      <c r="AE33" s="66">
        <f>SUM(AF33:AG33)</f>
        <v>10</v>
      </c>
      <c r="AF33" s="66">
        <v>4</v>
      </c>
      <c r="AG33" s="66">
        <v>6</v>
      </c>
      <c r="AH33" s="75">
        <v>1</v>
      </c>
      <c r="AI33" s="66">
        <v>0</v>
      </c>
      <c r="AJ33" s="75">
        <v>0</v>
      </c>
      <c r="AK33" s="66">
        <v>0</v>
      </c>
      <c r="AL33" s="66">
        <v>1</v>
      </c>
      <c r="AM33" s="75">
        <v>0</v>
      </c>
      <c r="AN33" s="75">
        <v>0</v>
      </c>
      <c r="AO33" s="66">
        <v>0</v>
      </c>
      <c r="AP33" s="75">
        <v>0</v>
      </c>
      <c r="AQ33" s="66">
        <v>0</v>
      </c>
      <c r="AR33" s="67">
        <v>2</v>
      </c>
      <c r="AS33" s="67">
        <v>4</v>
      </c>
      <c r="AT33" s="75">
        <v>1</v>
      </c>
      <c r="AU33" s="67">
        <v>0</v>
      </c>
      <c r="AV33" s="76">
        <v>0</v>
      </c>
      <c r="AW33" s="75">
        <v>0</v>
      </c>
      <c r="AX33" s="75">
        <v>0</v>
      </c>
      <c r="AY33" s="76">
        <v>1</v>
      </c>
      <c r="AZ33" s="75">
        <v>0</v>
      </c>
      <c r="BA33" s="66">
        <f>BB33+BC33</f>
        <v>4</v>
      </c>
      <c r="BB33" s="66">
        <v>0</v>
      </c>
      <c r="BC33" s="66">
        <v>4</v>
      </c>
      <c r="BD33" s="66">
        <v>0</v>
      </c>
      <c r="BE33" s="75">
        <v>1</v>
      </c>
      <c r="BF33" s="76">
        <v>0</v>
      </c>
      <c r="BG33" s="66">
        <v>1</v>
      </c>
      <c r="BH33" s="66">
        <f t="shared" ref="BH33:BI33" si="33">BB33-BD33-BF33</f>
        <v>0</v>
      </c>
      <c r="BI33" s="67">
        <f t="shared" si="33"/>
        <v>2</v>
      </c>
      <c r="BJ33" s="21"/>
      <c r="BK33" s="98"/>
      <c r="BL33" s="65" t="s">
        <v>188</v>
      </c>
      <c r="BM33" s="66">
        <v>2</v>
      </c>
      <c r="BN33" s="346">
        <v>3</v>
      </c>
      <c r="BO33" s="351"/>
      <c r="BP33" s="6"/>
      <c r="BQ33" s="6"/>
      <c r="BR33" s="6"/>
      <c r="BS33" s="6"/>
      <c r="BT33" s="6"/>
    </row>
    <row r="34" spans="1:72" s="201" customFormat="1" ht="18" customHeight="1">
      <c r="A34" s="397" t="s">
        <v>191</v>
      </c>
      <c r="B34" s="412"/>
      <c r="C34" s="197">
        <f>SUM(C35:C37)</f>
        <v>5</v>
      </c>
      <c r="D34" s="197">
        <f>SUM(D35:D37)</f>
        <v>5</v>
      </c>
      <c r="E34" s="197">
        <v>0</v>
      </c>
      <c r="F34" s="197">
        <f>SUM(F35:F37)</f>
        <v>64</v>
      </c>
      <c r="G34" s="197">
        <f t="shared" ref="G34:AA34" si="34">SUM(G35:G37)</f>
        <v>1379</v>
      </c>
      <c r="H34" s="197">
        <f t="shared" si="34"/>
        <v>710</v>
      </c>
      <c r="I34" s="197">
        <f t="shared" si="34"/>
        <v>669</v>
      </c>
      <c r="J34" s="197">
        <f t="shared" si="34"/>
        <v>229</v>
      </c>
      <c r="K34" s="197">
        <f t="shared" si="34"/>
        <v>117</v>
      </c>
      <c r="L34" s="197">
        <f t="shared" si="34"/>
        <v>112</v>
      </c>
      <c r="M34" s="197">
        <f t="shared" si="34"/>
        <v>197</v>
      </c>
      <c r="N34" s="197">
        <f t="shared" si="34"/>
        <v>106</v>
      </c>
      <c r="O34" s="197">
        <f t="shared" si="34"/>
        <v>91</v>
      </c>
      <c r="P34" s="197">
        <f t="shared" si="34"/>
        <v>222</v>
      </c>
      <c r="Q34" s="197">
        <f t="shared" si="34"/>
        <v>120</v>
      </c>
      <c r="R34" s="197">
        <f t="shared" si="34"/>
        <v>102</v>
      </c>
      <c r="S34" s="197">
        <f t="shared" si="34"/>
        <v>256</v>
      </c>
      <c r="T34" s="197">
        <f t="shared" si="34"/>
        <v>127</v>
      </c>
      <c r="U34" s="197">
        <f t="shared" si="34"/>
        <v>129</v>
      </c>
      <c r="V34" s="197">
        <f t="shared" si="34"/>
        <v>217</v>
      </c>
      <c r="W34" s="197">
        <f t="shared" si="34"/>
        <v>101</v>
      </c>
      <c r="X34" s="197">
        <f t="shared" si="34"/>
        <v>116</v>
      </c>
      <c r="Y34" s="197">
        <f t="shared" si="34"/>
        <v>258</v>
      </c>
      <c r="Z34" s="197">
        <f t="shared" si="34"/>
        <v>139</v>
      </c>
      <c r="AA34" s="197">
        <f t="shared" si="34"/>
        <v>119</v>
      </c>
      <c r="AB34" s="199"/>
      <c r="AC34" s="397" t="s">
        <v>191</v>
      </c>
      <c r="AD34" s="398"/>
      <c r="AE34" s="194">
        <f t="shared" ref="AE34:BI34" si="35">SUM(AE35:AE37)</f>
        <v>100</v>
      </c>
      <c r="AF34" s="194">
        <f t="shared" si="35"/>
        <v>34</v>
      </c>
      <c r="AG34" s="194">
        <f t="shared" si="35"/>
        <v>66</v>
      </c>
      <c r="AH34" s="194">
        <f t="shared" si="35"/>
        <v>3</v>
      </c>
      <c r="AI34" s="194">
        <f t="shared" si="35"/>
        <v>2</v>
      </c>
      <c r="AJ34" s="194">
        <f>SUM(AJ35:AJ37)</f>
        <v>0</v>
      </c>
      <c r="AK34" s="194">
        <f>SUM(AK35:AK37)</f>
        <v>0</v>
      </c>
      <c r="AL34" s="194">
        <f t="shared" si="35"/>
        <v>4</v>
      </c>
      <c r="AM34" s="194">
        <f t="shared" si="35"/>
        <v>1</v>
      </c>
      <c r="AN34" s="194">
        <f t="shared" si="35"/>
        <v>0</v>
      </c>
      <c r="AO34" s="194">
        <f t="shared" si="35"/>
        <v>0</v>
      </c>
      <c r="AP34" s="194">
        <f t="shared" si="35"/>
        <v>0</v>
      </c>
      <c r="AQ34" s="194">
        <f t="shared" si="35"/>
        <v>0</v>
      </c>
      <c r="AR34" s="195">
        <f t="shared" si="35"/>
        <v>24</v>
      </c>
      <c r="AS34" s="195">
        <f t="shared" si="35"/>
        <v>52</v>
      </c>
      <c r="AT34" s="194">
        <f t="shared" si="35"/>
        <v>5</v>
      </c>
      <c r="AU34" s="194">
        <f t="shared" si="35"/>
        <v>0</v>
      </c>
      <c r="AV34" s="194">
        <f t="shared" si="35"/>
        <v>0</v>
      </c>
      <c r="AW34" s="194">
        <f t="shared" si="35"/>
        <v>1</v>
      </c>
      <c r="AX34" s="194">
        <f t="shared" si="35"/>
        <v>3</v>
      </c>
      <c r="AY34" s="194">
        <f t="shared" si="35"/>
        <v>5</v>
      </c>
      <c r="AZ34" s="194">
        <f t="shared" si="35"/>
        <v>2</v>
      </c>
      <c r="BA34" s="194">
        <f t="shared" si="35"/>
        <v>21</v>
      </c>
      <c r="BB34" s="194">
        <f t="shared" si="35"/>
        <v>6</v>
      </c>
      <c r="BC34" s="194">
        <f t="shared" si="35"/>
        <v>15</v>
      </c>
      <c r="BD34" s="194">
        <f t="shared" si="35"/>
        <v>0</v>
      </c>
      <c r="BE34" s="194">
        <f t="shared" si="35"/>
        <v>5</v>
      </c>
      <c r="BF34" s="194">
        <f>SUM(BF35:BF37)</f>
        <v>0</v>
      </c>
      <c r="BG34" s="194">
        <f t="shared" si="35"/>
        <v>0</v>
      </c>
      <c r="BH34" s="194">
        <f>SUM(BH35:BH37)</f>
        <v>6</v>
      </c>
      <c r="BI34" s="195">
        <f t="shared" si="35"/>
        <v>10</v>
      </c>
      <c r="BJ34" s="203"/>
      <c r="BK34" s="397" t="s">
        <v>191</v>
      </c>
      <c r="BL34" s="398"/>
      <c r="BM34" s="194">
        <f t="shared" ref="BM34" si="36">SUM(BM35:BM37)</f>
        <v>12</v>
      </c>
      <c r="BN34" s="195">
        <f>SUM(BN35:BN37)</f>
        <v>21</v>
      </c>
      <c r="BO34" s="353"/>
      <c r="BP34" s="12"/>
      <c r="BQ34" s="12"/>
      <c r="BR34" s="12"/>
      <c r="BS34" s="12"/>
      <c r="BT34" s="12"/>
    </row>
    <row r="35" spans="1:72" s="285" customFormat="1" ht="18" customHeight="1">
      <c r="A35" s="271"/>
      <c r="B35" s="286" t="s">
        <v>48</v>
      </c>
      <c r="C35" s="283">
        <v>3</v>
      </c>
      <c r="D35" s="283">
        <v>3</v>
      </c>
      <c r="E35" s="299">
        <v>0</v>
      </c>
      <c r="F35" s="284">
        <v>34</v>
      </c>
      <c r="G35" s="283">
        <v>722</v>
      </c>
      <c r="H35" s="283">
        <v>382</v>
      </c>
      <c r="I35" s="283">
        <v>340</v>
      </c>
      <c r="J35" s="283">
        <v>111</v>
      </c>
      <c r="K35" s="283">
        <v>60</v>
      </c>
      <c r="L35" s="283">
        <v>51</v>
      </c>
      <c r="M35" s="283">
        <v>108</v>
      </c>
      <c r="N35" s="282">
        <v>57</v>
      </c>
      <c r="O35" s="282">
        <v>51</v>
      </c>
      <c r="P35" s="283">
        <v>110</v>
      </c>
      <c r="Q35" s="283">
        <v>67</v>
      </c>
      <c r="R35" s="283">
        <v>43</v>
      </c>
      <c r="S35" s="283">
        <v>144</v>
      </c>
      <c r="T35" s="283">
        <v>70</v>
      </c>
      <c r="U35" s="283">
        <v>74</v>
      </c>
      <c r="V35" s="283">
        <v>104</v>
      </c>
      <c r="W35" s="283">
        <v>50</v>
      </c>
      <c r="X35" s="283">
        <v>54</v>
      </c>
      <c r="Y35" s="283">
        <v>145</v>
      </c>
      <c r="Z35" s="283">
        <v>78</v>
      </c>
      <c r="AA35" s="282">
        <v>67</v>
      </c>
      <c r="AC35" s="271"/>
      <c r="AD35" s="286" t="s">
        <v>48</v>
      </c>
      <c r="AE35" s="261">
        <f t="shared" ref="AE35:AE37" si="37">SUM(AF35:AG35)</f>
        <v>53</v>
      </c>
      <c r="AF35" s="261">
        <v>17</v>
      </c>
      <c r="AG35" s="261">
        <v>36</v>
      </c>
      <c r="AH35" s="261">
        <v>1</v>
      </c>
      <c r="AI35" s="287">
        <v>2</v>
      </c>
      <c r="AJ35" s="261">
        <v>0</v>
      </c>
      <c r="AK35" s="287">
        <v>0</v>
      </c>
      <c r="AL35" s="261">
        <v>3</v>
      </c>
      <c r="AM35" s="261">
        <v>0</v>
      </c>
      <c r="AN35" s="261">
        <v>0</v>
      </c>
      <c r="AO35" s="287">
        <v>0</v>
      </c>
      <c r="AP35" s="261">
        <v>0</v>
      </c>
      <c r="AQ35" s="287">
        <v>0</v>
      </c>
      <c r="AR35" s="259">
        <v>12</v>
      </c>
      <c r="AS35" s="259">
        <v>27</v>
      </c>
      <c r="AT35" s="261">
        <v>3</v>
      </c>
      <c r="AU35" s="299">
        <v>0</v>
      </c>
      <c r="AV35" s="299">
        <v>0</v>
      </c>
      <c r="AW35" s="287">
        <v>1</v>
      </c>
      <c r="AX35" s="261">
        <v>1</v>
      </c>
      <c r="AY35" s="259">
        <v>3</v>
      </c>
      <c r="AZ35" s="261">
        <v>1</v>
      </c>
      <c r="BA35" s="261">
        <f t="shared" ref="BA35:BA37" si="38">BB35+BC35</f>
        <v>9</v>
      </c>
      <c r="BB35" s="261">
        <v>3</v>
      </c>
      <c r="BC35" s="261">
        <v>6</v>
      </c>
      <c r="BD35" s="287">
        <v>0</v>
      </c>
      <c r="BE35" s="261">
        <v>3</v>
      </c>
      <c r="BF35" s="287">
        <v>0</v>
      </c>
      <c r="BG35" s="261">
        <v>0</v>
      </c>
      <c r="BH35" s="261">
        <f t="shared" ref="BH35:BH37" si="39">BB35-BD35-BF35</f>
        <v>3</v>
      </c>
      <c r="BI35" s="259">
        <f t="shared" ref="BI35:BI37" si="40">BC35-BE35-BG35</f>
        <v>3</v>
      </c>
      <c r="BK35" s="271"/>
      <c r="BL35" s="286" t="s">
        <v>48</v>
      </c>
      <c r="BM35" s="261">
        <v>6</v>
      </c>
      <c r="BN35" s="259">
        <v>14</v>
      </c>
      <c r="BO35" s="351"/>
      <c r="BP35" s="6"/>
      <c r="BQ35" s="6"/>
      <c r="BR35" s="6"/>
      <c r="BS35" s="6"/>
      <c r="BT35" s="6"/>
    </row>
    <row r="36" spans="1:72" s="244" customFormat="1" ht="18" customHeight="1">
      <c r="A36" s="256"/>
      <c r="B36" s="290" t="s">
        <v>49</v>
      </c>
      <c r="C36" s="241">
        <v>1</v>
      </c>
      <c r="D36" s="241">
        <v>1</v>
      </c>
      <c r="E36" s="247">
        <v>0</v>
      </c>
      <c r="F36" s="289">
        <v>16</v>
      </c>
      <c r="G36" s="241">
        <v>304</v>
      </c>
      <c r="H36" s="241">
        <v>151</v>
      </c>
      <c r="I36" s="241">
        <v>153</v>
      </c>
      <c r="J36" s="241">
        <v>49</v>
      </c>
      <c r="K36" s="241">
        <v>22</v>
      </c>
      <c r="L36" s="241">
        <v>27</v>
      </c>
      <c r="M36" s="241">
        <v>40</v>
      </c>
      <c r="N36" s="243">
        <v>23</v>
      </c>
      <c r="O36" s="243">
        <v>17</v>
      </c>
      <c r="P36" s="241">
        <v>53</v>
      </c>
      <c r="Q36" s="241">
        <v>22</v>
      </c>
      <c r="R36" s="241">
        <v>31</v>
      </c>
      <c r="S36" s="241">
        <v>55</v>
      </c>
      <c r="T36" s="241">
        <v>33</v>
      </c>
      <c r="U36" s="241">
        <v>22</v>
      </c>
      <c r="V36" s="241">
        <v>55</v>
      </c>
      <c r="W36" s="241">
        <v>24</v>
      </c>
      <c r="X36" s="241">
        <v>31</v>
      </c>
      <c r="Y36" s="241">
        <v>52</v>
      </c>
      <c r="Z36" s="241">
        <v>27</v>
      </c>
      <c r="AA36" s="243">
        <v>25</v>
      </c>
      <c r="AC36" s="256"/>
      <c r="AD36" s="290" t="s">
        <v>49</v>
      </c>
      <c r="AE36" s="245">
        <f t="shared" si="37"/>
        <v>26</v>
      </c>
      <c r="AF36" s="245">
        <v>9</v>
      </c>
      <c r="AG36" s="245">
        <v>17</v>
      </c>
      <c r="AH36" s="245">
        <v>1</v>
      </c>
      <c r="AI36" s="245" t="s">
        <v>389</v>
      </c>
      <c r="AJ36" s="245">
        <v>0</v>
      </c>
      <c r="AK36" s="245">
        <v>0</v>
      </c>
      <c r="AL36" s="245">
        <v>1</v>
      </c>
      <c r="AM36" s="245">
        <v>0</v>
      </c>
      <c r="AN36" s="245">
        <v>0</v>
      </c>
      <c r="AO36" s="245">
        <v>0</v>
      </c>
      <c r="AP36" s="245">
        <v>0</v>
      </c>
      <c r="AQ36" s="245">
        <v>0</v>
      </c>
      <c r="AR36" s="246">
        <v>7</v>
      </c>
      <c r="AS36" s="246">
        <v>14</v>
      </c>
      <c r="AT36" s="245">
        <v>1</v>
      </c>
      <c r="AU36" s="246">
        <v>0</v>
      </c>
      <c r="AV36" s="247">
        <v>0</v>
      </c>
      <c r="AW36" s="242">
        <v>0</v>
      </c>
      <c r="AX36" s="242">
        <v>0</v>
      </c>
      <c r="AY36" s="247">
        <v>2</v>
      </c>
      <c r="AZ36" s="245">
        <v>0</v>
      </c>
      <c r="BA36" s="245">
        <f t="shared" si="38"/>
        <v>5</v>
      </c>
      <c r="BB36" s="245">
        <v>2</v>
      </c>
      <c r="BC36" s="245">
        <v>3</v>
      </c>
      <c r="BD36" s="245">
        <v>0</v>
      </c>
      <c r="BE36" s="245">
        <v>1</v>
      </c>
      <c r="BF36" s="247">
        <v>0</v>
      </c>
      <c r="BG36" s="242">
        <v>0</v>
      </c>
      <c r="BH36" s="245">
        <f t="shared" si="39"/>
        <v>2</v>
      </c>
      <c r="BI36" s="246">
        <f t="shared" si="40"/>
        <v>2</v>
      </c>
      <c r="BK36" s="256"/>
      <c r="BL36" s="290" t="s">
        <v>49</v>
      </c>
      <c r="BM36" s="245">
        <v>4</v>
      </c>
      <c r="BN36" s="246">
        <v>5</v>
      </c>
      <c r="BO36" s="351"/>
      <c r="BP36" s="6"/>
      <c r="BQ36" s="6"/>
      <c r="BR36" s="6"/>
      <c r="BS36" s="6"/>
      <c r="BT36" s="6"/>
    </row>
    <row r="37" spans="1:72" s="306" customFormat="1" ht="18" customHeight="1">
      <c r="A37" s="268"/>
      <c r="B37" s="263" t="s">
        <v>172</v>
      </c>
      <c r="C37" s="305">
        <v>1</v>
      </c>
      <c r="D37" s="305">
        <v>1</v>
      </c>
      <c r="E37" s="303">
        <v>0</v>
      </c>
      <c r="F37" s="304">
        <v>14</v>
      </c>
      <c r="G37" s="305">
        <v>353</v>
      </c>
      <c r="H37" s="305">
        <v>177</v>
      </c>
      <c r="I37" s="305">
        <v>176</v>
      </c>
      <c r="J37" s="305">
        <v>69</v>
      </c>
      <c r="K37" s="305">
        <v>35</v>
      </c>
      <c r="L37" s="305">
        <v>34</v>
      </c>
      <c r="M37" s="305">
        <v>49</v>
      </c>
      <c r="N37" s="305">
        <v>26</v>
      </c>
      <c r="O37" s="305">
        <v>23</v>
      </c>
      <c r="P37" s="305">
        <v>59</v>
      </c>
      <c r="Q37" s="305">
        <v>31</v>
      </c>
      <c r="R37" s="305">
        <v>28</v>
      </c>
      <c r="S37" s="305">
        <v>57</v>
      </c>
      <c r="T37" s="305">
        <v>24</v>
      </c>
      <c r="U37" s="305">
        <v>33</v>
      </c>
      <c r="V37" s="305">
        <v>58</v>
      </c>
      <c r="W37" s="305">
        <v>27</v>
      </c>
      <c r="X37" s="305">
        <v>31</v>
      </c>
      <c r="Y37" s="305">
        <v>61</v>
      </c>
      <c r="Z37" s="305">
        <v>34</v>
      </c>
      <c r="AA37" s="305">
        <v>27</v>
      </c>
      <c r="AC37" s="268"/>
      <c r="AD37" s="263" t="s">
        <v>172</v>
      </c>
      <c r="AE37" s="269">
        <f t="shared" si="37"/>
        <v>21</v>
      </c>
      <c r="AF37" s="269">
        <v>8</v>
      </c>
      <c r="AG37" s="269">
        <v>13</v>
      </c>
      <c r="AH37" s="269">
        <v>1</v>
      </c>
      <c r="AI37" s="269" t="s">
        <v>389</v>
      </c>
      <c r="AJ37" s="269">
        <v>0</v>
      </c>
      <c r="AK37" s="269">
        <v>0</v>
      </c>
      <c r="AL37" s="269">
        <v>0</v>
      </c>
      <c r="AM37" s="307">
        <v>1</v>
      </c>
      <c r="AN37" s="269">
        <v>0</v>
      </c>
      <c r="AO37" s="269">
        <v>0</v>
      </c>
      <c r="AP37" s="269">
        <v>0</v>
      </c>
      <c r="AQ37" s="269">
        <v>0</v>
      </c>
      <c r="AR37" s="265">
        <v>5</v>
      </c>
      <c r="AS37" s="265">
        <v>11</v>
      </c>
      <c r="AT37" s="269">
        <v>1</v>
      </c>
      <c r="AU37" s="303">
        <v>0</v>
      </c>
      <c r="AV37" s="303">
        <v>0</v>
      </c>
      <c r="AW37" s="307">
        <v>0</v>
      </c>
      <c r="AX37" s="307">
        <v>2</v>
      </c>
      <c r="AY37" s="303">
        <v>0</v>
      </c>
      <c r="AZ37" s="269">
        <v>1</v>
      </c>
      <c r="BA37" s="269">
        <f t="shared" si="38"/>
        <v>7</v>
      </c>
      <c r="BB37" s="269">
        <v>1</v>
      </c>
      <c r="BC37" s="269">
        <v>6</v>
      </c>
      <c r="BD37" s="307">
        <v>0</v>
      </c>
      <c r="BE37" s="269">
        <v>1</v>
      </c>
      <c r="BF37" s="307">
        <v>0</v>
      </c>
      <c r="BG37" s="307">
        <v>0</v>
      </c>
      <c r="BH37" s="269">
        <f t="shared" si="39"/>
        <v>1</v>
      </c>
      <c r="BI37" s="265">
        <f t="shared" si="40"/>
        <v>5</v>
      </c>
      <c r="BK37" s="268"/>
      <c r="BL37" s="263" t="s">
        <v>172</v>
      </c>
      <c r="BM37" s="269">
        <v>2</v>
      </c>
      <c r="BN37" s="265">
        <v>2</v>
      </c>
      <c r="BO37" s="351"/>
      <c r="BP37" s="6"/>
      <c r="BQ37" s="6"/>
      <c r="BR37" s="6"/>
      <c r="BS37" s="6"/>
      <c r="BT37" s="6"/>
    </row>
    <row r="38" spans="1:72" s="201" customFormat="1" ht="18" customHeight="1">
      <c r="A38" s="397" t="s">
        <v>190</v>
      </c>
      <c r="B38" s="412"/>
      <c r="C38" s="198">
        <f>SUM(C39:C41)</f>
        <v>14</v>
      </c>
      <c r="D38" s="198">
        <f>SUM(D39:D41)</f>
        <v>14</v>
      </c>
      <c r="E38" s="198">
        <v>0</v>
      </c>
      <c r="F38" s="198">
        <f>SUM(F39:F41)</f>
        <v>109</v>
      </c>
      <c r="G38" s="198">
        <f t="shared" ref="G38:AA38" si="41">SUM(G39:G41)</f>
        <v>1640</v>
      </c>
      <c r="H38" s="198">
        <f t="shared" si="41"/>
        <v>856</v>
      </c>
      <c r="I38" s="198">
        <f t="shared" si="41"/>
        <v>784</v>
      </c>
      <c r="J38" s="198">
        <f t="shared" si="41"/>
        <v>244</v>
      </c>
      <c r="K38" s="198">
        <f t="shared" si="41"/>
        <v>125</v>
      </c>
      <c r="L38" s="198">
        <f t="shared" si="41"/>
        <v>119</v>
      </c>
      <c r="M38" s="198">
        <f t="shared" si="41"/>
        <v>278</v>
      </c>
      <c r="N38" s="198">
        <f t="shared" si="41"/>
        <v>163</v>
      </c>
      <c r="O38" s="198">
        <f t="shared" si="41"/>
        <v>115</v>
      </c>
      <c r="P38" s="198">
        <f t="shared" si="41"/>
        <v>247</v>
      </c>
      <c r="Q38" s="198">
        <f t="shared" si="41"/>
        <v>123</v>
      </c>
      <c r="R38" s="198">
        <f t="shared" si="41"/>
        <v>124</v>
      </c>
      <c r="S38" s="198">
        <f t="shared" si="41"/>
        <v>261</v>
      </c>
      <c r="T38" s="198">
        <f t="shared" si="41"/>
        <v>134</v>
      </c>
      <c r="U38" s="198">
        <f t="shared" si="41"/>
        <v>127</v>
      </c>
      <c r="V38" s="198">
        <f t="shared" si="41"/>
        <v>302</v>
      </c>
      <c r="W38" s="198">
        <f t="shared" si="41"/>
        <v>148</v>
      </c>
      <c r="X38" s="198">
        <f t="shared" si="41"/>
        <v>154</v>
      </c>
      <c r="Y38" s="198">
        <f t="shared" si="41"/>
        <v>308</v>
      </c>
      <c r="Z38" s="198">
        <f t="shared" si="41"/>
        <v>163</v>
      </c>
      <c r="AA38" s="198">
        <f t="shared" si="41"/>
        <v>145</v>
      </c>
      <c r="AB38" s="199"/>
      <c r="AC38" s="397" t="s">
        <v>190</v>
      </c>
      <c r="AD38" s="398"/>
      <c r="AE38" s="194">
        <f>SUM(AE39:AE41)</f>
        <v>178</v>
      </c>
      <c r="AF38" s="194">
        <f t="shared" ref="AF38:BI38" si="42">SUM(AF39:AF41)</f>
        <v>67</v>
      </c>
      <c r="AG38" s="194">
        <f t="shared" si="42"/>
        <v>111</v>
      </c>
      <c r="AH38" s="194">
        <f t="shared" si="42"/>
        <v>11</v>
      </c>
      <c r="AI38" s="194">
        <f t="shared" si="42"/>
        <v>3</v>
      </c>
      <c r="AJ38" s="194">
        <f>SUM(AJ39:AJ41)</f>
        <v>0</v>
      </c>
      <c r="AK38" s="194">
        <f>SUM(AK39:AK41)</f>
        <v>0</v>
      </c>
      <c r="AL38" s="194">
        <f t="shared" si="42"/>
        <v>14</v>
      </c>
      <c r="AM38" s="194">
        <f t="shared" si="42"/>
        <v>1</v>
      </c>
      <c r="AN38" s="194">
        <f>SUM(AN39:AN41)</f>
        <v>0</v>
      </c>
      <c r="AO38" s="194">
        <f>SUM(AO39:AO41)</f>
        <v>0</v>
      </c>
      <c r="AP38" s="194">
        <f>SUM(AP39:AP41)</f>
        <v>0</v>
      </c>
      <c r="AQ38" s="194">
        <f>SUM(AQ39:AQ41)</f>
        <v>0</v>
      </c>
      <c r="AR38" s="195">
        <f t="shared" si="42"/>
        <v>40</v>
      </c>
      <c r="AS38" s="195">
        <f t="shared" si="42"/>
        <v>89</v>
      </c>
      <c r="AT38" s="194">
        <f t="shared" si="42"/>
        <v>14</v>
      </c>
      <c r="AU38" s="194">
        <f t="shared" si="42"/>
        <v>0</v>
      </c>
      <c r="AV38" s="194">
        <f t="shared" si="42"/>
        <v>0</v>
      </c>
      <c r="AW38" s="194">
        <f t="shared" si="42"/>
        <v>1</v>
      </c>
      <c r="AX38" s="194">
        <f t="shared" si="42"/>
        <v>2</v>
      </c>
      <c r="AY38" s="194">
        <f t="shared" si="42"/>
        <v>3</v>
      </c>
      <c r="AZ38" s="194">
        <f t="shared" si="42"/>
        <v>9</v>
      </c>
      <c r="BA38" s="194">
        <f t="shared" si="42"/>
        <v>47</v>
      </c>
      <c r="BB38" s="194">
        <f t="shared" si="42"/>
        <v>16</v>
      </c>
      <c r="BC38" s="194">
        <f t="shared" si="42"/>
        <v>31</v>
      </c>
      <c r="BD38" s="194">
        <f t="shared" si="42"/>
        <v>2</v>
      </c>
      <c r="BE38" s="194">
        <f t="shared" si="42"/>
        <v>13</v>
      </c>
      <c r="BF38" s="194">
        <f t="shared" si="42"/>
        <v>0</v>
      </c>
      <c r="BG38" s="194">
        <f t="shared" si="42"/>
        <v>2</v>
      </c>
      <c r="BH38" s="194">
        <f t="shared" si="42"/>
        <v>14</v>
      </c>
      <c r="BI38" s="195">
        <f t="shared" si="42"/>
        <v>16</v>
      </c>
      <c r="BJ38" s="199"/>
      <c r="BK38" s="397" t="s">
        <v>190</v>
      </c>
      <c r="BL38" s="398"/>
      <c r="BM38" s="194">
        <f t="shared" ref="BM38:BN38" si="43">SUM(BM39:BM41)</f>
        <v>21</v>
      </c>
      <c r="BN38" s="195">
        <f t="shared" si="43"/>
        <v>39</v>
      </c>
      <c r="BO38" s="353"/>
      <c r="BP38" s="12"/>
      <c r="BQ38" s="12"/>
      <c r="BR38" s="12"/>
      <c r="BS38" s="12"/>
      <c r="BT38" s="12"/>
    </row>
    <row r="39" spans="1:72" s="285" customFormat="1" ht="18" customHeight="1">
      <c r="A39" s="298"/>
      <c r="B39" s="286" t="s">
        <v>50</v>
      </c>
      <c r="C39" s="283">
        <v>4</v>
      </c>
      <c r="D39" s="283">
        <v>4</v>
      </c>
      <c r="E39" s="299">
        <v>0</v>
      </c>
      <c r="F39" s="309">
        <v>34</v>
      </c>
      <c r="G39" s="283">
        <v>629</v>
      </c>
      <c r="H39" s="283">
        <v>329</v>
      </c>
      <c r="I39" s="283">
        <v>300</v>
      </c>
      <c r="J39" s="283">
        <v>96</v>
      </c>
      <c r="K39" s="283">
        <v>47</v>
      </c>
      <c r="L39" s="283">
        <v>49</v>
      </c>
      <c r="M39" s="283">
        <v>114</v>
      </c>
      <c r="N39" s="282">
        <v>67</v>
      </c>
      <c r="O39" s="282">
        <v>47</v>
      </c>
      <c r="P39" s="283">
        <v>82</v>
      </c>
      <c r="Q39" s="283">
        <v>40</v>
      </c>
      <c r="R39" s="283">
        <v>42</v>
      </c>
      <c r="S39" s="283">
        <v>104</v>
      </c>
      <c r="T39" s="283">
        <v>49</v>
      </c>
      <c r="U39" s="283">
        <v>55</v>
      </c>
      <c r="V39" s="283">
        <v>117</v>
      </c>
      <c r="W39" s="283">
        <v>63</v>
      </c>
      <c r="X39" s="283">
        <v>54</v>
      </c>
      <c r="Y39" s="283">
        <v>116</v>
      </c>
      <c r="Z39" s="283">
        <v>63</v>
      </c>
      <c r="AA39" s="282">
        <v>53</v>
      </c>
      <c r="AC39" s="298"/>
      <c r="AD39" s="286" t="s">
        <v>50</v>
      </c>
      <c r="AE39" s="283">
        <f t="shared" ref="AE39:AE41" si="44">SUM(AF39:AG39)</f>
        <v>55</v>
      </c>
      <c r="AF39" s="283">
        <v>20</v>
      </c>
      <c r="AG39" s="283">
        <v>35</v>
      </c>
      <c r="AH39" s="283">
        <v>3</v>
      </c>
      <c r="AI39" s="287">
        <v>1</v>
      </c>
      <c r="AJ39" s="283">
        <v>0</v>
      </c>
      <c r="AK39" s="287">
        <v>0</v>
      </c>
      <c r="AL39" s="283">
        <v>4</v>
      </c>
      <c r="AM39" s="261">
        <v>0</v>
      </c>
      <c r="AN39" s="283">
        <v>0</v>
      </c>
      <c r="AO39" s="287">
        <v>0</v>
      </c>
      <c r="AP39" s="283">
        <v>0</v>
      </c>
      <c r="AQ39" s="287">
        <v>0</v>
      </c>
      <c r="AR39" s="282">
        <v>13</v>
      </c>
      <c r="AS39" s="282">
        <v>30</v>
      </c>
      <c r="AT39" s="283">
        <v>4</v>
      </c>
      <c r="AU39" s="299">
        <v>0</v>
      </c>
      <c r="AV39" s="299">
        <v>0</v>
      </c>
      <c r="AW39" s="287">
        <v>0</v>
      </c>
      <c r="AX39" s="287">
        <v>0</v>
      </c>
      <c r="AY39" s="259">
        <v>0</v>
      </c>
      <c r="AZ39" s="261">
        <v>2</v>
      </c>
      <c r="BA39" s="261">
        <f t="shared" ref="BA39:BA41" si="45">BB39+BC39</f>
        <v>22</v>
      </c>
      <c r="BB39" s="261">
        <v>5</v>
      </c>
      <c r="BC39" s="261">
        <v>17</v>
      </c>
      <c r="BD39" s="261">
        <v>1</v>
      </c>
      <c r="BE39" s="261">
        <v>3</v>
      </c>
      <c r="BF39" s="287">
        <v>0</v>
      </c>
      <c r="BG39" s="287">
        <v>0</v>
      </c>
      <c r="BH39" s="261">
        <f t="shared" ref="BH39:BH41" si="46">BB39-BD39-BF39</f>
        <v>4</v>
      </c>
      <c r="BI39" s="259">
        <f t="shared" ref="BI39:BI41" si="47">BC39-BE39-BG39</f>
        <v>14</v>
      </c>
      <c r="BK39" s="298"/>
      <c r="BL39" s="286" t="s">
        <v>50</v>
      </c>
      <c r="BM39" s="261">
        <v>6</v>
      </c>
      <c r="BN39" s="259">
        <v>16</v>
      </c>
      <c r="BO39" s="19"/>
      <c r="BP39" s="6"/>
      <c r="BQ39" s="6"/>
      <c r="BR39" s="6"/>
      <c r="BS39" s="6"/>
      <c r="BT39" s="6"/>
    </row>
    <row r="40" spans="1:72" s="244" customFormat="1" ht="18" customHeight="1">
      <c r="A40" s="256"/>
      <c r="B40" s="290" t="s">
        <v>51</v>
      </c>
      <c r="C40" s="241">
        <v>6</v>
      </c>
      <c r="D40" s="241">
        <v>6</v>
      </c>
      <c r="E40" s="242">
        <v>0</v>
      </c>
      <c r="F40" s="241">
        <v>45</v>
      </c>
      <c r="G40" s="241">
        <v>607</v>
      </c>
      <c r="H40" s="241">
        <v>315</v>
      </c>
      <c r="I40" s="241">
        <v>292</v>
      </c>
      <c r="J40" s="241">
        <v>84</v>
      </c>
      <c r="K40" s="241">
        <v>43</v>
      </c>
      <c r="L40" s="241">
        <v>41</v>
      </c>
      <c r="M40" s="241">
        <v>107</v>
      </c>
      <c r="N40" s="243">
        <v>58</v>
      </c>
      <c r="O40" s="243">
        <v>49</v>
      </c>
      <c r="P40" s="241">
        <v>97</v>
      </c>
      <c r="Q40" s="241">
        <v>51</v>
      </c>
      <c r="R40" s="241">
        <v>46</v>
      </c>
      <c r="S40" s="241">
        <v>98</v>
      </c>
      <c r="T40" s="241">
        <v>51</v>
      </c>
      <c r="U40" s="241">
        <v>47</v>
      </c>
      <c r="V40" s="241">
        <v>107</v>
      </c>
      <c r="W40" s="241">
        <v>53</v>
      </c>
      <c r="X40" s="241">
        <v>54</v>
      </c>
      <c r="Y40" s="241">
        <v>114</v>
      </c>
      <c r="Z40" s="241">
        <v>59</v>
      </c>
      <c r="AA40" s="243">
        <v>55</v>
      </c>
      <c r="AC40" s="256"/>
      <c r="AD40" s="290" t="s">
        <v>51</v>
      </c>
      <c r="AE40" s="241">
        <f t="shared" si="44"/>
        <v>74</v>
      </c>
      <c r="AF40" s="241">
        <v>27</v>
      </c>
      <c r="AG40" s="241">
        <v>47</v>
      </c>
      <c r="AH40" s="241">
        <v>5</v>
      </c>
      <c r="AI40" s="245">
        <v>1</v>
      </c>
      <c r="AJ40" s="241">
        <v>0</v>
      </c>
      <c r="AK40" s="245">
        <v>0</v>
      </c>
      <c r="AL40" s="241">
        <v>6</v>
      </c>
      <c r="AM40" s="245">
        <v>1</v>
      </c>
      <c r="AN40" s="241">
        <v>0</v>
      </c>
      <c r="AO40" s="245">
        <v>0</v>
      </c>
      <c r="AP40" s="241">
        <v>0</v>
      </c>
      <c r="AQ40" s="245">
        <v>0</v>
      </c>
      <c r="AR40" s="243">
        <v>15</v>
      </c>
      <c r="AS40" s="243">
        <v>35</v>
      </c>
      <c r="AT40" s="241">
        <v>6</v>
      </c>
      <c r="AU40" s="247">
        <v>0</v>
      </c>
      <c r="AV40" s="247">
        <v>0</v>
      </c>
      <c r="AW40" s="242">
        <v>1</v>
      </c>
      <c r="AX40" s="245">
        <v>1</v>
      </c>
      <c r="AY40" s="246">
        <v>3</v>
      </c>
      <c r="AZ40" s="245">
        <v>7</v>
      </c>
      <c r="BA40" s="245">
        <f t="shared" si="45"/>
        <v>15</v>
      </c>
      <c r="BB40" s="245">
        <v>8</v>
      </c>
      <c r="BC40" s="245">
        <v>7</v>
      </c>
      <c r="BD40" s="245">
        <v>1</v>
      </c>
      <c r="BE40" s="245">
        <v>5</v>
      </c>
      <c r="BF40" s="242">
        <v>0</v>
      </c>
      <c r="BG40" s="245">
        <v>1</v>
      </c>
      <c r="BH40" s="245">
        <f t="shared" si="46"/>
        <v>7</v>
      </c>
      <c r="BI40" s="246">
        <f t="shared" si="47"/>
        <v>1</v>
      </c>
      <c r="BK40" s="256"/>
      <c r="BL40" s="290" t="s">
        <v>51</v>
      </c>
      <c r="BM40" s="245">
        <v>8</v>
      </c>
      <c r="BN40" s="246">
        <v>14</v>
      </c>
      <c r="BO40" s="351"/>
      <c r="BP40" s="6"/>
      <c r="BQ40" s="6"/>
      <c r="BR40" s="6"/>
      <c r="BS40" s="6"/>
      <c r="BT40" s="6"/>
    </row>
    <row r="41" spans="1:72" s="306" customFormat="1" ht="18" customHeight="1">
      <c r="A41" s="268"/>
      <c r="B41" s="301" t="s">
        <v>182</v>
      </c>
      <c r="C41" s="302">
        <v>4</v>
      </c>
      <c r="D41" s="302">
        <v>4</v>
      </c>
      <c r="E41" s="307">
        <v>0</v>
      </c>
      <c r="F41" s="302">
        <v>30</v>
      </c>
      <c r="G41" s="302">
        <v>404</v>
      </c>
      <c r="H41" s="302">
        <v>212</v>
      </c>
      <c r="I41" s="302">
        <v>192</v>
      </c>
      <c r="J41" s="302">
        <v>64</v>
      </c>
      <c r="K41" s="302">
        <v>35</v>
      </c>
      <c r="L41" s="302">
        <v>29</v>
      </c>
      <c r="M41" s="302">
        <v>57</v>
      </c>
      <c r="N41" s="305">
        <v>38</v>
      </c>
      <c r="O41" s="305">
        <v>19</v>
      </c>
      <c r="P41" s="302">
        <v>68</v>
      </c>
      <c r="Q41" s="302">
        <v>32</v>
      </c>
      <c r="R41" s="302">
        <v>36</v>
      </c>
      <c r="S41" s="302">
        <v>59</v>
      </c>
      <c r="T41" s="302">
        <v>34</v>
      </c>
      <c r="U41" s="302">
        <v>25</v>
      </c>
      <c r="V41" s="302">
        <v>78</v>
      </c>
      <c r="W41" s="302">
        <v>32</v>
      </c>
      <c r="X41" s="302">
        <v>46</v>
      </c>
      <c r="Y41" s="302">
        <v>78</v>
      </c>
      <c r="Z41" s="302">
        <v>41</v>
      </c>
      <c r="AA41" s="305">
        <v>37</v>
      </c>
      <c r="AC41" s="268"/>
      <c r="AD41" s="301" t="s">
        <v>182</v>
      </c>
      <c r="AE41" s="302">
        <f t="shared" si="44"/>
        <v>49</v>
      </c>
      <c r="AF41" s="302">
        <v>20</v>
      </c>
      <c r="AG41" s="302">
        <v>29</v>
      </c>
      <c r="AH41" s="302">
        <v>3</v>
      </c>
      <c r="AI41" s="307">
        <v>1</v>
      </c>
      <c r="AJ41" s="302">
        <v>0</v>
      </c>
      <c r="AK41" s="307">
        <v>0</v>
      </c>
      <c r="AL41" s="302">
        <v>4</v>
      </c>
      <c r="AM41" s="269">
        <v>0</v>
      </c>
      <c r="AN41" s="302">
        <v>0</v>
      </c>
      <c r="AO41" s="307">
        <v>0</v>
      </c>
      <c r="AP41" s="302">
        <v>0</v>
      </c>
      <c r="AQ41" s="307">
        <v>0</v>
      </c>
      <c r="AR41" s="305">
        <v>12</v>
      </c>
      <c r="AS41" s="305">
        <v>24</v>
      </c>
      <c r="AT41" s="302">
        <v>4</v>
      </c>
      <c r="AU41" s="265">
        <v>0</v>
      </c>
      <c r="AV41" s="303">
        <v>0</v>
      </c>
      <c r="AW41" s="307">
        <v>0</v>
      </c>
      <c r="AX41" s="269">
        <v>1</v>
      </c>
      <c r="AY41" s="265">
        <v>0</v>
      </c>
      <c r="AZ41" s="269">
        <v>0</v>
      </c>
      <c r="BA41" s="269">
        <f t="shared" si="45"/>
        <v>10</v>
      </c>
      <c r="BB41" s="269">
        <v>3</v>
      </c>
      <c r="BC41" s="269">
        <v>7</v>
      </c>
      <c r="BD41" s="269">
        <v>0</v>
      </c>
      <c r="BE41" s="269">
        <v>5</v>
      </c>
      <c r="BF41" s="303">
        <v>0</v>
      </c>
      <c r="BG41" s="269">
        <v>1</v>
      </c>
      <c r="BH41" s="269">
        <f t="shared" si="46"/>
        <v>3</v>
      </c>
      <c r="BI41" s="265">
        <f t="shared" si="47"/>
        <v>1</v>
      </c>
      <c r="BK41" s="268"/>
      <c r="BL41" s="301" t="s">
        <v>182</v>
      </c>
      <c r="BM41" s="269">
        <v>7</v>
      </c>
      <c r="BN41" s="265">
        <v>9</v>
      </c>
      <c r="BO41" s="351"/>
      <c r="BP41" s="6"/>
      <c r="BQ41" s="6"/>
      <c r="BR41" s="6"/>
      <c r="BS41" s="6"/>
      <c r="BT41" s="6"/>
    </row>
    <row r="42" spans="1:72" s="201" customFormat="1" ht="18" customHeight="1">
      <c r="A42" s="397" t="s">
        <v>195</v>
      </c>
      <c r="B42" s="412"/>
      <c r="C42" s="197">
        <f>SUM(C43:C49)</f>
        <v>27</v>
      </c>
      <c r="D42" s="197">
        <f>SUM(D43:D49)</f>
        <v>27</v>
      </c>
      <c r="E42" s="197">
        <v>0</v>
      </c>
      <c r="F42" s="197">
        <f>SUM(F43:F49)</f>
        <v>255</v>
      </c>
      <c r="G42" s="197">
        <f t="shared" ref="G42:AA42" si="48">SUM(G43:G49)</f>
        <v>4708</v>
      </c>
      <c r="H42" s="197">
        <f t="shared" si="48"/>
        <v>2353</v>
      </c>
      <c r="I42" s="197">
        <f t="shared" si="48"/>
        <v>2355</v>
      </c>
      <c r="J42" s="197">
        <f t="shared" si="48"/>
        <v>735</v>
      </c>
      <c r="K42" s="197">
        <f t="shared" si="48"/>
        <v>370</v>
      </c>
      <c r="L42" s="197">
        <f t="shared" si="48"/>
        <v>365</v>
      </c>
      <c r="M42" s="197">
        <f t="shared" si="48"/>
        <v>772</v>
      </c>
      <c r="N42" s="197">
        <f t="shared" si="48"/>
        <v>397</v>
      </c>
      <c r="O42" s="197">
        <f t="shared" si="48"/>
        <v>375</v>
      </c>
      <c r="P42" s="197">
        <f t="shared" si="48"/>
        <v>795</v>
      </c>
      <c r="Q42" s="197">
        <f t="shared" si="48"/>
        <v>400</v>
      </c>
      <c r="R42" s="197">
        <f t="shared" si="48"/>
        <v>395</v>
      </c>
      <c r="S42" s="197">
        <f t="shared" si="48"/>
        <v>777</v>
      </c>
      <c r="T42" s="197">
        <f t="shared" si="48"/>
        <v>388</v>
      </c>
      <c r="U42" s="197">
        <f t="shared" si="48"/>
        <v>389</v>
      </c>
      <c r="V42" s="197">
        <f t="shared" si="48"/>
        <v>786</v>
      </c>
      <c r="W42" s="197">
        <f t="shared" si="48"/>
        <v>382</v>
      </c>
      <c r="X42" s="197">
        <f t="shared" si="48"/>
        <v>404</v>
      </c>
      <c r="Y42" s="197">
        <f t="shared" si="48"/>
        <v>843</v>
      </c>
      <c r="Z42" s="197">
        <f t="shared" si="48"/>
        <v>416</v>
      </c>
      <c r="AA42" s="197">
        <f t="shared" si="48"/>
        <v>427</v>
      </c>
      <c r="AB42" s="199"/>
      <c r="AC42" s="397" t="s">
        <v>195</v>
      </c>
      <c r="AD42" s="398"/>
      <c r="AE42" s="197">
        <f t="shared" ref="AE42:BI42" si="49">SUM(AE43:AE49)</f>
        <v>404</v>
      </c>
      <c r="AF42" s="197">
        <f t="shared" si="49"/>
        <v>154</v>
      </c>
      <c r="AG42" s="197">
        <f t="shared" si="49"/>
        <v>250</v>
      </c>
      <c r="AH42" s="197">
        <f t="shared" si="49"/>
        <v>22</v>
      </c>
      <c r="AI42" s="197">
        <f t="shared" si="49"/>
        <v>5</v>
      </c>
      <c r="AJ42" s="197">
        <f>SUM(AJ43:AJ49)</f>
        <v>0</v>
      </c>
      <c r="AK42" s="197">
        <f>SUM(AK43:AK49)</f>
        <v>0</v>
      </c>
      <c r="AL42" s="197">
        <f t="shared" si="49"/>
        <v>23</v>
      </c>
      <c r="AM42" s="197">
        <f t="shared" si="49"/>
        <v>5</v>
      </c>
      <c r="AN42" s="197">
        <f t="shared" si="49"/>
        <v>0</v>
      </c>
      <c r="AO42" s="197">
        <f t="shared" si="49"/>
        <v>0</v>
      </c>
      <c r="AP42" s="197">
        <f t="shared" si="49"/>
        <v>0</v>
      </c>
      <c r="AQ42" s="197">
        <f t="shared" si="49"/>
        <v>0</v>
      </c>
      <c r="AR42" s="198">
        <f t="shared" si="49"/>
        <v>102</v>
      </c>
      <c r="AS42" s="198">
        <f t="shared" si="49"/>
        <v>194</v>
      </c>
      <c r="AT42" s="197">
        <f t="shared" si="49"/>
        <v>25</v>
      </c>
      <c r="AU42" s="197">
        <f t="shared" si="49"/>
        <v>2</v>
      </c>
      <c r="AV42" s="197">
        <f t="shared" si="49"/>
        <v>0</v>
      </c>
      <c r="AW42" s="197">
        <f t="shared" si="49"/>
        <v>3</v>
      </c>
      <c r="AX42" s="197">
        <f t="shared" si="49"/>
        <v>7</v>
      </c>
      <c r="AY42" s="197">
        <f t="shared" si="49"/>
        <v>16</v>
      </c>
      <c r="AZ42" s="197">
        <f t="shared" si="49"/>
        <v>17</v>
      </c>
      <c r="BA42" s="197">
        <f t="shared" si="49"/>
        <v>82</v>
      </c>
      <c r="BB42" s="197">
        <f t="shared" si="49"/>
        <v>18</v>
      </c>
      <c r="BC42" s="197">
        <f t="shared" si="49"/>
        <v>64</v>
      </c>
      <c r="BD42" s="197">
        <f t="shared" si="49"/>
        <v>1</v>
      </c>
      <c r="BE42" s="197">
        <f t="shared" si="49"/>
        <v>25</v>
      </c>
      <c r="BF42" s="197">
        <f t="shared" si="49"/>
        <v>0</v>
      </c>
      <c r="BG42" s="197">
        <f t="shared" si="49"/>
        <v>2</v>
      </c>
      <c r="BH42" s="197">
        <f t="shared" si="49"/>
        <v>17</v>
      </c>
      <c r="BI42" s="198">
        <f t="shared" si="49"/>
        <v>37</v>
      </c>
      <c r="BJ42" s="199"/>
      <c r="BK42" s="397" t="s">
        <v>195</v>
      </c>
      <c r="BL42" s="398"/>
      <c r="BM42" s="194">
        <f>SUM(BM43:BM49)</f>
        <v>50</v>
      </c>
      <c r="BN42" s="195">
        <f t="shared" ref="BN42" si="50">SUM(BN43:BN49)</f>
        <v>102</v>
      </c>
      <c r="BO42" s="350"/>
      <c r="BP42" s="12"/>
      <c r="BQ42" s="12"/>
      <c r="BR42" s="12"/>
      <c r="BS42" s="12"/>
      <c r="BT42" s="12"/>
    </row>
    <row r="43" spans="1:72" s="285" customFormat="1" ht="18" customHeight="1">
      <c r="A43" s="298"/>
      <c r="B43" s="286" t="s">
        <v>197</v>
      </c>
      <c r="C43" s="283">
        <v>3</v>
      </c>
      <c r="D43" s="283">
        <v>3</v>
      </c>
      <c r="E43" s="287">
        <v>0</v>
      </c>
      <c r="F43" s="283">
        <v>31</v>
      </c>
      <c r="G43" s="283">
        <v>581</v>
      </c>
      <c r="H43" s="283">
        <v>284</v>
      </c>
      <c r="I43" s="283">
        <v>297</v>
      </c>
      <c r="J43" s="283">
        <v>89</v>
      </c>
      <c r="K43" s="283">
        <v>47</v>
      </c>
      <c r="L43" s="283">
        <v>42</v>
      </c>
      <c r="M43" s="283">
        <v>91</v>
      </c>
      <c r="N43" s="282">
        <v>45</v>
      </c>
      <c r="O43" s="282">
        <v>46</v>
      </c>
      <c r="P43" s="283">
        <v>96</v>
      </c>
      <c r="Q43" s="283">
        <v>46</v>
      </c>
      <c r="R43" s="283">
        <v>50</v>
      </c>
      <c r="S43" s="283">
        <v>90</v>
      </c>
      <c r="T43" s="283">
        <v>49</v>
      </c>
      <c r="U43" s="283">
        <v>41</v>
      </c>
      <c r="V43" s="283">
        <v>102</v>
      </c>
      <c r="W43" s="283">
        <v>44</v>
      </c>
      <c r="X43" s="283">
        <v>58</v>
      </c>
      <c r="Y43" s="283">
        <v>113</v>
      </c>
      <c r="Z43" s="283">
        <v>53</v>
      </c>
      <c r="AA43" s="282">
        <v>60</v>
      </c>
      <c r="AC43" s="298"/>
      <c r="AD43" s="286" t="s">
        <v>197</v>
      </c>
      <c r="AE43" s="283">
        <f t="shared" ref="AE43:AE49" si="51">SUM(AF43:AG43)</f>
        <v>53</v>
      </c>
      <c r="AF43" s="283">
        <v>21</v>
      </c>
      <c r="AG43" s="283">
        <v>32</v>
      </c>
      <c r="AH43" s="283">
        <v>2</v>
      </c>
      <c r="AI43" s="287">
        <v>1</v>
      </c>
      <c r="AJ43" s="283">
        <v>0</v>
      </c>
      <c r="AK43" s="287">
        <v>0</v>
      </c>
      <c r="AL43" s="283">
        <v>3</v>
      </c>
      <c r="AM43" s="261">
        <v>0</v>
      </c>
      <c r="AN43" s="283">
        <v>0</v>
      </c>
      <c r="AO43" s="287">
        <v>0</v>
      </c>
      <c r="AP43" s="283">
        <v>0</v>
      </c>
      <c r="AQ43" s="287">
        <v>0</v>
      </c>
      <c r="AR43" s="282">
        <v>15</v>
      </c>
      <c r="AS43" s="282">
        <v>25</v>
      </c>
      <c r="AT43" s="283">
        <v>3</v>
      </c>
      <c r="AU43" s="299">
        <v>0</v>
      </c>
      <c r="AV43" s="299">
        <v>0</v>
      </c>
      <c r="AW43" s="287">
        <v>1</v>
      </c>
      <c r="AX43" s="261">
        <v>1</v>
      </c>
      <c r="AY43" s="259">
        <v>2</v>
      </c>
      <c r="AZ43" s="287">
        <v>4</v>
      </c>
      <c r="BA43" s="261">
        <f t="shared" ref="BA43:BA49" si="52">BB43+BC43</f>
        <v>7</v>
      </c>
      <c r="BB43" s="261">
        <v>3</v>
      </c>
      <c r="BC43" s="261">
        <v>4</v>
      </c>
      <c r="BD43" s="261">
        <v>0</v>
      </c>
      <c r="BE43" s="261">
        <v>3</v>
      </c>
      <c r="BF43" s="287">
        <v>0</v>
      </c>
      <c r="BG43" s="261">
        <v>0</v>
      </c>
      <c r="BH43" s="261">
        <f t="shared" ref="BH43:BH49" si="53">BB43-BD43-BF43</f>
        <v>3</v>
      </c>
      <c r="BI43" s="259">
        <f t="shared" ref="BI43:BI49" si="54">BC43-BE43-BG43</f>
        <v>1</v>
      </c>
      <c r="BK43" s="298"/>
      <c r="BL43" s="286" t="s">
        <v>197</v>
      </c>
      <c r="BM43" s="261">
        <v>7</v>
      </c>
      <c r="BN43" s="259">
        <v>14</v>
      </c>
      <c r="BO43" s="351"/>
      <c r="BP43" s="6"/>
      <c r="BQ43" s="6"/>
      <c r="BR43" s="6"/>
      <c r="BS43" s="6"/>
      <c r="BT43" s="6"/>
    </row>
    <row r="44" spans="1:72" s="244" customFormat="1" ht="18" customHeight="1">
      <c r="A44" s="256"/>
      <c r="B44" s="290" t="s">
        <v>52</v>
      </c>
      <c r="C44" s="241">
        <v>4</v>
      </c>
      <c r="D44" s="241">
        <v>4</v>
      </c>
      <c r="E44" s="242">
        <v>0</v>
      </c>
      <c r="F44" s="241">
        <v>40</v>
      </c>
      <c r="G44" s="241">
        <v>687</v>
      </c>
      <c r="H44" s="241">
        <v>351</v>
      </c>
      <c r="I44" s="241">
        <v>336</v>
      </c>
      <c r="J44" s="241">
        <v>105</v>
      </c>
      <c r="K44" s="241">
        <v>51</v>
      </c>
      <c r="L44" s="241">
        <v>54</v>
      </c>
      <c r="M44" s="241">
        <v>126</v>
      </c>
      <c r="N44" s="243">
        <v>67</v>
      </c>
      <c r="O44" s="243">
        <v>59</v>
      </c>
      <c r="P44" s="241">
        <v>127</v>
      </c>
      <c r="Q44" s="241">
        <v>66</v>
      </c>
      <c r="R44" s="241">
        <v>61</v>
      </c>
      <c r="S44" s="241">
        <v>102</v>
      </c>
      <c r="T44" s="241">
        <v>52</v>
      </c>
      <c r="U44" s="241">
        <v>50</v>
      </c>
      <c r="V44" s="241">
        <v>117</v>
      </c>
      <c r="W44" s="241">
        <v>64</v>
      </c>
      <c r="X44" s="241">
        <v>53</v>
      </c>
      <c r="Y44" s="241">
        <v>110</v>
      </c>
      <c r="Z44" s="241">
        <v>51</v>
      </c>
      <c r="AA44" s="243">
        <v>59</v>
      </c>
      <c r="AC44" s="256"/>
      <c r="AD44" s="290" t="s">
        <v>52</v>
      </c>
      <c r="AE44" s="241">
        <f t="shared" si="51"/>
        <v>62</v>
      </c>
      <c r="AF44" s="241">
        <v>21</v>
      </c>
      <c r="AG44" s="241">
        <v>41</v>
      </c>
      <c r="AH44" s="241">
        <v>3</v>
      </c>
      <c r="AI44" s="245">
        <v>1</v>
      </c>
      <c r="AJ44" s="241">
        <v>0</v>
      </c>
      <c r="AK44" s="245">
        <v>0</v>
      </c>
      <c r="AL44" s="241">
        <v>4</v>
      </c>
      <c r="AM44" s="245">
        <v>0</v>
      </c>
      <c r="AN44" s="241">
        <v>0</v>
      </c>
      <c r="AO44" s="245">
        <v>0</v>
      </c>
      <c r="AP44" s="241">
        <v>0</v>
      </c>
      <c r="AQ44" s="245">
        <v>0</v>
      </c>
      <c r="AR44" s="243">
        <v>14</v>
      </c>
      <c r="AS44" s="243">
        <v>33</v>
      </c>
      <c r="AT44" s="241">
        <v>4</v>
      </c>
      <c r="AU44" s="247">
        <v>0</v>
      </c>
      <c r="AV44" s="247">
        <v>0</v>
      </c>
      <c r="AW44" s="242">
        <v>1</v>
      </c>
      <c r="AX44" s="242">
        <v>0</v>
      </c>
      <c r="AY44" s="246">
        <v>2</v>
      </c>
      <c r="AZ44" s="245">
        <v>2</v>
      </c>
      <c r="BA44" s="245">
        <f t="shared" si="52"/>
        <v>24</v>
      </c>
      <c r="BB44" s="245">
        <v>5</v>
      </c>
      <c r="BC44" s="245">
        <v>19</v>
      </c>
      <c r="BD44" s="245">
        <v>0</v>
      </c>
      <c r="BE44" s="245">
        <v>4</v>
      </c>
      <c r="BF44" s="242">
        <v>0</v>
      </c>
      <c r="BG44" s="245">
        <v>1</v>
      </c>
      <c r="BH44" s="245">
        <f t="shared" si="53"/>
        <v>5</v>
      </c>
      <c r="BI44" s="246">
        <f t="shared" si="54"/>
        <v>14</v>
      </c>
      <c r="BK44" s="256"/>
      <c r="BL44" s="290" t="s">
        <v>52</v>
      </c>
      <c r="BM44" s="245">
        <v>9</v>
      </c>
      <c r="BN44" s="246">
        <v>21</v>
      </c>
      <c r="BO44" s="19"/>
      <c r="BP44" s="6"/>
      <c r="BQ44" s="6"/>
      <c r="BR44" s="6"/>
      <c r="BS44" s="6"/>
      <c r="BT44" s="6"/>
    </row>
    <row r="45" spans="1:72" s="244" customFormat="1" ht="18" customHeight="1">
      <c r="A45" s="256"/>
      <c r="B45" s="290" t="s">
        <v>53</v>
      </c>
      <c r="C45" s="241">
        <v>3</v>
      </c>
      <c r="D45" s="241">
        <v>3</v>
      </c>
      <c r="E45" s="242">
        <v>0</v>
      </c>
      <c r="F45" s="241">
        <v>32</v>
      </c>
      <c r="G45" s="241">
        <v>537</v>
      </c>
      <c r="H45" s="241">
        <v>265</v>
      </c>
      <c r="I45" s="241">
        <v>272</v>
      </c>
      <c r="J45" s="241">
        <v>100</v>
      </c>
      <c r="K45" s="241">
        <v>54</v>
      </c>
      <c r="L45" s="241">
        <v>46</v>
      </c>
      <c r="M45" s="241">
        <v>79</v>
      </c>
      <c r="N45" s="243">
        <v>39</v>
      </c>
      <c r="O45" s="243">
        <v>40</v>
      </c>
      <c r="P45" s="241">
        <v>84</v>
      </c>
      <c r="Q45" s="241">
        <v>38</v>
      </c>
      <c r="R45" s="241">
        <v>46</v>
      </c>
      <c r="S45" s="241">
        <v>96</v>
      </c>
      <c r="T45" s="241">
        <v>46</v>
      </c>
      <c r="U45" s="241">
        <v>50</v>
      </c>
      <c r="V45" s="241">
        <v>93</v>
      </c>
      <c r="W45" s="241">
        <v>41</v>
      </c>
      <c r="X45" s="241">
        <v>52</v>
      </c>
      <c r="Y45" s="241">
        <v>85</v>
      </c>
      <c r="Z45" s="241">
        <v>47</v>
      </c>
      <c r="AA45" s="243">
        <v>38</v>
      </c>
      <c r="AC45" s="256"/>
      <c r="AD45" s="290" t="s">
        <v>53</v>
      </c>
      <c r="AE45" s="241">
        <f t="shared" si="51"/>
        <v>46</v>
      </c>
      <c r="AF45" s="241">
        <v>16</v>
      </c>
      <c r="AG45" s="241">
        <v>30</v>
      </c>
      <c r="AH45" s="241">
        <v>2</v>
      </c>
      <c r="AI45" s="242">
        <v>1</v>
      </c>
      <c r="AJ45" s="241">
        <v>0</v>
      </c>
      <c r="AK45" s="242">
        <v>0</v>
      </c>
      <c r="AL45" s="241">
        <v>2</v>
      </c>
      <c r="AM45" s="245">
        <v>1</v>
      </c>
      <c r="AN45" s="241">
        <v>0</v>
      </c>
      <c r="AO45" s="242">
        <v>0</v>
      </c>
      <c r="AP45" s="241">
        <v>0</v>
      </c>
      <c r="AQ45" s="242">
        <v>0</v>
      </c>
      <c r="AR45" s="243">
        <v>12</v>
      </c>
      <c r="AS45" s="243">
        <v>24</v>
      </c>
      <c r="AT45" s="241">
        <v>3</v>
      </c>
      <c r="AU45" s="247">
        <v>0</v>
      </c>
      <c r="AV45" s="247">
        <v>0</v>
      </c>
      <c r="AW45" s="242">
        <v>0</v>
      </c>
      <c r="AX45" s="245">
        <v>0</v>
      </c>
      <c r="AY45" s="246">
        <v>1</v>
      </c>
      <c r="AZ45" s="242">
        <v>2</v>
      </c>
      <c r="BA45" s="245">
        <f t="shared" si="52"/>
        <v>3</v>
      </c>
      <c r="BB45" s="245">
        <v>0</v>
      </c>
      <c r="BC45" s="245">
        <v>3</v>
      </c>
      <c r="BD45" s="245">
        <v>0</v>
      </c>
      <c r="BE45" s="245">
        <v>3</v>
      </c>
      <c r="BF45" s="242">
        <v>0</v>
      </c>
      <c r="BG45" s="242">
        <v>0</v>
      </c>
      <c r="BH45" s="245">
        <f t="shared" si="53"/>
        <v>0</v>
      </c>
      <c r="BI45" s="246">
        <f t="shared" si="54"/>
        <v>0</v>
      </c>
      <c r="BK45" s="256"/>
      <c r="BL45" s="290" t="s">
        <v>53</v>
      </c>
      <c r="BM45" s="245">
        <v>9</v>
      </c>
      <c r="BN45" s="246">
        <v>18</v>
      </c>
      <c r="BO45" s="351"/>
      <c r="BP45" s="6"/>
      <c r="BQ45" s="6"/>
      <c r="BR45" s="6"/>
      <c r="BS45" s="6"/>
      <c r="BT45" s="6"/>
    </row>
    <row r="46" spans="1:72" s="244" customFormat="1" ht="18" customHeight="1">
      <c r="A46" s="256"/>
      <c r="B46" s="290" t="s">
        <v>54</v>
      </c>
      <c r="C46" s="241">
        <v>1</v>
      </c>
      <c r="D46" s="241">
        <v>1</v>
      </c>
      <c r="E46" s="242">
        <v>0</v>
      </c>
      <c r="F46" s="241">
        <v>8</v>
      </c>
      <c r="G46" s="241">
        <v>172</v>
      </c>
      <c r="H46" s="241">
        <v>82</v>
      </c>
      <c r="I46" s="241">
        <v>90</v>
      </c>
      <c r="J46" s="241">
        <v>24</v>
      </c>
      <c r="K46" s="241">
        <v>15</v>
      </c>
      <c r="L46" s="241">
        <v>9</v>
      </c>
      <c r="M46" s="241">
        <v>28</v>
      </c>
      <c r="N46" s="243">
        <v>15</v>
      </c>
      <c r="O46" s="243">
        <v>13</v>
      </c>
      <c r="P46" s="241">
        <v>25</v>
      </c>
      <c r="Q46" s="241">
        <v>11</v>
      </c>
      <c r="R46" s="241">
        <v>14</v>
      </c>
      <c r="S46" s="241">
        <v>36</v>
      </c>
      <c r="T46" s="241">
        <v>11</v>
      </c>
      <c r="U46" s="241">
        <v>25</v>
      </c>
      <c r="V46" s="241">
        <v>30</v>
      </c>
      <c r="W46" s="241">
        <v>16</v>
      </c>
      <c r="X46" s="241">
        <v>14</v>
      </c>
      <c r="Y46" s="241">
        <v>29</v>
      </c>
      <c r="Z46" s="241">
        <v>14</v>
      </c>
      <c r="AA46" s="243">
        <v>15</v>
      </c>
      <c r="AC46" s="256"/>
      <c r="AD46" s="290" t="s">
        <v>54</v>
      </c>
      <c r="AE46" s="241">
        <f t="shared" si="51"/>
        <v>15</v>
      </c>
      <c r="AF46" s="241">
        <v>7</v>
      </c>
      <c r="AG46" s="241">
        <v>8</v>
      </c>
      <c r="AH46" s="241">
        <v>1</v>
      </c>
      <c r="AI46" s="242" t="s">
        <v>389</v>
      </c>
      <c r="AJ46" s="241">
        <v>0</v>
      </c>
      <c r="AK46" s="242">
        <v>0</v>
      </c>
      <c r="AL46" s="241">
        <v>1</v>
      </c>
      <c r="AM46" s="245">
        <v>0</v>
      </c>
      <c r="AN46" s="241">
        <v>0</v>
      </c>
      <c r="AO46" s="242">
        <v>0</v>
      </c>
      <c r="AP46" s="241">
        <v>0</v>
      </c>
      <c r="AQ46" s="242">
        <v>0</v>
      </c>
      <c r="AR46" s="243">
        <v>4</v>
      </c>
      <c r="AS46" s="243">
        <v>5</v>
      </c>
      <c r="AT46" s="241">
        <v>1</v>
      </c>
      <c r="AU46" s="246">
        <v>0</v>
      </c>
      <c r="AV46" s="247">
        <v>0</v>
      </c>
      <c r="AW46" s="242">
        <v>0</v>
      </c>
      <c r="AX46" s="245">
        <v>1</v>
      </c>
      <c r="AY46" s="246">
        <v>2</v>
      </c>
      <c r="AZ46" s="245">
        <v>1</v>
      </c>
      <c r="BA46" s="245">
        <f t="shared" si="52"/>
        <v>2</v>
      </c>
      <c r="BB46" s="245">
        <v>1</v>
      </c>
      <c r="BC46" s="245">
        <v>1</v>
      </c>
      <c r="BD46" s="242">
        <v>0</v>
      </c>
      <c r="BE46" s="245">
        <v>1</v>
      </c>
      <c r="BF46" s="242">
        <v>0</v>
      </c>
      <c r="BG46" s="242">
        <v>0</v>
      </c>
      <c r="BH46" s="245">
        <f t="shared" si="53"/>
        <v>1</v>
      </c>
      <c r="BI46" s="246">
        <f t="shared" si="54"/>
        <v>0</v>
      </c>
      <c r="BK46" s="256"/>
      <c r="BL46" s="290" t="s">
        <v>54</v>
      </c>
      <c r="BM46" s="242">
        <v>2</v>
      </c>
      <c r="BN46" s="247">
        <v>6</v>
      </c>
      <c r="BO46" s="351"/>
      <c r="BP46" s="6"/>
      <c r="BQ46" s="6"/>
      <c r="BR46" s="6"/>
      <c r="BS46" s="6"/>
      <c r="BT46" s="6"/>
    </row>
    <row r="47" spans="1:72" s="244" customFormat="1" ht="18" customHeight="1">
      <c r="A47" s="256"/>
      <c r="B47" s="290" t="s">
        <v>55</v>
      </c>
      <c r="C47" s="241">
        <v>7</v>
      </c>
      <c r="D47" s="241">
        <v>7</v>
      </c>
      <c r="E47" s="242">
        <v>0</v>
      </c>
      <c r="F47" s="241">
        <v>48</v>
      </c>
      <c r="G47" s="241">
        <v>804</v>
      </c>
      <c r="H47" s="241">
        <v>400</v>
      </c>
      <c r="I47" s="241">
        <v>404</v>
      </c>
      <c r="J47" s="241">
        <v>113</v>
      </c>
      <c r="K47" s="241">
        <v>55</v>
      </c>
      <c r="L47" s="241">
        <v>58</v>
      </c>
      <c r="M47" s="241">
        <v>136</v>
      </c>
      <c r="N47" s="243">
        <v>68</v>
      </c>
      <c r="O47" s="243">
        <v>68</v>
      </c>
      <c r="P47" s="241">
        <v>127</v>
      </c>
      <c r="Q47" s="241">
        <v>71</v>
      </c>
      <c r="R47" s="241">
        <v>56</v>
      </c>
      <c r="S47" s="241">
        <v>142</v>
      </c>
      <c r="T47" s="241">
        <v>71</v>
      </c>
      <c r="U47" s="241">
        <v>71</v>
      </c>
      <c r="V47" s="241">
        <v>128</v>
      </c>
      <c r="W47" s="241">
        <v>57</v>
      </c>
      <c r="X47" s="241">
        <v>71</v>
      </c>
      <c r="Y47" s="241">
        <v>158</v>
      </c>
      <c r="Z47" s="241">
        <v>78</v>
      </c>
      <c r="AA47" s="243">
        <v>80</v>
      </c>
      <c r="AC47" s="256"/>
      <c r="AD47" s="290" t="s">
        <v>55</v>
      </c>
      <c r="AE47" s="241">
        <f t="shared" si="51"/>
        <v>77</v>
      </c>
      <c r="AF47" s="241">
        <v>31</v>
      </c>
      <c r="AG47" s="241">
        <v>46</v>
      </c>
      <c r="AH47" s="241">
        <v>7</v>
      </c>
      <c r="AI47" s="245" t="s">
        <v>389</v>
      </c>
      <c r="AJ47" s="241">
        <v>0</v>
      </c>
      <c r="AK47" s="245">
        <v>0</v>
      </c>
      <c r="AL47" s="241">
        <v>5</v>
      </c>
      <c r="AM47" s="245">
        <v>3</v>
      </c>
      <c r="AN47" s="241">
        <v>0</v>
      </c>
      <c r="AO47" s="245">
        <v>0</v>
      </c>
      <c r="AP47" s="241">
        <v>0</v>
      </c>
      <c r="AQ47" s="245">
        <v>0</v>
      </c>
      <c r="AR47" s="243">
        <v>19</v>
      </c>
      <c r="AS47" s="243">
        <v>35</v>
      </c>
      <c r="AT47" s="241">
        <v>6</v>
      </c>
      <c r="AU47" s="247">
        <v>1</v>
      </c>
      <c r="AV47" s="247">
        <v>0</v>
      </c>
      <c r="AW47" s="242">
        <v>0</v>
      </c>
      <c r="AX47" s="245">
        <v>0</v>
      </c>
      <c r="AY47" s="246">
        <v>1</v>
      </c>
      <c r="AZ47" s="242">
        <v>4</v>
      </c>
      <c r="BA47" s="245">
        <f t="shared" si="52"/>
        <v>6</v>
      </c>
      <c r="BB47" s="245">
        <v>1</v>
      </c>
      <c r="BC47" s="245">
        <v>5</v>
      </c>
      <c r="BD47" s="242">
        <v>1</v>
      </c>
      <c r="BE47" s="246">
        <v>5</v>
      </c>
      <c r="BF47" s="247">
        <v>0</v>
      </c>
      <c r="BG47" s="247">
        <v>0</v>
      </c>
      <c r="BH47" s="245">
        <f t="shared" si="53"/>
        <v>0</v>
      </c>
      <c r="BI47" s="246">
        <f t="shared" si="54"/>
        <v>0</v>
      </c>
      <c r="BK47" s="256"/>
      <c r="BL47" s="290" t="s">
        <v>55</v>
      </c>
      <c r="BM47" s="245">
        <v>7</v>
      </c>
      <c r="BN47" s="246">
        <v>9</v>
      </c>
      <c r="BO47" s="19"/>
      <c r="BP47" s="6"/>
      <c r="BQ47" s="6"/>
      <c r="BR47" s="6"/>
      <c r="BS47" s="6"/>
      <c r="BT47" s="6"/>
    </row>
    <row r="48" spans="1:72" s="244" customFormat="1" ht="18" customHeight="1">
      <c r="A48" s="256"/>
      <c r="B48" s="290" t="s">
        <v>198</v>
      </c>
      <c r="C48" s="241">
        <v>4</v>
      </c>
      <c r="D48" s="241">
        <v>4</v>
      </c>
      <c r="E48" s="242">
        <v>0</v>
      </c>
      <c r="F48" s="241">
        <v>33</v>
      </c>
      <c r="G48" s="241">
        <v>506</v>
      </c>
      <c r="H48" s="241">
        <v>248</v>
      </c>
      <c r="I48" s="241">
        <v>258</v>
      </c>
      <c r="J48" s="241">
        <v>74</v>
      </c>
      <c r="K48" s="241">
        <v>34</v>
      </c>
      <c r="L48" s="241">
        <v>40</v>
      </c>
      <c r="M48" s="241">
        <v>85</v>
      </c>
      <c r="N48" s="243">
        <v>48</v>
      </c>
      <c r="O48" s="243">
        <v>37</v>
      </c>
      <c r="P48" s="241">
        <v>92</v>
      </c>
      <c r="Q48" s="241">
        <v>46</v>
      </c>
      <c r="R48" s="241">
        <v>46</v>
      </c>
      <c r="S48" s="241">
        <v>96</v>
      </c>
      <c r="T48" s="241">
        <v>47</v>
      </c>
      <c r="U48" s="241">
        <v>49</v>
      </c>
      <c r="V48" s="241">
        <v>84</v>
      </c>
      <c r="W48" s="241">
        <v>38</v>
      </c>
      <c r="X48" s="241">
        <v>46</v>
      </c>
      <c r="Y48" s="241">
        <v>75</v>
      </c>
      <c r="Z48" s="241">
        <v>35</v>
      </c>
      <c r="AA48" s="243">
        <v>40</v>
      </c>
      <c r="AC48" s="256"/>
      <c r="AD48" s="290" t="s">
        <v>198</v>
      </c>
      <c r="AE48" s="241">
        <f t="shared" si="51"/>
        <v>60</v>
      </c>
      <c r="AF48" s="241">
        <v>26</v>
      </c>
      <c r="AG48" s="241">
        <v>34</v>
      </c>
      <c r="AH48" s="241">
        <v>2</v>
      </c>
      <c r="AI48" s="245">
        <v>2</v>
      </c>
      <c r="AJ48" s="241">
        <v>0</v>
      </c>
      <c r="AK48" s="245">
        <v>0</v>
      </c>
      <c r="AL48" s="241">
        <v>4</v>
      </c>
      <c r="AM48" s="245">
        <v>0</v>
      </c>
      <c r="AN48" s="241">
        <v>0</v>
      </c>
      <c r="AO48" s="245">
        <v>0</v>
      </c>
      <c r="AP48" s="241">
        <v>0</v>
      </c>
      <c r="AQ48" s="245">
        <v>0</v>
      </c>
      <c r="AR48" s="243">
        <v>15</v>
      </c>
      <c r="AS48" s="243">
        <v>25</v>
      </c>
      <c r="AT48" s="241">
        <v>3</v>
      </c>
      <c r="AU48" s="246">
        <v>1</v>
      </c>
      <c r="AV48" s="247">
        <v>0</v>
      </c>
      <c r="AW48" s="242">
        <v>0</v>
      </c>
      <c r="AX48" s="242">
        <v>5</v>
      </c>
      <c r="AY48" s="246">
        <v>3</v>
      </c>
      <c r="AZ48" s="245">
        <v>2</v>
      </c>
      <c r="BA48" s="245">
        <f t="shared" si="52"/>
        <v>12</v>
      </c>
      <c r="BB48" s="245">
        <v>0</v>
      </c>
      <c r="BC48" s="245">
        <v>12</v>
      </c>
      <c r="BD48" s="245">
        <v>0</v>
      </c>
      <c r="BE48" s="246">
        <v>4</v>
      </c>
      <c r="BF48" s="310">
        <v>0</v>
      </c>
      <c r="BG48" s="245">
        <v>0</v>
      </c>
      <c r="BH48" s="245">
        <f t="shared" si="53"/>
        <v>0</v>
      </c>
      <c r="BI48" s="246">
        <f t="shared" si="54"/>
        <v>8</v>
      </c>
      <c r="BK48" s="256"/>
      <c r="BL48" s="290" t="s">
        <v>198</v>
      </c>
      <c r="BM48" s="245">
        <v>7</v>
      </c>
      <c r="BN48" s="246">
        <v>9</v>
      </c>
      <c r="BO48" s="19"/>
      <c r="BP48" s="6"/>
      <c r="BQ48" s="6"/>
      <c r="BR48" s="6"/>
      <c r="BS48" s="6"/>
      <c r="BT48" s="6"/>
    </row>
    <row r="49" spans="1:72" s="306" customFormat="1" ht="18" customHeight="1">
      <c r="A49" s="268"/>
      <c r="B49" s="301" t="s">
        <v>184</v>
      </c>
      <c r="C49" s="302">
        <v>5</v>
      </c>
      <c r="D49" s="302">
        <v>5</v>
      </c>
      <c r="E49" s="269">
        <v>0</v>
      </c>
      <c r="F49" s="302">
        <v>63</v>
      </c>
      <c r="G49" s="302">
        <v>1421</v>
      </c>
      <c r="H49" s="302">
        <v>723</v>
      </c>
      <c r="I49" s="302">
        <v>698</v>
      </c>
      <c r="J49" s="302">
        <v>230</v>
      </c>
      <c r="K49" s="302">
        <v>114</v>
      </c>
      <c r="L49" s="302">
        <v>116</v>
      </c>
      <c r="M49" s="302">
        <v>227</v>
      </c>
      <c r="N49" s="305">
        <v>115</v>
      </c>
      <c r="O49" s="305">
        <v>112</v>
      </c>
      <c r="P49" s="302">
        <v>244</v>
      </c>
      <c r="Q49" s="302">
        <v>122</v>
      </c>
      <c r="R49" s="302">
        <v>122</v>
      </c>
      <c r="S49" s="302">
        <v>215</v>
      </c>
      <c r="T49" s="302">
        <v>112</v>
      </c>
      <c r="U49" s="302">
        <v>103</v>
      </c>
      <c r="V49" s="302">
        <v>232</v>
      </c>
      <c r="W49" s="302">
        <v>122</v>
      </c>
      <c r="X49" s="302">
        <v>110</v>
      </c>
      <c r="Y49" s="302">
        <v>273</v>
      </c>
      <c r="Z49" s="302">
        <v>138</v>
      </c>
      <c r="AA49" s="305">
        <v>135</v>
      </c>
      <c r="AC49" s="268"/>
      <c r="AD49" s="301" t="s">
        <v>184</v>
      </c>
      <c r="AE49" s="302">
        <f t="shared" si="51"/>
        <v>91</v>
      </c>
      <c r="AF49" s="302">
        <v>32</v>
      </c>
      <c r="AG49" s="302">
        <v>59</v>
      </c>
      <c r="AH49" s="302">
        <v>5</v>
      </c>
      <c r="AI49" s="269" t="s">
        <v>389</v>
      </c>
      <c r="AJ49" s="302">
        <v>0</v>
      </c>
      <c r="AK49" s="269">
        <v>0</v>
      </c>
      <c r="AL49" s="302">
        <v>4</v>
      </c>
      <c r="AM49" s="269">
        <v>1</v>
      </c>
      <c r="AN49" s="302">
        <v>0</v>
      </c>
      <c r="AO49" s="269">
        <v>0</v>
      </c>
      <c r="AP49" s="302">
        <v>0</v>
      </c>
      <c r="AQ49" s="269">
        <v>0</v>
      </c>
      <c r="AR49" s="305">
        <v>23</v>
      </c>
      <c r="AS49" s="305">
        <v>47</v>
      </c>
      <c r="AT49" s="302">
        <v>5</v>
      </c>
      <c r="AU49" s="265">
        <v>0</v>
      </c>
      <c r="AV49" s="303">
        <v>0</v>
      </c>
      <c r="AW49" s="307">
        <v>1</v>
      </c>
      <c r="AX49" s="307">
        <v>0</v>
      </c>
      <c r="AY49" s="265">
        <v>5</v>
      </c>
      <c r="AZ49" s="269">
        <v>2</v>
      </c>
      <c r="BA49" s="269">
        <f t="shared" si="52"/>
        <v>28</v>
      </c>
      <c r="BB49" s="269">
        <v>8</v>
      </c>
      <c r="BC49" s="269">
        <v>20</v>
      </c>
      <c r="BD49" s="265">
        <v>0</v>
      </c>
      <c r="BE49" s="265">
        <v>5</v>
      </c>
      <c r="BF49" s="311">
        <v>0</v>
      </c>
      <c r="BG49" s="269">
        <v>1</v>
      </c>
      <c r="BH49" s="269">
        <f t="shared" si="53"/>
        <v>8</v>
      </c>
      <c r="BI49" s="265">
        <f t="shared" si="54"/>
        <v>14</v>
      </c>
      <c r="BK49" s="268"/>
      <c r="BL49" s="301" t="s">
        <v>184</v>
      </c>
      <c r="BM49" s="269">
        <v>9</v>
      </c>
      <c r="BN49" s="265">
        <v>25</v>
      </c>
      <c r="BO49" s="19"/>
      <c r="BP49" s="6"/>
      <c r="BQ49" s="6"/>
      <c r="BR49" s="6"/>
      <c r="BS49" s="6"/>
      <c r="BT49" s="6"/>
    </row>
    <row r="50" spans="1:72" s="201" customFormat="1" ht="18" customHeight="1">
      <c r="A50" s="397" t="s">
        <v>196</v>
      </c>
      <c r="B50" s="412"/>
      <c r="C50" s="198">
        <f>SUM(C51:C54)</f>
        <v>7</v>
      </c>
      <c r="D50" s="198">
        <f>SUM(D51:D54)</f>
        <v>7</v>
      </c>
      <c r="E50" s="198">
        <v>0</v>
      </c>
      <c r="F50" s="198">
        <f>SUM(F51:F54)</f>
        <v>50</v>
      </c>
      <c r="G50" s="198">
        <f t="shared" ref="G50:AA50" si="55">SUM(G51:G54)</f>
        <v>733</v>
      </c>
      <c r="H50" s="198">
        <f t="shared" si="55"/>
        <v>396</v>
      </c>
      <c r="I50" s="198">
        <f t="shared" si="55"/>
        <v>337</v>
      </c>
      <c r="J50" s="198">
        <f t="shared" si="55"/>
        <v>110</v>
      </c>
      <c r="K50" s="198">
        <f t="shared" si="55"/>
        <v>62</v>
      </c>
      <c r="L50" s="198">
        <f t="shared" si="55"/>
        <v>48</v>
      </c>
      <c r="M50" s="198">
        <f t="shared" si="55"/>
        <v>141</v>
      </c>
      <c r="N50" s="198">
        <f t="shared" si="55"/>
        <v>71</v>
      </c>
      <c r="O50" s="198">
        <f t="shared" si="55"/>
        <v>70</v>
      </c>
      <c r="P50" s="198">
        <f t="shared" si="55"/>
        <v>116</v>
      </c>
      <c r="Q50" s="198">
        <f t="shared" si="55"/>
        <v>63</v>
      </c>
      <c r="R50" s="198">
        <f t="shared" si="55"/>
        <v>53</v>
      </c>
      <c r="S50" s="198">
        <f t="shared" si="55"/>
        <v>132</v>
      </c>
      <c r="T50" s="198">
        <f t="shared" si="55"/>
        <v>76</v>
      </c>
      <c r="U50" s="198">
        <f t="shared" si="55"/>
        <v>56</v>
      </c>
      <c r="V50" s="198">
        <f t="shared" si="55"/>
        <v>122</v>
      </c>
      <c r="W50" s="198">
        <f t="shared" si="55"/>
        <v>60</v>
      </c>
      <c r="X50" s="198">
        <f t="shared" si="55"/>
        <v>62</v>
      </c>
      <c r="Y50" s="198">
        <f t="shared" si="55"/>
        <v>112</v>
      </c>
      <c r="Z50" s="198">
        <f t="shared" si="55"/>
        <v>64</v>
      </c>
      <c r="AA50" s="198">
        <f t="shared" si="55"/>
        <v>48</v>
      </c>
      <c r="AB50" s="199"/>
      <c r="AC50" s="397" t="s">
        <v>196</v>
      </c>
      <c r="AD50" s="398"/>
      <c r="AE50" s="197">
        <f>SUM(AE51:AE54)</f>
        <v>88</v>
      </c>
      <c r="AF50" s="197">
        <f t="shared" ref="AF50:BI50" si="56">SUM(AF51:AF54)</f>
        <v>36</v>
      </c>
      <c r="AG50" s="197">
        <f t="shared" si="56"/>
        <v>52</v>
      </c>
      <c r="AH50" s="197">
        <f t="shared" si="56"/>
        <v>6</v>
      </c>
      <c r="AI50" s="197">
        <f t="shared" si="56"/>
        <v>1</v>
      </c>
      <c r="AJ50" s="197">
        <f>SUM(AJ51:AJ54)</f>
        <v>0</v>
      </c>
      <c r="AK50" s="197">
        <f>SUM(AK51:AK54)</f>
        <v>0</v>
      </c>
      <c r="AL50" s="197">
        <f t="shared" si="56"/>
        <v>5</v>
      </c>
      <c r="AM50" s="197">
        <f t="shared" si="56"/>
        <v>2</v>
      </c>
      <c r="AN50" s="197">
        <f>SUM(AN51:AN54)</f>
        <v>0</v>
      </c>
      <c r="AO50" s="197">
        <f>SUM(AO51:AO54)</f>
        <v>0</v>
      </c>
      <c r="AP50" s="197">
        <f>SUM(AP51:AP54)</f>
        <v>0</v>
      </c>
      <c r="AQ50" s="197">
        <f>SUM(AQ51:AQ54)</f>
        <v>0</v>
      </c>
      <c r="AR50" s="198">
        <f t="shared" si="56"/>
        <v>22</v>
      </c>
      <c r="AS50" s="198">
        <f t="shared" si="56"/>
        <v>32</v>
      </c>
      <c r="AT50" s="197">
        <f t="shared" si="56"/>
        <v>5</v>
      </c>
      <c r="AU50" s="197">
        <f t="shared" si="56"/>
        <v>2</v>
      </c>
      <c r="AV50" s="197">
        <f t="shared" si="56"/>
        <v>0</v>
      </c>
      <c r="AW50" s="197">
        <f t="shared" si="56"/>
        <v>1</v>
      </c>
      <c r="AX50" s="197">
        <f t="shared" si="56"/>
        <v>3</v>
      </c>
      <c r="AY50" s="197">
        <f t="shared" si="56"/>
        <v>9</v>
      </c>
      <c r="AZ50" s="197">
        <f t="shared" si="56"/>
        <v>3</v>
      </c>
      <c r="BA50" s="197">
        <f t="shared" si="56"/>
        <v>14</v>
      </c>
      <c r="BB50" s="197">
        <f t="shared" si="56"/>
        <v>10</v>
      </c>
      <c r="BC50" s="197">
        <f t="shared" si="56"/>
        <v>4</v>
      </c>
      <c r="BD50" s="197">
        <f t="shared" si="56"/>
        <v>4</v>
      </c>
      <c r="BE50" s="197">
        <f t="shared" si="56"/>
        <v>1</v>
      </c>
      <c r="BF50" s="197">
        <f t="shared" si="56"/>
        <v>0</v>
      </c>
      <c r="BG50" s="197">
        <f t="shared" si="56"/>
        <v>0</v>
      </c>
      <c r="BH50" s="197">
        <f t="shared" si="56"/>
        <v>6</v>
      </c>
      <c r="BI50" s="198">
        <f t="shared" si="56"/>
        <v>3</v>
      </c>
      <c r="BJ50" s="199"/>
      <c r="BK50" s="397" t="s">
        <v>196</v>
      </c>
      <c r="BL50" s="398"/>
      <c r="BM50" s="194">
        <f t="shared" ref="BM50:BN50" si="57">SUM(BM51:BM54)</f>
        <v>10</v>
      </c>
      <c r="BN50" s="195">
        <f t="shared" si="57"/>
        <v>13</v>
      </c>
      <c r="BO50" s="350"/>
      <c r="BP50" s="12"/>
      <c r="BQ50" s="12"/>
      <c r="BR50" s="12"/>
      <c r="BS50" s="12"/>
      <c r="BT50" s="12"/>
    </row>
    <row r="51" spans="1:72" s="285" customFormat="1" ht="18" customHeight="1">
      <c r="A51" s="271"/>
      <c r="B51" s="258" t="s">
        <v>56</v>
      </c>
      <c r="C51" s="283">
        <v>2</v>
      </c>
      <c r="D51" s="283">
        <v>2</v>
      </c>
      <c r="E51" s="287">
        <v>0</v>
      </c>
      <c r="F51" s="283">
        <v>15</v>
      </c>
      <c r="G51" s="283">
        <v>288</v>
      </c>
      <c r="H51" s="283">
        <v>162</v>
      </c>
      <c r="I51" s="283">
        <v>126</v>
      </c>
      <c r="J51" s="283">
        <v>44</v>
      </c>
      <c r="K51" s="283">
        <v>23</v>
      </c>
      <c r="L51" s="283">
        <v>21</v>
      </c>
      <c r="M51" s="283">
        <v>60</v>
      </c>
      <c r="N51" s="282">
        <v>31</v>
      </c>
      <c r="O51" s="282">
        <v>29</v>
      </c>
      <c r="P51" s="283">
        <v>49</v>
      </c>
      <c r="Q51" s="283">
        <v>30</v>
      </c>
      <c r="R51" s="283">
        <v>19</v>
      </c>
      <c r="S51" s="283">
        <v>44</v>
      </c>
      <c r="T51" s="283">
        <v>26</v>
      </c>
      <c r="U51" s="283">
        <v>18</v>
      </c>
      <c r="V51" s="283">
        <v>44</v>
      </c>
      <c r="W51" s="283">
        <v>23</v>
      </c>
      <c r="X51" s="283">
        <v>21</v>
      </c>
      <c r="Y51" s="283">
        <v>47</v>
      </c>
      <c r="Z51" s="283">
        <v>29</v>
      </c>
      <c r="AA51" s="282">
        <v>18</v>
      </c>
      <c r="AC51" s="271"/>
      <c r="AD51" s="258" t="s">
        <v>56</v>
      </c>
      <c r="AE51" s="283">
        <f t="shared" ref="AE51:AE54" si="58">SUM(AF51:AG51)</f>
        <v>25</v>
      </c>
      <c r="AF51" s="283">
        <v>10</v>
      </c>
      <c r="AG51" s="283">
        <v>15</v>
      </c>
      <c r="AH51" s="283">
        <v>1</v>
      </c>
      <c r="AI51" s="287">
        <v>1</v>
      </c>
      <c r="AJ51" s="283">
        <v>0</v>
      </c>
      <c r="AK51" s="287">
        <v>0</v>
      </c>
      <c r="AL51" s="283">
        <v>1</v>
      </c>
      <c r="AM51" s="287">
        <v>1</v>
      </c>
      <c r="AN51" s="283">
        <v>0</v>
      </c>
      <c r="AO51" s="287">
        <v>0</v>
      </c>
      <c r="AP51" s="283">
        <v>0</v>
      </c>
      <c r="AQ51" s="287">
        <v>0</v>
      </c>
      <c r="AR51" s="282">
        <v>8</v>
      </c>
      <c r="AS51" s="282">
        <v>9</v>
      </c>
      <c r="AT51" s="283">
        <v>1</v>
      </c>
      <c r="AU51" s="299">
        <v>1</v>
      </c>
      <c r="AV51" s="299">
        <v>0</v>
      </c>
      <c r="AW51" s="287">
        <v>0</v>
      </c>
      <c r="AX51" s="287">
        <v>0</v>
      </c>
      <c r="AY51" s="259">
        <v>2</v>
      </c>
      <c r="AZ51" s="299">
        <v>2</v>
      </c>
      <c r="BA51" s="261">
        <f t="shared" ref="BA51:BA54" si="59">BB51+BC51</f>
        <v>6</v>
      </c>
      <c r="BB51" s="261">
        <v>5</v>
      </c>
      <c r="BC51" s="261">
        <v>1</v>
      </c>
      <c r="BD51" s="261">
        <v>2</v>
      </c>
      <c r="BE51" s="261">
        <v>0</v>
      </c>
      <c r="BF51" s="299">
        <v>0</v>
      </c>
      <c r="BG51" s="313">
        <v>0</v>
      </c>
      <c r="BH51" s="261">
        <f t="shared" ref="BH51:BH54" si="60">BB51-BD51-BF51</f>
        <v>3</v>
      </c>
      <c r="BI51" s="259">
        <f t="shared" ref="BI51:BI54" si="61">BC51-BE51-BG51</f>
        <v>1</v>
      </c>
      <c r="BK51" s="271"/>
      <c r="BL51" s="258" t="s">
        <v>56</v>
      </c>
      <c r="BM51" s="261">
        <v>3</v>
      </c>
      <c r="BN51" s="259">
        <v>4</v>
      </c>
      <c r="BO51" s="19"/>
      <c r="BP51" s="6"/>
      <c r="BQ51" s="6"/>
      <c r="BR51" s="6"/>
      <c r="BS51" s="6"/>
      <c r="BT51" s="6"/>
    </row>
    <row r="52" spans="1:72" s="244" customFormat="1" ht="18" customHeight="1">
      <c r="A52" s="256"/>
      <c r="B52" s="290" t="s">
        <v>57</v>
      </c>
      <c r="C52" s="241">
        <v>1</v>
      </c>
      <c r="D52" s="241">
        <v>1</v>
      </c>
      <c r="E52" s="242">
        <v>0</v>
      </c>
      <c r="F52" s="241">
        <v>17</v>
      </c>
      <c r="G52" s="241">
        <v>296</v>
      </c>
      <c r="H52" s="241">
        <v>165</v>
      </c>
      <c r="I52" s="241">
        <v>131</v>
      </c>
      <c r="J52" s="241">
        <v>46</v>
      </c>
      <c r="K52" s="241">
        <v>28</v>
      </c>
      <c r="L52" s="241">
        <v>18</v>
      </c>
      <c r="M52" s="241">
        <v>57</v>
      </c>
      <c r="N52" s="243">
        <v>29</v>
      </c>
      <c r="O52" s="243">
        <v>28</v>
      </c>
      <c r="P52" s="241">
        <v>44</v>
      </c>
      <c r="Q52" s="241">
        <v>25</v>
      </c>
      <c r="R52" s="241">
        <v>19</v>
      </c>
      <c r="S52" s="241">
        <v>60</v>
      </c>
      <c r="T52" s="241">
        <v>37</v>
      </c>
      <c r="U52" s="241">
        <v>23</v>
      </c>
      <c r="V52" s="241">
        <v>49</v>
      </c>
      <c r="W52" s="241">
        <v>23</v>
      </c>
      <c r="X52" s="241">
        <v>26</v>
      </c>
      <c r="Y52" s="241">
        <v>40</v>
      </c>
      <c r="Z52" s="241">
        <v>23</v>
      </c>
      <c r="AA52" s="243">
        <v>17</v>
      </c>
      <c r="AC52" s="256"/>
      <c r="AD52" s="290" t="s">
        <v>57</v>
      </c>
      <c r="AE52" s="241">
        <f t="shared" si="58"/>
        <v>27</v>
      </c>
      <c r="AF52" s="241">
        <v>8</v>
      </c>
      <c r="AG52" s="241">
        <v>19</v>
      </c>
      <c r="AH52" s="241">
        <v>1</v>
      </c>
      <c r="AI52" s="242" t="s">
        <v>389</v>
      </c>
      <c r="AJ52" s="241">
        <v>0</v>
      </c>
      <c r="AK52" s="242">
        <v>0</v>
      </c>
      <c r="AL52" s="241">
        <v>0</v>
      </c>
      <c r="AM52" s="245">
        <v>1</v>
      </c>
      <c r="AN52" s="241">
        <v>0</v>
      </c>
      <c r="AO52" s="242">
        <v>0</v>
      </c>
      <c r="AP52" s="241">
        <v>0</v>
      </c>
      <c r="AQ52" s="242">
        <v>0</v>
      </c>
      <c r="AR52" s="243">
        <v>6</v>
      </c>
      <c r="AS52" s="243">
        <v>11</v>
      </c>
      <c r="AT52" s="241">
        <v>1</v>
      </c>
      <c r="AU52" s="246">
        <v>0</v>
      </c>
      <c r="AV52" s="247">
        <v>0</v>
      </c>
      <c r="AW52" s="242">
        <v>1</v>
      </c>
      <c r="AX52" s="242">
        <v>1</v>
      </c>
      <c r="AY52" s="246">
        <v>5</v>
      </c>
      <c r="AZ52" s="247">
        <v>1</v>
      </c>
      <c r="BA52" s="245">
        <f t="shared" si="59"/>
        <v>2</v>
      </c>
      <c r="BB52" s="245">
        <v>2</v>
      </c>
      <c r="BC52" s="245">
        <v>0</v>
      </c>
      <c r="BD52" s="245">
        <v>1</v>
      </c>
      <c r="BE52" s="245">
        <v>0</v>
      </c>
      <c r="BF52" s="247">
        <v>0</v>
      </c>
      <c r="BG52" s="245">
        <v>0</v>
      </c>
      <c r="BH52" s="245">
        <f t="shared" si="60"/>
        <v>1</v>
      </c>
      <c r="BI52" s="246">
        <f t="shared" si="61"/>
        <v>0</v>
      </c>
      <c r="BK52" s="256"/>
      <c r="BL52" s="290" t="s">
        <v>57</v>
      </c>
      <c r="BM52" s="245">
        <v>3</v>
      </c>
      <c r="BN52" s="246">
        <v>4</v>
      </c>
      <c r="BO52" s="351"/>
      <c r="BP52" s="6"/>
      <c r="BQ52" s="6"/>
      <c r="BR52" s="6"/>
      <c r="BS52" s="6"/>
      <c r="BT52" s="6"/>
    </row>
    <row r="53" spans="1:72" s="244" customFormat="1" ht="18" customHeight="1">
      <c r="A53" s="256"/>
      <c r="B53" s="290" t="s">
        <v>189</v>
      </c>
      <c r="C53" s="241">
        <v>1</v>
      </c>
      <c r="D53" s="241">
        <v>1</v>
      </c>
      <c r="E53" s="242">
        <v>0</v>
      </c>
      <c r="F53" s="241">
        <v>7</v>
      </c>
      <c r="G53" s="241">
        <v>71</v>
      </c>
      <c r="H53" s="241">
        <v>29</v>
      </c>
      <c r="I53" s="241">
        <v>42</v>
      </c>
      <c r="J53" s="241">
        <v>11</v>
      </c>
      <c r="K53" s="241">
        <v>4</v>
      </c>
      <c r="L53" s="241">
        <v>7</v>
      </c>
      <c r="M53" s="241">
        <v>10</v>
      </c>
      <c r="N53" s="243">
        <v>6</v>
      </c>
      <c r="O53" s="243">
        <v>4</v>
      </c>
      <c r="P53" s="241">
        <v>9</v>
      </c>
      <c r="Q53" s="241">
        <v>2</v>
      </c>
      <c r="R53" s="241">
        <v>7</v>
      </c>
      <c r="S53" s="241">
        <v>16</v>
      </c>
      <c r="T53" s="241">
        <v>6</v>
      </c>
      <c r="U53" s="241">
        <v>10</v>
      </c>
      <c r="V53" s="241">
        <v>17</v>
      </c>
      <c r="W53" s="241">
        <v>8</v>
      </c>
      <c r="X53" s="241">
        <v>9</v>
      </c>
      <c r="Y53" s="241">
        <v>8</v>
      </c>
      <c r="Z53" s="241">
        <v>3</v>
      </c>
      <c r="AA53" s="243">
        <v>5</v>
      </c>
      <c r="AC53" s="256"/>
      <c r="AD53" s="290" t="s">
        <v>189</v>
      </c>
      <c r="AE53" s="241">
        <f t="shared" si="58"/>
        <v>13</v>
      </c>
      <c r="AF53" s="241">
        <v>6</v>
      </c>
      <c r="AG53" s="241">
        <v>7</v>
      </c>
      <c r="AH53" s="241">
        <v>1</v>
      </c>
      <c r="AI53" s="242" t="s">
        <v>389</v>
      </c>
      <c r="AJ53" s="241">
        <v>0</v>
      </c>
      <c r="AK53" s="242">
        <v>0</v>
      </c>
      <c r="AL53" s="241">
        <v>1</v>
      </c>
      <c r="AM53" s="242">
        <v>0</v>
      </c>
      <c r="AN53" s="241">
        <v>0</v>
      </c>
      <c r="AO53" s="242">
        <v>0</v>
      </c>
      <c r="AP53" s="241">
        <v>0</v>
      </c>
      <c r="AQ53" s="242">
        <v>0</v>
      </c>
      <c r="AR53" s="243">
        <v>3</v>
      </c>
      <c r="AS53" s="243">
        <v>6</v>
      </c>
      <c r="AT53" s="241">
        <v>1</v>
      </c>
      <c r="AU53" s="247">
        <v>0</v>
      </c>
      <c r="AV53" s="247">
        <v>0</v>
      </c>
      <c r="AW53" s="242">
        <v>0</v>
      </c>
      <c r="AX53" s="245">
        <v>1</v>
      </c>
      <c r="AY53" s="247">
        <v>0</v>
      </c>
      <c r="AZ53" s="247">
        <v>0</v>
      </c>
      <c r="BA53" s="245">
        <f t="shared" si="59"/>
        <v>4</v>
      </c>
      <c r="BB53" s="242">
        <v>2</v>
      </c>
      <c r="BC53" s="245">
        <v>2</v>
      </c>
      <c r="BD53" s="242">
        <v>1</v>
      </c>
      <c r="BE53" s="246">
        <v>0</v>
      </c>
      <c r="BF53" s="310">
        <v>0</v>
      </c>
      <c r="BG53" s="242">
        <v>0</v>
      </c>
      <c r="BH53" s="245">
        <f t="shared" si="60"/>
        <v>1</v>
      </c>
      <c r="BI53" s="246">
        <f t="shared" si="61"/>
        <v>2</v>
      </c>
      <c r="BK53" s="256"/>
      <c r="BL53" s="290" t="s">
        <v>189</v>
      </c>
      <c r="BM53" s="245">
        <v>1</v>
      </c>
      <c r="BN53" s="246">
        <v>1</v>
      </c>
      <c r="BO53" s="351"/>
      <c r="BP53" s="6"/>
      <c r="BQ53" s="6"/>
      <c r="BR53" s="6"/>
      <c r="BS53" s="6"/>
      <c r="BT53" s="6"/>
    </row>
    <row r="54" spans="1:72" s="306" customFormat="1" ht="18" customHeight="1">
      <c r="A54" s="268"/>
      <c r="B54" s="301" t="s">
        <v>58</v>
      </c>
      <c r="C54" s="302">
        <v>3</v>
      </c>
      <c r="D54" s="302">
        <v>3</v>
      </c>
      <c r="E54" s="307">
        <v>0</v>
      </c>
      <c r="F54" s="305">
        <v>11</v>
      </c>
      <c r="G54" s="305">
        <v>78</v>
      </c>
      <c r="H54" s="305">
        <v>40</v>
      </c>
      <c r="I54" s="305">
        <v>38</v>
      </c>
      <c r="J54" s="305">
        <v>9</v>
      </c>
      <c r="K54" s="305">
        <v>7</v>
      </c>
      <c r="L54" s="305">
        <v>2</v>
      </c>
      <c r="M54" s="305">
        <v>14</v>
      </c>
      <c r="N54" s="305">
        <v>5</v>
      </c>
      <c r="O54" s="305">
        <v>9</v>
      </c>
      <c r="P54" s="302">
        <v>14</v>
      </c>
      <c r="Q54" s="302">
        <v>6</v>
      </c>
      <c r="R54" s="302">
        <v>8</v>
      </c>
      <c r="S54" s="302">
        <v>12</v>
      </c>
      <c r="T54" s="302">
        <v>7</v>
      </c>
      <c r="U54" s="302">
        <v>5</v>
      </c>
      <c r="V54" s="302">
        <v>12</v>
      </c>
      <c r="W54" s="302">
        <v>6</v>
      </c>
      <c r="X54" s="302">
        <v>6</v>
      </c>
      <c r="Y54" s="302">
        <v>17</v>
      </c>
      <c r="Z54" s="302">
        <v>9</v>
      </c>
      <c r="AA54" s="305">
        <v>8</v>
      </c>
      <c r="AC54" s="268"/>
      <c r="AD54" s="301" t="s">
        <v>58</v>
      </c>
      <c r="AE54" s="302">
        <f t="shared" si="58"/>
        <v>23</v>
      </c>
      <c r="AF54" s="302">
        <v>12</v>
      </c>
      <c r="AG54" s="302">
        <v>11</v>
      </c>
      <c r="AH54" s="302">
        <v>3</v>
      </c>
      <c r="AI54" s="307" t="s">
        <v>389</v>
      </c>
      <c r="AJ54" s="302">
        <v>0</v>
      </c>
      <c r="AK54" s="307">
        <v>0</v>
      </c>
      <c r="AL54" s="302">
        <v>3</v>
      </c>
      <c r="AM54" s="269">
        <v>0</v>
      </c>
      <c r="AN54" s="302">
        <v>0</v>
      </c>
      <c r="AO54" s="307">
        <v>0</v>
      </c>
      <c r="AP54" s="302">
        <v>0</v>
      </c>
      <c r="AQ54" s="307">
        <v>0</v>
      </c>
      <c r="AR54" s="305">
        <v>5</v>
      </c>
      <c r="AS54" s="305">
        <v>6</v>
      </c>
      <c r="AT54" s="302">
        <v>2</v>
      </c>
      <c r="AU54" s="265">
        <v>1</v>
      </c>
      <c r="AV54" s="303">
        <v>0</v>
      </c>
      <c r="AW54" s="307">
        <v>0</v>
      </c>
      <c r="AX54" s="307">
        <v>1</v>
      </c>
      <c r="AY54" s="265">
        <v>2</v>
      </c>
      <c r="AZ54" s="303">
        <v>0</v>
      </c>
      <c r="BA54" s="269">
        <f t="shared" si="59"/>
        <v>2</v>
      </c>
      <c r="BB54" s="307">
        <v>1</v>
      </c>
      <c r="BC54" s="269">
        <v>1</v>
      </c>
      <c r="BD54" s="307">
        <v>0</v>
      </c>
      <c r="BE54" s="265">
        <v>1</v>
      </c>
      <c r="BF54" s="303">
        <v>0</v>
      </c>
      <c r="BG54" s="307">
        <v>0</v>
      </c>
      <c r="BH54" s="269">
        <f t="shared" si="60"/>
        <v>1</v>
      </c>
      <c r="BI54" s="265">
        <f t="shared" si="61"/>
        <v>0</v>
      </c>
      <c r="BK54" s="268"/>
      <c r="BL54" s="301" t="s">
        <v>58</v>
      </c>
      <c r="BM54" s="269">
        <v>3</v>
      </c>
      <c r="BN54" s="265">
        <v>4</v>
      </c>
      <c r="BO54" s="351"/>
      <c r="BP54" s="6"/>
      <c r="BQ54" s="6"/>
      <c r="BR54" s="6"/>
      <c r="BS54" s="6"/>
      <c r="BT54" s="6"/>
    </row>
    <row r="55" spans="1:72" s="201" customFormat="1" ht="18" customHeight="1">
      <c r="A55" s="397" t="s">
        <v>185</v>
      </c>
      <c r="B55" s="412"/>
      <c r="C55" s="197">
        <f>SUM(C56:C61)</f>
        <v>26</v>
      </c>
      <c r="D55" s="197">
        <f>SUM(D56:D61)</f>
        <v>26</v>
      </c>
      <c r="E55" s="197">
        <v>0</v>
      </c>
      <c r="F55" s="197">
        <f>SUM(F56:F61)</f>
        <v>185</v>
      </c>
      <c r="G55" s="197">
        <f t="shared" ref="G55:AA55" si="62">SUM(G56:G61)</f>
        <v>2761</v>
      </c>
      <c r="H55" s="197">
        <f t="shared" si="62"/>
        <v>1448</v>
      </c>
      <c r="I55" s="197">
        <f t="shared" si="62"/>
        <v>1313</v>
      </c>
      <c r="J55" s="197">
        <f t="shared" si="62"/>
        <v>406</v>
      </c>
      <c r="K55" s="197">
        <f t="shared" si="62"/>
        <v>192</v>
      </c>
      <c r="L55" s="197">
        <f t="shared" si="62"/>
        <v>214</v>
      </c>
      <c r="M55" s="197">
        <f t="shared" si="62"/>
        <v>442</v>
      </c>
      <c r="N55" s="197">
        <f t="shared" si="62"/>
        <v>252</v>
      </c>
      <c r="O55" s="197">
        <f t="shared" si="62"/>
        <v>190</v>
      </c>
      <c r="P55" s="197">
        <f t="shared" si="62"/>
        <v>450</v>
      </c>
      <c r="Q55" s="197">
        <f t="shared" si="62"/>
        <v>224</v>
      </c>
      <c r="R55" s="197">
        <f t="shared" si="62"/>
        <v>226</v>
      </c>
      <c r="S55" s="197">
        <f t="shared" si="62"/>
        <v>471</v>
      </c>
      <c r="T55" s="197">
        <f t="shared" si="62"/>
        <v>249</v>
      </c>
      <c r="U55" s="197">
        <f t="shared" si="62"/>
        <v>222</v>
      </c>
      <c r="V55" s="197">
        <f t="shared" si="62"/>
        <v>474</v>
      </c>
      <c r="W55" s="197">
        <f t="shared" si="62"/>
        <v>261</v>
      </c>
      <c r="X55" s="197">
        <f t="shared" si="62"/>
        <v>213</v>
      </c>
      <c r="Y55" s="197">
        <f t="shared" si="62"/>
        <v>518</v>
      </c>
      <c r="Z55" s="197">
        <f t="shared" si="62"/>
        <v>270</v>
      </c>
      <c r="AA55" s="197">
        <f t="shared" si="62"/>
        <v>248</v>
      </c>
      <c r="AB55" s="199"/>
      <c r="AC55" s="397" t="s">
        <v>185</v>
      </c>
      <c r="AD55" s="398"/>
      <c r="AE55" s="197">
        <f>SUM(AE56:AE61)</f>
        <v>313</v>
      </c>
      <c r="AF55" s="197">
        <f t="shared" ref="AF55:BH55" si="63">SUM(AF56:AF61)</f>
        <v>130</v>
      </c>
      <c r="AG55" s="197">
        <f t="shared" si="63"/>
        <v>183</v>
      </c>
      <c r="AH55" s="197">
        <f t="shared" si="63"/>
        <v>21</v>
      </c>
      <c r="AI55" s="197">
        <f t="shared" si="63"/>
        <v>4</v>
      </c>
      <c r="AJ55" s="197">
        <f>SUM(AJ56:AJ61)</f>
        <v>0</v>
      </c>
      <c r="AK55" s="197">
        <f>SUM(AK56:AK61)</f>
        <v>0</v>
      </c>
      <c r="AL55" s="197">
        <f t="shared" si="63"/>
        <v>22</v>
      </c>
      <c r="AM55" s="197">
        <f t="shared" si="63"/>
        <v>5</v>
      </c>
      <c r="AN55" s="197">
        <f>SUM(AN56:AN61)</f>
        <v>0</v>
      </c>
      <c r="AO55" s="197">
        <f>SUM(AO56:AO61)</f>
        <v>0</v>
      </c>
      <c r="AP55" s="197">
        <f>SUM(AP56:AP61)</f>
        <v>0</v>
      </c>
      <c r="AQ55" s="197">
        <f>SUM(AQ56:AQ61)</f>
        <v>0</v>
      </c>
      <c r="AR55" s="198">
        <f t="shared" si="63"/>
        <v>80</v>
      </c>
      <c r="AS55" s="198">
        <f t="shared" si="63"/>
        <v>124</v>
      </c>
      <c r="AT55" s="197">
        <f t="shared" si="63"/>
        <v>22</v>
      </c>
      <c r="AU55" s="197">
        <f t="shared" si="63"/>
        <v>4</v>
      </c>
      <c r="AV55" s="197">
        <f t="shared" si="63"/>
        <v>0</v>
      </c>
      <c r="AW55" s="197">
        <f t="shared" si="63"/>
        <v>4</v>
      </c>
      <c r="AX55" s="197">
        <f t="shared" si="63"/>
        <v>7</v>
      </c>
      <c r="AY55" s="197">
        <f t="shared" si="63"/>
        <v>20</v>
      </c>
      <c r="AZ55" s="197">
        <f t="shared" si="63"/>
        <v>36</v>
      </c>
      <c r="BA55" s="197">
        <f t="shared" si="63"/>
        <v>60</v>
      </c>
      <c r="BB55" s="197">
        <f t="shared" si="63"/>
        <v>17</v>
      </c>
      <c r="BC55" s="197">
        <f t="shared" si="63"/>
        <v>43</v>
      </c>
      <c r="BD55" s="197">
        <f t="shared" si="63"/>
        <v>5</v>
      </c>
      <c r="BE55" s="197">
        <f t="shared" si="63"/>
        <v>24</v>
      </c>
      <c r="BF55" s="197">
        <f t="shared" si="63"/>
        <v>0</v>
      </c>
      <c r="BG55" s="197">
        <f t="shared" si="63"/>
        <v>2</v>
      </c>
      <c r="BH55" s="197">
        <f t="shared" si="63"/>
        <v>12</v>
      </c>
      <c r="BI55" s="198">
        <f>SUM(BI56:BI61)</f>
        <v>17</v>
      </c>
      <c r="BJ55" s="199"/>
      <c r="BK55" s="397" t="s">
        <v>185</v>
      </c>
      <c r="BL55" s="398"/>
      <c r="BM55" s="194">
        <f t="shared" ref="BM55:BN55" si="64">SUM(BM56:BM61)</f>
        <v>39</v>
      </c>
      <c r="BN55" s="195">
        <f t="shared" si="64"/>
        <v>88</v>
      </c>
      <c r="BO55" s="350"/>
      <c r="BP55" s="12"/>
      <c r="BQ55" s="12"/>
      <c r="BR55" s="12"/>
      <c r="BS55" s="12"/>
      <c r="BT55" s="12"/>
    </row>
    <row r="56" spans="1:72" s="285" customFormat="1" ht="18" customHeight="1">
      <c r="A56" s="298"/>
      <c r="B56" s="286" t="s">
        <v>59</v>
      </c>
      <c r="C56" s="283">
        <v>3</v>
      </c>
      <c r="D56" s="282">
        <v>3</v>
      </c>
      <c r="E56" s="287">
        <v>0</v>
      </c>
      <c r="F56" s="283">
        <v>24</v>
      </c>
      <c r="G56" s="283">
        <v>432</v>
      </c>
      <c r="H56" s="283">
        <v>237</v>
      </c>
      <c r="I56" s="283">
        <v>195</v>
      </c>
      <c r="J56" s="283">
        <v>64</v>
      </c>
      <c r="K56" s="283">
        <v>30</v>
      </c>
      <c r="L56" s="283">
        <v>34</v>
      </c>
      <c r="M56" s="283">
        <v>68</v>
      </c>
      <c r="N56" s="282">
        <v>43</v>
      </c>
      <c r="O56" s="282">
        <v>25</v>
      </c>
      <c r="P56" s="283">
        <v>73</v>
      </c>
      <c r="Q56" s="283">
        <v>35</v>
      </c>
      <c r="R56" s="283">
        <v>38</v>
      </c>
      <c r="S56" s="283">
        <v>71</v>
      </c>
      <c r="T56" s="283">
        <v>41</v>
      </c>
      <c r="U56" s="283">
        <v>30</v>
      </c>
      <c r="V56" s="283">
        <v>75</v>
      </c>
      <c r="W56" s="283">
        <v>43</v>
      </c>
      <c r="X56" s="283">
        <v>32</v>
      </c>
      <c r="Y56" s="283">
        <v>81</v>
      </c>
      <c r="Z56" s="283">
        <v>45</v>
      </c>
      <c r="AA56" s="282">
        <v>36</v>
      </c>
      <c r="AC56" s="298"/>
      <c r="AD56" s="286" t="s">
        <v>59</v>
      </c>
      <c r="AE56" s="283">
        <f t="shared" ref="AE56:AE61" si="65">SUM(AF56:AG56)</f>
        <v>40</v>
      </c>
      <c r="AF56" s="283">
        <v>15</v>
      </c>
      <c r="AG56" s="283">
        <v>25</v>
      </c>
      <c r="AH56" s="283">
        <v>2</v>
      </c>
      <c r="AI56" s="261">
        <v>0</v>
      </c>
      <c r="AJ56" s="283">
        <v>0</v>
      </c>
      <c r="AK56" s="261">
        <v>0</v>
      </c>
      <c r="AL56" s="283">
        <v>3</v>
      </c>
      <c r="AM56" s="261">
        <v>1</v>
      </c>
      <c r="AN56" s="283">
        <v>0</v>
      </c>
      <c r="AO56" s="261">
        <v>0</v>
      </c>
      <c r="AP56" s="283">
        <v>0</v>
      </c>
      <c r="AQ56" s="261">
        <v>0</v>
      </c>
      <c r="AR56" s="282">
        <v>9</v>
      </c>
      <c r="AS56" s="282">
        <v>19</v>
      </c>
      <c r="AT56" s="283">
        <v>2</v>
      </c>
      <c r="AU56" s="299">
        <v>0</v>
      </c>
      <c r="AV56" s="299">
        <v>0</v>
      </c>
      <c r="AW56" s="287">
        <v>0</v>
      </c>
      <c r="AX56" s="261">
        <v>1</v>
      </c>
      <c r="AY56" s="259">
        <v>3</v>
      </c>
      <c r="AZ56" s="261">
        <v>29</v>
      </c>
      <c r="BA56" s="261">
        <f t="shared" ref="BA56:BA61" si="66">BB56+BC56</f>
        <v>5</v>
      </c>
      <c r="BB56" s="261">
        <v>1</v>
      </c>
      <c r="BC56" s="261">
        <v>4</v>
      </c>
      <c r="BD56" s="261">
        <v>0</v>
      </c>
      <c r="BE56" s="261">
        <v>3</v>
      </c>
      <c r="BF56" s="287">
        <v>0</v>
      </c>
      <c r="BG56" s="261">
        <v>1</v>
      </c>
      <c r="BH56" s="261">
        <f t="shared" ref="BH56:BH61" si="67">BB56-BD56-BF56</f>
        <v>1</v>
      </c>
      <c r="BI56" s="259">
        <f t="shared" ref="BI56:BI61" si="68">BC56-BE56-BG56</f>
        <v>0</v>
      </c>
      <c r="BK56" s="298"/>
      <c r="BL56" s="286" t="s">
        <v>59</v>
      </c>
      <c r="BM56" s="261">
        <v>6</v>
      </c>
      <c r="BN56" s="259">
        <v>10</v>
      </c>
      <c r="BO56" s="19"/>
      <c r="BP56" s="6"/>
      <c r="BQ56" s="6"/>
      <c r="BR56" s="6"/>
      <c r="BS56" s="6"/>
      <c r="BT56" s="6"/>
    </row>
    <row r="57" spans="1:72" s="244" customFormat="1" ht="18" customHeight="1">
      <c r="A57" s="256"/>
      <c r="B57" s="290" t="s">
        <v>60</v>
      </c>
      <c r="C57" s="241">
        <v>4</v>
      </c>
      <c r="D57" s="241">
        <v>4</v>
      </c>
      <c r="E57" s="242">
        <v>0</v>
      </c>
      <c r="F57" s="241">
        <v>39</v>
      </c>
      <c r="G57" s="241">
        <v>698</v>
      </c>
      <c r="H57" s="241">
        <v>384</v>
      </c>
      <c r="I57" s="241">
        <v>314</v>
      </c>
      <c r="J57" s="241">
        <v>120</v>
      </c>
      <c r="K57" s="241">
        <v>58</v>
      </c>
      <c r="L57" s="241">
        <v>62</v>
      </c>
      <c r="M57" s="241">
        <v>105</v>
      </c>
      <c r="N57" s="243">
        <v>57</v>
      </c>
      <c r="O57" s="243">
        <v>48</v>
      </c>
      <c r="P57" s="241">
        <v>115</v>
      </c>
      <c r="Q57" s="241">
        <v>68</v>
      </c>
      <c r="R57" s="241">
        <v>47</v>
      </c>
      <c r="S57" s="241">
        <v>114</v>
      </c>
      <c r="T57" s="241">
        <v>59</v>
      </c>
      <c r="U57" s="241">
        <v>55</v>
      </c>
      <c r="V57" s="241">
        <v>124</v>
      </c>
      <c r="W57" s="241">
        <v>76</v>
      </c>
      <c r="X57" s="241">
        <v>48</v>
      </c>
      <c r="Y57" s="241">
        <v>120</v>
      </c>
      <c r="Z57" s="241">
        <v>66</v>
      </c>
      <c r="AA57" s="243">
        <v>54</v>
      </c>
      <c r="AC57" s="256"/>
      <c r="AD57" s="290" t="s">
        <v>60</v>
      </c>
      <c r="AE57" s="241">
        <f t="shared" si="65"/>
        <v>64</v>
      </c>
      <c r="AF57" s="241">
        <v>23</v>
      </c>
      <c r="AG57" s="241">
        <v>41</v>
      </c>
      <c r="AH57" s="241">
        <v>3</v>
      </c>
      <c r="AI57" s="245">
        <v>1</v>
      </c>
      <c r="AJ57" s="241">
        <v>0</v>
      </c>
      <c r="AK57" s="245">
        <v>0</v>
      </c>
      <c r="AL57" s="241">
        <v>4</v>
      </c>
      <c r="AM57" s="245">
        <v>0</v>
      </c>
      <c r="AN57" s="241">
        <v>0</v>
      </c>
      <c r="AO57" s="245">
        <v>0</v>
      </c>
      <c r="AP57" s="241">
        <v>0</v>
      </c>
      <c r="AQ57" s="245">
        <v>0</v>
      </c>
      <c r="AR57" s="243">
        <v>14</v>
      </c>
      <c r="AS57" s="243">
        <v>29</v>
      </c>
      <c r="AT57" s="241">
        <v>4</v>
      </c>
      <c r="AU57" s="247">
        <v>0</v>
      </c>
      <c r="AV57" s="247">
        <v>0</v>
      </c>
      <c r="AW57" s="242">
        <v>1</v>
      </c>
      <c r="AX57" s="242">
        <v>2</v>
      </c>
      <c r="AY57" s="246">
        <v>6</v>
      </c>
      <c r="AZ57" s="245">
        <v>1</v>
      </c>
      <c r="BA57" s="245">
        <f t="shared" si="66"/>
        <v>10</v>
      </c>
      <c r="BB57" s="245">
        <v>3</v>
      </c>
      <c r="BC57" s="245">
        <v>7</v>
      </c>
      <c r="BD57" s="245">
        <v>1</v>
      </c>
      <c r="BE57" s="246">
        <v>4</v>
      </c>
      <c r="BF57" s="310">
        <v>0</v>
      </c>
      <c r="BG57" s="245">
        <v>0</v>
      </c>
      <c r="BH57" s="245">
        <f t="shared" si="67"/>
        <v>2</v>
      </c>
      <c r="BI57" s="246">
        <f t="shared" si="68"/>
        <v>3</v>
      </c>
      <c r="BK57" s="256"/>
      <c r="BL57" s="290" t="s">
        <v>60</v>
      </c>
      <c r="BM57" s="245">
        <v>6</v>
      </c>
      <c r="BN57" s="246">
        <v>16</v>
      </c>
      <c r="BO57" s="19"/>
      <c r="BP57" s="6"/>
      <c r="BQ57" s="6"/>
      <c r="BR57" s="6"/>
      <c r="BS57" s="6"/>
      <c r="BT57" s="6"/>
    </row>
    <row r="58" spans="1:72" s="244" customFormat="1" ht="18" customHeight="1">
      <c r="A58" s="256"/>
      <c r="B58" s="290" t="s">
        <v>61</v>
      </c>
      <c r="C58" s="241">
        <v>3</v>
      </c>
      <c r="D58" s="241">
        <v>3</v>
      </c>
      <c r="E58" s="242">
        <v>0</v>
      </c>
      <c r="F58" s="241">
        <v>17</v>
      </c>
      <c r="G58" s="241">
        <v>212</v>
      </c>
      <c r="H58" s="241">
        <v>107</v>
      </c>
      <c r="I58" s="241">
        <v>105</v>
      </c>
      <c r="J58" s="241">
        <v>25</v>
      </c>
      <c r="K58" s="241">
        <v>10</v>
      </c>
      <c r="L58" s="241">
        <v>15</v>
      </c>
      <c r="M58" s="241">
        <v>34</v>
      </c>
      <c r="N58" s="243">
        <v>20</v>
      </c>
      <c r="O58" s="243">
        <v>14</v>
      </c>
      <c r="P58" s="241">
        <v>32</v>
      </c>
      <c r="Q58" s="241">
        <v>17</v>
      </c>
      <c r="R58" s="241">
        <v>15</v>
      </c>
      <c r="S58" s="241">
        <v>45</v>
      </c>
      <c r="T58" s="241">
        <v>22</v>
      </c>
      <c r="U58" s="241">
        <v>23</v>
      </c>
      <c r="V58" s="241">
        <v>39</v>
      </c>
      <c r="W58" s="241">
        <v>18</v>
      </c>
      <c r="X58" s="241">
        <v>21</v>
      </c>
      <c r="Y58" s="241">
        <v>37</v>
      </c>
      <c r="Z58" s="241">
        <v>20</v>
      </c>
      <c r="AA58" s="243">
        <v>17</v>
      </c>
      <c r="AC58" s="256"/>
      <c r="AD58" s="290" t="s">
        <v>61</v>
      </c>
      <c r="AE58" s="241">
        <f t="shared" si="65"/>
        <v>29</v>
      </c>
      <c r="AF58" s="241">
        <v>14</v>
      </c>
      <c r="AG58" s="241">
        <v>15</v>
      </c>
      <c r="AH58" s="241">
        <v>3</v>
      </c>
      <c r="AI58" s="242" t="s">
        <v>389</v>
      </c>
      <c r="AJ58" s="241">
        <v>0</v>
      </c>
      <c r="AK58" s="242">
        <v>0</v>
      </c>
      <c r="AL58" s="241">
        <v>2</v>
      </c>
      <c r="AM58" s="245">
        <v>1</v>
      </c>
      <c r="AN58" s="241">
        <v>0</v>
      </c>
      <c r="AO58" s="242">
        <v>0</v>
      </c>
      <c r="AP58" s="241">
        <v>0</v>
      </c>
      <c r="AQ58" s="242">
        <v>0</v>
      </c>
      <c r="AR58" s="243">
        <v>9</v>
      </c>
      <c r="AS58" s="243">
        <v>7</v>
      </c>
      <c r="AT58" s="241">
        <v>2</v>
      </c>
      <c r="AU58" s="247">
        <v>1</v>
      </c>
      <c r="AV58" s="247">
        <v>0</v>
      </c>
      <c r="AW58" s="242">
        <v>1</v>
      </c>
      <c r="AX58" s="245">
        <v>0</v>
      </c>
      <c r="AY58" s="246">
        <v>3</v>
      </c>
      <c r="AZ58" s="245">
        <v>2</v>
      </c>
      <c r="BA58" s="245">
        <f t="shared" si="66"/>
        <v>6</v>
      </c>
      <c r="BB58" s="245">
        <v>4</v>
      </c>
      <c r="BC58" s="245">
        <v>2</v>
      </c>
      <c r="BD58" s="242">
        <v>1</v>
      </c>
      <c r="BE58" s="246">
        <v>2</v>
      </c>
      <c r="BF58" s="310">
        <v>0</v>
      </c>
      <c r="BG58" s="245">
        <v>0</v>
      </c>
      <c r="BH58" s="245">
        <f t="shared" si="67"/>
        <v>3</v>
      </c>
      <c r="BI58" s="246">
        <f t="shared" si="68"/>
        <v>0</v>
      </c>
      <c r="BK58" s="256"/>
      <c r="BL58" s="290" t="s">
        <v>61</v>
      </c>
      <c r="BM58" s="245">
        <v>5</v>
      </c>
      <c r="BN58" s="246">
        <v>5</v>
      </c>
      <c r="BO58" s="351"/>
      <c r="BP58" s="6"/>
      <c r="BQ58" s="6"/>
      <c r="BR58" s="6"/>
      <c r="BS58" s="6"/>
      <c r="BT58" s="6"/>
    </row>
    <row r="59" spans="1:72" s="244" customFormat="1" ht="18" customHeight="1">
      <c r="A59" s="256"/>
      <c r="B59" s="290" t="s">
        <v>62</v>
      </c>
      <c r="C59" s="241">
        <v>8</v>
      </c>
      <c r="D59" s="241">
        <v>8</v>
      </c>
      <c r="E59" s="242">
        <v>0</v>
      </c>
      <c r="F59" s="241">
        <v>55</v>
      </c>
      <c r="G59" s="241">
        <v>750</v>
      </c>
      <c r="H59" s="241">
        <v>369</v>
      </c>
      <c r="I59" s="241">
        <v>381</v>
      </c>
      <c r="J59" s="241">
        <v>106</v>
      </c>
      <c r="K59" s="241">
        <v>49</v>
      </c>
      <c r="L59" s="241">
        <v>57</v>
      </c>
      <c r="M59" s="241">
        <v>123</v>
      </c>
      <c r="N59" s="243">
        <v>68</v>
      </c>
      <c r="O59" s="243">
        <v>55</v>
      </c>
      <c r="P59" s="241">
        <v>121</v>
      </c>
      <c r="Q59" s="241">
        <v>48</v>
      </c>
      <c r="R59" s="241">
        <v>73</v>
      </c>
      <c r="S59" s="241">
        <v>140</v>
      </c>
      <c r="T59" s="241">
        <v>73</v>
      </c>
      <c r="U59" s="241">
        <v>67</v>
      </c>
      <c r="V59" s="241">
        <v>124</v>
      </c>
      <c r="W59" s="241">
        <v>69</v>
      </c>
      <c r="X59" s="241">
        <v>55</v>
      </c>
      <c r="Y59" s="241">
        <v>136</v>
      </c>
      <c r="Z59" s="241">
        <v>62</v>
      </c>
      <c r="AA59" s="243">
        <v>74</v>
      </c>
      <c r="AC59" s="256"/>
      <c r="AD59" s="290" t="s">
        <v>62</v>
      </c>
      <c r="AE59" s="241">
        <f t="shared" si="65"/>
        <v>92</v>
      </c>
      <c r="AF59" s="241">
        <v>39</v>
      </c>
      <c r="AG59" s="241">
        <v>53</v>
      </c>
      <c r="AH59" s="241">
        <v>7</v>
      </c>
      <c r="AI59" s="242">
        <v>1</v>
      </c>
      <c r="AJ59" s="241">
        <v>0</v>
      </c>
      <c r="AK59" s="242">
        <v>0</v>
      </c>
      <c r="AL59" s="241">
        <v>7</v>
      </c>
      <c r="AM59" s="242">
        <v>1</v>
      </c>
      <c r="AN59" s="241">
        <v>0</v>
      </c>
      <c r="AO59" s="242">
        <v>0</v>
      </c>
      <c r="AP59" s="241">
        <v>0</v>
      </c>
      <c r="AQ59" s="242">
        <v>0</v>
      </c>
      <c r="AR59" s="243">
        <v>24</v>
      </c>
      <c r="AS59" s="243">
        <v>37</v>
      </c>
      <c r="AT59" s="241">
        <v>8</v>
      </c>
      <c r="AU59" s="247">
        <v>0</v>
      </c>
      <c r="AV59" s="247">
        <v>0</v>
      </c>
      <c r="AW59" s="242">
        <v>1</v>
      </c>
      <c r="AX59" s="247">
        <v>1</v>
      </c>
      <c r="AY59" s="246">
        <v>5</v>
      </c>
      <c r="AZ59" s="245">
        <v>1</v>
      </c>
      <c r="BA59" s="245">
        <f t="shared" si="66"/>
        <v>18</v>
      </c>
      <c r="BB59" s="245">
        <v>2</v>
      </c>
      <c r="BC59" s="245">
        <v>16</v>
      </c>
      <c r="BD59" s="245">
        <v>0</v>
      </c>
      <c r="BE59" s="246">
        <v>10</v>
      </c>
      <c r="BF59" s="247">
        <v>0</v>
      </c>
      <c r="BG59" s="310">
        <v>0</v>
      </c>
      <c r="BH59" s="245">
        <f t="shared" si="67"/>
        <v>2</v>
      </c>
      <c r="BI59" s="246">
        <f t="shared" si="68"/>
        <v>6</v>
      </c>
      <c r="BK59" s="256"/>
      <c r="BL59" s="290" t="s">
        <v>62</v>
      </c>
      <c r="BM59" s="246">
        <v>12</v>
      </c>
      <c r="BN59" s="246">
        <v>20</v>
      </c>
      <c r="BO59" s="351"/>
      <c r="BP59" s="6"/>
      <c r="BQ59" s="6"/>
      <c r="BR59" s="6"/>
      <c r="BS59" s="6"/>
      <c r="BT59" s="6"/>
    </row>
    <row r="60" spans="1:72" s="244" customFormat="1" ht="18" customHeight="1">
      <c r="A60" s="256"/>
      <c r="B60" s="290" t="s">
        <v>63</v>
      </c>
      <c r="C60" s="241">
        <v>6</v>
      </c>
      <c r="D60" s="241">
        <v>6</v>
      </c>
      <c r="E60" s="242">
        <v>0</v>
      </c>
      <c r="F60" s="241">
        <v>41</v>
      </c>
      <c r="G60" s="241">
        <v>575</v>
      </c>
      <c r="H60" s="241">
        <v>308</v>
      </c>
      <c r="I60" s="241">
        <v>267</v>
      </c>
      <c r="J60" s="241">
        <v>74</v>
      </c>
      <c r="K60" s="241">
        <v>36</v>
      </c>
      <c r="L60" s="241">
        <v>38</v>
      </c>
      <c r="M60" s="241">
        <v>95</v>
      </c>
      <c r="N60" s="243">
        <v>56</v>
      </c>
      <c r="O60" s="243">
        <v>39</v>
      </c>
      <c r="P60" s="241">
        <v>96</v>
      </c>
      <c r="Q60" s="241">
        <v>52</v>
      </c>
      <c r="R60" s="241">
        <v>44</v>
      </c>
      <c r="S60" s="241">
        <v>91</v>
      </c>
      <c r="T60" s="241">
        <v>50</v>
      </c>
      <c r="U60" s="241">
        <v>41</v>
      </c>
      <c r="V60" s="241">
        <v>99</v>
      </c>
      <c r="W60" s="241">
        <v>49</v>
      </c>
      <c r="X60" s="241">
        <v>50</v>
      </c>
      <c r="Y60" s="241">
        <v>120</v>
      </c>
      <c r="Z60" s="241">
        <v>65</v>
      </c>
      <c r="AA60" s="243">
        <v>55</v>
      </c>
      <c r="AC60" s="256"/>
      <c r="AD60" s="290" t="s">
        <v>63</v>
      </c>
      <c r="AE60" s="241">
        <f t="shared" si="65"/>
        <v>71</v>
      </c>
      <c r="AF60" s="241">
        <v>31</v>
      </c>
      <c r="AG60" s="241">
        <v>40</v>
      </c>
      <c r="AH60" s="241">
        <v>5</v>
      </c>
      <c r="AI60" s="245">
        <v>1</v>
      </c>
      <c r="AJ60" s="241">
        <v>0</v>
      </c>
      <c r="AK60" s="245">
        <v>0</v>
      </c>
      <c r="AL60" s="241">
        <v>4</v>
      </c>
      <c r="AM60" s="245">
        <v>2</v>
      </c>
      <c r="AN60" s="241">
        <v>0</v>
      </c>
      <c r="AO60" s="245">
        <v>0</v>
      </c>
      <c r="AP60" s="241">
        <v>0</v>
      </c>
      <c r="AQ60" s="245">
        <v>0</v>
      </c>
      <c r="AR60" s="243">
        <v>21</v>
      </c>
      <c r="AS60" s="243">
        <v>28</v>
      </c>
      <c r="AT60" s="241">
        <v>4</v>
      </c>
      <c r="AU60" s="246">
        <v>3</v>
      </c>
      <c r="AV60" s="246">
        <v>0</v>
      </c>
      <c r="AW60" s="246">
        <v>0</v>
      </c>
      <c r="AX60" s="247">
        <v>1</v>
      </c>
      <c r="AY60" s="246">
        <v>2</v>
      </c>
      <c r="AZ60" s="245">
        <v>2</v>
      </c>
      <c r="BA60" s="246">
        <f t="shared" si="66"/>
        <v>11</v>
      </c>
      <c r="BB60" s="245">
        <v>3</v>
      </c>
      <c r="BC60" s="245">
        <v>8</v>
      </c>
      <c r="BD60" s="245">
        <v>2</v>
      </c>
      <c r="BE60" s="246">
        <v>4</v>
      </c>
      <c r="BF60" s="310">
        <v>0</v>
      </c>
      <c r="BG60" s="246">
        <v>1</v>
      </c>
      <c r="BH60" s="245">
        <f t="shared" si="67"/>
        <v>1</v>
      </c>
      <c r="BI60" s="246">
        <f t="shared" si="68"/>
        <v>3</v>
      </c>
      <c r="BK60" s="256"/>
      <c r="BL60" s="290" t="s">
        <v>63</v>
      </c>
      <c r="BM60" s="246">
        <v>9</v>
      </c>
      <c r="BN60" s="246">
        <v>34</v>
      </c>
      <c r="BO60" s="351"/>
      <c r="BP60" s="6"/>
      <c r="BQ60" s="6"/>
      <c r="BR60" s="6"/>
      <c r="BS60" s="6"/>
      <c r="BT60" s="6"/>
    </row>
    <row r="61" spans="1:72" s="306" customFormat="1" ht="18" customHeight="1">
      <c r="A61" s="268"/>
      <c r="B61" s="301" t="s">
        <v>64</v>
      </c>
      <c r="C61" s="302">
        <v>2</v>
      </c>
      <c r="D61" s="302">
        <v>2</v>
      </c>
      <c r="E61" s="307">
        <v>0</v>
      </c>
      <c r="F61" s="314">
        <v>9</v>
      </c>
      <c r="G61" s="314">
        <v>94</v>
      </c>
      <c r="H61" s="314">
        <v>43</v>
      </c>
      <c r="I61" s="314">
        <v>51</v>
      </c>
      <c r="J61" s="314">
        <v>17</v>
      </c>
      <c r="K61" s="314">
        <v>9</v>
      </c>
      <c r="L61" s="314">
        <v>8</v>
      </c>
      <c r="M61" s="314">
        <v>17</v>
      </c>
      <c r="N61" s="315">
        <v>8</v>
      </c>
      <c r="O61" s="315">
        <v>9</v>
      </c>
      <c r="P61" s="315">
        <v>13</v>
      </c>
      <c r="Q61" s="315">
        <v>4</v>
      </c>
      <c r="R61" s="315">
        <v>9</v>
      </c>
      <c r="S61" s="315">
        <v>10</v>
      </c>
      <c r="T61" s="315">
        <v>4</v>
      </c>
      <c r="U61" s="315">
        <v>6</v>
      </c>
      <c r="V61" s="315">
        <v>13</v>
      </c>
      <c r="W61" s="315">
        <v>6</v>
      </c>
      <c r="X61" s="315">
        <v>7</v>
      </c>
      <c r="Y61" s="315">
        <v>24</v>
      </c>
      <c r="Z61" s="315">
        <v>12</v>
      </c>
      <c r="AA61" s="315">
        <v>12</v>
      </c>
      <c r="AC61" s="316"/>
      <c r="AD61" s="275" t="s">
        <v>64</v>
      </c>
      <c r="AE61" s="314">
        <f t="shared" si="65"/>
        <v>17</v>
      </c>
      <c r="AF61" s="314">
        <v>8</v>
      </c>
      <c r="AG61" s="315">
        <v>9</v>
      </c>
      <c r="AH61" s="314">
        <v>1</v>
      </c>
      <c r="AI61" s="276">
        <v>1</v>
      </c>
      <c r="AJ61" s="314">
        <v>0</v>
      </c>
      <c r="AK61" s="276">
        <v>0</v>
      </c>
      <c r="AL61" s="315">
        <v>2</v>
      </c>
      <c r="AM61" s="276">
        <v>0</v>
      </c>
      <c r="AN61" s="314">
        <v>0</v>
      </c>
      <c r="AO61" s="276">
        <v>0</v>
      </c>
      <c r="AP61" s="314">
        <v>0</v>
      </c>
      <c r="AQ61" s="276">
        <v>0</v>
      </c>
      <c r="AR61" s="315">
        <v>3</v>
      </c>
      <c r="AS61" s="315">
        <v>4</v>
      </c>
      <c r="AT61" s="314">
        <v>2</v>
      </c>
      <c r="AU61" s="277">
        <v>0</v>
      </c>
      <c r="AV61" s="277">
        <v>0</v>
      </c>
      <c r="AW61" s="277">
        <v>1</v>
      </c>
      <c r="AX61" s="317">
        <v>2</v>
      </c>
      <c r="AY61" s="317">
        <v>1</v>
      </c>
      <c r="AZ61" s="317">
        <v>1</v>
      </c>
      <c r="BA61" s="317">
        <f t="shared" si="66"/>
        <v>10</v>
      </c>
      <c r="BB61" s="279">
        <v>4</v>
      </c>
      <c r="BC61" s="317">
        <v>6</v>
      </c>
      <c r="BD61" s="276">
        <v>1</v>
      </c>
      <c r="BE61" s="317">
        <v>1</v>
      </c>
      <c r="BF61" s="277">
        <v>0</v>
      </c>
      <c r="BG61" s="317">
        <v>0</v>
      </c>
      <c r="BH61" s="279">
        <f t="shared" si="67"/>
        <v>3</v>
      </c>
      <c r="BI61" s="317">
        <f t="shared" si="68"/>
        <v>5</v>
      </c>
      <c r="BK61" s="316"/>
      <c r="BL61" s="318" t="s">
        <v>64</v>
      </c>
      <c r="BM61" s="279">
        <v>1</v>
      </c>
      <c r="BN61" s="317">
        <v>3</v>
      </c>
      <c r="BO61" s="351"/>
      <c r="BP61" s="6"/>
      <c r="BQ61" s="6"/>
      <c r="BR61" s="6"/>
      <c r="BS61" s="6"/>
      <c r="BT61" s="6"/>
    </row>
    <row r="62" spans="1:72" s="9" customFormat="1" ht="15" customHeight="1">
      <c r="A62" s="102" t="s">
        <v>339</v>
      </c>
      <c r="B62" s="80"/>
      <c r="C62" s="80"/>
      <c r="D62" s="80"/>
      <c r="E62" s="103"/>
      <c r="F62" s="80"/>
      <c r="G62" s="80"/>
      <c r="H62" s="80"/>
      <c r="I62" s="8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80"/>
      <c r="AC62" s="20" t="s">
        <v>339</v>
      </c>
      <c r="AD62" s="21"/>
      <c r="AU62" s="6"/>
      <c r="AV62" s="6"/>
      <c r="AW62" s="6"/>
      <c r="BJ62" s="6"/>
      <c r="BK62" s="102" t="s">
        <v>339</v>
      </c>
      <c r="BL62" s="110"/>
      <c r="BM62" s="2"/>
      <c r="BN62" s="2"/>
      <c r="BO62" s="2"/>
      <c r="BP62" s="2"/>
      <c r="BQ62" s="2"/>
      <c r="BR62" s="2"/>
      <c r="BS62" s="2"/>
      <c r="BT62" s="2"/>
    </row>
    <row r="63" spans="1:72">
      <c r="A63" s="1"/>
      <c r="B63" s="1"/>
      <c r="AC63" s="6"/>
      <c r="AD63" s="6"/>
      <c r="BJ63" s="6"/>
      <c r="BK63" s="6"/>
      <c r="BL63" s="6" t="s">
        <v>397</v>
      </c>
    </row>
    <row r="64" spans="1:7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</sheetData>
  <mergeCells count="47">
    <mergeCell ref="A6:B6"/>
    <mergeCell ref="BK6:BL6"/>
    <mergeCell ref="BM5:BM7"/>
    <mergeCell ref="BN5:BN7"/>
    <mergeCell ref="BF6:BG6"/>
    <mergeCell ref="AJ6:AK6"/>
    <mergeCell ref="C6:C7"/>
    <mergeCell ref="AV6:AW6"/>
    <mergeCell ref="BD6:BE6"/>
    <mergeCell ref="A10:B10"/>
    <mergeCell ref="A23:B23"/>
    <mergeCell ref="AC34:AD34"/>
    <mergeCell ref="BK10:BL10"/>
    <mergeCell ref="A34:B34"/>
    <mergeCell ref="A32:B32"/>
    <mergeCell ref="A29:B29"/>
    <mergeCell ref="A24:B24"/>
    <mergeCell ref="AC24:AD24"/>
    <mergeCell ref="AC29:AD29"/>
    <mergeCell ref="A55:B55"/>
    <mergeCell ref="A50:B50"/>
    <mergeCell ref="A38:B38"/>
    <mergeCell ref="A42:B42"/>
    <mergeCell ref="BK23:BL23"/>
    <mergeCell ref="BK55:BL55"/>
    <mergeCell ref="BK24:BL24"/>
    <mergeCell ref="AC23:AD23"/>
    <mergeCell ref="BK29:BL29"/>
    <mergeCell ref="AC32:AD32"/>
    <mergeCell ref="BK32:BL32"/>
    <mergeCell ref="BK38:BL38"/>
    <mergeCell ref="AC42:AD42"/>
    <mergeCell ref="AC38:AD38"/>
    <mergeCell ref="BK50:BL50"/>
    <mergeCell ref="BK34:BL34"/>
    <mergeCell ref="AC55:AD55"/>
    <mergeCell ref="BK42:BL42"/>
    <mergeCell ref="AC50:AD50"/>
    <mergeCell ref="AC10:AD10"/>
    <mergeCell ref="AN6:AO6"/>
    <mergeCell ref="AP6:AQ6"/>
    <mergeCell ref="AC4:AD7"/>
    <mergeCell ref="BA5:BC6"/>
    <mergeCell ref="BH5:BI6"/>
    <mergeCell ref="AT6:AU6"/>
    <mergeCell ref="BA4:BI4"/>
    <mergeCell ref="BD5:BG5"/>
  </mergeCells>
  <phoneticPr fontId="2"/>
  <printOptions horizontalCentered="1"/>
  <pageMargins left="0.51181102362204722" right="0.51181102362204722" top="0.59055118110236227" bottom="0.59055118110236227" header="0.19685039370078741" footer="0.51181102362204722"/>
  <pageSetup paperSize="9" scale="70" firstPageNumber="28" fitToWidth="5" orientation="portrait" useFirstPageNumber="1" r:id="rId1"/>
  <headerFooter alignWithMargins="0">
    <oddHeader>&amp;L&amp;11
  小　学　校&amp;R&amp;11
小　学　校</oddHeader>
    <oddFooter>&amp;C‐&amp;P--</oddFooter>
  </headerFooter>
  <colBreaks count="2" manualBreakCount="2">
    <brk id="14" max="66" man="1"/>
    <brk id="45" max="61" man="1"/>
  </colBreaks>
  <ignoredErrors>
    <ignoredError sqref="J6:AA6" numberStoredAsText="1"/>
    <ignoredError sqref="BH29:BI29 BH32:BI32 BH34:BI34 BH38:BI38 BH42:BI42 BH50:BI50 BH55:BI55 AE38 BA29:BA42" formula="1"/>
    <ignoredError sqref="BN29 AE11:AE22 AE25:AE28 AE39:AE41 AE43:AE49" formulaRange="1"/>
    <ignoredError sqref="AE29:AE37 AE42 AE50 AE51:AE6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W42" transitionEvaluation="1" codeName="Sheet3">
    <tabColor rgb="FFFFC000"/>
  </sheetPr>
  <dimension ref="A1:BN65"/>
  <sheetViews>
    <sheetView showGridLines="0" zoomScale="90" zoomScaleNormal="90" zoomScaleSheetLayoutView="100" workbookViewId="0">
      <pane xSplit="2" ySplit="9" topLeftCell="W42" activePane="bottomRight" state="frozen"/>
      <selection pane="topRight" activeCell="C1" sqref="C1"/>
      <selection pane="bottomLeft" activeCell="A10" sqref="A10"/>
      <selection pane="bottomRight" activeCell="T1" sqref="T1:AJ64"/>
    </sheetView>
  </sheetViews>
  <sheetFormatPr defaultColWidth="10.69921875" defaultRowHeight="12.75"/>
  <cols>
    <col min="1" max="1" width="3.19921875" style="9" customWidth="1"/>
    <col min="2" max="2" width="13.09765625" style="9" customWidth="1"/>
    <col min="3" max="4" width="10.59765625" style="9" customWidth="1"/>
    <col min="5" max="5" width="10.59765625" style="32" customWidth="1"/>
    <col min="6" max="18" width="10.59765625" style="9" customWidth="1"/>
    <col min="19" max="19" width="10.69921875" style="9"/>
    <col min="20" max="20" width="3.19921875" style="9" customWidth="1"/>
    <col min="21" max="21" width="10" style="9" customWidth="1"/>
    <col min="22" max="24" width="7.19921875" style="9" customWidth="1"/>
    <col min="25" max="26" width="6.5" style="9" customWidth="1"/>
    <col min="27" max="28" width="5" style="9" customWidth="1"/>
    <col min="29" max="30" width="6.5" style="9" customWidth="1"/>
    <col min="31" max="34" width="5" style="9" customWidth="1"/>
    <col min="35" max="36" width="7.19921875" style="9" customWidth="1"/>
    <col min="37" max="38" width="5" style="9" customWidth="1"/>
    <col min="39" max="40" width="6.19921875" style="9" customWidth="1"/>
    <col min="41" max="42" width="5" style="9" customWidth="1"/>
    <col min="43" max="45" width="6.19921875" style="9" customWidth="1"/>
    <col min="46" max="54" width="6" style="9" customWidth="1"/>
    <col min="55" max="55" width="9.19921875" style="9" customWidth="1"/>
    <col min="56" max="56" width="3.19921875" style="9" customWidth="1"/>
    <col min="57" max="57" width="11.69921875" style="9" customWidth="1"/>
    <col min="58" max="59" width="12.69921875" style="9" customWidth="1"/>
    <col min="60" max="61" width="8.796875" style="9" customWidth="1"/>
    <col min="62" max="62" width="30.69921875" style="9" customWidth="1"/>
    <col min="63" max="65" width="8.796875" style="9" customWidth="1"/>
    <col min="66" max="66" width="2.796875" style="9" customWidth="1"/>
    <col min="67" max="16384" width="10.69921875" style="9"/>
  </cols>
  <sheetData>
    <row r="1" spans="1:66" ht="13.5" customHeight="1">
      <c r="A1" s="29"/>
      <c r="C1" s="31"/>
    </row>
    <row r="3" spans="1:66" ht="14.25">
      <c r="A3" s="5" t="s">
        <v>372</v>
      </c>
      <c r="B3" s="3"/>
      <c r="T3" s="22" t="s">
        <v>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78" t="s">
        <v>1</v>
      </c>
      <c r="BB3" s="6"/>
      <c r="BC3" s="6"/>
      <c r="BF3" s="6"/>
      <c r="BG3" s="6"/>
    </row>
    <row r="4" spans="1:66" ht="18.75" customHeight="1">
      <c r="A4" s="22" t="s">
        <v>65</v>
      </c>
      <c r="B4" s="24"/>
      <c r="C4" s="6"/>
      <c r="D4" s="6"/>
      <c r="E4" s="3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8" t="s">
        <v>273</v>
      </c>
      <c r="R4" s="6"/>
      <c r="T4" s="391" t="s">
        <v>11</v>
      </c>
      <c r="U4" s="392"/>
      <c r="V4" s="54"/>
      <c r="W4" s="53"/>
      <c r="X4" s="50" t="s">
        <v>4</v>
      </c>
      <c r="Y4" s="53"/>
      <c r="Z4" s="53"/>
      <c r="AA4" s="53"/>
      <c r="AB4" s="53"/>
      <c r="AC4" s="53"/>
      <c r="AD4" s="50" t="s">
        <v>5</v>
      </c>
      <c r="AE4" s="50"/>
      <c r="AF4" s="50"/>
      <c r="AG4" s="50"/>
      <c r="AH4" s="50"/>
      <c r="AI4" s="53"/>
      <c r="AJ4" s="53"/>
      <c r="AK4" s="53"/>
      <c r="AL4" s="53"/>
      <c r="AM4" s="53"/>
      <c r="AN4" s="50" t="s">
        <v>6</v>
      </c>
      <c r="AO4" s="53"/>
      <c r="AP4" s="53"/>
      <c r="AQ4" s="53"/>
      <c r="AR4" s="53"/>
      <c r="AS4" s="53"/>
      <c r="AT4" s="403" t="s">
        <v>246</v>
      </c>
      <c r="AU4" s="409"/>
      <c r="AV4" s="409"/>
      <c r="AW4" s="409"/>
      <c r="AX4" s="409"/>
      <c r="AY4" s="409"/>
      <c r="AZ4" s="409"/>
      <c r="BA4" s="409"/>
      <c r="BB4" s="410"/>
      <c r="BC4" s="192"/>
      <c r="BD4" s="22" t="s">
        <v>398</v>
      </c>
      <c r="BE4" s="6"/>
      <c r="BF4" s="6"/>
      <c r="BG4" s="33" t="s">
        <v>399</v>
      </c>
      <c r="BH4" s="6"/>
      <c r="BI4" s="6"/>
      <c r="BJ4" s="6"/>
      <c r="BK4" s="78"/>
      <c r="BL4" s="1"/>
      <c r="BM4" s="1"/>
      <c r="BN4" s="20"/>
    </row>
    <row r="5" spans="1:66" ht="18.75" customHeight="1">
      <c r="A5" s="79"/>
      <c r="B5" s="80"/>
      <c r="C5" s="46" t="s">
        <v>7</v>
      </c>
      <c r="D5" s="50" t="s">
        <v>8</v>
      </c>
      <c r="E5" s="50" t="s">
        <v>6</v>
      </c>
      <c r="F5" s="51" t="s">
        <v>7</v>
      </c>
      <c r="G5" s="54"/>
      <c r="H5" s="53"/>
      <c r="I5" s="119" t="s">
        <v>66</v>
      </c>
      <c r="J5" s="53"/>
      <c r="K5" s="53"/>
      <c r="L5" s="119" t="s">
        <v>67</v>
      </c>
      <c r="M5" s="53"/>
      <c r="N5" s="53"/>
      <c r="O5" s="119" t="s">
        <v>68</v>
      </c>
      <c r="P5" s="53"/>
      <c r="Q5" s="53"/>
      <c r="R5" s="82"/>
      <c r="S5" s="6"/>
      <c r="T5" s="405"/>
      <c r="U5" s="406"/>
      <c r="V5" s="87"/>
      <c r="W5" s="85"/>
      <c r="X5" s="85"/>
      <c r="Y5" s="104" t="s">
        <v>270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64" t="s">
        <v>13</v>
      </c>
      <c r="AT5" s="391" t="s">
        <v>14</v>
      </c>
      <c r="AU5" s="407"/>
      <c r="AV5" s="392"/>
      <c r="AW5" s="403" t="s">
        <v>262</v>
      </c>
      <c r="AX5" s="411"/>
      <c r="AY5" s="411"/>
      <c r="AZ5" s="404"/>
      <c r="BA5" s="391" t="s">
        <v>263</v>
      </c>
      <c r="BB5" s="427"/>
      <c r="BC5" s="187"/>
      <c r="BD5" s="79"/>
      <c r="BE5" s="110"/>
      <c r="BF5" s="418" t="s">
        <v>312</v>
      </c>
      <c r="BG5" s="424" t="s">
        <v>314</v>
      </c>
      <c r="BH5" s="416"/>
      <c r="BI5" s="423"/>
      <c r="BJ5" s="423"/>
      <c r="BK5" s="423"/>
      <c r="BL5" s="423"/>
      <c r="BM5" s="8"/>
      <c r="BN5" s="8"/>
    </row>
    <row r="6" spans="1:66" ht="18.75" customHeight="1">
      <c r="A6" s="416" t="s">
        <v>310</v>
      </c>
      <c r="B6" s="417"/>
      <c r="C6" s="421" t="s">
        <v>14</v>
      </c>
      <c r="D6" s="64" t="s">
        <v>17</v>
      </c>
      <c r="E6" s="64" t="s">
        <v>18</v>
      </c>
      <c r="F6" s="64" t="s">
        <v>19</v>
      </c>
      <c r="G6" s="56" t="s">
        <v>20</v>
      </c>
      <c r="H6" s="85"/>
      <c r="I6" s="86" t="s">
        <v>6</v>
      </c>
      <c r="J6" s="56" t="s">
        <v>21</v>
      </c>
      <c r="K6" s="86" t="s">
        <v>7</v>
      </c>
      <c r="L6" s="47" t="s">
        <v>22</v>
      </c>
      <c r="M6" s="46" t="s">
        <v>23</v>
      </c>
      <c r="N6" s="86" t="s">
        <v>7</v>
      </c>
      <c r="O6" s="86" t="s">
        <v>22</v>
      </c>
      <c r="P6" s="56" t="s">
        <v>24</v>
      </c>
      <c r="Q6" s="86" t="s">
        <v>7</v>
      </c>
      <c r="R6" s="109" t="s">
        <v>22</v>
      </c>
      <c r="S6" s="6"/>
      <c r="T6" s="405"/>
      <c r="U6" s="406"/>
      <c r="V6" s="87"/>
      <c r="W6" s="86" t="s">
        <v>14</v>
      </c>
      <c r="X6" s="85"/>
      <c r="Y6" s="56" t="s">
        <v>8</v>
      </c>
      <c r="Z6" s="86" t="s">
        <v>15</v>
      </c>
      <c r="AA6" s="403" t="s">
        <v>269</v>
      </c>
      <c r="AB6" s="404"/>
      <c r="AC6" s="56" t="s">
        <v>4</v>
      </c>
      <c r="AD6" s="86" t="s">
        <v>28</v>
      </c>
      <c r="AE6" s="403" t="s">
        <v>306</v>
      </c>
      <c r="AF6" s="404"/>
      <c r="AG6" s="403" t="s">
        <v>307</v>
      </c>
      <c r="AH6" s="404"/>
      <c r="AI6" s="56" t="s">
        <v>4</v>
      </c>
      <c r="AJ6" s="47" t="s">
        <v>69</v>
      </c>
      <c r="AK6" s="403" t="s">
        <v>308</v>
      </c>
      <c r="AL6" s="410"/>
      <c r="AM6" s="403" t="s">
        <v>267</v>
      </c>
      <c r="AN6" s="404"/>
      <c r="AO6" s="403" t="s">
        <v>309</v>
      </c>
      <c r="AP6" s="404"/>
      <c r="AQ6" s="46" t="s">
        <v>29</v>
      </c>
      <c r="AR6" s="86" t="s">
        <v>30</v>
      </c>
      <c r="AS6" s="64" t="s">
        <v>31</v>
      </c>
      <c r="AT6" s="393"/>
      <c r="AU6" s="408"/>
      <c r="AV6" s="394"/>
      <c r="AW6" s="403" t="s">
        <v>266</v>
      </c>
      <c r="AX6" s="404"/>
      <c r="AY6" s="403" t="s">
        <v>271</v>
      </c>
      <c r="AZ6" s="404"/>
      <c r="BA6" s="393"/>
      <c r="BB6" s="394"/>
      <c r="BC6" s="186"/>
      <c r="BD6" s="416" t="s">
        <v>310</v>
      </c>
      <c r="BE6" s="417"/>
      <c r="BF6" s="419"/>
      <c r="BG6" s="425"/>
      <c r="BH6" s="416"/>
      <c r="BI6" s="423"/>
      <c r="BJ6" s="423"/>
      <c r="BK6" s="423"/>
      <c r="BL6" s="423"/>
      <c r="BM6" s="8"/>
      <c r="BN6" s="6"/>
    </row>
    <row r="7" spans="1:66" ht="18.75" customHeight="1">
      <c r="A7" s="87"/>
      <c r="B7" s="85"/>
      <c r="C7" s="422"/>
      <c r="D7" s="56" t="s">
        <v>8</v>
      </c>
      <c r="E7" s="56" t="s">
        <v>8</v>
      </c>
      <c r="F7" s="56" t="s">
        <v>6</v>
      </c>
      <c r="G7" s="56" t="s">
        <v>14</v>
      </c>
      <c r="H7" s="56" t="s">
        <v>32</v>
      </c>
      <c r="I7" s="56" t="s">
        <v>33</v>
      </c>
      <c r="J7" s="90" t="s">
        <v>14</v>
      </c>
      <c r="K7" s="90" t="s">
        <v>32</v>
      </c>
      <c r="L7" s="57" t="s">
        <v>33</v>
      </c>
      <c r="M7" s="56" t="s">
        <v>14</v>
      </c>
      <c r="N7" s="56" t="s">
        <v>32</v>
      </c>
      <c r="O7" s="56" t="s">
        <v>33</v>
      </c>
      <c r="P7" s="56" t="s">
        <v>14</v>
      </c>
      <c r="Q7" s="56" t="s">
        <v>32</v>
      </c>
      <c r="R7" s="57" t="s">
        <v>33</v>
      </c>
      <c r="S7" s="6"/>
      <c r="T7" s="393"/>
      <c r="U7" s="394"/>
      <c r="V7" s="56" t="s">
        <v>14</v>
      </c>
      <c r="W7" s="56" t="s">
        <v>32</v>
      </c>
      <c r="X7" s="56" t="s">
        <v>33</v>
      </c>
      <c r="Y7" s="56" t="s">
        <v>32</v>
      </c>
      <c r="Z7" s="56" t="s">
        <v>33</v>
      </c>
      <c r="AA7" s="56" t="s">
        <v>32</v>
      </c>
      <c r="AB7" s="56" t="s">
        <v>33</v>
      </c>
      <c r="AC7" s="56" t="s">
        <v>32</v>
      </c>
      <c r="AD7" s="56" t="s">
        <v>33</v>
      </c>
      <c r="AE7" s="56" t="s">
        <v>32</v>
      </c>
      <c r="AF7" s="56" t="s">
        <v>33</v>
      </c>
      <c r="AG7" s="56" t="s">
        <v>32</v>
      </c>
      <c r="AH7" s="56" t="s">
        <v>33</v>
      </c>
      <c r="AI7" s="56" t="s">
        <v>32</v>
      </c>
      <c r="AJ7" s="57" t="s">
        <v>33</v>
      </c>
      <c r="AK7" s="56" t="s">
        <v>326</v>
      </c>
      <c r="AL7" s="57" t="s">
        <v>33</v>
      </c>
      <c r="AM7" s="56" t="s">
        <v>34</v>
      </c>
      <c r="AN7" s="90" t="s">
        <v>35</v>
      </c>
      <c r="AO7" s="90" t="s">
        <v>206</v>
      </c>
      <c r="AP7" s="56" t="s">
        <v>207</v>
      </c>
      <c r="AQ7" s="56" t="s">
        <v>32</v>
      </c>
      <c r="AR7" s="56" t="s">
        <v>33</v>
      </c>
      <c r="AS7" s="56" t="s">
        <v>16</v>
      </c>
      <c r="AT7" s="56" t="s">
        <v>14</v>
      </c>
      <c r="AU7" s="56" t="s">
        <v>32</v>
      </c>
      <c r="AV7" s="56" t="s">
        <v>33</v>
      </c>
      <c r="AW7" s="56" t="s">
        <v>32</v>
      </c>
      <c r="AX7" s="56" t="s">
        <v>33</v>
      </c>
      <c r="AY7" s="56" t="s">
        <v>32</v>
      </c>
      <c r="AZ7" s="56" t="s">
        <v>33</v>
      </c>
      <c r="BA7" s="56" t="s">
        <v>32</v>
      </c>
      <c r="BB7" s="90" t="s">
        <v>33</v>
      </c>
      <c r="BC7" s="187"/>
      <c r="BD7" s="87"/>
      <c r="BE7" s="114"/>
      <c r="BF7" s="420"/>
      <c r="BG7" s="426"/>
      <c r="BH7" s="347"/>
      <c r="BI7" s="348"/>
      <c r="BJ7" s="348"/>
      <c r="BK7" s="348"/>
      <c r="BL7" s="348"/>
      <c r="BM7" s="372"/>
      <c r="BN7" s="8"/>
    </row>
    <row r="8" spans="1:66" ht="18.75" customHeight="1">
      <c r="A8" s="176" t="s">
        <v>393</v>
      </c>
      <c r="B8" s="52"/>
      <c r="C8" s="99">
        <v>166</v>
      </c>
      <c r="D8" s="96">
        <v>166</v>
      </c>
      <c r="E8" s="120">
        <v>0</v>
      </c>
      <c r="F8" s="96">
        <v>1469</v>
      </c>
      <c r="G8" s="96">
        <v>36719</v>
      </c>
      <c r="H8" s="96">
        <v>18819</v>
      </c>
      <c r="I8" s="92">
        <v>17900</v>
      </c>
      <c r="J8" s="95">
        <v>11870</v>
      </c>
      <c r="K8" s="95">
        <v>6141</v>
      </c>
      <c r="L8" s="95">
        <v>5729</v>
      </c>
      <c r="M8" s="96">
        <v>12380</v>
      </c>
      <c r="N8" s="96">
        <v>6349</v>
      </c>
      <c r="O8" s="96">
        <v>6031</v>
      </c>
      <c r="P8" s="96">
        <v>12469</v>
      </c>
      <c r="Q8" s="96">
        <v>6329</v>
      </c>
      <c r="R8" s="95">
        <v>6140</v>
      </c>
      <c r="S8" s="6"/>
      <c r="T8" s="83" t="s">
        <v>394</v>
      </c>
      <c r="U8" s="1"/>
      <c r="V8" s="66">
        <v>3262</v>
      </c>
      <c r="W8" s="66">
        <v>1781</v>
      </c>
      <c r="X8" s="66">
        <v>1481</v>
      </c>
      <c r="Y8" s="66">
        <v>149</v>
      </c>
      <c r="Z8" s="66">
        <v>4</v>
      </c>
      <c r="AA8" s="75">
        <v>3</v>
      </c>
      <c r="AB8" s="75">
        <v>0</v>
      </c>
      <c r="AC8" s="66">
        <v>156</v>
      </c>
      <c r="AD8" s="66">
        <v>14</v>
      </c>
      <c r="AE8" s="75">
        <v>1</v>
      </c>
      <c r="AF8" s="75">
        <v>0</v>
      </c>
      <c r="AG8" s="75">
        <v>0</v>
      </c>
      <c r="AH8" s="75">
        <v>0</v>
      </c>
      <c r="AI8" s="66">
        <v>1320</v>
      </c>
      <c r="AJ8" s="67">
        <v>1120</v>
      </c>
      <c r="AK8" s="66">
        <v>0</v>
      </c>
      <c r="AL8" s="76">
        <v>0</v>
      </c>
      <c r="AM8" s="92">
        <v>156</v>
      </c>
      <c r="AN8" s="92">
        <v>18</v>
      </c>
      <c r="AO8" s="96">
        <v>0</v>
      </c>
      <c r="AP8" s="96">
        <v>11</v>
      </c>
      <c r="AQ8" s="96">
        <v>152</v>
      </c>
      <c r="AR8" s="96">
        <v>158</v>
      </c>
      <c r="AS8" s="96">
        <v>289</v>
      </c>
      <c r="AT8" s="96">
        <v>478</v>
      </c>
      <c r="AU8" s="96">
        <v>250</v>
      </c>
      <c r="AV8" s="96">
        <v>228</v>
      </c>
      <c r="AW8" s="96">
        <v>79</v>
      </c>
      <c r="AX8" s="96">
        <v>117</v>
      </c>
      <c r="AY8" s="96">
        <v>1</v>
      </c>
      <c r="AZ8" s="96">
        <v>15</v>
      </c>
      <c r="BA8" s="96">
        <v>170</v>
      </c>
      <c r="BB8" s="95">
        <v>96</v>
      </c>
      <c r="BC8" s="188"/>
      <c r="BD8" s="83" t="s">
        <v>394</v>
      </c>
      <c r="BE8" s="1"/>
      <c r="BF8" s="66">
        <v>256</v>
      </c>
      <c r="BG8" s="66">
        <v>617</v>
      </c>
      <c r="BH8" s="66"/>
      <c r="BI8" s="69"/>
      <c r="BJ8" s="69"/>
      <c r="BK8" s="69"/>
      <c r="BL8" s="69"/>
      <c r="BM8" s="69"/>
      <c r="BN8" s="10"/>
    </row>
    <row r="9" spans="1:66" ht="18.75" customHeight="1">
      <c r="A9" s="58" t="s">
        <v>395</v>
      </c>
      <c r="B9" s="115"/>
      <c r="C9" s="93">
        <f>C10+C25</f>
        <v>165</v>
      </c>
      <c r="D9" s="93">
        <f t="shared" ref="D9:R9" si="0">D10+D25</f>
        <v>165</v>
      </c>
      <c r="E9" s="93">
        <f t="shared" si="0"/>
        <v>0</v>
      </c>
      <c r="F9" s="93">
        <f t="shared" si="0"/>
        <v>1444</v>
      </c>
      <c r="G9" s="93">
        <f t="shared" si="0"/>
        <v>35505</v>
      </c>
      <c r="H9" s="93">
        <f t="shared" si="0"/>
        <v>18244</v>
      </c>
      <c r="I9" s="93">
        <f t="shared" si="0"/>
        <v>17261</v>
      </c>
      <c r="J9" s="93">
        <f t="shared" si="0"/>
        <v>11292</v>
      </c>
      <c r="K9" s="93">
        <f t="shared" si="0"/>
        <v>5769</v>
      </c>
      <c r="L9" s="93">
        <f t="shared" si="0"/>
        <v>5523</v>
      </c>
      <c r="M9" s="93">
        <f t="shared" si="0"/>
        <v>11845</v>
      </c>
      <c r="N9" s="93">
        <f t="shared" si="0"/>
        <v>6131</v>
      </c>
      <c r="O9" s="93">
        <f t="shared" si="0"/>
        <v>5714</v>
      </c>
      <c r="P9" s="93">
        <f t="shared" si="0"/>
        <v>12368</v>
      </c>
      <c r="Q9" s="93">
        <f t="shared" si="0"/>
        <v>6344</v>
      </c>
      <c r="R9" s="93">
        <f t="shared" si="0"/>
        <v>6024</v>
      </c>
      <c r="S9" s="6"/>
      <c r="T9" s="58" t="s">
        <v>401</v>
      </c>
      <c r="U9" s="59"/>
      <c r="V9" s="61">
        <f t="shared" ref="V9:BB9" si="1">V10+V25</f>
        <v>3250</v>
      </c>
      <c r="W9" s="61">
        <f t="shared" si="1"/>
        <v>1782</v>
      </c>
      <c r="X9" s="61">
        <f t="shared" si="1"/>
        <v>1468</v>
      </c>
      <c r="Y9" s="61">
        <f t="shared" si="1"/>
        <v>147</v>
      </c>
      <c r="Z9" s="61">
        <f t="shared" si="1"/>
        <v>5</v>
      </c>
      <c r="AA9" s="61">
        <f t="shared" si="1"/>
        <v>2</v>
      </c>
      <c r="AB9" s="61">
        <f t="shared" si="1"/>
        <v>0</v>
      </c>
      <c r="AC9" s="61">
        <f t="shared" si="1"/>
        <v>156</v>
      </c>
      <c r="AD9" s="61">
        <f t="shared" si="1"/>
        <v>16</v>
      </c>
      <c r="AE9" s="61">
        <f t="shared" si="1"/>
        <v>2</v>
      </c>
      <c r="AF9" s="61">
        <f t="shared" si="1"/>
        <v>0</v>
      </c>
      <c r="AG9" s="61">
        <f t="shared" si="1"/>
        <v>0</v>
      </c>
      <c r="AH9" s="61">
        <f t="shared" si="1"/>
        <v>0</v>
      </c>
      <c r="AI9" s="61">
        <f t="shared" si="1"/>
        <v>1326</v>
      </c>
      <c r="AJ9" s="61">
        <f t="shared" si="1"/>
        <v>1124</v>
      </c>
      <c r="AK9" s="61">
        <f t="shared" si="1"/>
        <v>0</v>
      </c>
      <c r="AL9" s="61">
        <f t="shared" si="1"/>
        <v>0</v>
      </c>
      <c r="AM9" s="61">
        <f t="shared" si="1"/>
        <v>160</v>
      </c>
      <c r="AN9" s="61">
        <f t="shared" si="1"/>
        <v>14</v>
      </c>
      <c r="AO9" s="61">
        <f t="shared" si="1"/>
        <v>0</v>
      </c>
      <c r="AP9" s="61">
        <f t="shared" si="1"/>
        <v>13</v>
      </c>
      <c r="AQ9" s="61">
        <f t="shared" si="1"/>
        <v>149</v>
      </c>
      <c r="AR9" s="61">
        <f t="shared" si="1"/>
        <v>136</v>
      </c>
      <c r="AS9" s="61">
        <f t="shared" si="1"/>
        <v>319</v>
      </c>
      <c r="AT9" s="61">
        <f>AT10+AT25</f>
        <v>475</v>
      </c>
      <c r="AU9" s="61">
        <f t="shared" si="1"/>
        <v>242</v>
      </c>
      <c r="AV9" s="61">
        <f t="shared" si="1"/>
        <v>233</v>
      </c>
      <c r="AW9" s="61">
        <f t="shared" si="1"/>
        <v>79</v>
      </c>
      <c r="AX9" s="61">
        <f t="shared" si="1"/>
        <v>111</v>
      </c>
      <c r="AY9" s="61">
        <f t="shared" si="1"/>
        <v>2</v>
      </c>
      <c r="AZ9" s="61">
        <f t="shared" si="1"/>
        <v>14</v>
      </c>
      <c r="BA9" s="61">
        <f>BA10+BA25</f>
        <v>161</v>
      </c>
      <c r="BB9" s="61">
        <f t="shared" si="1"/>
        <v>108</v>
      </c>
      <c r="BC9" s="189"/>
      <c r="BD9" s="58" t="s">
        <v>401</v>
      </c>
      <c r="BE9" s="59"/>
      <c r="BF9" s="61">
        <f t="shared" ref="BF9:BG9" si="2">BF10+BF25</f>
        <v>266</v>
      </c>
      <c r="BG9" s="60">
        <f t="shared" si="2"/>
        <v>685</v>
      </c>
      <c r="BH9" s="357"/>
      <c r="BI9" s="358"/>
      <c r="BJ9" s="358"/>
      <c r="BK9" s="358"/>
      <c r="BL9" s="358"/>
      <c r="BM9" s="358"/>
      <c r="BN9" s="10"/>
    </row>
    <row r="10" spans="1:66" s="14" customFormat="1" ht="18.75" customHeight="1">
      <c r="A10" s="395" t="s">
        <v>251</v>
      </c>
      <c r="B10" s="396"/>
      <c r="C10" s="121">
        <f>C11+C13+C15+C17+C18+C19+C21+C22+C23+C24</f>
        <v>108</v>
      </c>
      <c r="D10" s="121">
        <f t="shared" ref="D10:R10" si="3">D11+D13+D15+D17+D18+D19+D21+D22+D23+D24</f>
        <v>108</v>
      </c>
      <c r="E10" s="121">
        <f t="shared" si="3"/>
        <v>0</v>
      </c>
      <c r="F10" s="121">
        <f t="shared" si="3"/>
        <v>1083</v>
      </c>
      <c r="G10" s="121">
        <f t="shared" si="3"/>
        <v>28113</v>
      </c>
      <c r="H10" s="121">
        <f t="shared" si="3"/>
        <v>14533</v>
      </c>
      <c r="I10" s="121">
        <f t="shared" si="3"/>
        <v>13580</v>
      </c>
      <c r="J10" s="121">
        <f t="shared" si="3"/>
        <v>9014</v>
      </c>
      <c r="K10" s="94">
        <f t="shared" si="3"/>
        <v>4646</v>
      </c>
      <c r="L10" s="121">
        <f t="shared" si="3"/>
        <v>4368</v>
      </c>
      <c r="M10" s="121">
        <f t="shared" si="3"/>
        <v>9280</v>
      </c>
      <c r="N10" s="121">
        <f t="shared" si="3"/>
        <v>4844</v>
      </c>
      <c r="O10" s="121">
        <f t="shared" si="3"/>
        <v>4436</v>
      </c>
      <c r="P10" s="121">
        <f t="shared" si="3"/>
        <v>9819</v>
      </c>
      <c r="Q10" s="121">
        <f t="shared" si="3"/>
        <v>5043</v>
      </c>
      <c r="R10" s="121">
        <f t="shared" si="3"/>
        <v>4776</v>
      </c>
      <c r="S10" s="12"/>
      <c r="T10" s="399" t="s">
        <v>272</v>
      </c>
      <c r="U10" s="400"/>
      <c r="V10" s="63">
        <f t="shared" ref="V10:BB10" si="4">V11+V13+V15+V17+V18+V19+V21+V22+V23+V24</f>
        <v>2348</v>
      </c>
      <c r="W10" s="63">
        <f t="shared" si="4"/>
        <v>1256</v>
      </c>
      <c r="X10" s="63">
        <f t="shared" si="4"/>
        <v>1092</v>
      </c>
      <c r="Y10" s="63">
        <f t="shared" si="4"/>
        <v>95</v>
      </c>
      <c r="Z10" s="63">
        <f t="shared" si="4"/>
        <v>3</v>
      </c>
      <c r="AA10" s="63">
        <f t="shared" si="4"/>
        <v>2</v>
      </c>
      <c r="AB10" s="63">
        <f t="shared" si="4"/>
        <v>0</v>
      </c>
      <c r="AC10" s="63">
        <f t="shared" si="4"/>
        <v>99</v>
      </c>
      <c r="AD10" s="63">
        <f t="shared" si="4"/>
        <v>14</v>
      </c>
      <c r="AE10" s="63">
        <f t="shared" si="4"/>
        <v>2</v>
      </c>
      <c r="AF10" s="63">
        <f t="shared" si="4"/>
        <v>0</v>
      </c>
      <c r="AG10" s="63">
        <f t="shared" si="4"/>
        <v>0</v>
      </c>
      <c r="AH10" s="63">
        <f t="shared" si="4"/>
        <v>0</v>
      </c>
      <c r="AI10" s="63">
        <f t="shared" si="4"/>
        <v>960</v>
      </c>
      <c r="AJ10" s="63">
        <f t="shared" si="4"/>
        <v>850</v>
      </c>
      <c r="AK10" s="63">
        <f t="shared" si="4"/>
        <v>0</v>
      </c>
      <c r="AL10" s="63">
        <f t="shared" si="4"/>
        <v>0</v>
      </c>
      <c r="AM10" s="63">
        <f t="shared" si="4"/>
        <v>107</v>
      </c>
      <c r="AN10" s="63">
        <f t="shared" si="4"/>
        <v>10</v>
      </c>
      <c r="AO10" s="63">
        <f t="shared" si="4"/>
        <v>0</v>
      </c>
      <c r="AP10" s="63">
        <f t="shared" si="4"/>
        <v>7</v>
      </c>
      <c r="AQ10" s="63">
        <f t="shared" si="4"/>
        <v>98</v>
      </c>
      <c r="AR10" s="63">
        <f t="shared" si="4"/>
        <v>101</v>
      </c>
      <c r="AS10" s="63">
        <f t="shared" si="4"/>
        <v>267</v>
      </c>
      <c r="AT10" s="63">
        <f t="shared" si="4"/>
        <v>298</v>
      </c>
      <c r="AU10" s="63">
        <f t="shared" si="4"/>
        <v>162</v>
      </c>
      <c r="AV10" s="63">
        <f t="shared" si="4"/>
        <v>136</v>
      </c>
      <c r="AW10" s="63">
        <f t="shared" si="4"/>
        <v>48</v>
      </c>
      <c r="AX10" s="63">
        <f t="shared" si="4"/>
        <v>74</v>
      </c>
      <c r="AY10" s="63">
        <f t="shared" si="4"/>
        <v>1</v>
      </c>
      <c r="AZ10" s="63">
        <f t="shared" si="4"/>
        <v>13</v>
      </c>
      <c r="BA10" s="63">
        <f t="shared" si="4"/>
        <v>113</v>
      </c>
      <c r="BB10" s="63">
        <f t="shared" si="4"/>
        <v>49</v>
      </c>
      <c r="BC10" s="190"/>
      <c r="BD10" s="395" t="s">
        <v>253</v>
      </c>
      <c r="BE10" s="396"/>
      <c r="BF10" s="63">
        <f>BF11+BF13+BF15+BF17+BF18+BF19+BF21+BF22+BF23+BF24</f>
        <v>184</v>
      </c>
      <c r="BG10" s="62">
        <f t="shared" ref="BG10" si="5">BG11+BG13+BG15+BG17+BG18+BG19+BG21+BG22+BG23+BG24</f>
        <v>529</v>
      </c>
      <c r="BH10" s="62"/>
      <c r="BI10" s="359"/>
      <c r="BJ10" s="359"/>
      <c r="BK10" s="359"/>
      <c r="BL10" s="359"/>
      <c r="BM10" s="359"/>
      <c r="BN10" s="35"/>
    </row>
    <row r="11" spans="1:66" s="6" customFormat="1" ht="18" customHeight="1">
      <c r="A11" s="68"/>
      <c r="B11" s="65" t="s">
        <v>36</v>
      </c>
      <c r="C11" s="122">
        <v>21</v>
      </c>
      <c r="D11" s="96">
        <v>21</v>
      </c>
      <c r="E11" s="75">
        <v>0</v>
      </c>
      <c r="F11" s="96">
        <v>286</v>
      </c>
      <c r="G11" s="96">
        <f>SUM(H11:I11)</f>
        <v>7927</v>
      </c>
      <c r="H11" s="96">
        <v>4132</v>
      </c>
      <c r="I11" s="95">
        <v>3795</v>
      </c>
      <c r="J11" s="95">
        <f>SUM(K11:L11)</f>
        <v>2506</v>
      </c>
      <c r="K11" s="95">
        <v>1306</v>
      </c>
      <c r="L11" s="95">
        <v>1200</v>
      </c>
      <c r="M11" s="96">
        <f>SUM(N11:O11)</f>
        <v>2673</v>
      </c>
      <c r="N11" s="95">
        <v>1401</v>
      </c>
      <c r="O11" s="99">
        <v>1272</v>
      </c>
      <c r="P11" s="96">
        <f>SUM(Q11:R11)</f>
        <v>2748</v>
      </c>
      <c r="Q11" s="96">
        <v>1425</v>
      </c>
      <c r="R11" s="95">
        <v>1323</v>
      </c>
      <c r="T11" s="68"/>
      <c r="U11" s="65" t="s">
        <v>36</v>
      </c>
      <c r="V11" s="67">
        <f>SUM(W11:X11)</f>
        <v>596</v>
      </c>
      <c r="W11" s="69">
        <v>309</v>
      </c>
      <c r="X11" s="66">
        <v>287</v>
      </c>
      <c r="Y11" s="66">
        <v>18</v>
      </c>
      <c r="Z11" s="75">
        <v>1</v>
      </c>
      <c r="AA11" s="75">
        <v>1</v>
      </c>
      <c r="AB11" s="75">
        <v>0</v>
      </c>
      <c r="AC11" s="66">
        <v>19</v>
      </c>
      <c r="AD11" s="66">
        <v>5</v>
      </c>
      <c r="AE11" s="66">
        <v>1</v>
      </c>
      <c r="AF11" s="66">
        <v>0</v>
      </c>
      <c r="AG11" s="66">
        <v>0</v>
      </c>
      <c r="AH11" s="66">
        <v>0</v>
      </c>
      <c r="AI11" s="66">
        <v>243</v>
      </c>
      <c r="AJ11" s="67">
        <v>223</v>
      </c>
      <c r="AK11" s="66">
        <v>0</v>
      </c>
      <c r="AL11" s="76">
        <v>0</v>
      </c>
      <c r="AM11" s="95">
        <v>24</v>
      </c>
      <c r="AN11" s="67">
        <v>1</v>
      </c>
      <c r="AO11" s="67">
        <v>0</v>
      </c>
      <c r="AP11" s="66">
        <v>2</v>
      </c>
      <c r="AQ11" s="66">
        <v>28</v>
      </c>
      <c r="AR11" s="66">
        <v>31</v>
      </c>
      <c r="AS11" s="66">
        <v>43</v>
      </c>
      <c r="AT11" s="66">
        <f>SUM(AU11:AV11)</f>
        <v>68</v>
      </c>
      <c r="AU11" s="66">
        <v>47</v>
      </c>
      <c r="AV11" s="66">
        <v>21</v>
      </c>
      <c r="AW11" s="66">
        <v>13</v>
      </c>
      <c r="AX11" s="66">
        <v>14</v>
      </c>
      <c r="AY11" s="75">
        <v>0</v>
      </c>
      <c r="AZ11" s="66">
        <v>3</v>
      </c>
      <c r="BA11" s="66">
        <f>AU11-AW11-AY11</f>
        <v>34</v>
      </c>
      <c r="BB11" s="67">
        <f>AV11-AX11-AZ11</f>
        <v>4</v>
      </c>
      <c r="BC11" s="191"/>
      <c r="BD11" s="68"/>
      <c r="BE11" s="65" t="s">
        <v>36</v>
      </c>
      <c r="BF11" s="66">
        <v>40</v>
      </c>
      <c r="BG11" s="66">
        <v>139</v>
      </c>
      <c r="BH11" s="66"/>
      <c r="BI11" s="69"/>
      <c r="BJ11" s="107"/>
      <c r="BK11" s="69"/>
      <c r="BL11" s="69"/>
      <c r="BM11" s="69"/>
      <c r="BN11" s="10"/>
    </row>
    <row r="12" spans="1:66" s="232" customFormat="1" ht="18" customHeight="1">
      <c r="A12" s="226"/>
      <c r="B12" s="227"/>
      <c r="C12" s="228">
        <v>2</v>
      </c>
      <c r="D12" s="229">
        <v>2</v>
      </c>
      <c r="E12" s="230" t="s">
        <v>351</v>
      </c>
      <c r="F12" s="231">
        <v>13</v>
      </c>
      <c r="G12" s="231">
        <v>224</v>
      </c>
      <c r="H12" s="231">
        <v>166</v>
      </c>
      <c r="I12" s="229">
        <v>58</v>
      </c>
      <c r="J12" s="229">
        <v>91</v>
      </c>
      <c r="K12" s="229">
        <v>70</v>
      </c>
      <c r="L12" s="229">
        <v>21</v>
      </c>
      <c r="M12" s="231">
        <v>95</v>
      </c>
      <c r="N12" s="231">
        <v>73</v>
      </c>
      <c r="O12" s="231">
        <v>22</v>
      </c>
      <c r="P12" s="231">
        <v>38</v>
      </c>
      <c r="Q12" s="231">
        <v>23</v>
      </c>
      <c r="R12" s="229">
        <v>15</v>
      </c>
      <c r="T12" s="226"/>
      <c r="U12" s="227"/>
      <c r="V12" s="231">
        <v>22</v>
      </c>
      <c r="W12" s="231">
        <v>11</v>
      </c>
      <c r="X12" s="231">
        <v>11</v>
      </c>
      <c r="Y12" s="230" t="s">
        <v>342</v>
      </c>
      <c r="Z12" s="230" t="s">
        <v>342</v>
      </c>
      <c r="AA12" s="230" t="s">
        <v>342</v>
      </c>
      <c r="AB12" s="230" t="s">
        <v>342</v>
      </c>
      <c r="AC12" s="230">
        <v>2</v>
      </c>
      <c r="AD12" s="230" t="s">
        <v>342</v>
      </c>
      <c r="AE12" s="230">
        <v>1</v>
      </c>
      <c r="AF12" s="230" t="s">
        <v>342</v>
      </c>
      <c r="AG12" s="230" t="s">
        <v>342</v>
      </c>
      <c r="AH12" s="230" t="s">
        <v>342</v>
      </c>
      <c r="AI12" s="231">
        <v>8</v>
      </c>
      <c r="AJ12" s="229">
        <v>10</v>
      </c>
      <c r="AK12" s="230" t="s">
        <v>351</v>
      </c>
      <c r="AL12" s="230" t="s">
        <v>342</v>
      </c>
      <c r="AM12" s="230">
        <v>1</v>
      </c>
      <c r="AN12" s="230" t="s">
        <v>396</v>
      </c>
      <c r="AO12" s="230" t="s">
        <v>342</v>
      </c>
      <c r="AP12" s="230" t="s">
        <v>342</v>
      </c>
      <c r="AQ12" s="230" t="s">
        <v>342</v>
      </c>
      <c r="AR12" s="230" t="s">
        <v>342</v>
      </c>
      <c r="AS12" s="231">
        <v>35</v>
      </c>
      <c r="AT12" s="231">
        <v>2</v>
      </c>
      <c r="AU12" s="230">
        <v>1</v>
      </c>
      <c r="AV12" s="230">
        <v>1</v>
      </c>
      <c r="AW12" s="230" t="s">
        <v>342</v>
      </c>
      <c r="AX12" s="230" t="s">
        <v>342</v>
      </c>
      <c r="AY12" s="230" t="s">
        <v>342</v>
      </c>
      <c r="AZ12" s="230" t="s">
        <v>342</v>
      </c>
      <c r="BA12" s="230">
        <v>1</v>
      </c>
      <c r="BB12" s="230">
        <v>1</v>
      </c>
      <c r="BC12" s="233"/>
      <c r="BD12" s="226"/>
      <c r="BE12" s="227"/>
      <c r="BF12" s="230" t="s">
        <v>342</v>
      </c>
      <c r="BG12" s="356" t="s">
        <v>342</v>
      </c>
      <c r="BH12" s="360"/>
      <c r="BI12" s="361"/>
      <c r="BJ12" s="361"/>
      <c r="BK12" s="361"/>
      <c r="BL12" s="361"/>
      <c r="BM12" s="361"/>
      <c r="BN12" s="234"/>
    </row>
    <row r="13" spans="1:66" s="18" customFormat="1" ht="18" customHeight="1">
      <c r="A13" s="68"/>
      <c r="B13" s="65" t="s">
        <v>38</v>
      </c>
      <c r="C13" s="123">
        <v>18</v>
      </c>
      <c r="D13" s="124">
        <v>18</v>
      </c>
      <c r="E13" s="75">
        <v>0</v>
      </c>
      <c r="F13" s="124">
        <v>175</v>
      </c>
      <c r="G13" s="125">
        <f>SUM(H13:I13)</f>
        <v>4681</v>
      </c>
      <c r="H13" s="125">
        <v>2475</v>
      </c>
      <c r="I13" s="126">
        <v>2206</v>
      </c>
      <c r="J13" s="126">
        <f>SUM(K13:L13)</f>
        <v>1515</v>
      </c>
      <c r="K13" s="126">
        <v>788</v>
      </c>
      <c r="L13" s="95">
        <v>727</v>
      </c>
      <c r="M13" s="125">
        <f>SUM(N13:O13)</f>
        <v>1501</v>
      </c>
      <c r="N13" s="127">
        <v>823</v>
      </c>
      <c r="O13" s="127">
        <v>678</v>
      </c>
      <c r="P13" s="127">
        <f>SUM(Q13:R13)</f>
        <v>1665</v>
      </c>
      <c r="Q13" s="127">
        <v>864</v>
      </c>
      <c r="R13" s="127">
        <v>801</v>
      </c>
      <c r="S13" s="17"/>
      <c r="T13" s="68"/>
      <c r="U13" s="65" t="s">
        <v>38</v>
      </c>
      <c r="V13" s="116">
        <f>SUM(W13:X13)</f>
        <v>389</v>
      </c>
      <c r="W13" s="116">
        <v>225</v>
      </c>
      <c r="X13" s="116">
        <v>164</v>
      </c>
      <c r="Y13" s="116">
        <v>15</v>
      </c>
      <c r="Z13" s="66">
        <v>0</v>
      </c>
      <c r="AA13" s="117">
        <v>1</v>
      </c>
      <c r="AB13" s="75">
        <v>0</v>
      </c>
      <c r="AC13" s="117">
        <v>17</v>
      </c>
      <c r="AD13" s="75">
        <v>1</v>
      </c>
      <c r="AE13" s="117">
        <v>1</v>
      </c>
      <c r="AF13" s="75">
        <v>0</v>
      </c>
      <c r="AG13" s="75">
        <v>0</v>
      </c>
      <c r="AH13" s="75">
        <v>0</v>
      </c>
      <c r="AI13" s="118">
        <v>175</v>
      </c>
      <c r="AJ13" s="185">
        <v>129</v>
      </c>
      <c r="AK13" s="75">
        <v>0</v>
      </c>
      <c r="AL13" s="76">
        <v>0</v>
      </c>
      <c r="AM13" s="95">
        <v>17</v>
      </c>
      <c r="AN13" s="67">
        <v>3</v>
      </c>
      <c r="AO13" s="66">
        <v>0</v>
      </c>
      <c r="AP13" s="66">
        <v>1</v>
      </c>
      <c r="AQ13" s="66">
        <v>16</v>
      </c>
      <c r="AR13" s="66">
        <v>13</v>
      </c>
      <c r="AS13" s="75">
        <v>28</v>
      </c>
      <c r="AT13" s="66">
        <f>SUM(AU13:AV13)</f>
        <v>34</v>
      </c>
      <c r="AU13" s="66">
        <v>18</v>
      </c>
      <c r="AV13" s="66">
        <v>16</v>
      </c>
      <c r="AW13" s="66">
        <v>7</v>
      </c>
      <c r="AX13" s="66">
        <v>11</v>
      </c>
      <c r="AY13" s="66">
        <v>0</v>
      </c>
      <c r="AZ13" s="66">
        <v>1</v>
      </c>
      <c r="BA13" s="66">
        <f>AU13-AW13-AY13</f>
        <v>11</v>
      </c>
      <c r="BB13" s="67">
        <f>AV13-AX13-AZ13</f>
        <v>4</v>
      </c>
      <c r="BC13" s="191"/>
      <c r="BD13" s="68"/>
      <c r="BE13" s="65" t="s">
        <v>38</v>
      </c>
      <c r="BF13" s="66">
        <v>30</v>
      </c>
      <c r="BG13" s="66">
        <v>94</v>
      </c>
      <c r="BH13" s="66"/>
      <c r="BI13" s="69"/>
      <c r="BJ13" s="107"/>
      <c r="BK13" s="69"/>
      <c r="BL13" s="107"/>
      <c r="BM13" s="107"/>
      <c r="BN13" s="36"/>
    </row>
    <row r="14" spans="1:66" s="232" customFormat="1" ht="18" customHeight="1">
      <c r="A14" s="226"/>
      <c r="B14" s="227"/>
      <c r="C14" s="228">
        <v>2</v>
      </c>
      <c r="D14" s="228">
        <v>2</v>
      </c>
      <c r="E14" s="230" t="s">
        <v>351</v>
      </c>
      <c r="F14" s="231">
        <v>19</v>
      </c>
      <c r="G14" s="231">
        <v>601</v>
      </c>
      <c r="H14" s="231">
        <v>313</v>
      </c>
      <c r="I14" s="229">
        <v>288</v>
      </c>
      <c r="J14" s="229">
        <v>189</v>
      </c>
      <c r="K14" s="229">
        <v>95</v>
      </c>
      <c r="L14" s="229">
        <v>94</v>
      </c>
      <c r="M14" s="231">
        <v>181</v>
      </c>
      <c r="N14" s="231">
        <v>95</v>
      </c>
      <c r="O14" s="231">
        <v>86</v>
      </c>
      <c r="P14" s="231">
        <v>231</v>
      </c>
      <c r="Q14" s="231">
        <v>123</v>
      </c>
      <c r="R14" s="229">
        <v>108</v>
      </c>
      <c r="T14" s="226"/>
      <c r="U14" s="227"/>
      <c r="V14" s="231">
        <v>40</v>
      </c>
      <c r="W14" s="231">
        <v>25</v>
      </c>
      <c r="X14" s="231">
        <v>15</v>
      </c>
      <c r="Y14" s="230" t="s">
        <v>342</v>
      </c>
      <c r="Z14" s="230" t="s">
        <v>342</v>
      </c>
      <c r="AA14" s="230">
        <v>1</v>
      </c>
      <c r="AB14" s="230" t="s">
        <v>342</v>
      </c>
      <c r="AC14" s="230">
        <v>1</v>
      </c>
      <c r="AD14" s="230">
        <v>1</v>
      </c>
      <c r="AE14" s="230">
        <v>1</v>
      </c>
      <c r="AF14" s="230" t="s">
        <v>342</v>
      </c>
      <c r="AG14" s="230" t="s">
        <v>342</v>
      </c>
      <c r="AH14" s="230" t="s">
        <v>342</v>
      </c>
      <c r="AI14" s="231">
        <v>22</v>
      </c>
      <c r="AJ14" s="229">
        <v>12</v>
      </c>
      <c r="AK14" s="230" t="s">
        <v>342</v>
      </c>
      <c r="AL14" s="230" t="s">
        <v>342</v>
      </c>
      <c r="AM14" s="230" t="s">
        <v>342</v>
      </c>
      <c r="AN14" s="230">
        <v>1</v>
      </c>
      <c r="AO14" s="230" t="s">
        <v>342</v>
      </c>
      <c r="AP14" s="230" t="s">
        <v>342</v>
      </c>
      <c r="AQ14" s="230" t="s">
        <v>342</v>
      </c>
      <c r="AR14" s="230">
        <v>1</v>
      </c>
      <c r="AS14" s="231">
        <v>20</v>
      </c>
      <c r="AT14" s="231">
        <v>1</v>
      </c>
      <c r="AU14" s="230" t="s">
        <v>342</v>
      </c>
      <c r="AV14" s="231">
        <v>1</v>
      </c>
      <c r="AW14" s="230" t="s">
        <v>342</v>
      </c>
      <c r="AX14" s="230" t="s">
        <v>342</v>
      </c>
      <c r="AY14" s="230" t="s">
        <v>342</v>
      </c>
      <c r="AZ14" s="230" t="s">
        <v>342</v>
      </c>
      <c r="BA14" s="230" t="s">
        <v>342</v>
      </c>
      <c r="BB14" s="229">
        <f t="shared" ref="BB14" si="6">AV14-AX14-AZ14</f>
        <v>1</v>
      </c>
      <c r="BC14" s="235"/>
      <c r="BD14" s="226"/>
      <c r="BE14" s="227"/>
      <c r="BF14" s="230" t="s">
        <v>342</v>
      </c>
      <c r="BG14" s="356" t="s">
        <v>342</v>
      </c>
      <c r="BH14" s="362"/>
      <c r="BI14" s="361"/>
      <c r="BJ14" s="361"/>
      <c r="BK14" s="363"/>
      <c r="BL14" s="361"/>
      <c r="BM14" s="361"/>
      <c r="BN14" s="234"/>
    </row>
    <row r="15" spans="1:66" s="18" customFormat="1" ht="18" customHeight="1">
      <c r="A15" s="68"/>
      <c r="B15" s="65" t="s">
        <v>39</v>
      </c>
      <c r="C15" s="128">
        <v>26</v>
      </c>
      <c r="D15" s="124">
        <v>26</v>
      </c>
      <c r="E15" s="75">
        <v>0</v>
      </c>
      <c r="F15" s="124">
        <v>256</v>
      </c>
      <c r="G15" s="125">
        <f>SUM(H15:I15)</f>
        <v>6659</v>
      </c>
      <c r="H15" s="126">
        <v>3431</v>
      </c>
      <c r="I15" s="126">
        <v>3228</v>
      </c>
      <c r="J15" s="126">
        <f>SUM(K15:L15)</f>
        <v>2162</v>
      </c>
      <c r="K15" s="126">
        <v>1082</v>
      </c>
      <c r="L15" s="126">
        <v>1080</v>
      </c>
      <c r="M15" s="125">
        <f>SUM(N15:O15)</f>
        <v>2195</v>
      </c>
      <c r="N15" s="129">
        <v>1133</v>
      </c>
      <c r="O15" s="129">
        <v>1062</v>
      </c>
      <c r="P15" s="125">
        <f>SUM(Q15:R15)</f>
        <v>2302</v>
      </c>
      <c r="Q15" s="129">
        <v>1216</v>
      </c>
      <c r="R15" s="127">
        <v>1086</v>
      </c>
      <c r="S15" s="17"/>
      <c r="T15" s="68"/>
      <c r="U15" s="65" t="s">
        <v>39</v>
      </c>
      <c r="V15" s="66">
        <f>SUM(W15:X15)</f>
        <v>530</v>
      </c>
      <c r="W15" s="116">
        <v>256</v>
      </c>
      <c r="X15" s="116">
        <v>274</v>
      </c>
      <c r="Y15" s="116">
        <v>23</v>
      </c>
      <c r="Z15" s="117">
        <v>1</v>
      </c>
      <c r="AA15" s="75">
        <v>0</v>
      </c>
      <c r="AB15" s="75">
        <v>0</v>
      </c>
      <c r="AC15" s="117">
        <v>22</v>
      </c>
      <c r="AD15" s="117">
        <v>3</v>
      </c>
      <c r="AE15" s="75">
        <v>0</v>
      </c>
      <c r="AF15" s="75">
        <v>0</v>
      </c>
      <c r="AG15" s="75">
        <v>0</v>
      </c>
      <c r="AH15" s="75">
        <v>0</v>
      </c>
      <c r="AI15" s="118">
        <v>195</v>
      </c>
      <c r="AJ15" s="185">
        <v>219</v>
      </c>
      <c r="AK15" s="75">
        <v>0</v>
      </c>
      <c r="AL15" s="76">
        <v>0</v>
      </c>
      <c r="AM15" s="95">
        <v>24</v>
      </c>
      <c r="AN15" s="67">
        <v>2</v>
      </c>
      <c r="AO15" s="66">
        <v>0</v>
      </c>
      <c r="AP15" s="66">
        <v>0</v>
      </c>
      <c r="AQ15" s="66">
        <v>15</v>
      </c>
      <c r="AR15" s="66">
        <v>25</v>
      </c>
      <c r="AS15" s="75">
        <v>92</v>
      </c>
      <c r="AT15" s="66">
        <f>SUM(AU15:AV15)</f>
        <v>46</v>
      </c>
      <c r="AU15" s="66">
        <v>30</v>
      </c>
      <c r="AV15" s="66">
        <v>16</v>
      </c>
      <c r="AW15" s="66">
        <v>11</v>
      </c>
      <c r="AX15" s="66">
        <v>13</v>
      </c>
      <c r="AY15" s="75">
        <v>0</v>
      </c>
      <c r="AZ15" s="75">
        <v>0</v>
      </c>
      <c r="BA15" s="66">
        <f>AU15-AW15-AY15</f>
        <v>19</v>
      </c>
      <c r="BB15" s="67">
        <f>AV15-AX15-AZ15</f>
        <v>3</v>
      </c>
      <c r="BC15" s="11"/>
      <c r="BD15" s="68"/>
      <c r="BE15" s="65" t="s">
        <v>39</v>
      </c>
      <c r="BF15" s="66">
        <v>42</v>
      </c>
      <c r="BG15" s="66">
        <v>124</v>
      </c>
      <c r="BH15" s="66"/>
      <c r="BI15" s="107"/>
      <c r="BJ15" s="107"/>
      <c r="BK15" s="107"/>
      <c r="BL15" s="107"/>
      <c r="BM15" s="107"/>
      <c r="BN15" s="36"/>
    </row>
    <row r="16" spans="1:66" s="236" customFormat="1" ht="18" customHeight="1">
      <c r="A16" s="226"/>
      <c r="B16" s="227"/>
      <c r="C16" s="228">
        <v>2</v>
      </c>
      <c r="D16" s="228">
        <v>2</v>
      </c>
      <c r="E16" s="230" t="s">
        <v>351</v>
      </c>
      <c r="F16" s="229">
        <v>8</v>
      </c>
      <c r="G16" s="229">
        <v>112</v>
      </c>
      <c r="H16" s="229">
        <v>37</v>
      </c>
      <c r="I16" s="229">
        <v>75</v>
      </c>
      <c r="J16" s="229">
        <v>40</v>
      </c>
      <c r="K16" s="229" t="s">
        <v>354</v>
      </c>
      <c r="L16" s="229" t="s">
        <v>354</v>
      </c>
      <c r="M16" s="229">
        <v>41</v>
      </c>
      <c r="N16" s="229" t="s">
        <v>354</v>
      </c>
      <c r="O16" s="229" t="s">
        <v>354</v>
      </c>
      <c r="P16" s="229">
        <v>31</v>
      </c>
      <c r="Q16" s="229" t="s">
        <v>354</v>
      </c>
      <c r="R16" s="229" t="s">
        <v>354</v>
      </c>
      <c r="T16" s="226"/>
      <c r="U16" s="227"/>
      <c r="V16" s="229">
        <v>16</v>
      </c>
      <c r="W16" s="229">
        <v>9</v>
      </c>
      <c r="X16" s="229">
        <v>7</v>
      </c>
      <c r="Y16" s="229" t="s">
        <v>354</v>
      </c>
      <c r="Z16" s="229" t="s">
        <v>354</v>
      </c>
      <c r="AA16" s="229" t="s">
        <v>354</v>
      </c>
      <c r="AB16" s="229" t="s">
        <v>354</v>
      </c>
      <c r="AC16" s="229" t="s">
        <v>354</v>
      </c>
      <c r="AD16" s="229" t="s">
        <v>354</v>
      </c>
      <c r="AE16" s="229" t="s">
        <v>354</v>
      </c>
      <c r="AF16" s="229" t="s">
        <v>354</v>
      </c>
      <c r="AG16" s="229" t="s">
        <v>354</v>
      </c>
      <c r="AH16" s="229" t="s">
        <v>354</v>
      </c>
      <c r="AI16" s="229" t="s">
        <v>354</v>
      </c>
      <c r="AJ16" s="229" t="s">
        <v>354</v>
      </c>
      <c r="AK16" s="229" t="s">
        <v>354</v>
      </c>
      <c r="AL16" s="229" t="s">
        <v>354</v>
      </c>
      <c r="AM16" s="229" t="s">
        <v>354</v>
      </c>
      <c r="AN16" s="229" t="s">
        <v>354</v>
      </c>
      <c r="AO16" s="229" t="s">
        <v>354</v>
      </c>
      <c r="AP16" s="229" t="s">
        <v>354</v>
      </c>
      <c r="AQ16" s="229" t="s">
        <v>354</v>
      </c>
      <c r="AR16" s="229" t="s">
        <v>354</v>
      </c>
      <c r="AS16" s="229" t="s">
        <v>354</v>
      </c>
      <c r="AT16" s="230" t="s">
        <v>342</v>
      </c>
      <c r="AU16" s="230" t="s">
        <v>342</v>
      </c>
      <c r="AV16" s="230" t="s">
        <v>342</v>
      </c>
      <c r="AW16" s="230" t="s">
        <v>342</v>
      </c>
      <c r="AX16" s="230" t="s">
        <v>342</v>
      </c>
      <c r="AY16" s="230" t="s">
        <v>342</v>
      </c>
      <c r="AZ16" s="230" t="s">
        <v>342</v>
      </c>
      <c r="BA16" s="230" t="s">
        <v>342</v>
      </c>
      <c r="BB16" s="230" t="s">
        <v>342</v>
      </c>
      <c r="BC16" s="235"/>
      <c r="BD16" s="226"/>
      <c r="BE16" s="227"/>
      <c r="BF16" s="230" t="s">
        <v>342</v>
      </c>
      <c r="BG16" s="356" t="s">
        <v>342</v>
      </c>
      <c r="BH16" s="360"/>
      <c r="BI16" s="361"/>
      <c r="BJ16" s="361"/>
      <c r="BK16" s="361"/>
      <c r="BL16" s="361"/>
      <c r="BM16" s="361"/>
      <c r="BN16" s="237"/>
    </row>
    <row r="17" spans="1:66" s="244" customFormat="1" ht="18" customHeight="1">
      <c r="A17" s="238"/>
      <c r="B17" s="239" t="s">
        <v>40</v>
      </c>
      <c r="C17" s="240">
        <v>4</v>
      </c>
      <c r="D17" s="241">
        <v>4</v>
      </c>
      <c r="E17" s="242">
        <v>0</v>
      </c>
      <c r="F17" s="241">
        <v>37</v>
      </c>
      <c r="G17" s="241">
        <f t="shared" ref="G17:G19" si="7">SUM(H17:I17)</f>
        <v>950</v>
      </c>
      <c r="H17" s="243">
        <v>478</v>
      </c>
      <c r="I17" s="243">
        <v>472</v>
      </c>
      <c r="J17" s="243">
        <f t="shared" ref="J17:J19" si="8">SUM(K17:L17)</f>
        <v>296</v>
      </c>
      <c r="K17" s="243">
        <v>154</v>
      </c>
      <c r="L17" s="243">
        <v>142</v>
      </c>
      <c r="M17" s="241">
        <f t="shared" ref="M17:M19" si="9">SUM(N17:O17)</f>
        <v>315</v>
      </c>
      <c r="N17" s="241">
        <v>169</v>
      </c>
      <c r="O17" s="241">
        <v>146</v>
      </c>
      <c r="P17" s="241">
        <f t="shared" ref="P17:P19" si="10">SUM(Q17:R17)</f>
        <v>339</v>
      </c>
      <c r="Q17" s="241">
        <v>155</v>
      </c>
      <c r="R17" s="243">
        <v>184</v>
      </c>
      <c r="T17" s="238"/>
      <c r="U17" s="239" t="s">
        <v>40</v>
      </c>
      <c r="V17" s="245">
        <f t="shared" ref="V17:V19" si="11">SUM(W17:X17)</f>
        <v>79</v>
      </c>
      <c r="W17" s="245">
        <v>43</v>
      </c>
      <c r="X17" s="245">
        <v>36</v>
      </c>
      <c r="Y17" s="245">
        <v>4</v>
      </c>
      <c r="Z17" s="242">
        <v>0</v>
      </c>
      <c r="AA17" s="242">
        <v>0</v>
      </c>
      <c r="AB17" s="242">
        <v>0</v>
      </c>
      <c r="AC17" s="245">
        <v>4</v>
      </c>
      <c r="AD17" s="242">
        <v>0</v>
      </c>
      <c r="AE17" s="242">
        <v>0</v>
      </c>
      <c r="AF17" s="242">
        <v>0</v>
      </c>
      <c r="AG17" s="242">
        <v>0</v>
      </c>
      <c r="AH17" s="242">
        <v>0</v>
      </c>
      <c r="AI17" s="245">
        <v>35</v>
      </c>
      <c r="AJ17" s="246">
        <v>29</v>
      </c>
      <c r="AK17" s="242">
        <v>0</v>
      </c>
      <c r="AL17" s="247">
        <v>0</v>
      </c>
      <c r="AM17" s="243">
        <v>4</v>
      </c>
      <c r="AN17" s="247">
        <v>0</v>
      </c>
      <c r="AO17" s="245">
        <v>0</v>
      </c>
      <c r="AP17" s="245">
        <v>0</v>
      </c>
      <c r="AQ17" s="245">
        <v>0</v>
      </c>
      <c r="AR17" s="245">
        <v>3</v>
      </c>
      <c r="AS17" s="245">
        <v>2</v>
      </c>
      <c r="AT17" s="245">
        <f t="shared" ref="AT17:AT19" si="12">SUM(AU17:AV17)</f>
        <v>10</v>
      </c>
      <c r="AU17" s="245">
        <v>6</v>
      </c>
      <c r="AV17" s="245">
        <v>4</v>
      </c>
      <c r="AW17" s="245">
        <v>0</v>
      </c>
      <c r="AX17" s="245">
        <v>4</v>
      </c>
      <c r="AY17" s="247">
        <v>0</v>
      </c>
      <c r="AZ17" s="242">
        <v>0</v>
      </c>
      <c r="BA17" s="245">
        <f t="shared" ref="BA17:BA19" si="13">AU17-AW17-AY17</f>
        <v>6</v>
      </c>
      <c r="BB17" s="246">
        <f t="shared" ref="BB17:BB19" si="14">AV17-AX17-AZ17</f>
        <v>0</v>
      </c>
      <c r="BC17" s="248"/>
      <c r="BD17" s="238"/>
      <c r="BE17" s="239" t="s">
        <v>40</v>
      </c>
      <c r="BF17" s="245">
        <v>6</v>
      </c>
      <c r="BG17" s="245">
        <v>11</v>
      </c>
      <c r="BH17" s="66"/>
      <c r="BI17" s="69"/>
      <c r="BJ17" s="107"/>
      <c r="BK17" s="69"/>
      <c r="BL17" s="107"/>
      <c r="BM17" s="107"/>
      <c r="BN17" s="249"/>
    </row>
    <row r="18" spans="1:66" s="244" customFormat="1" ht="18" customHeight="1">
      <c r="A18" s="238"/>
      <c r="B18" s="239" t="s">
        <v>41</v>
      </c>
      <c r="C18" s="240">
        <v>6</v>
      </c>
      <c r="D18" s="241">
        <v>6</v>
      </c>
      <c r="E18" s="242">
        <v>0</v>
      </c>
      <c r="F18" s="241">
        <v>56</v>
      </c>
      <c r="G18" s="241">
        <f t="shared" si="7"/>
        <v>1543</v>
      </c>
      <c r="H18" s="243">
        <v>773</v>
      </c>
      <c r="I18" s="243">
        <v>770</v>
      </c>
      <c r="J18" s="243">
        <f t="shared" si="8"/>
        <v>454</v>
      </c>
      <c r="K18" s="243">
        <v>231</v>
      </c>
      <c r="L18" s="243">
        <v>223</v>
      </c>
      <c r="M18" s="241">
        <f t="shared" si="9"/>
        <v>509</v>
      </c>
      <c r="N18" s="241">
        <v>252</v>
      </c>
      <c r="O18" s="241">
        <v>257</v>
      </c>
      <c r="P18" s="241">
        <f t="shared" si="10"/>
        <v>580</v>
      </c>
      <c r="Q18" s="241">
        <v>290</v>
      </c>
      <c r="R18" s="243">
        <v>290</v>
      </c>
      <c r="T18" s="238"/>
      <c r="U18" s="239" t="s">
        <v>41</v>
      </c>
      <c r="V18" s="245">
        <f t="shared" si="11"/>
        <v>129</v>
      </c>
      <c r="W18" s="245">
        <v>75</v>
      </c>
      <c r="X18" s="245">
        <v>54</v>
      </c>
      <c r="Y18" s="245">
        <v>6</v>
      </c>
      <c r="Z18" s="242">
        <v>0</v>
      </c>
      <c r="AA18" s="242">
        <v>0</v>
      </c>
      <c r="AB18" s="242">
        <v>0</v>
      </c>
      <c r="AC18" s="245">
        <v>6</v>
      </c>
      <c r="AD18" s="242">
        <v>0</v>
      </c>
      <c r="AE18" s="242">
        <v>0</v>
      </c>
      <c r="AF18" s="242">
        <v>0</v>
      </c>
      <c r="AG18" s="242">
        <v>0</v>
      </c>
      <c r="AH18" s="242">
        <v>0</v>
      </c>
      <c r="AI18" s="245">
        <v>57</v>
      </c>
      <c r="AJ18" s="246">
        <v>45</v>
      </c>
      <c r="AK18" s="242">
        <v>0</v>
      </c>
      <c r="AL18" s="247">
        <v>0</v>
      </c>
      <c r="AM18" s="243">
        <v>8</v>
      </c>
      <c r="AN18" s="247">
        <v>0</v>
      </c>
      <c r="AO18" s="245">
        <v>0</v>
      </c>
      <c r="AP18" s="245">
        <v>0</v>
      </c>
      <c r="AQ18" s="245">
        <v>6</v>
      </c>
      <c r="AR18" s="245">
        <v>1</v>
      </c>
      <c r="AS18" s="245">
        <v>1</v>
      </c>
      <c r="AT18" s="245">
        <f t="shared" si="12"/>
        <v>13</v>
      </c>
      <c r="AU18" s="245">
        <v>4</v>
      </c>
      <c r="AV18" s="245">
        <v>9</v>
      </c>
      <c r="AW18" s="245">
        <v>4</v>
      </c>
      <c r="AX18" s="245">
        <v>4</v>
      </c>
      <c r="AY18" s="247">
        <v>0</v>
      </c>
      <c r="AZ18" s="242">
        <v>0</v>
      </c>
      <c r="BA18" s="245">
        <f t="shared" si="13"/>
        <v>0</v>
      </c>
      <c r="BB18" s="246">
        <f t="shared" si="14"/>
        <v>5</v>
      </c>
      <c r="BC18" s="248"/>
      <c r="BD18" s="238"/>
      <c r="BE18" s="239" t="s">
        <v>41</v>
      </c>
      <c r="BF18" s="245">
        <v>8</v>
      </c>
      <c r="BG18" s="245">
        <v>20</v>
      </c>
      <c r="BH18" s="66"/>
      <c r="BI18" s="69"/>
      <c r="BJ18" s="107"/>
      <c r="BK18" s="69"/>
      <c r="BL18" s="107"/>
      <c r="BM18" s="107"/>
      <c r="BN18" s="249"/>
    </row>
    <row r="19" spans="1:66" ht="18" customHeight="1">
      <c r="A19" s="68"/>
      <c r="B19" s="65" t="s">
        <v>186</v>
      </c>
      <c r="C19" s="122">
        <v>10</v>
      </c>
      <c r="D19" s="96">
        <v>10</v>
      </c>
      <c r="E19" s="75">
        <v>0</v>
      </c>
      <c r="F19" s="96">
        <v>76</v>
      </c>
      <c r="G19" s="96">
        <f t="shared" si="7"/>
        <v>1860</v>
      </c>
      <c r="H19" s="95">
        <v>971</v>
      </c>
      <c r="I19" s="95">
        <v>889</v>
      </c>
      <c r="J19" s="95">
        <f t="shared" si="8"/>
        <v>621</v>
      </c>
      <c r="K19" s="95">
        <v>318</v>
      </c>
      <c r="L19" s="95">
        <v>303</v>
      </c>
      <c r="M19" s="96">
        <f t="shared" si="9"/>
        <v>593</v>
      </c>
      <c r="N19" s="96">
        <v>306</v>
      </c>
      <c r="O19" s="96">
        <v>287</v>
      </c>
      <c r="P19" s="96">
        <f t="shared" si="10"/>
        <v>646</v>
      </c>
      <c r="Q19" s="96">
        <v>347</v>
      </c>
      <c r="R19" s="95">
        <v>299</v>
      </c>
      <c r="S19" s="6"/>
      <c r="T19" s="68"/>
      <c r="U19" s="65" t="s">
        <v>265</v>
      </c>
      <c r="V19" s="66">
        <f t="shared" si="11"/>
        <v>179</v>
      </c>
      <c r="W19" s="66">
        <v>96</v>
      </c>
      <c r="X19" s="66">
        <v>83</v>
      </c>
      <c r="Y19" s="66">
        <v>7</v>
      </c>
      <c r="Z19" s="75">
        <v>1</v>
      </c>
      <c r="AA19" s="75">
        <v>0</v>
      </c>
      <c r="AB19" s="75">
        <v>0</v>
      </c>
      <c r="AC19" s="66">
        <v>7</v>
      </c>
      <c r="AD19" s="75">
        <v>3</v>
      </c>
      <c r="AE19" s="75">
        <v>0</v>
      </c>
      <c r="AF19" s="75">
        <v>0</v>
      </c>
      <c r="AG19" s="75">
        <v>0</v>
      </c>
      <c r="AH19" s="75">
        <v>0</v>
      </c>
      <c r="AI19" s="66">
        <v>70</v>
      </c>
      <c r="AJ19" s="67">
        <v>64</v>
      </c>
      <c r="AK19" s="75">
        <v>0</v>
      </c>
      <c r="AL19" s="76">
        <v>0</v>
      </c>
      <c r="AM19" s="95">
        <v>8</v>
      </c>
      <c r="AN19" s="67">
        <v>1</v>
      </c>
      <c r="AO19" s="66">
        <v>0</v>
      </c>
      <c r="AP19" s="66">
        <v>1</v>
      </c>
      <c r="AQ19" s="66">
        <v>12</v>
      </c>
      <c r="AR19" s="66">
        <v>5</v>
      </c>
      <c r="AS19" s="66">
        <v>67</v>
      </c>
      <c r="AT19" s="66">
        <f t="shared" si="12"/>
        <v>24</v>
      </c>
      <c r="AU19" s="66">
        <v>10</v>
      </c>
      <c r="AV19" s="66">
        <v>14</v>
      </c>
      <c r="AW19" s="66">
        <v>2</v>
      </c>
      <c r="AX19" s="66">
        <v>10</v>
      </c>
      <c r="AY19" s="76">
        <v>1</v>
      </c>
      <c r="AZ19" s="66">
        <v>3</v>
      </c>
      <c r="BA19" s="66">
        <f t="shared" si="13"/>
        <v>7</v>
      </c>
      <c r="BB19" s="67">
        <f t="shared" si="14"/>
        <v>1</v>
      </c>
      <c r="BC19" s="11"/>
      <c r="BD19" s="68"/>
      <c r="BE19" s="65" t="s">
        <v>248</v>
      </c>
      <c r="BF19" s="66">
        <v>13</v>
      </c>
      <c r="BG19" s="66">
        <v>40</v>
      </c>
      <c r="BH19" s="66"/>
      <c r="BI19" s="107"/>
      <c r="BJ19" s="107"/>
      <c r="BK19" s="69"/>
      <c r="BL19" s="69"/>
      <c r="BM19" s="69"/>
      <c r="BN19" s="10"/>
    </row>
    <row r="20" spans="1:66" s="236" customFormat="1" ht="18" customHeight="1">
      <c r="A20" s="226"/>
      <c r="B20" s="227"/>
      <c r="C20" s="228">
        <v>1</v>
      </c>
      <c r="D20" s="229">
        <v>1</v>
      </c>
      <c r="E20" s="230" t="s">
        <v>351</v>
      </c>
      <c r="F20" s="229">
        <v>6</v>
      </c>
      <c r="G20" s="229">
        <v>237</v>
      </c>
      <c r="H20" s="229">
        <v>101</v>
      </c>
      <c r="I20" s="229">
        <v>136</v>
      </c>
      <c r="J20" s="229">
        <v>80</v>
      </c>
      <c r="K20" s="229" t="s">
        <v>354</v>
      </c>
      <c r="L20" s="229" t="s">
        <v>354</v>
      </c>
      <c r="M20" s="230">
        <v>77</v>
      </c>
      <c r="N20" s="229" t="s">
        <v>354</v>
      </c>
      <c r="O20" s="229" t="s">
        <v>354</v>
      </c>
      <c r="P20" s="230">
        <v>80</v>
      </c>
      <c r="Q20" s="229" t="s">
        <v>354</v>
      </c>
      <c r="R20" s="229" t="s">
        <v>354</v>
      </c>
      <c r="T20" s="226"/>
      <c r="U20" s="227"/>
      <c r="V20" s="229">
        <v>14</v>
      </c>
      <c r="W20" s="229">
        <v>9</v>
      </c>
      <c r="X20" s="229">
        <v>5</v>
      </c>
      <c r="Y20" s="229" t="s">
        <v>354</v>
      </c>
      <c r="Z20" s="229" t="s">
        <v>354</v>
      </c>
      <c r="AA20" s="229" t="s">
        <v>354</v>
      </c>
      <c r="AB20" s="229" t="s">
        <v>354</v>
      </c>
      <c r="AC20" s="229" t="s">
        <v>354</v>
      </c>
      <c r="AD20" s="229" t="s">
        <v>354</v>
      </c>
      <c r="AE20" s="229" t="s">
        <v>354</v>
      </c>
      <c r="AF20" s="229" t="s">
        <v>354</v>
      </c>
      <c r="AG20" s="229" t="s">
        <v>354</v>
      </c>
      <c r="AH20" s="229" t="s">
        <v>354</v>
      </c>
      <c r="AI20" s="229" t="s">
        <v>354</v>
      </c>
      <c r="AJ20" s="229" t="s">
        <v>354</v>
      </c>
      <c r="AK20" s="229" t="s">
        <v>354</v>
      </c>
      <c r="AL20" s="229" t="s">
        <v>354</v>
      </c>
      <c r="AM20" s="229" t="s">
        <v>354</v>
      </c>
      <c r="AN20" s="229" t="s">
        <v>354</v>
      </c>
      <c r="AO20" s="229" t="s">
        <v>354</v>
      </c>
      <c r="AP20" s="229" t="s">
        <v>354</v>
      </c>
      <c r="AQ20" s="229" t="s">
        <v>354</v>
      </c>
      <c r="AR20" s="229" t="s">
        <v>354</v>
      </c>
      <c r="AS20" s="229" t="s">
        <v>354</v>
      </c>
      <c r="AT20" s="231">
        <v>1</v>
      </c>
      <c r="AU20" s="229" t="s">
        <v>354</v>
      </c>
      <c r="AV20" s="229" t="s">
        <v>354</v>
      </c>
      <c r="AW20" s="229" t="s">
        <v>354</v>
      </c>
      <c r="AX20" s="229" t="s">
        <v>354</v>
      </c>
      <c r="AY20" s="229" t="s">
        <v>354</v>
      </c>
      <c r="AZ20" s="229" t="s">
        <v>354</v>
      </c>
      <c r="BA20" s="229" t="s">
        <v>354</v>
      </c>
      <c r="BB20" s="229" t="s">
        <v>354</v>
      </c>
      <c r="BC20" s="235"/>
      <c r="BD20" s="226"/>
      <c r="BE20" s="227"/>
      <c r="BF20" s="230" t="s">
        <v>342</v>
      </c>
      <c r="BG20" s="356" t="s">
        <v>342</v>
      </c>
      <c r="BH20" s="360"/>
      <c r="BI20" s="361"/>
      <c r="BJ20" s="361"/>
      <c r="BK20" s="361"/>
      <c r="BL20" s="361"/>
      <c r="BM20" s="361"/>
      <c r="BN20" s="237"/>
    </row>
    <row r="21" spans="1:66" s="244" customFormat="1" ht="18" customHeight="1">
      <c r="A21" s="238"/>
      <c r="B21" s="239" t="s">
        <v>42</v>
      </c>
      <c r="C21" s="240">
        <v>5</v>
      </c>
      <c r="D21" s="241">
        <v>5</v>
      </c>
      <c r="E21" s="242">
        <v>0</v>
      </c>
      <c r="F21" s="241">
        <v>51</v>
      </c>
      <c r="G21" s="241">
        <f t="shared" ref="G21:G24" si="15">SUM(H21:I21)</f>
        <v>1191</v>
      </c>
      <c r="H21" s="241">
        <v>601</v>
      </c>
      <c r="I21" s="243">
        <v>590</v>
      </c>
      <c r="J21" s="243">
        <f t="shared" ref="J21:J24" si="16">SUM(K21:L21)</f>
        <v>420</v>
      </c>
      <c r="K21" s="243">
        <v>227</v>
      </c>
      <c r="L21" s="243">
        <v>193</v>
      </c>
      <c r="M21" s="241">
        <f t="shared" ref="M21:M24" si="17">SUM(N21:O21)</f>
        <v>371</v>
      </c>
      <c r="N21" s="241">
        <v>174</v>
      </c>
      <c r="O21" s="241">
        <v>197</v>
      </c>
      <c r="P21" s="241">
        <f t="shared" ref="P21:P24" si="18">SUM(Q21:R21)</f>
        <v>400</v>
      </c>
      <c r="Q21" s="241">
        <v>200</v>
      </c>
      <c r="R21" s="243">
        <v>200</v>
      </c>
      <c r="T21" s="238"/>
      <c r="U21" s="239" t="s">
        <v>42</v>
      </c>
      <c r="V21" s="245">
        <f t="shared" ref="V21:V24" si="19">SUM(W21:X21)</f>
        <v>110</v>
      </c>
      <c r="W21" s="245">
        <v>62</v>
      </c>
      <c r="X21" s="245">
        <v>48</v>
      </c>
      <c r="Y21" s="245">
        <v>5</v>
      </c>
      <c r="Z21" s="242">
        <v>0</v>
      </c>
      <c r="AA21" s="242">
        <v>0</v>
      </c>
      <c r="AB21" s="242">
        <v>0</v>
      </c>
      <c r="AC21" s="245">
        <v>6</v>
      </c>
      <c r="AD21" s="242">
        <v>0</v>
      </c>
      <c r="AE21" s="242">
        <v>0</v>
      </c>
      <c r="AF21" s="242">
        <v>0</v>
      </c>
      <c r="AG21" s="242">
        <v>0</v>
      </c>
      <c r="AH21" s="242">
        <v>0</v>
      </c>
      <c r="AI21" s="245">
        <v>45</v>
      </c>
      <c r="AJ21" s="246">
        <v>32</v>
      </c>
      <c r="AK21" s="242">
        <v>0</v>
      </c>
      <c r="AL21" s="247">
        <v>0</v>
      </c>
      <c r="AM21" s="243">
        <v>4</v>
      </c>
      <c r="AN21" s="247">
        <v>1</v>
      </c>
      <c r="AO21" s="245">
        <v>0</v>
      </c>
      <c r="AP21" s="245">
        <v>1</v>
      </c>
      <c r="AQ21" s="245">
        <v>6</v>
      </c>
      <c r="AR21" s="245">
        <v>10</v>
      </c>
      <c r="AS21" s="245">
        <v>3</v>
      </c>
      <c r="AT21" s="245">
        <f t="shared" ref="AT21:AT24" si="20">SUM(AU21:AV21)</f>
        <v>28</v>
      </c>
      <c r="AU21" s="245">
        <v>11</v>
      </c>
      <c r="AV21" s="245">
        <v>17</v>
      </c>
      <c r="AW21" s="245">
        <v>2</v>
      </c>
      <c r="AX21" s="245">
        <v>4</v>
      </c>
      <c r="AY21" s="247">
        <v>0</v>
      </c>
      <c r="AZ21" s="245">
        <v>2</v>
      </c>
      <c r="BA21" s="245">
        <f t="shared" ref="BA21:BA24" si="21">AU21-AW21-AY21</f>
        <v>9</v>
      </c>
      <c r="BB21" s="247">
        <f t="shared" ref="BB21:BB24" si="22">AV21-AX21-AZ21</f>
        <v>11</v>
      </c>
      <c r="BC21" s="250"/>
      <c r="BD21" s="238"/>
      <c r="BE21" s="239" t="s">
        <v>42</v>
      </c>
      <c r="BF21" s="245">
        <v>11</v>
      </c>
      <c r="BG21" s="245">
        <v>35</v>
      </c>
      <c r="BH21" s="66"/>
      <c r="BI21" s="107"/>
      <c r="BJ21" s="107"/>
      <c r="BK21" s="69"/>
      <c r="BL21" s="107"/>
      <c r="BM21" s="107"/>
      <c r="BN21" s="249"/>
    </row>
    <row r="22" spans="1:66" s="244" customFormat="1" ht="18" customHeight="1">
      <c r="A22" s="238"/>
      <c r="B22" s="239" t="s">
        <v>43</v>
      </c>
      <c r="C22" s="240">
        <v>9</v>
      </c>
      <c r="D22" s="241">
        <v>9</v>
      </c>
      <c r="E22" s="242">
        <v>0</v>
      </c>
      <c r="F22" s="241">
        <v>73</v>
      </c>
      <c r="G22" s="241">
        <f t="shared" si="15"/>
        <v>1643</v>
      </c>
      <c r="H22" s="241">
        <v>815</v>
      </c>
      <c r="I22" s="243">
        <v>828</v>
      </c>
      <c r="J22" s="243">
        <f t="shared" si="16"/>
        <v>533</v>
      </c>
      <c r="K22" s="243">
        <v>275</v>
      </c>
      <c r="L22" s="243">
        <v>258</v>
      </c>
      <c r="M22" s="241">
        <f t="shared" si="17"/>
        <v>563</v>
      </c>
      <c r="N22" s="241">
        <v>285</v>
      </c>
      <c r="O22" s="241">
        <v>278</v>
      </c>
      <c r="P22" s="241">
        <f t="shared" si="18"/>
        <v>547</v>
      </c>
      <c r="Q22" s="243">
        <v>255</v>
      </c>
      <c r="R22" s="243">
        <v>292</v>
      </c>
      <c r="T22" s="238"/>
      <c r="U22" s="239" t="s">
        <v>43</v>
      </c>
      <c r="V22" s="245">
        <f t="shared" si="19"/>
        <v>170</v>
      </c>
      <c r="W22" s="245">
        <v>101</v>
      </c>
      <c r="X22" s="245">
        <v>69</v>
      </c>
      <c r="Y22" s="245">
        <v>8</v>
      </c>
      <c r="Z22" s="242">
        <v>0</v>
      </c>
      <c r="AA22" s="242">
        <v>0</v>
      </c>
      <c r="AB22" s="242">
        <v>0</v>
      </c>
      <c r="AC22" s="245">
        <v>11</v>
      </c>
      <c r="AD22" s="242">
        <v>0</v>
      </c>
      <c r="AE22" s="242">
        <v>0</v>
      </c>
      <c r="AF22" s="242">
        <v>0</v>
      </c>
      <c r="AG22" s="242">
        <v>0</v>
      </c>
      <c r="AH22" s="242">
        <v>0</v>
      </c>
      <c r="AI22" s="245">
        <v>72</v>
      </c>
      <c r="AJ22" s="246">
        <v>48</v>
      </c>
      <c r="AK22" s="242">
        <v>0</v>
      </c>
      <c r="AL22" s="247">
        <v>0</v>
      </c>
      <c r="AM22" s="243">
        <v>8</v>
      </c>
      <c r="AN22" s="246">
        <v>2</v>
      </c>
      <c r="AO22" s="245">
        <v>0</v>
      </c>
      <c r="AP22" s="245">
        <v>2</v>
      </c>
      <c r="AQ22" s="245">
        <v>10</v>
      </c>
      <c r="AR22" s="245">
        <v>9</v>
      </c>
      <c r="AS22" s="245">
        <v>22</v>
      </c>
      <c r="AT22" s="245">
        <f t="shared" si="20"/>
        <v>46</v>
      </c>
      <c r="AU22" s="246">
        <v>23</v>
      </c>
      <c r="AV22" s="245">
        <v>23</v>
      </c>
      <c r="AW22" s="245">
        <v>4</v>
      </c>
      <c r="AX22" s="245">
        <v>6</v>
      </c>
      <c r="AY22" s="247">
        <v>0</v>
      </c>
      <c r="AZ22" s="245">
        <v>2</v>
      </c>
      <c r="BA22" s="245">
        <f t="shared" si="21"/>
        <v>19</v>
      </c>
      <c r="BB22" s="246">
        <f t="shared" si="22"/>
        <v>15</v>
      </c>
      <c r="BC22" s="248"/>
      <c r="BD22" s="238"/>
      <c r="BE22" s="239" t="s">
        <v>43</v>
      </c>
      <c r="BF22" s="245">
        <v>18</v>
      </c>
      <c r="BG22" s="245">
        <v>39</v>
      </c>
      <c r="BH22" s="66"/>
      <c r="BI22" s="69"/>
      <c r="BJ22" s="107"/>
      <c r="BK22" s="69"/>
      <c r="BL22" s="107"/>
      <c r="BM22" s="107"/>
      <c r="BN22" s="249"/>
    </row>
    <row r="23" spans="1:66" s="244" customFormat="1" ht="18" customHeight="1">
      <c r="A23" s="238"/>
      <c r="B23" s="239" t="s">
        <v>180</v>
      </c>
      <c r="C23" s="251">
        <v>5</v>
      </c>
      <c r="D23" s="243">
        <v>5</v>
      </c>
      <c r="E23" s="242">
        <v>0</v>
      </c>
      <c r="F23" s="241">
        <v>40</v>
      </c>
      <c r="G23" s="241">
        <f t="shared" si="15"/>
        <v>841</v>
      </c>
      <c r="H23" s="243">
        <v>425</v>
      </c>
      <c r="I23" s="243">
        <v>416</v>
      </c>
      <c r="J23" s="243">
        <f t="shared" si="16"/>
        <v>240</v>
      </c>
      <c r="K23" s="243">
        <v>121</v>
      </c>
      <c r="L23" s="243">
        <v>119</v>
      </c>
      <c r="M23" s="241">
        <f t="shared" si="17"/>
        <v>293</v>
      </c>
      <c r="N23" s="241">
        <v>165</v>
      </c>
      <c r="O23" s="241">
        <v>128</v>
      </c>
      <c r="P23" s="241">
        <f t="shared" si="18"/>
        <v>308</v>
      </c>
      <c r="Q23" s="241">
        <v>139</v>
      </c>
      <c r="R23" s="243">
        <v>169</v>
      </c>
      <c r="T23" s="238"/>
      <c r="U23" s="239" t="s">
        <v>180</v>
      </c>
      <c r="V23" s="246">
        <f t="shared" si="19"/>
        <v>91</v>
      </c>
      <c r="W23" s="246">
        <v>47</v>
      </c>
      <c r="X23" s="246">
        <v>44</v>
      </c>
      <c r="Y23" s="246">
        <v>5</v>
      </c>
      <c r="Z23" s="247">
        <v>0</v>
      </c>
      <c r="AA23" s="247">
        <v>0</v>
      </c>
      <c r="AB23" s="247">
        <v>0</v>
      </c>
      <c r="AC23" s="246">
        <v>3</v>
      </c>
      <c r="AD23" s="247">
        <v>2</v>
      </c>
      <c r="AE23" s="247">
        <v>0</v>
      </c>
      <c r="AF23" s="247">
        <v>0</v>
      </c>
      <c r="AG23" s="247">
        <v>0</v>
      </c>
      <c r="AH23" s="247">
        <v>0</v>
      </c>
      <c r="AI23" s="246">
        <v>36</v>
      </c>
      <c r="AJ23" s="246">
        <v>33</v>
      </c>
      <c r="AK23" s="242">
        <v>0</v>
      </c>
      <c r="AL23" s="247">
        <v>0</v>
      </c>
      <c r="AM23" s="243">
        <v>6</v>
      </c>
      <c r="AN23" s="247">
        <v>0</v>
      </c>
      <c r="AO23" s="246">
        <v>0</v>
      </c>
      <c r="AP23" s="246">
        <v>0</v>
      </c>
      <c r="AQ23" s="246">
        <v>3</v>
      </c>
      <c r="AR23" s="246">
        <v>3</v>
      </c>
      <c r="AS23" s="247">
        <v>7</v>
      </c>
      <c r="AT23" s="246">
        <f t="shared" si="20"/>
        <v>20</v>
      </c>
      <c r="AU23" s="246">
        <v>7</v>
      </c>
      <c r="AV23" s="246">
        <v>13</v>
      </c>
      <c r="AW23" s="246">
        <v>3</v>
      </c>
      <c r="AX23" s="246">
        <v>5</v>
      </c>
      <c r="AY23" s="247">
        <v>0</v>
      </c>
      <c r="AZ23" s="246">
        <v>2</v>
      </c>
      <c r="BA23" s="246">
        <f t="shared" si="21"/>
        <v>4</v>
      </c>
      <c r="BB23" s="246">
        <f t="shared" si="22"/>
        <v>6</v>
      </c>
      <c r="BC23" s="248"/>
      <c r="BD23" s="238"/>
      <c r="BE23" s="239" t="s">
        <v>180</v>
      </c>
      <c r="BF23" s="246">
        <v>11</v>
      </c>
      <c r="BG23" s="245">
        <v>16</v>
      </c>
      <c r="BH23" s="66"/>
      <c r="BI23" s="69"/>
      <c r="BJ23" s="107"/>
      <c r="BK23" s="69"/>
      <c r="BL23" s="107"/>
      <c r="BM23" s="107"/>
      <c r="BN23" s="249"/>
    </row>
    <row r="24" spans="1:66" s="244" customFormat="1" ht="18" customHeight="1">
      <c r="A24" s="238"/>
      <c r="B24" s="239" t="s">
        <v>183</v>
      </c>
      <c r="C24" s="251">
        <v>4</v>
      </c>
      <c r="D24" s="241">
        <v>4</v>
      </c>
      <c r="E24" s="242">
        <v>0</v>
      </c>
      <c r="F24" s="241">
        <v>33</v>
      </c>
      <c r="G24" s="241">
        <f t="shared" si="15"/>
        <v>818</v>
      </c>
      <c r="H24" s="241">
        <v>432</v>
      </c>
      <c r="I24" s="243">
        <v>386</v>
      </c>
      <c r="J24" s="243">
        <f t="shared" si="16"/>
        <v>267</v>
      </c>
      <c r="K24" s="243">
        <v>144</v>
      </c>
      <c r="L24" s="240">
        <v>123</v>
      </c>
      <c r="M24" s="241">
        <f t="shared" si="17"/>
        <v>267</v>
      </c>
      <c r="N24" s="241">
        <v>136</v>
      </c>
      <c r="O24" s="241">
        <v>131</v>
      </c>
      <c r="P24" s="241">
        <f t="shared" si="18"/>
        <v>284</v>
      </c>
      <c r="Q24" s="243">
        <v>152</v>
      </c>
      <c r="R24" s="243">
        <v>132</v>
      </c>
      <c r="T24" s="238"/>
      <c r="U24" s="239" t="s">
        <v>183</v>
      </c>
      <c r="V24" s="246">
        <f t="shared" si="19"/>
        <v>75</v>
      </c>
      <c r="W24" s="246">
        <v>42</v>
      </c>
      <c r="X24" s="246">
        <v>33</v>
      </c>
      <c r="Y24" s="246">
        <v>4</v>
      </c>
      <c r="Z24" s="242">
        <v>0</v>
      </c>
      <c r="AA24" s="242">
        <v>0</v>
      </c>
      <c r="AB24" s="242">
        <v>0</v>
      </c>
      <c r="AC24" s="246">
        <v>4</v>
      </c>
      <c r="AD24" s="247">
        <v>0</v>
      </c>
      <c r="AE24" s="247">
        <v>0</v>
      </c>
      <c r="AF24" s="247">
        <v>0</v>
      </c>
      <c r="AG24" s="247">
        <v>0</v>
      </c>
      <c r="AH24" s="247">
        <v>0</v>
      </c>
      <c r="AI24" s="246">
        <v>32</v>
      </c>
      <c r="AJ24" s="246">
        <v>28</v>
      </c>
      <c r="AK24" s="242">
        <v>0</v>
      </c>
      <c r="AL24" s="247">
        <v>0</v>
      </c>
      <c r="AM24" s="243">
        <v>4</v>
      </c>
      <c r="AN24" s="247">
        <v>0</v>
      </c>
      <c r="AO24" s="246">
        <v>0</v>
      </c>
      <c r="AP24" s="246">
        <v>0</v>
      </c>
      <c r="AQ24" s="246">
        <v>2</v>
      </c>
      <c r="AR24" s="246">
        <v>1</v>
      </c>
      <c r="AS24" s="247">
        <v>2</v>
      </c>
      <c r="AT24" s="246">
        <f t="shared" si="20"/>
        <v>9</v>
      </c>
      <c r="AU24" s="246">
        <v>6</v>
      </c>
      <c r="AV24" s="246">
        <v>3</v>
      </c>
      <c r="AW24" s="246">
        <v>2</v>
      </c>
      <c r="AX24" s="246">
        <v>3</v>
      </c>
      <c r="AY24" s="242">
        <v>0</v>
      </c>
      <c r="AZ24" s="247">
        <v>0</v>
      </c>
      <c r="BA24" s="246">
        <f t="shared" si="21"/>
        <v>4</v>
      </c>
      <c r="BB24" s="246">
        <f t="shared" si="22"/>
        <v>0</v>
      </c>
      <c r="BC24" s="248"/>
      <c r="BD24" s="238"/>
      <c r="BE24" s="239" t="s">
        <v>183</v>
      </c>
      <c r="BF24" s="246">
        <v>5</v>
      </c>
      <c r="BG24" s="245">
        <v>11</v>
      </c>
      <c r="BH24" s="66"/>
      <c r="BI24" s="69"/>
      <c r="BJ24" s="107"/>
      <c r="BK24" s="69"/>
      <c r="BL24" s="107"/>
      <c r="BM24" s="107"/>
      <c r="BN24" s="249"/>
    </row>
    <row r="25" spans="1:66" s="14" customFormat="1" ht="18.75" customHeight="1">
      <c r="A25" s="399" t="s">
        <v>252</v>
      </c>
      <c r="B25" s="400"/>
      <c r="C25" s="130">
        <f>C26+C31+C34+C36+C40+C44+C52+C57</f>
        <v>57</v>
      </c>
      <c r="D25" s="94">
        <f t="shared" ref="D25:R25" si="23">D26+D31+D34+D36+D40+D44+D52+D57</f>
        <v>57</v>
      </c>
      <c r="E25" s="94">
        <f t="shared" si="23"/>
        <v>0</v>
      </c>
      <c r="F25" s="94">
        <f t="shared" si="23"/>
        <v>361</v>
      </c>
      <c r="G25" s="94">
        <f t="shared" si="23"/>
        <v>7392</v>
      </c>
      <c r="H25" s="94">
        <f t="shared" si="23"/>
        <v>3711</v>
      </c>
      <c r="I25" s="94">
        <f t="shared" si="23"/>
        <v>3681</v>
      </c>
      <c r="J25" s="94">
        <f t="shared" si="23"/>
        <v>2278</v>
      </c>
      <c r="K25" s="94">
        <f t="shared" si="23"/>
        <v>1123</v>
      </c>
      <c r="L25" s="94">
        <f t="shared" si="23"/>
        <v>1155</v>
      </c>
      <c r="M25" s="94">
        <f t="shared" si="23"/>
        <v>2565</v>
      </c>
      <c r="N25" s="94">
        <f t="shared" si="23"/>
        <v>1287</v>
      </c>
      <c r="O25" s="94">
        <f t="shared" si="23"/>
        <v>1278</v>
      </c>
      <c r="P25" s="94">
        <f t="shared" si="23"/>
        <v>2549</v>
      </c>
      <c r="Q25" s="94">
        <f t="shared" si="23"/>
        <v>1301</v>
      </c>
      <c r="R25" s="94">
        <f t="shared" si="23"/>
        <v>1248</v>
      </c>
      <c r="S25" s="12"/>
      <c r="T25" s="399" t="s">
        <v>252</v>
      </c>
      <c r="U25" s="400"/>
      <c r="V25" s="62">
        <f t="shared" ref="V25:BB25" si="24">V26+V31+V34+V36+V40+V44+V52+V57</f>
        <v>902</v>
      </c>
      <c r="W25" s="62">
        <f t="shared" si="24"/>
        <v>526</v>
      </c>
      <c r="X25" s="62">
        <f t="shared" si="24"/>
        <v>376</v>
      </c>
      <c r="Y25" s="62">
        <f t="shared" si="24"/>
        <v>52</v>
      </c>
      <c r="Z25" s="62">
        <f t="shared" si="24"/>
        <v>2</v>
      </c>
      <c r="AA25" s="62">
        <f t="shared" si="24"/>
        <v>0</v>
      </c>
      <c r="AB25" s="62">
        <f t="shared" si="24"/>
        <v>0</v>
      </c>
      <c r="AC25" s="62">
        <f t="shared" si="24"/>
        <v>57</v>
      </c>
      <c r="AD25" s="62">
        <f t="shared" si="24"/>
        <v>2</v>
      </c>
      <c r="AE25" s="62">
        <f t="shared" si="24"/>
        <v>0</v>
      </c>
      <c r="AF25" s="62">
        <f t="shared" si="24"/>
        <v>0</v>
      </c>
      <c r="AG25" s="62">
        <f t="shared" si="24"/>
        <v>0</v>
      </c>
      <c r="AH25" s="62">
        <f t="shared" si="24"/>
        <v>0</v>
      </c>
      <c r="AI25" s="62">
        <f t="shared" si="24"/>
        <v>366</v>
      </c>
      <c r="AJ25" s="63">
        <f t="shared" si="24"/>
        <v>274</v>
      </c>
      <c r="AK25" s="62">
        <f t="shared" si="24"/>
        <v>0</v>
      </c>
      <c r="AL25" s="62">
        <f t="shared" si="24"/>
        <v>0</v>
      </c>
      <c r="AM25" s="62">
        <f t="shared" si="24"/>
        <v>53</v>
      </c>
      <c r="AN25" s="62">
        <f t="shared" si="24"/>
        <v>4</v>
      </c>
      <c r="AO25" s="62">
        <f t="shared" si="24"/>
        <v>0</v>
      </c>
      <c r="AP25" s="62">
        <f t="shared" si="24"/>
        <v>6</v>
      </c>
      <c r="AQ25" s="62">
        <f t="shared" si="24"/>
        <v>51</v>
      </c>
      <c r="AR25" s="62">
        <f t="shared" si="24"/>
        <v>35</v>
      </c>
      <c r="AS25" s="62">
        <f t="shared" si="24"/>
        <v>52</v>
      </c>
      <c r="AT25" s="62">
        <f t="shared" si="24"/>
        <v>177</v>
      </c>
      <c r="AU25" s="62">
        <f t="shared" si="24"/>
        <v>80</v>
      </c>
      <c r="AV25" s="62">
        <f t="shared" si="24"/>
        <v>97</v>
      </c>
      <c r="AW25" s="62">
        <f t="shared" si="24"/>
        <v>31</v>
      </c>
      <c r="AX25" s="62">
        <f t="shared" si="24"/>
        <v>37</v>
      </c>
      <c r="AY25" s="62">
        <f t="shared" si="24"/>
        <v>1</v>
      </c>
      <c r="AZ25" s="62">
        <f t="shared" si="24"/>
        <v>1</v>
      </c>
      <c r="BA25" s="62">
        <f t="shared" si="24"/>
        <v>48</v>
      </c>
      <c r="BB25" s="63">
        <f t="shared" si="24"/>
        <v>59</v>
      </c>
      <c r="BC25" s="13"/>
      <c r="BD25" s="399" t="s">
        <v>252</v>
      </c>
      <c r="BE25" s="400"/>
      <c r="BF25" s="63">
        <f t="shared" ref="BF25:BG25" si="25">BF26+BF31+BF34+BF36+BF40+BF44+BF52+BF57</f>
        <v>82</v>
      </c>
      <c r="BG25" s="62">
        <f t="shared" si="25"/>
        <v>156</v>
      </c>
      <c r="BH25" s="62"/>
      <c r="BI25" s="359"/>
      <c r="BJ25" s="359"/>
      <c r="BK25" s="359"/>
      <c r="BL25" s="359"/>
      <c r="BM25" s="359"/>
      <c r="BN25" s="35"/>
    </row>
    <row r="26" spans="1:66" s="201" customFormat="1" ht="18" customHeight="1">
      <c r="A26" s="397" t="s">
        <v>194</v>
      </c>
      <c r="B26" s="398"/>
      <c r="C26" s="204">
        <f>SUM(C27:C30)</f>
        <v>8</v>
      </c>
      <c r="D26" s="198">
        <f t="shared" ref="D26:R26" si="26">SUM(D27:D30)</f>
        <v>8</v>
      </c>
      <c r="E26" s="198">
        <f t="shared" si="26"/>
        <v>0</v>
      </c>
      <c r="F26" s="198">
        <f t="shared" si="26"/>
        <v>34</v>
      </c>
      <c r="G26" s="198">
        <f t="shared" si="26"/>
        <v>481</v>
      </c>
      <c r="H26" s="198">
        <f t="shared" si="26"/>
        <v>262</v>
      </c>
      <c r="I26" s="198">
        <f t="shared" si="26"/>
        <v>219</v>
      </c>
      <c r="J26" s="198">
        <f t="shared" si="26"/>
        <v>144</v>
      </c>
      <c r="K26" s="198">
        <f t="shared" si="26"/>
        <v>78</v>
      </c>
      <c r="L26" s="198">
        <f t="shared" si="26"/>
        <v>66</v>
      </c>
      <c r="M26" s="198">
        <f t="shared" si="26"/>
        <v>157</v>
      </c>
      <c r="N26" s="198">
        <f t="shared" si="26"/>
        <v>86</v>
      </c>
      <c r="O26" s="198">
        <f t="shared" si="26"/>
        <v>71</v>
      </c>
      <c r="P26" s="198">
        <f t="shared" si="26"/>
        <v>180</v>
      </c>
      <c r="Q26" s="198">
        <f t="shared" si="26"/>
        <v>98</v>
      </c>
      <c r="R26" s="198">
        <f t="shared" si="26"/>
        <v>82</v>
      </c>
      <c r="S26" s="199"/>
      <c r="T26" s="397" t="s">
        <v>194</v>
      </c>
      <c r="U26" s="412"/>
      <c r="V26" s="194">
        <f t="shared" ref="V26:BB26" si="27">SUM(V27:V30)</f>
        <v>103</v>
      </c>
      <c r="W26" s="194">
        <f t="shared" si="27"/>
        <v>55</v>
      </c>
      <c r="X26" s="194">
        <f t="shared" si="27"/>
        <v>48</v>
      </c>
      <c r="Y26" s="194">
        <f t="shared" si="27"/>
        <v>8</v>
      </c>
      <c r="Z26" s="194">
        <f t="shared" si="27"/>
        <v>0</v>
      </c>
      <c r="AA26" s="194">
        <f t="shared" si="27"/>
        <v>0</v>
      </c>
      <c r="AB26" s="194">
        <f t="shared" si="27"/>
        <v>0</v>
      </c>
      <c r="AC26" s="194">
        <f t="shared" si="27"/>
        <v>8</v>
      </c>
      <c r="AD26" s="194">
        <f t="shared" si="27"/>
        <v>0</v>
      </c>
      <c r="AE26" s="194">
        <f t="shared" si="27"/>
        <v>0</v>
      </c>
      <c r="AF26" s="194">
        <f t="shared" si="27"/>
        <v>0</v>
      </c>
      <c r="AG26" s="194">
        <f t="shared" si="27"/>
        <v>0</v>
      </c>
      <c r="AH26" s="194">
        <f t="shared" si="27"/>
        <v>0</v>
      </c>
      <c r="AI26" s="194">
        <f t="shared" si="27"/>
        <v>35</v>
      </c>
      <c r="AJ26" s="195">
        <f t="shared" si="27"/>
        <v>29</v>
      </c>
      <c r="AK26" s="194">
        <f t="shared" si="27"/>
        <v>0</v>
      </c>
      <c r="AL26" s="194">
        <f t="shared" si="27"/>
        <v>0</v>
      </c>
      <c r="AM26" s="194">
        <f t="shared" si="27"/>
        <v>8</v>
      </c>
      <c r="AN26" s="194">
        <f t="shared" si="27"/>
        <v>1</v>
      </c>
      <c r="AO26" s="194">
        <f t="shared" si="27"/>
        <v>0</v>
      </c>
      <c r="AP26" s="194">
        <f t="shared" si="27"/>
        <v>2</v>
      </c>
      <c r="AQ26" s="194">
        <f t="shared" si="27"/>
        <v>4</v>
      </c>
      <c r="AR26" s="194">
        <f t="shared" si="27"/>
        <v>8</v>
      </c>
      <c r="AS26" s="194">
        <f t="shared" si="27"/>
        <v>2</v>
      </c>
      <c r="AT26" s="194">
        <f t="shared" si="27"/>
        <v>17</v>
      </c>
      <c r="AU26" s="194">
        <f t="shared" si="27"/>
        <v>4</v>
      </c>
      <c r="AV26" s="194">
        <f t="shared" si="27"/>
        <v>13</v>
      </c>
      <c r="AW26" s="194">
        <f t="shared" si="27"/>
        <v>3</v>
      </c>
      <c r="AX26" s="194">
        <f t="shared" si="27"/>
        <v>5</v>
      </c>
      <c r="AY26" s="194">
        <f t="shared" si="27"/>
        <v>0</v>
      </c>
      <c r="AZ26" s="194">
        <f t="shared" si="27"/>
        <v>0</v>
      </c>
      <c r="BA26" s="194">
        <f t="shared" si="27"/>
        <v>1</v>
      </c>
      <c r="BB26" s="195">
        <f t="shared" si="27"/>
        <v>8</v>
      </c>
      <c r="BC26" s="200"/>
      <c r="BD26" s="397" t="s">
        <v>194</v>
      </c>
      <c r="BE26" s="412"/>
      <c r="BF26" s="194">
        <f t="shared" ref="BF26:BG26" si="28">SUM(BF27:BF30)</f>
        <v>8</v>
      </c>
      <c r="BG26" s="194">
        <f t="shared" si="28"/>
        <v>9</v>
      </c>
      <c r="BH26" s="62"/>
      <c r="BI26" s="359"/>
      <c r="BJ26" s="359"/>
      <c r="BK26" s="359"/>
      <c r="BL26" s="359"/>
      <c r="BM26" s="359"/>
      <c r="BN26" s="205"/>
    </row>
    <row r="27" spans="1:66" ht="18" customHeight="1">
      <c r="A27" s="73"/>
      <c r="B27" s="65" t="s">
        <v>44</v>
      </c>
      <c r="C27" s="122">
        <v>3</v>
      </c>
      <c r="D27" s="95">
        <v>3</v>
      </c>
      <c r="E27" s="76">
        <v>0</v>
      </c>
      <c r="F27" s="95">
        <v>13</v>
      </c>
      <c r="G27" s="99">
        <f t="shared" ref="G27:G30" si="29">SUM(H27:I27)</f>
        <v>247</v>
      </c>
      <c r="H27" s="95">
        <v>130</v>
      </c>
      <c r="I27" s="95">
        <v>117</v>
      </c>
      <c r="J27" s="95">
        <f t="shared" ref="J27:J30" si="30">SUM(K27:L27)</f>
        <v>63</v>
      </c>
      <c r="K27" s="95">
        <v>29</v>
      </c>
      <c r="L27" s="122">
        <v>34</v>
      </c>
      <c r="M27" s="95">
        <f t="shared" ref="M27:M30" si="31">SUM(N27:O27)</f>
        <v>87</v>
      </c>
      <c r="N27" s="95">
        <v>47</v>
      </c>
      <c r="O27" s="95">
        <v>40</v>
      </c>
      <c r="P27" s="95">
        <f t="shared" ref="P27:P30" si="32">SUM(Q27:R27)</f>
        <v>97</v>
      </c>
      <c r="Q27" s="95">
        <v>54</v>
      </c>
      <c r="R27" s="95">
        <v>43</v>
      </c>
      <c r="S27" s="6"/>
      <c r="T27" s="73"/>
      <c r="U27" s="65" t="s">
        <v>44</v>
      </c>
      <c r="V27" s="66">
        <f t="shared" ref="V27:V30" si="33">SUM(W27:X27)</f>
        <v>41</v>
      </c>
      <c r="W27" s="66">
        <v>23</v>
      </c>
      <c r="X27" s="66">
        <v>18</v>
      </c>
      <c r="Y27" s="66">
        <v>3</v>
      </c>
      <c r="Z27" s="75">
        <v>0</v>
      </c>
      <c r="AA27" s="75">
        <v>0</v>
      </c>
      <c r="AB27" s="75">
        <v>0</v>
      </c>
      <c r="AC27" s="66">
        <v>3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66">
        <v>14</v>
      </c>
      <c r="AJ27" s="67">
        <v>11</v>
      </c>
      <c r="AK27" s="75">
        <v>0</v>
      </c>
      <c r="AL27" s="76">
        <v>0</v>
      </c>
      <c r="AM27" s="95">
        <v>3</v>
      </c>
      <c r="AN27" s="67">
        <v>0</v>
      </c>
      <c r="AO27" s="66">
        <v>0</v>
      </c>
      <c r="AP27" s="66">
        <v>0</v>
      </c>
      <c r="AQ27" s="66">
        <v>3</v>
      </c>
      <c r="AR27" s="66">
        <v>4</v>
      </c>
      <c r="AS27" s="76">
        <v>1</v>
      </c>
      <c r="AT27" s="66">
        <f t="shared" ref="AT27:AT30" si="34">SUM(AU27:AV27)</f>
        <v>4</v>
      </c>
      <c r="AU27" s="76">
        <v>1</v>
      </c>
      <c r="AV27" s="66">
        <v>3</v>
      </c>
      <c r="AW27" s="76">
        <v>1</v>
      </c>
      <c r="AX27" s="66">
        <v>2</v>
      </c>
      <c r="AY27" s="76">
        <v>0</v>
      </c>
      <c r="AZ27" s="76">
        <v>0</v>
      </c>
      <c r="BA27" s="76">
        <f t="shared" ref="BA27:BA30" si="35">AU27-AW27-AY27</f>
        <v>0</v>
      </c>
      <c r="BB27" s="76">
        <f t="shared" ref="BB27:BB30" si="36">AV27-AX27-AZ27</f>
        <v>1</v>
      </c>
      <c r="BC27" s="16"/>
      <c r="BD27" s="73"/>
      <c r="BE27" s="65" t="s">
        <v>44</v>
      </c>
      <c r="BF27" s="66">
        <v>2</v>
      </c>
      <c r="BG27" s="66">
        <v>2</v>
      </c>
      <c r="BH27" s="66"/>
      <c r="BI27" s="107"/>
      <c r="BJ27" s="107"/>
      <c r="BK27" s="69"/>
      <c r="BL27" s="107"/>
      <c r="BM27" s="107"/>
      <c r="BN27" s="10"/>
    </row>
    <row r="28" spans="1:66" s="244" customFormat="1" ht="18" customHeight="1">
      <c r="A28" s="273"/>
      <c r="B28" s="239" t="s">
        <v>45</v>
      </c>
      <c r="C28" s="240">
        <v>1</v>
      </c>
      <c r="D28" s="243">
        <v>1</v>
      </c>
      <c r="E28" s="242">
        <v>0</v>
      </c>
      <c r="F28" s="241">
        <v>4</v>
      </c>
      <c r="G28" s="241">
        <f t="shared" si="29"/>
        <v>44</v>
      </c>
      <c r="H28" s="243">
        <v>29</v>
      </c>
      <c r="I28" s="240">
        <v>15</v>
      </c>
      <c r="J28" s="243">
        <f t="shared" si="30"/>
        <v>16</v>
      </c>
      <c r="K28" s="243">
        <v>12</v>
      </c>
      <c r="L28" s="243">
        <v>4</v>
      </c>
      <c r="M28" s="241">
        <f t="shared" si="31"/>
        <v>15</v>
      </c>
      <c r="N28" s="241">
        <v>10</v>
      </c>
      <c r="O28" s="241">
        <v>5</v>
      </c>
      <c r="P28" s="241">
        <f t="shared" si="32"/>
        <v>13</v>
      </c>
      <c r="Q28" s="243">
        <v>7</v>
      </c>
      <c r="R28" s="243">
        <v>6</v>
      </c>
      <c r="T28" s="273"/>
      <c r="U28" s="239" t="s">
        <v>45</v>
      </c>
      <c r="V28" s="245">
        <f t="shared" si="33"/>
        <v>11</v>
      </c>
      <c r="W28" s="245">
        <v>6</v>
      </c>
      <c r="X28" s="245">
        <v>5</v>
      </c>
      <c r="Y28" s="245">
        <v>1</v>
      </c>
      <c r="Z28" s="242">
        <v>0</v>
      </c>
      <c r="AA28" s="242">
        <v>0</v>
      </c>
      <c r="AB28" s="242">
        <v>0</v>
      </c>
      <c r="AC28" s="245">
        <v>1</v>
      </c>
      <c r="AD28" s="242">
        <v>0</v>
      </c>
      <c r="AE28" s="242">
        <v>0</v>
      </c>
      <c r="AF28" s="242">
        <v>0</v>
      </c>
      <c r="AG28" s="242">
        <v>0</v>
      </c>
      <c r="AH28" s="242">
        <v>0</v>
      </c>
      <c r="AI28" s="245">
        <v>4</v>
      </c>
      <c r="AJ28" s="246">
        <v>3</v>
      </c>
      <c r="AK28" s="242">
        <v>0</v>
      </c>
      <c r="AL28" s="247">
        <v>0</v>
      </c>
      <c r="AM28" s="247">
        <v>1</v>
      </c>
      <c r="AN28" s="247">
        <v>0</v>
      </c>
      <c r="AO28" s="242">
        <v>0</v>
      </c>
      <c r="AP28" s="245">
        <v>0</v>
      </c>
      <c r="AQ28" s="242">
        <v>0</v>
      </c>
      <c r="AR28" s="245">
        <v>1</v>
      </c>
      <c r="AS28" s="247">
        <v>0</v>
      </c>
      <c r="AT28" s="245">
        <f t="shared" si="34"/>
        <v>2</v>
      </c>
      <c r="AU28" s="247">
        <v>2</v>
      </c>
      <c r="AV28" s="245">
        <v>0</v>
      </c>
      <c r="AW28" s="247">
        <v>1</v>
      </c>
      <c r="AX28" s="242">
        <v>0</v>
      </c>
      <c r="AY28" s="247">
        <v>0</v>
      </c>
      <c r="AZ28" s="247">
        <v>0</v>
      </c>
      <c r="BA28" s="247">
        <f t="shared" si="35"/>
        <v>1</v>
      </c>
      <c r="BB28" s="246">
        <f t="shared" si="36"/>
        <v>0</v>
      </c>
      <c r="BC28" s="248"/>
      <c r="BD28" s="273"/>
      <c r="BE28" s="239" t="s">
        <v>45</v>
      </c>
      <c r="BF28" s="245">
        <v>1</v>
      </c>
      <c r="BG28" s="245">
        <v>2</v>
      </c>
      <c r="BH28" s="75"/>
      <c r="BI28" s="107"/>
      <c r="BJ28" s="107"/>
      <c r="BK28" s="107"/>
      <c r="BL28" s="107"/>
      <c r="BM28" s="107"/>
      <c r="BN28" s="249"/>
    </row>
    <row r="29" spans="1:66" s="244" customFormat="1" ht="18" customHeight="1">
      <c r="A29" s="273"/>
      <c r="B29" s="239" t="s">
        <v>46</v>
      </c>
      <c r="C29" s="240">
        <v>1</v>
      </c>
      <c r="D29" s="243">
        <v>1</v>
      </c>
      <c r="E29" s="242">
        <v>0</v>
      </c>
      <c r="F29" s="241">
        <v>5</v>
      </c>
      <c r="G29" s="241">
        <f t="shared" si="29"/>
        <v>68</v>
      </c>
      <c r="H29" s="241">
        <v>38</v>
      </c>
      <c r="I29" s="243">
        <v>30</v>
      </c>
      <c r="J29" s="243">
        <f t="shared" si="30"/>
        <v>23</v>
      </c>
      <c r="K29" s="243">
        <v>14</v>
      </c>
      <c r="L29" s="243">
        <v>9</v>
      </c>
      <c r="M29" s="241">
        <f t="shared" si="31"/>
        <v>23</v>
      </c>
      <c r="N29" s="241">
        <v>14</v>
      </c>
      <c r="O29" s="241">
        <v>9</v>
      </c>
      <c r="P29" s="241">
        <f t="shared" si="32"/>
        <v>22</v>
      </c>
      <c r="Q29" s="241">
        <v>10</v>
      </c>
      <c r="R29" s="243">
        <v>12</v>
      </c>
      <c r="T29" s="273"/>
      <c r="U29" s="239" t="s">
        <v>46</v>
      </c>
      <c r="V29" s="245">
        <f t="shared" si="33"/>
        <v>14</v>
      </c>
      <c r="W29" s="245">
        <v>7</v>
      </c>
      <c r="X29" s="245">
        <v>7</v>
      </c>
      <c r="Y29" s="245">
        <v>1</v>
      </c>
      <c r="Z29" s="242">
        <v>0</v>
      </c>
      <c r="AA29" s="242">
        <v>0</v>
      </c>
      <c r="AB29" s="242">
        <v>0</v>
      </c>
      <c r="AC29" s="245">
        <v>1</v>
      </c>
      <c r="AD29" s="242">
        <v>0</v>
      </c>
      <c r="AE29" s="242">
        <v>0</v>
      </c>
      <c r="AF29" s="242">
        <v>0</v>
      </c>
      <c r="AG29" s="242">
        <v>0</v>
      </c>
      <c r="AH29" s="242">
        <v>0</v>
      </c>
      <c r="AI29" s="245">
        <v>5</v>
      </c>
      <c r="AJ29" s="246">
        <v>5</v>
      </c>
      <c r="AK29" s="242">
        <v>0</v>
      </c>
      <c r="AL29" s="247">
        <v>0</v>
      </c>
      <c r="AM29" s="243">
        <v>1</v>
      </c>
      <c r="AN29" s="247">
        <v>0</v>
      </c>
      <c r="AO29" s="245">
        <v>0</v>
      </c>
      <c r="AP29" s="245">
        <v>1</v>
      </c>
      <c r="AQ29" s="245">
        <v>0</v>
      </c>
      <c r="AR29" s="245">
        <v>0</v>
      </c>
      <c r="AS29" s="247">
        <v>0</v>
      </c>
      <c r="AT29" s="245">
        <f t="shared" si="34"/>
        <v>5</v>
      </c>
      <c r="AU29" s="247">
        <v>0</v>
      </c>
      <c r="AV29" s="245">
        <v>5</v>
      </c>
      <c r="AW29" s="247">
        <v>0</v>
      </c>
      <c r="AX29" s="245">
        <v>1</v>
      </c>
      <c r="AY29" s="247">
        <v>0</v>
      </c>
      <c r="AZ29" s="247">
        <v>0</v>
      </c>
      <c r="BA29" s="247">
        <f t="shared" si="35"/>
        <v>0</v>
      </c>
      <c r="BB29" s="247">
        <f t="shared" si="36"/>
        <v>4</v>
      </c>
      <c r="BC29" s="250"/>
      <c r="BD29" s="273"/>
      <c r="BE29" s="239" t="s">
        <v>46</v>
      </c>
      <c r="BF29" s="242">
        <v>2</v>
      </c>
      <c r="BG29" s="242">
        <v>2</v>
      </c>
      <c r="BH29" s="75"/>
      <c r="BI29" s="107"/>
      <c r="BJ29" s="107"/>
      <c r="BK29" s="107"/>
      <c r="BL29" s="107"/>
      <c r="BM29" s="107"/>
      <c r="BN29" s="249"/>
    </row>
    <row r="30" spans="1:66" ht="18" customHeight="1">
      <c r="A30" s="73"/>
      <c r="B30" s="65" t="s">
        <v>181</v>
      </c>
      <c r="C30" s="122">
        <v>3</v>
      </c>
      <c r="D30" s="95">
        <v>3</v>
      </c>
      <c r="E30" s="76">
        <v>0</v>
      </c>
      <c r="F30" s="95">
        <v>12</v>
      </c>
      <c r="G30" s="95">
        <f t="shared" si="29"/>
        <v>122</v>
      </c>
      <c r="H30" s="95">
        <v>65</v>
      </c>
      <c r="I30" s="95">
        <v>57</v>
      </c>
      <c r="J30" s="95">
        <f t="shared" si="30"/>
        <v>42</v>
      </c>
      <c r="K30" s="95">
        <v>23</v>
      </c>
      <c r="L30" s="95">
        <v>19</v>
      </c>
      <c r="M30" s="95">
        <f t="shared" si="31"/>
        <v>32</v>
      </c>
      <c r="N30" s="95">
        <v>15</v>
      </c>
      <c r="O30" s="95">
        <v>17</v>
      </c>
      <c r="P30" s="95">
        <f t="shared" si="32"/>
        <v>48</v>
      </c>
      <c r="Q30" s="95">
        <v>27</v>
      </c>
      <c r="R30" s="95">
        <v>21</v>
      </c>
      <c r="S30" s="6"/>
      <c r="T30" s="73"/>
      <c r="U30" s="65" t="s">
        <v>181</v>
      </c>
      <c r="V30" s="66">
        <f t="shared" si="33"/>
        <v>37</v>
      </c>
      <c r="W30" s="66">
        <v>19</v>
      </c>
      <c r="X30" s="66">
        <v>18</v>
      </c>
      <c r="Y30" s="66">
        <v>3</v>
      </c>
      <c r="Z30" s="75">
        <v>0</v>
      </c>
      <c r="AA30" s="75">
        <v>0</v>
      </c>
      <c r="AB30" s="75">
        <v>0</v>
      </c>
      <c r="AC30" s="67">
        <v>3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66">
        <v>12</v>
      </c>
      <c r="AJ30" s="67">
        <v>10</v>
      </c>
      <c r="AK30" s="75">
        <v>0</v>
      </c>
      <c r="AL30" s="75">
        <v>0</v>
      </c>
      <c r="AM30" s="95">
        <v>3</v>
      </c>
      <c r="AN30" s="67">
        <v>1</v>
      </c>
      <c r="AO30" s="67">
        <v>0</v>
      </c>
      <c r="AP30" s="67">
        <v>1</v>
      </c>
      <c r="AQ30" s="67">
        <v>1</v>
      </c>
      <c r="AR30" s="67">
        <v>3</v>
      </c>
      <c r="AS30" s="76">
        <v>1</v>
      </c>
      <c r="AT30" s="67">
        <f t="shared" si="34"/>
        <v>6</v>
      </c>
      <c r="AU30" s="67">
        <v>1</v>
      </c>
      <c r="AV30" s="67">
        <v>5</v>
      </c>
      <c r="AW30" s="67">
        <v>1</v>
      </c>
      <c r="AX30" s="67">
        <v>2</v>
      </c>
      <c r="AY30" s="75">
        <v>0</v>
      </c>
      <c r="AZ30" s="66">
        <v>0</v>
      </c>
      <c r="BA30" s="75">
        <f t="shared" si="35"/>
        <v>0</v>
      </c>
      <c r="BB30" s="67">
        <f t="shared" si="36"/>
        <v>3</v>
      </c>
      <c r="BC30" s="11"/>
      <c r="BD30" s="73"/>
      <c r="BE30" s="65" t="s">
        <v>181</v>
      </c>
      <c r="BF30" s="76">
        <v>3</v>
      </c>
      <c r="BG30" s="75">
        <v>3</v>
      </c>
      <c r="BH30" s="66"/>
      <c r="BI30" s="107"/>
      <c r="BJ30" s="107"/>
      <c r="BK30" s="69"/>
      <c r="BL30" s="107"/>
      <c r="BM30" s="107"/>
      <c r="BN30" s="10"/>
    </row>
    <row r="31" spans="1:66" s="201" customFormat="1" ht="18" customHeight="1">
      <c r="A31" s="397" t="s">
        <v>193</v>
      </c>
      <c r="B31" s="398"/>
      <c r="C31" s="206">
        <f>SUM(C32:C33)</f>
        <v>4</v>
      </c>
      <c r="D31" s="206">
        <f t="shared" ref="D31:R31" si="37">SUM(D32:D33)</f>
        <v>4</v>
      </c>
      <c r="E31" s="206">
        <f t="shared" si="37"/>
        <v>0</v>
      </c>
      <c r="F31" s="206">
        <f t="shared" si="37"/>
        <v>23</v>
      </c>
      <c r="G31" s="206">
        <f t="shared" si="37"/>
        <v>382</v>
      </c>
      <c r="H31" s="206">
        <f t="shared" si="37"/>
        <v>187</v>
      </c>
      <c r="I31" s="206">
        <f t="shared" si="37"/>
        <v>195</v>
      </c>
      <c r="J31" s="206">
        <f t="shared" si="37"/>
        <v>117</v>
      </c>
      <c r="K31" s="198">
        <f t="shared" si="37"/>
        <v>58</v>
      </c>
      <c r="L31" s="206">
        <f t="shared" si="37"/>
        <v>59</v>
      </c>
      <c r="M31" s="206">
        <f t="shared" si="37"/>
        <v>141</v>
      </c>
      <c r="N31" s="206">
        <f t="shared" si="37"/>
        <v>70</v>
      </c>
      <c r="O31" s="206">
        <f t="shared" si="37"/>
        <v>71</v>
      </c>
      <c r="P31" s="206">
        <f t="shared" si="37"/>
        <v>124</v>
      </c>
      <c r="Q31" s="206">
        <f t="shared" si="37"/>
        <v>59</v>
      </c>
      <c r="R31" s="206">
        <f t="shared" si="37"/>
        <v>65</v>
      </c>
      <c r="S31" s="199"/>
      <c r="T31" s="397" t="s">
        <v>193</v>
      </c>
      <c r="U31" s="412"/>
      <c r="V31" s="194">
        <f t="shared" ref="V31:BB31" si="38">SUM(V32:V33)</f>
        <v>57</v>
      </c>
      <c r="W31" s="194">
        <f t="shared" si="38"/>
        <v>40</v>
      </c>
      <c r="X31" s="194">
        <f t="shared" si="38"/>
        <v>17</v>
      </c>
      <c r="Y31" s="194">
        <f t="shared" si="38"/>
        <v>4</v>
      </c>
      <c r="Z31" s="194">
        <f t="shared" si="38"/>
        <v>0</v>
      </c>
      <c r="AA31" s="194">
        <f t="shared" si="38"/>
        <v>0</v>
      </c>
      <c r="AB31" s="194">
        <f t="shared" si="38"/>
        <v>0</v>
      </c>
      <c r="AC31" s="194">
        <f t="shared" si="38"/>
        <v>4</v>
      </c>
      <c r="AD31" s="194">
        <f t="shared" si="38"/>
        <v>0</v>
      </c>
      <c r="AE31" s="194">
        <f t="shared" si="38"/>
        <v>0</v>
      </c>
      <c r="AF31" s="194">
        <f t="shared" si="38"/>
        <v>0</v>
      </c>
      <c r="AG31" s="194">
        <f t="shared" si="38"/>
        <v>0</v>
      </c>
      <c r="AH31" s="194">
        <f t="shared" si="38"/>
        <v>0</v>
      </c>
      <c r="AI31" s="194">
        <f t="shared" si="38"/>
        <v>26</v>
      </c>
      <c r="AJ31" s="195">
        <f t="shared" si="38"/>
        <v>12</v>
      </c>
      <c r="AK31" s="194">
        <f t="shared" si="38"/>
        <v>0</v>
      </c>
      <c r="AL31" s="194">
        <f t="shared" si="38"/>
        <v>0</v>
      </c>
      <c r="AM31" s="194">
        <f t="shared" si="38"/>
        <v>4</v>
      </c>
      <c r="AN31" s="194">
        <f t="shared" si="38"/>
        <v>0</v>
      </c>
      <c r="AO31" s="194">
        <f t="shared" si="38"/>
        <v>0</v>
      </c>
      <c r="AP31" s="194">
        <f t="shared" si="38"/>
        <v>0</v>
      </c>
      <c r="AQ31" s="194">
        <f t="shared" si="38"/>
        <v>6</v>
      </c>
      <c r="AR31" s="194">
        <f t="shared" si="38"/>
        <v>1</v>
      </c>
      <c r="AS31" s="194">
        <f t="shared" si="38"/>
        <v>1</v>
      </c>
      <c r="AT31" s="194">
        <f t="shared" si="38"/>
        <v>16</v>
      </c>
      <c r="AU31" s="194">
        <f t="shared" si="38"/>
        <v>7</v>
      </c>
      <c r="AV31" s="194">
        <f t="shared" si="38"/>
        <v>9</v>
      </c>
      <c r="AW31" s="194">
        <f t="shared" si="38"/>
        <v>3</v>
      </c>
      <c r="AX31" s="194">
        <f t="shared" si="38"/>
        <v>3</v>
      </c>
      <c r="AY31" s="194">
        <f t="shared" si="38"/>
        <v>0</v>
      </c>
      <c r="AZ31" s="194">
        <f t="shared" si="38"/>
        <v>0</v>
      </c>
      <c r="BA31" s="194">
        <f t="shared" si="38"/>
        <v>4</v>
      </c>
      <c r="BB31" s="195">
        <f t="shared" si="38"/>
        <v>6</v>
      </c>
      <c r="BC31" s="200"/>
      <c r="BD31" s="397" t="s">
        <v>193</v>
      </c>
      <c r="BE31" s="412"/>
      <c r="BF31" s="195">
        <f t="shared" ref="BF31:BG31" si="39">SUM(BF32:BF33)</f>
        <v>8</v>
      </c>
      <c r="BG31" s="194">
        <f t="shared" si="39"/>
        <v>13</v>
      </c>
      <c r="BH31" s="62"/>
      <c r="BI31" s="359"/>
      <c r="BJ31" s="359"/>
      <c r="BK31" s="359"/>
      <c r="BL31" s="359"/>
      <c r="BM31" s="359"/>
      <c r="BN31" s="205"/>
    </row>
    <row r="32" spans="1:66" s="285" customFormat="1" ht="18" customHeight="1">
      <c r="A32" s="266"/>
      <c r="B32" s="258" t="s">
        <v>187</v>
      </c>
      <c r="C32" s="338">
        <v>1</v>
      </c>
      <c r="D32" s="282">
        <v>1</v>
      </c>
      <c r="E32" s="299">
        <v>0</v>
      </c>
      <c r="F32" s="309">
        <v>8</v>
      </c>
      <c r="G32" s="283">
        <f t="shared" ref="G32:G33" si="40">SUM(H32:I32)</f>
        <v>204</v>
      </c>
      <c r="H32" s="282">
        <v>95</v>
      </c>
      <c r="I32" s="282">
        <v>109</v>
      </c>
      <c r="J32" s="282">
        <f t="shared" ref="J32:J33" si="41">SUM(K32:L32)</f>
        <v>62</v>
      </c>
      <c r="K32" s="282">
        <v>29</v>
      </c>
      <c r="L32" s="338">
        <v>33</v>
      </c>
      <c r="M32" s="283">
        <f t="shared" ref="M32:M33" si="42">SUM(N32:O32)</f>
        <v>75</v>
      </c>
      <c r="N32" s="282">
        <v>37</v>
      </c>
      <c r="O32" s="282">
        <v>38</v>
      </c>
      <c r="P32" s="282">
        <f t="shared" ref="P32:P33" si="43">SUM(Q32:R32)</f>
        <v>67</v>
      </c>
      <c r="Q32" s="338">
        <v>29</v>
      </c>
      <c r="R32" s="338">
        <v>38</v>
      </c>
      <c r="T32" s="266"/>
      <c r="U32" s="258" t="s">
        <v>187</v>
      </c>
      <c r="V32" s="261">
        <f t="shared" ref="V32:V33" si="44">SUM(W32:X32)</f>
        <v>19</v>
      </c>
      <c r="W32" s="259">
        <v>14</v>
      </c>
      <c r="X32" s="261">
        <v>5</v>
      </c>
      <c r="Y32" s="261">
        <v>1</v>
      </c>
      <c r="Z32" s="287">
        <v>0</v>
      </c>
      <c r="AA32" s="287">
        <v>0</v>
      </c>
      <c r="AB32" s="287">
        <v>0</v>
      </c>
      <c r="AC32" s="261">
        <v>1</v>
      </c>
      <c r="AD32" s="287">
        <v>0</v>
      </c>
      <c r="AE32" s="287">
        <v>0</v>
      </c>
      <c r="AF32" s="287">
        <v>0</v>
      </c>
      <c r="AG32" s="287">
        <v>0</v>
      </c>
      <c r="AH32" s="287">
        <v>0</v>
      </c>
      <c r="AI32" s="259">
        <v>11</v>
      </c>
      <c r="AJ32" s="259">
        <v>4</v>
      </c>
      <c r="AK32" s="287">
        <v>0</v>
      </c>
      <c r="AL32" s="299">
        <v>0</v>
      </c>
      <c r="AM32" s="282">
        <v>1</v>
      </c>
      <c r="AN32" s="299">
        <v>0</v>
      </c>
      <c r="AO32" s="261">
        <v>0</v>
      </c>
      <c r="AP32" s="259">
        <v>0</v>
      </c>
      <c r="AQ32" s="261">
        <v>1</v>
      </c>
      <c r="AR32" s="259">
        <v>0</v>
      </c>
      <c r="AS32" s="299">
        <v>1</v>
      </c>
      <c r="AT32" s="261">
        <f t="shared" ref="AT32:AT33" si="45">SUM(AU32:AV32)</f>
        <v>9</v>
      </c>
      <c r="AU32" s="261">
        <v>6</v>
      </c>
      <c r="AV32" s="261">
        <v>3</v>
      </c>
      <c r="AW32" s="261">
        <v>2</v>
      </c>
      <c r="AX32" s="261">
        <v>1</v>
      </c>
      <c r="AY32" s="299">
        <v>0</v>
      </c>
      <c r="AZ32" s="299">
        <v>0</v>
      </c>
      <c r="BA32" s="261">
        <f t="shared" ref="BA32:BA33" si="46">AU32-AW32-AY32</f>
        <v>4</v>
      </c>
      <c r="BB32" s="259">
        <f t="shared" ref="BB32:BB33" si="47">AV32-AX32-AZ32</f>
        <v>2</v>
      </c>
      <c r="BC32" s="288"/>
      <c r="BD32" s="266"/>
      <c r="BE32" s="258" t="s">
        <v>187</v>
      </c>
      <c r="BF32" s="261">
        <v>2</v>
      </c>
      <c r="BG32" s="261">
        <v>5</v>
      </c>
      <c r="BH32" s="66"/>
      <c r="BI32" s="107"/>
      <c r="BJ32" s="107"/>
      <c r="BK32" s="69"/>
      <c r="BL32" s="107"/>
      <c r="BM32" s="107"/>
      <c r="BN32" s="339"/>
    </row>
    <row r="33" spans="1:66" s="306" customFormat="1" ht="18" customHeight="1">
      <c r="A33" s="272"/>
      <c r="B33" s="263" t="s">
        <v>47</v>
      </c>
      <c r="C33" s="340">
        <v>3</v>
      </c>
      <c r="D33" s="341">
        <v>3</v>
      </c>
      <c r="E33" s="303">
        <v>0</v>
      </c>
      <c r="F33" s="340">
        <v>15</v>
      </c>
      <c r="G33" s="341">
        <f t="shared" si="40"/>
        <v>178</v>
      </c>
      <c r="H33" s="305">
        <v>92</v>
      </c>
      <c r="I33" s="305">
        <v>86</v>
      </c>
      <c r="J33" s="305">
        <f t="shared" si="41"/>
        <v>55</v>
      </c>
      <c r="K33" s="305">
        <v>29</v>
      </c>
      <c r="L33" s="305">
        <v>26</v>
      </c>
      <c r="M33" s="341">
        <f t="shared" si="42"/>
        <v>66</v>
      </c>
      <c r="N33" s="305">
        <v>33</v>
      </c>
      <c r="O33" s="340">
        <v>33</v>
      </c>
      <c r="P33" s="305">
        <f t="shared" si="43"/>
        <v>57</v>
      </c>
      <c r="Q33" s="305">
        <v>30</v>
      </c>
      <c r="R33" s="340">
        <v>27</v>
      </c>
      <c r="T33" s="272"/>
      <c r="U33" s="263" t="s">
        <v>47</v>
      </c>
      <c r="V33" s="269">
        <f t="shared" si="44"/>
        <v>38</v>
      </c>
      <c r="W33" s="269">
        <v>26</v>
      </c>
      <c r="X33" s="269">
        <v>12</v>
      </c>
      <c r="Y33" s="265">
        <v>3</v>
      </c>
      <c r="Z33" s="307">
        <v>0</v>
      </c>
      <c r="AA33" s="307">
        <v>0</v>
      </c>
      <c r="AB33" s="307">
        <v>0</v>
      </c>
      <c r="AC33" s="269">
        <v>3</v>
      </c>
      <c r="AD33" s="265">
        <v>0</v>
      </c>
      <c r="AE33" s="269">
        <v>0</v>
      </c>
      <c r="AF33" s="269">
        <v>0</v>
      </c>
      <c r="AG33" s="269">
        <v>0</v>
      </c>
      <c r="AH33" s="269">
        <v>0</v>
      </c>
      <c r="AI33" s="269">
        <v>15</v>
      </c>
      <c r="AJ33" s="265">
        <v>8</v>
      </c>
      <c r="AK33" s="303">
        <v>0</v>
      </c>
      <c r="AL33" s="303">
        <v>0</v>
      </c>
      <c r="AM33" s="305">
        <v>3</v>
      </c>
      <c r="AN33" s="303">
        <v>0</v>
      </c>
      <c r="AO33" s="265">
        <v>0</v>
      </c>
      <c r="AP33" s="265">
        <v>0</v>
      </c>
      <c r="AQ33" s="265">
        <v>5</v>
      </c>
      <c r="AR33" s="265">
        <v>1</v>
      </c>
      <c r="AS33" s="303">
        <v>0</v>
      </c>
      <c r="AT33" s="265">
        <f t="shared" si="45"/>
        <v>7</v>
      </c>
      <c r="AU33" s="265">
        <v>1</v>
      </c>
      <c r="AV33" s="265">
        <v>6</v>
      </c>
      <c r="AW33" s="265">
        <v>1</v>
      </c>
      <c r="AX33" s="265">
        <v>2</v>
      </c>
      <c r="AY33" s="303">
        <v>0</v>
      </c>
      <c r="AZ33" s="303">
        <v>0</v>
      </c>
      <c r="BA33" s="307">
        <f t="shared" si="46"/>
        <v>0</v>
      </c>
      <c r="BB33" s="265">
        <f t="shared" si="47"/>
        <v>4</v>
      </c>
      <c r="BC33" s="312"/>
      <c r="BD33" s="272"/>
      <c r="BE33" s="263" t="s">
        <v>47</v>
      </c>
      <c r="BF33" s="265">
        <v>6</v>
      </c>
      <c r="BG33" s="269">
        <v>8</v>
      </c>
      <c r="BH33" s="66"/>
      <c r="BI33" s="107"/>
      <c r="BJ33" s="107"/>
      <c r="BK33" s="69"/>
      <c r="BL33" s="107"/>
      <c r="BM33" s="107"/>
      <c r="BN33" s="342"/>
    </row>
    <row r="34" spans="1:66" s="201" customFormat="1" ht="18" customHeight="1">
      <c r="A34" s="397" t="s">
        <v>192</v>
      </c>
      <c r="B34" s="398"/>
      <c r="C34" s="206">
        <f>SUM(C35)</f>
        <v>0</v>
      </c>
      <c r="D34" s="206">
        <f t="shared" ref="D34:R34" si="48">SUM(D35)</f>
        <v>0</v>
      </c>
      <c r="E34" s="206">
        <f t="shared" si="48"/>
        <v>0</v>
      </c>
      <c r="F34" s="206">
        <f t="shared" si="48"/>
        <v>0</v>
      </c>
      <c r="G34" s="206">
        <f t="shared" si="48"/>
        <v>0</v>
      </c>
      <c r="H34" s="206">
        <f t="shared" si="48"/>
        <v>0</v>
      </c>
      <c r="I34" s="206">
        <f t="shared" si="48"/>
        <v>0</v>
      </c>
      <c r="J34" s="206">
        <f t="shared" si="48"/>
        <v>0</v>
      </c>
      <c r="K34" s="198">
        <f t="shared" si="48"/>
        <v>0</v>
      </c>
      <c r="L34" s="206">
        <f t="shared" si="48"/>
        <v>0</v>
      </c>
      <c r="M34" s="206">
        <f t="shared" si="48"/>
        <v>0</v>
      </c>
      <c r="N34" s="206">
        <f t="shared" si="48"/>
        <v>0</v>
      </c>
      <c r="O34" s="206">
        <f t="shared" si="48"/>
        <v>0</v>
      </c>
      <c r="P34" s="206">
        <f t="shared" si="48"/>
        <v>0</v>
      </c>
      <c r="Q34" s="206">
        <f t="shared" si="48"/>
        <v>0</v>
      </c>
      <c r="R34" s="206">
        <f t="shared" si="48"/>
        <v>0</v>
      </c>
      <c r="S34" s="199"/>
      <c r="T34" s="397" t="s">
        <v>192</v>
      </c>
      <c r="U34" s="412"/>
      <c r="V34" s="194">
        <f t="shared" ref="V34:BB34" si="49">SUM(V35)</f>
        <v>0</v>
      </c>
      <c r="W34" s="194">
        <f t="shared" si="49"/>
        <v>0</v>
      </c>
      <c r="X34" s="194">
        <f t="shared" si="49"/>
        <v>0</v>
      </c>
      <c r="Y34" s="194">
        <f t="shared" si="49"/>
        <v>0</v>
      </c>
      <c r="Z34" s="194">
        <f t="shared" si="49"/>
        <v>0</v>
      </c>
      <c r="AA34" s="194">
        <f t="shared" si="49"/>
        <v>0</v>
      </c>
      <c r="AB34" s="194">
        <f t="shared" si="49"/>
        <v>0</v>
      </c>
      <c r="AC34" s="194">
        <f t="shared" si="49"/>
        <v>0</v>
      </c>
      <c r="AD34" s="194">
        <f t="shared" si="49"/>
        <v>0</v>
      </c>
      <c r="AE34" s="194">
        <f t="shared" si="49"/>
        <v>0</v>
      </c>
      <c r="AF34" s="194">
        <f t="shared" si="49"/>
        <v>0</v>
      </c>
      <c r="AG34" s="194">
        <f t="shared" si="49"/>
        <v>0</v>
      </c>
      <c r="AH34" s="194">
        <f t="shared" si="49"/>
        <v>0</v>
      </c>
      <c r="AI34" s="194">
        <f t="shared" si="49"/>
        <v>0</v>
      </c>
      <c r="AJ34" s="195">
        <f t="shared" si="49"/>
        <v>0</v>
      </c>
      <c r="AK34" s="194">
        <f t="shared" si="49"/>
        <v>0</v>
      </c>
      <c r="AL34" s="194">
        <f t="shared" si="49"/>
        <v>0</v>
      </c>
      <c r="AM34" s="194">
        <f t="shared" si="49"/>
        <v>0</v>
      </c>
      <c r="AN34" s="194">
        <f t="shared" si="49"/>
        <v>0</v>
      </c>
      <c r="AO34" s="194">
        <f t="shared" si="49"/>
        <v>0</v>
      </c>
      <c r="AP34" s="194">
        <f t="shared" si="49"/>
        <v>0</v>
      </c>
      <c r="AQ34" s="194">
        <f t="shared" si="49"/>
        <v>0</v>
      </c>
      <c r="AR34" s="194">
        <f t="shared" si="49"/>
        <v>0</v>
      </c>
      <c r="AS34" s="194">
        <f t="shared" si="49"/>
        <v>0</v>
      </c>
      <c r="AT34" s="194">
        <f t="shared" si="49"/>
        <v>0</v>
      </c>
      <c r="AU34" s="194">
        <f t="shared" si="49"/>
        <v>0</v>
      </c>
      <c r="AV34" s="194">
        <f t="shared" si="49"/>
        <v>0</v>
      </c>
      <c r="AW34" s="194">
        <f t="shared" si="49"/>
        <v>0</v>
      </c>
      <c r="AX34" s="194">
        <f t="shared" si="49"/>
        <v>0</v>
      </c>
      <c r="AY34" s="194">
        <f t="shared" si="49"/>
        <v>0</v>
      </c>
      <c r="AZ34" s="194">
        <f t="shared" si="49"/>
        <v>0</v>
      </c>
      <c r="BA34" s="194">
        <f t="shared" si="49"/>
        <v>0</v>
      </c>
      <c r="BB34" s="195">
        <f t="shared" si="49"/>
        <v>0</v>
      </c>
      <c r="BC34" s="202"/>
      <c r="BD34" s="397" t="s">
        <v>192</v>
      </c>
      <c r="BE34" s="412"/>
      <c r="BF34" s="195">
        <f t="shared" ref="BF34:BG34" si="50">SUM(BF35)</f>
        <v>0</v>
      </c>
      <c r="BG34" s="194">
        <f t="shared" si="50"/>
        <v>0</v>
      </c>
      <c r="BH34" s="62"/>
      <c r="BI34" s="359"/>
      <c r="BJ34" s="359"/>
      <c r="BK34" s="359"/>
      <c r="BL34" s="359"/>
      <c r="BM34" s="359"/>
      <c r="BN34" s="205"/>
    </row>
    <row r="35" spans="1:66" ht="18" customHeight="1">
      <c r="A35" s="64"/>
      <c r="B35" s="65" t="s">
        <v>188</v>
      </c>
      <c r="C35" s="122">
        <v>0</v>
      </c>
      <c r="D35" s="95">
        <v>0</v>
      </c>
      <c r="E35" s="107">
        <v>0</v>
      </c>
      <c r="F35" s="95">
        <v>0</v>
      </c>
      <c r="G35" s="95">
        <v>0</v>
      </c>
      <c r="H35" s="99">
        <v>0</v>
      </c>
      <c r="I35" s="95">
        <v>0</v>
      </c>
      <c r="J35" s="95">
        <v>0</v>
      </c>
      <c r="K35" s="95">
        <v>0</v>
      </c>
      <c r="L35" s="122">
        <v>0</v>
      </c>
      <c r="M35" s="95">
        <v>0</v>
      </c>
      <c r="N35" s="95">
        <v>0</v>
      </c>
      <c r="O35" s="99">
        <v>0</v>
      </c>
      <c r="P35" s="95">
        <v>0</v>
      </c>
      <c r="Q35" s="95">
        <v>0</v>
      </c>
      <c r="R35" s="95">
        <v>0</v>
      </c>
      <c r="S35" s="6"/>
      <c r="T35" s="64"/>
      <c r="U35" s="65" t="s">
        <v>188</v>
      </c>
      <c r="V35" s="66">
        <v>0</v>
      </c>
      <c r="W35" s="66">
        <v>0</v>
      </c>
      <c r="X35" s="67">
        <v>0</v>
      </c>
      <c r="Y35" s="221">
        <v>0</v>
      </c>
      <c r="Z35" s="220">
        <v>0</v>
      </c>
      <c r="AA35" s="75">
        <v>0</v>
      </c>
      <c r="AB35" s="75">
        <v>0</v>
      </c>
      <c r="AC35" s="66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66">
        <v>0</v>
      </c>
      <c r="AJ35" s="67">
        <v>0</v>
      </c>
      <c r="AK35" s="75">
        <v>0</v>
      </c>
      <c r="AL35" s="76">
        <v>0</v>
      </c>
      <c r="AM35" s="95">
        <v>0</v>
      </c>
      <c r="AN35" s="76">
        <v>0</v>
      </c>
      <c r="AO35" s="76">
        <v>0</v>
      </c>
      <c r="AP35" s="67">
        <v>0</v>
      </c>
      <c r="AQ35" s="76">
        <v>0</v>
      </c>
      <c r="AR35" s="67">
        <v>0</v>
      </c>
      <c r="AS35" s="76">
        <v>0</v>
      </c>
      <c r="AT35" s="67">
        <v>0</v>
      </c>
      <c r="AU35" s="67">
        <v>0</v>
      </c>
      <c r="AV35" s="67">
        <v>0</v>
      </c>
      <c r="AW35" s="76">
        <v>0</v>
      </c>
      <c r="AX35" s="67">
        <v>0</v>
      </c>
      <c r="AY35" s="76">
        <v>0</v>
      </c>
      <c r="AZ35" s="76">
        <v>0</v>
      </c>
      <c r="BA35" s="69">
        <f>AU35-AW35-AY35</f>
        <v>0</v>
      </c>
      <c r="BB35" s="76">
        <f>AV35-AX35-AZ35</f>
        <v>0</v>
      </c>
      <c r="BC35" s="16"/>
      <c r="BD35" s="64"/>
      <c r="BE35" s="65" t="s">
        <v>188</v>
      </c>
      <c r="BF35" s="67">
        <v>0</v>
      </c>
      <c r="BG35" s="66">
        <v>0</v>
      </c>
      <c r="BH35" s="75"/>
      <c r="BI35" s="107"/>
      <c r="BJ35" s="107"/>
      <c r="BK35" s="107"/>
      <c r="BL35" s="107"/>
      <c r="BM35" s="107"/>
      <c r="BN35" s="10"/>
    </row>
    <row r="36" spans="1:66" s="201" customFormat="1" ht="18" customHeight="1">
      <c r="A36" s="397" t="s">
        <v>191</v>
      </c>
      <c r="B36" s="398"/>
      <c r="C36" s="206">
        <f>SUM(C37:C39)</f>
        <v>4</v>
      </c>
      <c r="D36" s="206">
        <f t="shared" ref="D36:R36" si="51">SUM(D37:D39)</f>
        <v>4</v>
      </c>
      <c r="E36" s="206">
        <f t="shared" si="51"/>
        <v>0</v>
      </c>
      <c r="F36" s="206">
        <f t="shared" si="51"/>
        <v>34</v>
      </c>
      <c r="G36" s="206">
        <f t="shared" si="51"/>
        <v>804</v>
      </c>
      <c r="H36" s="206">
        <f t="shared" si="51"/>
        <v>407</v>
      </c>
      <c r="I36" s="206">
        <f t="shared" si="51"/>
        <v>397</v>
      </c>
      <c r="J36" s="206">
        <f t="shared" si="51"/>
        <v>262</v>
      </c>
      <c r="K36" s="198">
        <f t="shared" si="51"/>
        <v>135</v>
      </c>
      <c r="L36" s="206">
        <f t="shared" si="51"/>
        <v>127</v>
      </c>
      <c r="M36" s="206">
        <f t="shared" si="51"/>
        <v>275</v>
      </c>
      <c r="N36" s="206">
        <f t="shared" si="51"/>
        <v>124</v>
      </c>
      <c r="O36" s="206">
        <f t="shared" si="51"/>
        <v>151</v>
      </c>
      <c r="P36" s="206">
        <f t="shared" si="51"/>
        <v>267</v>
      </c>
      <c r="Q36" s="206">
        <f t="shared" si="51"/>
        <v>148</v>
      </c>
      <c r="R36" s="206">
        <f t="shared" si="51"/>
        <v>119</v>
      </c>
      <c r="S36" s="199"/>
      <c r="T36" s="397" t="s">
        <v>191</v>
      </c>
      <c r="U36" s="412"/>
      <c r="V36" s="194">
        <f t="shared" ref="V36:BB36" si="52">SUM(V37:V39)</f>
        <v>77</v>
      </c>
      <c r="W36" s="194">
        <f t="shared" si="52"/>
        <v>49</v>
      </c>
      <c r="X36" s="194">
        <f t="shared" si="52"/>
        <v>28</v>
      </c>
      <c r="Y36" s="194">
        <f t="shared" si="52"/>
        <v>4</v>
      </c>
      <c r="Z36" s="194">
        <f t="shared" si="52"/>
        <v>0</v>
      </c>
      <c r="AA36" s="194">
        <f t="shared" si="52"/>
        <v>0</v>
      </c>
      <c r="AB36" s="194">
        <f t="shared" si="52"/>
        <v>0</v>
      </c>
      <c r="AC36" s="194">
        <f t="shared" si="52"/>
        <v>4</v>
      </c>
      <c r="AD36" s="194">
        <f t="shared" si="52"/>
        <v>0</v>
      </c>
      <c r="AE36" s="194">
        <f t="shared" si="52"/>
        <v>0</v>
      </c>
      <c r="AF36" s="194">
        <f t="shared" si="52"/>
        <v>0</v>
      </c>
      <c r="AG36" s="194">
        <f t="shared" si="52"/>
        <v>0</v>
      </c>
      <c r="AH36" s="194">
        <f t="shared" si="52"/>
        <v>0</v>
      </c>
      <c r="AI36" s="194">
        <f t="shared" si="52"/>
        <v>40</v>
      </c>
      <c r="AJ36" s="195">
        <f t="shared" si="52"/>
        <v>20</v>
      </c>
      <c r="AK36" s="194">
        <f t="shared" si="52"/>
        <v>0</v>
      </c>
      <c r="AL36" s="194">
        <f t="shared" si="52"/>
        <v>0</v>
      </c>
      <c r="AM36" s="194">
        <f t="shared" si="52"/>
        <v>4</v>
      </c>
      <c r="AN36" s="194">
        <f t="shared" si="52"/>
        <v>0</v>
      </c>
      <c r="AO36" s="194">
        <f t="shared" si="52"/>
        <v>0</v>
      </c>
      <c r="AP36" s="194">
        <f t="shared" si="52"/>
        <v>2</v>
      </c>
      <c r="AQ36" s="194">
        <f t="shared" si="52"/>
        <v>1</v>
      </c>
      <c r="AR36" s="194">
        <f t="shared" si="52"/>
        <v>2</v>
      </c>
      <c r="AS36" s="194">
        <f t="shared" si="52"/>
        <v>0</v>
      </c>
      <c r="AT36" s="194">
        <f t="shared" si="52"/>
        <v>16</v>
      </c>
      <c r="AU36" s="194">
        <f t="shared" si="52"/>
        <v>12</v>
      </c>
      <c r="AV36" s="194">
        <f t="shared" si="52"/>
        <v>4</v>
      </c>
      <c r="AW36" s="194">
        <f t="shared" si="52"/>
        <v>3</v>
      </c>
      <c r="AX36" s="194">
        <f t="shared" si="52"/>
        <v>2</v>
      </c>
      <c r="AY36" s="194">
        <f t="shared" si="52"/>
        <v>0</v>
      </c>
      <c r="AZ36" s="194">
        <f t="shared" si="52"/>
        <v>0</v>
      </c>
      <c r="BA36" s="194">
        <f t="shared" si="52"/>
        <v>9</v>
      </c>
      <c r="BB36" s="195">
        <f t="shared" si="52"/>
        <v>2</v>
      </c>
      <c r="BC36" s="200"/>
      <c r="BD36" s="397" t="s">
        <v>191</v>
      </c>
      <c r="BE36" s="412"/>
      <c r="BF36" s="195">
        <f t="shared" ref="BF36:BG36" si="53">SUM(BF37:BF39)</f>
        <v>7</v>
      </c>
      <c r="BG36" s="194">
        <f t="shared" si="53"/>
        <v>16</v>
      </c>
      <c r="BH36" s="62"/>
      <c r="BI36" s="359"/>
      <c r="BJ36" s="359"/>
      <c r="BK36" s="359"/>
      <c r="BL36" s="359"/>
      <c r="BM36" s="359"/>
      <c r="BN36" s="205"/>
    </row>
    <row r="37" spans="1:66" s="285" customFormat="1" ht="18" customHeight="1">
      <c r="A37" s="266"/>
      <c r="B37" s="258" t="s">
        <v>48</v>
      </c>
      <c r="C37" s="338">
        <v>2</v>
      </c>
      <c r="D37" s="282">
        <v>2</v>
      </c>
      <c r="E37" s="287">
        <v>0</v>
      </c>
      <c r="F37" s="283">
        <v>18</v>
      </c>
      <c r="G37" s="283">
        <f t="shared" ref="G37:G39" si="54">SUM(H37:I37)</f>
        <v>403</v>
      </c>
      <c r="H37" s="283">
        <v>204</v>
      </c>
      <c r="I37" s="282">
        <v>199</v>
      </c>
      <c r="J37" s="282">
        <f t="shared" ref="J37:J39" si="55">SUM(K37:L37)</f>
        <v>126</v>
      </c>
      <c r="K37" s="282">
        <v>64</v>
      </c>
      <c r="L37" s="338">
        <v>62</v>
      </c>
      <c r="M37" s="283">
        <f t="shared" ref="M37:M39" si="56">SUM(N37:O37)</f>
        <v>145</v>
      </c>
      <c r="N37" s="283">
        <v>62</v>
      </c>
      <c r="O37" s="282">
        <v>83</v>
      </c>
      <c r="P37" s="282">
        <f t="shared" ref="P37:P39" si="57">SUM(Q37:R37)</f>
        <v>132</v>
      </c>
      <c r="Q37" s="282">
        <v>78</v>
      </c>
      <c r="R37" s="338">
        <v>54</v>
      </c>
      <c r="T37" s="266"/>
      <c r="U37" s="258" t="s">
        <v>48</v>
      </c>
      <c r="V37" s="261">
        <f t="shared" ref="V37:V39" si="58">SUM(W37:X37)</f>
        <v>38</v>
      </c>
      <c r="W37" s="261">
        <v>22</v>
      </c>
      <c r="X37" s="261">
        <v>16</v>
      </c>
      <c r="Y37" s="261">
        <v>2</v>
      </c>
      <c r="Z37" s="287">
        <v>0</v>
      </c>
      <c r="AA37" s="287">
        <v>0</v>
      </c>
      <c r="AB37" s="287">
        <v>0</v>
      </c>
      <c r="AC37" s="261">
        <v>2</v>
      </c>
      <c r="AD37" s="287">
        <v>0</v>
      </c>
      <c r="AE37" s="287">
        <v>0</v>
      </c>
      <c r="AF37" s="287">
        <v>0</v>
      </c>
      <c r="AG37" s="287">
        <v>0</v>
      </c>
      <c r="AH37" s="287">
        <v>0</v>
      </c>
      <c r="AI37" s="261">
        <v>17</v>
      </c>
      <c r="AJ37" s="259">
        <v>13</v>
      </c>
      <c r="AK37" s="287">
        <v>0</v>
      </c>
      <c r="AL37" s="299">
        <v>0</v>
      </c>
      <c r="AM37" s="282">
        <v>2</v>
      </c>
      <c r="AN37" s="299">
        <v>0</v>
      </c>
      <c r="AO37" s="261">
        <v>0</v>
      </c>
      <c r="AP37" s="287">
        <v>0</v>
      </c>
      <c r="AQ37" s="261">
        <v>1</v>
      </c>
      <c r="AR37" s="287">
        <v>1</v>
      </c>
      <c r="AS37" s="287">
        <v>0</v>
      </c>
      <c r="AT37" s="261">
        <f t="shared" ref="AT37:AT39" si="59">SUM(AU37:AV37)</f>
        <v>7</v>
      </c>
      <c r="AU37" s="261">
        <v>6</v>
      </c>
      <c r="AV37" s="261">
        <v>1</v>
      </c>
      <c r="AW37" s="261">
        <v>2</v>
      </c>
      <c r="AX37" s="287">
        <v>1</v>
      </c>
      <c r="AY37" s="299">
        <v>0</v>
      </c>
      <c r="AZ37" s="287">
        <v>0</v>
      </c>
      <c r="BA37" s="261">
        <f t="shared" ref="BA37:BA39" si="60">AU37-AW37-AY37</f>
        <v>4</v>
      </c>
      <c r="BB37" s="259">
        <f t="shared" ref="BB37:BB39" si="61">AV37-AX37-AZ37</f>
        <v>0</v>
      </c>
      <c r="BC37" s="288"/>
      <c r="BD37" s="266"/>
      <c r="BE37" s="258" t="s">
        <v>48</v>
      </c>
      <c r="BF37" s="261">
        <v>4</v>
      </c>
      <c r="BG37" s="261">
        <v>9</v>
      </c>
      <c r="BH37" s="66"/>
      <c r="BI37" s="107"/>
      <c r="BJ37" s="107"/>
      <c r="BK37" s="69"/>
      <c r="BL37" s="107"/>
      <c r="BM37" s="107"/>
      <c r="BN37" s="339"/>
    </row>
    <row r="38" spans="1:66" s="244" customFormat="1" ht="18" customHeight="1">
      <c r="A38" s="267"/>
      <c r="B38" s="239" t="s">
        <v>49</v>
      </c>
      <c r="C38" s="251">
        <v>1</v>
      </c>
      <c r="D38" s="241">
        <v>1</v>
      </c>
      <c r="E38" s="242">
        <v>0</v>
      </c>
      <c r="F38" s="241">
        <v>9</v>
      </c>
      <c r="G38" s="243">
        <f t="shared" si="54"/>
        <v>217</v>
      </c>
      <c r="H38" s="241">
        <v>111</v>
      </c>
      <c r="I38" s="243">
        <v>106</v>
      </c>
      <c r="J38" s="243">
        <f t="shared" si="55"/>
        <v>76</v>
      </c>
      <c r="K38" s="243">
        <v>40</v>
      </c>
      <c r="L38" s="240">
        <v>36</v>
      </c>
      <c r="M38" s="243">
        <f t="shared" si="56"/>
        <v>70</v>
      </c>
      <c r="N38" s="240">
        <v>34</v>
      </c>
      <c r="O38" s="241">
        <v>36</v>
      </c>
      <c r="P38" s="241">
        <f t="shared" si="57"/>
        <v>71</v>
      </c>
      <c r="Q38" s="241">
        <v>37</v>
      </c>
      <c r="R38" s="243">
        <v>34</v>
      </c>
      <c r="T38" s="267"/>
      <c r="U38" s="239" t="s">
        <v>49</v>
      </c>
      <c r="V38" s="245">
        <f t="shared" si="58"/>
        <v>19</v>
      </c>
      <c r="W38" s="245">
        <v>13</v>
      </c>
      <c r="X38" s="245">
        <v>6</v>
      </c>
      <c r="Y38" s="245">
        <v>1</v>
      </c>
      <c r="Z38" s="242">
        <v>0</v>
      </c>
      <c r="AA38" s="242">
        <v>0</v>
      </c>
      <c r="AB38" s="242">
        <v>0</v>
      </c>
      <c r="AC38" s="245">
        <v>1</v>
      </c>
      <c r="AD38" s="242">
        <v>0</v>
      </c>
      <c r="AE38" s="242">
        <v>0</v>
      </c>
      <c r="AF38" s="242">
        <v>0</v>
      </c>
      <c r="AG38" s="242">
        <v>0</v>
      </c>
      <c r="AH38" s="242">
        <v>0</v>
      </c>
      <c r="AI38" s="245">
        <v>11</v>
      </c>
      <c r="AJ38" s="246">
        <v>3</v>
      </c>
      <c r="AK38" s="242">
        <v>0</v>
      </c>
      <c r="AL38" s="247">
        <v>0</v>
      </c>
      <c r="AM38" s="243">
        <v>1</v>
      </c>
      <c r="AN38" s="247">
        <v>0</v>
      </c>
      <c r="AO38" s="247">
        <v>0</v>
      </c>
      <c r="AP38" s="252">
        <v>1</v>
      </c>
      <c r="AQ38" s="247">
        <v>0</v>
      </c>
      <c r="AR38" s="252">
        <v>1</v>
      </c>
      <c r="AS38" s="247">
        <v>0</v>
      </c>
      <c r="AT38" s="245">
        <f t="shared" si="59"/>
        <v>5</v>
      </c>
      <c r="AU38" s="245">
        <v>4</v>
      </c>
      <c r="AV38" s="245">
        <v>1</v>
      </c>
      <c r="AW38" s="245">
        <v>1</v>
      </c>
      <c r="AX38" s="247">
        <v>0</v>
      </c>
      <c r="AY38" s="247">
        <v>0</v>
      </c>
      <c r="AZ38" s="245">
        <v>0</v>
      </c>
      <c r="BA38" s="246">
        <f t="shared" si="60"/>
        <v>3</v>
      </c>
      <c r="BB38" s="246">
        <f t="shared" si="61"/>
        <v>1</v>
      </c>
      <c r="BC38" s="248"/>
      <c r="BD38" s="267"/>
      <c r="BE38" s="239" t="s">
        <v>49</v>
      </c>
      <c r="BF38" s="245">
        <v>2</v>
      </c>
      <c r="BG38" s="245">
        <v>6</v>
      </c>
      <c r="BH38" s="66"/>
      <c r="BI38" s="69"/>
      <c r="BJ38" s="107"/>
      <c r="BK38" s="69"/>
      <c r="BL38" s="107"/>
      <c r="BM38" s="107"/>
      <c r="BN38" s="249"/>
    </row>
    <row r="39" spans="1:66" s="306" customFormat="1" ht="18" customHeight="1">
      <c r="A39" s="272"/>
      <c r="B39" s="263" t="s">
        <v>172</v>
      </c>
      <c r="C39" s="340">
        <v>1</v>
      </c>
      <c r="D39" s="305">
        <v>1</v>
      </c>
      <c r="E39" s="343">
        <v>0</v>
      </c>
      <c r="F39" s="341">
        <v>7</v>
      </c>
      <c r="G39" s="305">
        <f t="shared" si="54"/>
        <v>184</v>
      </c>
      <c r="H39" s="305">
        <v>92</v>
      </c>
      <c r="I39" s="305">
        <v>92</v>
      </c>
      <c r="J39" s="305">
        <f t="shared" si="55"/>
        <v>60</v>
      </c>
      <c r="K39" s="305">
        <v>31</v>
      </c>
      <c r="L39" s="305">
        <v>29</v>
      </c>
      <c r="M39" s="305">
        <f t="shared" si="56"/>
        <v>60</v>
      </c>
      <c r="N39" s="305">
        <v>28</v>
      </c>
      <c r="O39" s="305">
        <v>32</v>
      </c>
      <c r="P39" s="340">
        <f t="shared" si="57"/>
        <v>64</v>
      </c>
      <c r="Q39" s="340">
        <v>33</v>
      </c>
      <c r="R39" s="340">
        <v>31</v>
      </c>
      <c r="T39" s="272"/>
      <c r="U39" s="263" t="s">
        <v>172</v>
      </c>
      <c r="V39" s="269">
        <f t="shared" si="58"/>
        <v>20</v>
      </c>
      <c r="W39" s="269">
        <v>14</v>
      </c>
      <c r="X39" s="269">
        <v>6</v>
      </c>
      <c r="Y39" s="269">
        <v>1</v>
      </c>
      <c r="Z39" s="307">
        <v>0</v>
      </c>
      <c r="AA39" s="307">
        <v>0</v>
      </c>
      <c r="AB39" s="307">
        <v>0</v>
      </c>
      <c r="AC39" s="269">
        <v>1</v>
      </c>
      <c r="AD39" s="307">
        <v>0</v>
      </c>
      <c r="AE39" s="307">
        <v>0</v>
      </c>
      <c r="AF39" s="307">
        <v>0</v>
      </c>
      <c r="AG39" s="307">
        <v>0</v>
      </c>
      <c r="AH39" s="307">
        <v>0</v>
      </c>
      <c r="AI39" s="265">
        <v>12</v>
      </c>
      <c r="AJ39" s="265">
        <v>4</v>
      </c>
      <c r="AK39" s="307">
        <v>0</v>
      </c>
      <c r="AL39" s="303">
        <v>0</v>
      </c>
      <c r="AM39" s="305">
        <v>1</v>
      </c>
      <c r="AN39" s="303">
        <v>0</v>
      </c>
      <c r="AO39" s="303">
        <v>0</v>
      </c>
      <c r="AP39" s="343">
        <v>1</v>
      </c>
      <c r="AQ39" s="303">
        <v>0</v>
      </c>
      <c r="AR39" s="343">
        <v>0</v>
      </c>
      <c r="AS39" s="303">
        <v>0</v>
      </c>
      <c r="AT39" s="265">
        <f t="shared" si="59"/>
        <v>4</v>
      </c>
      <c r="AU39" s="265">
        <v>2</v>
      </c>
      <c r="AV39" s="303">
        <v>2</v>
      </c>
      <c r="AW39" s="265">
        <v>0</v>
      </c>
      <c r="AX39" s="303">
        <v>1</v>
      </c>
      <c r="AY39" s="303">
        <v>0</v>
      </c>
      <c r="AZ39" s="303">
        <v>0</v>
      </c>
      <c r="BA39" s="269">
        <f t="shared" si="60"/>
        <v>2</v>
      </c>
      <c r="BB39" s="303">
        <f t="shared" si="61"/>
        <v>1</v>
      </c>
      <c r="BC39" s="308"/>
      <c r="BD39" s="272"/>
      <c r="BE39" s="263" t="s">
        <v>172</v>
      </c>
      <c r="BF39" s="265">
        <v>1</v>
      </c>
      <c r="BG39" s="269">
        <v>1</v>
      </c>
      <c r="BH39" s="66"/>
      <c r="BI39" s="107"/>
      <c r="BJ39" s="107"/>
      <c r="BK39" s="69"/>
      <c r="BL39" s="107"/>
      <c r="BM39" s="107"/>
      <c r="BN39" s="342"/>
    </row>
    <row r="40" spans="1:66" s="201" customFormat="1" ht="18" customHeight="1">
      <c r="A40" s="397" t="s">
        <v>190</v>
      </c>
      <c r="B40" s="398"/>
      <c r="C40" s="198">
        <f>SUM(C41:C43)</f>
        <v>4</v>
      </c>
      <c r="D40" s="198">
        <f t="shared" ref="D40:R40" si="62">SUM(D41:D43)</f>
        <v>4</v>
      </c>
      <c r="E40" s="204">
        <f t="shared" si="62"/>
        <v>0</v>
      </c>
      <c r="F40" s="197">
        <f t="shared" si="62"/>
        <v>36</v>
      </c>
      <c r="G40" s="198">
        <f t="shared" si="62"/>
        <v>964</v>
      </c>
      <c r="H40" s="204">
        <f t="shared" si="62"/>
        <v>459</v>
      </c>
      <c r="I40" s="198">
        <f t="shared" si="62"/>
        <v>505</v>
      </c>
      <c r="J40" s="198">
        <f t="shared" si="62"/>
        <v>268</v>
      </c>
      <c r="K40" s="198">
        <f t="shared" si="62"/>
        <v>126</v>
      </c>
      <c r="L40" s="198">
        <f t="shared" si="62"/>
        <v>142</v>
      </c>
      <c r="M40" s="204">
        <f t="shared" si="62"/>
        <v>346</v>
      </c>
      <c r="N40" s="198">
        <f t="shared" si="62"/>
        <v>161</v>
      </c>
      <c r="O40" s="198">
        <f t="shared" si="62"/>
        <v>185</v>
      </c>
      <c r="P40" s="198">
        <f t="shared" si="62"/>
        <v>350</v>
      </c>
      <c r="Q40" s="198">
        <f t="shared" si="62"/>
        <v>172</v>
      </c>
      <c r="R40" s="206">
        <f t="shared" si="62"/>
        <v>178</v>
      </c>
      <c r="S40" s="199"/>
      <c r="T40" s="397" t="s">
        <v>190</v>
      </c>
      <c r="U40" s="412"/>
      <c r="V40" s="194">
        <f t="shared" ref="V40:BB40" si="63">SUM(V41:V43)</f>
        <v>90</v>
      </c>
      <c r="W40" s="194">
        <f t="shared" si="63"/>
        <v>47</v>
      </c>
      <c r="X40" s="194">
        <f t="shared" si="63"/>
        <v>43</v>
      </c>
      <c r="Y40" s="194">
        <f t="shared" si="63"/>
        <v>4</v>
      </c>
      <c r="Z40" s="194">
        <f t="shared" si="63"/>
        <v>0</v>
      </c>
      <c r="AA40" s="194">
        <f t="shared" si="63"/>
        <v>0</v>
      </c>
      <c r="AB40" s="194">
        <f t="shared" si="63"/>
        <v>0</v>
      </c>
      <c r="AC40" s="194">
        <f t="shared" si="63"/>
        <v>4</v>
      </c>
      <c r="AD40" s="194">
        <f t="shared" si="63"/>
        <v>0</v>
      </c>
      <c r="AE40" s="194">
        <f t="shared" si="63"/>
        <v>0</v>
      </c>
      <c r="AF40" s="194">
        <f t="shared" si="63"/>
        <v>0</v>
      </c>
      <c r="AG40" s="194">
        <f t="shared" si="63"/>
        <v>0</v>
      </c>
      <c r="AH40" s="194">
        <f t="shared" si="63"/>
        <v>0</v>
      </c>
      <c r="AI40" s="194">
        <f t="shared" si="63"/>
        <v>37</v>
      </c>
      <c r="AJ40" s="195">
        <f t="shared" si="63"/>
        <v>34</v>
      </c>
      <c r="AK40" s="194">
        <f t="shared" si="63"/>
        <v>0</v>
      </c>
      <c r="AL40" s="194">
        <f t="shared" si="63"/>
        <v>0</v>
      </c>
      <c r="AM40" s="194">
        <f t="shared" si="63"/>
        <v>5</v>
      </c>
      <c r="AN40" s="194">
        <f t="shared" si="63"/>
        <v>0</v>
      </c>
      <c r="AO40" s="194">
        <f t="shared" si="63"/>
        <v>0</v>
      </c>
      <c r="AP40" s="194">
        <f t="shared" si="63"/>
        <v>1</v>
      </c>
      <c r="AQ40" s="194">
        <f t="shared" si="63"/>
        <v>2</v>
      </c>
      <c r="AR40" s="194">
        <f t="shared" si="63"/>
        <v>3</v>
      </c>
      <c r="AS40" s="194">
        <f t="shared" si="63"/>
        <v>1</v>
      </c>
      <c r="AT40" s="194">
        <f t="shared" si="63"/>
        <v>24</v>
      </c>
      <c r="AU40" s="194">
        <f t="shared" si="63"/>
        <v>12</v>
      </c>
      <c r="AV40" s="194">
        <f t="shared" si="63"/>
        <v>12</v>
      </c>
      <c r="AW40" s="194">
        <f t="shared" si="63"/>
        <v>3</v>
      </c>
      <c r="AX40" s="194">
        <f t="shared" si="63"/>
        <v>3</v>
      </c>
      <c r="AY40" s="194">
        <f t="shared" si="63"/>
        <v>0</v>
      </c>
      <c r="AZ40" s="194">
        <f t="shared" si="63"/>
        <v>0</v>
      </c>
      <c r="BA40" s="194">
        <f t="shared" si="63"/>
        <v>9</v>
      </c>
      <c r="BB40" s="195">
        <f t="shared" si="63"/>
        <v>9</v>
      </c>
      <c r="BC40" s="200"/>
      <c r="BD40" s="397" t="s">
        <v>190</v>
      </c>
      <c r="BE40" s="412"/>
      <c r="BF40" s="195">
        <f t="shared" ref="BF40:BG40" si="64">SUM(BF41:BF43)</f>
        <v>6</v>
      </c>
      <c r="BG40" s="194">
        <f t="shared" si="64"/>
        <v>15</v>
      </c>
      <c r="BH40" s="62"/>
      <c r="BI40" s="359"/>
      <c r="BJ40" s="359"/>
      <c r="BK40" s="359"/>
      <c r="BL40" s="359"/>
      <c r="BM40" s="359"/>
      <c r="BN40" s="205"/>
    </row>
    <row r="41" spans="1:66" s="285" customFormat="1" ht="18" customHeight="1">
      <c r="A41" s="257"/>
      <c r="B41" s="258" t="s">
        <v>50</v>
      </c>
      <c r="C41" s="282">
        <v>1</v>
      </c>
      <c r="D41" s="338">
        <v>1</v>
      </c>
      <c r="E41" s="313">
        <v>0</v>
      </c>
      <c r="F41" s="283">
        <v>12</v>
      </c>
      <c r="G41" s="283">
        <f t="shared" ref="G41:G43" si="65">SUM(H41:I41)</f>
        <v>345</v>
      </c>
      <c r="H41" s="283">
        <v>153</v>
      </c>
      <c r="I41" s="282">
        <v>192</v>
      </c>
      <c r="J41" s="282">
        <f t="shared" ref="J41:J43" si="66">SUM(K41:L41)</f>
        <v>90</v>
      </c>
      <c r="K41" s="282">
        <v>41</v>
      </c>
      <c r="L41" s="282">
        <v>49</v>
      </c>
      <c r="M41" s="282">
        <f t="shared" ref="M41:M43" si="67">SUM(N41:O41)</f>
        <v>148</v>
      </c>
      <c r="N41" s="282">
        <v>63</v>
      </c>
      <c r="O41" s="309">
        <v>85</v>
      </c>
      <c r="P41" s="283">
        <f t="shared" ref="P41:P43" si="68">SUM(Q41:R41)</f>
        <v>107</v>
      </c>
      <c r="Q41" s="282">
        <v>49</v>
      </c>
      <c r="R41" s="338">
        <v>58</v>
      </c>
      <c r="T41" s="257"/>
      <c r="U41" s="258" t="s">
        <v>50</v>
      </c>
      <c r="V41" s="261">
        <f t="shared" ref="V41:V43" si="69">SUM(W41:X41)</f>
        <v>28</v>
      </c>
      <c r="W41" s="261">
        <v>14</v>
      </c>
      <c r="X41" s="261">
        <v>14</v>
      </c>
      <c r="Y41" s="261">
        <v>1</v>
      </c>
      <c r="Z41" s="287">
        <v>0</v>
      </c>
      <c r="AA41" s="287">
        <v>0</v>
      </c>
      <c r="AB41" s="287">
        <v>0</v>
      </c>
      <c r="AC41" s="287">
        <v>1</v>
      </c>
      <c r="AD41" s="261">
        <v>0</v>
      </c>
      <c r="AE41" s="261">
        <v>0</v>
      </c>
      <c r="AF41" s="261">
        <v>0</v>
      </c>
      <c r="AG41" s="261">
        <v>0</v>
      </c>
      <c r="AH41" s="261">
        <v>0</v>
      </c>
      <c r="AI41" s="261">
        <v>12</v>
      </c>
      <c r="AJ41" s="259">
        <v>11</v>
      </c>
      <c r="AK41" s="287">
        <v>0</v>
      </c>
      <c r="AL41" s="299">
        <v>0</v>
      </c>
      <c r="AM41" s="282">
        <v>1</v>
      </c>
      <c r="AN41" s="299">
        <v>0</v>
      </c>
      <c r="AO41" s="299">
        <v>0</v>
      </c>
      <c r="AP41" s="287">
        <v>1</v>
      </c>
      <c r="AQ41" s="299">
        <v>0</v>
      </c>
      <c r="AR41" s="287">
        <v>1</v>
      </c>
      <c r="AS41" s="261">
        <v>0</v>
      </c>
      <c r="AT41" s="261">
        <f t="shared" ref="AT41:AT43" si="70">SUM(AU41:AV41)</f>
        <v>12</v>
      </c>
      <c r="AU41" s="261">
        <v>3</v>
      </c>
      <c r="AV41" s="261">
        <v>9</v>
      </c>
      <c r="AW41" s="261">
        <v>1</v>
      </c>
      <c r="AX41" s="261">
        <v>1</v>
      </c>
      <c r="AY41" s="287">
        <v>0</v>
      </c>
      <c r="AZ41" s="287">
        <v>0</v>
      </c>
      <c r="BA41" s="261">
        <f t="shared" ref="BA41:BA43" si="71">AU41-AW41-AY41</f>
        <v>2</v>
      </c>
      <c r="BB41" s="259">
        <f t="shared" ref="BB41:BB43" si="72">AV41-AX41-AZ41</f>
        <v>8</v>
      </c>
      <c r="BC41" s="288"/>
      <c r="BD41" s="257"/>
      <c r="BE41" s="258" t="s">
        <v>50</v>
      </c>
      <c r="BF41" s="261">
        <v>2</v>
      </c>
      <c r="BG41" s="261">
        <v>3</v>
      </c>
      <c r="BH41" s="66"/>
      <c r="BI41" s="107"/>
      <c r="BJ41" s="107"/>
      <c r="BK41" s="69"/>
      <c r="BL41" s="107"/>
      <c r="BM41" s="107"/>
      <c r="BN41" s="339"/>
    </row>
    <row r="42" spans="1:66" s="244" customFormat="1" ht="18" customHeight="1">
      <c r="A42" s="273"/>
      <c r="B42" s="239" t="s">
        <v>51</v>
      </c>
      <c r="C42" s="240">
        <v>1</v>
      </c>
      <c r="D42" s="243">
        <v>1</v>
      </c>
      <c r="E42" s="253">
        <v>0</v>
      </c>
      <c r="F42" s="241">
        <v>14</v>
      </c>
      <c r="G42" s="241">
        <f t="shared" si="65"/>
        <v>376</v>
      </c>
      <c r="H42" s="241">
        <v>188</v>
      </c>
      <c r="I42" s="243">
        <v>188</v>
      </c>
      <c r="J42" s="243">
        <f t="shared" si="66"/>
        <v>105</v>
      </c>
      <c r="K42" s="243">
        <v>54</v>
      </c>
      <c r="L42" s="243">
        <v>51</v>
      </c>
      <c r="M42" s="241">
        <f t="shared" si="67"/>
        <v>122</v>
      </c>
      <c r="N42" s="241">
        <v>62</v>
      </c>
      <c r="O42" s="241">
        <v>60</v>
      </c>
      <c r="P42" s="241">
        <f t="shared" si="68"/>
        <v>149</v>
      </c>
      <c r="Q42" s="241">
        <v>72</v>
      </c>
      <c r="R42" s="243">
        <v>77</v>
      </c>
      <c r="T42" s="273"/>
      <c r="U42" s="239" t="s">
        <v>51</v>
      </c>
      <c r="V42" s="245">
        <f t="shared" si="69"/>
        <v>32</v>
      </c>
      <c r="W42" s="245">
        <v>16</v>
      </c>
      <c r="X42" s="245">
        <v>16</v>
      </c>
      <c r="Y42" s="245">
        <v>1</v>
      </c>
      <c r="Z42" s="242">
        <v>0</v>
      </c>
      <c r="AA42" s="242">
        <v>0</v>
      </c>
      <c r="AB42" s="242">
        <v>0</v>
      </c>
      <c r="AC42" s="245">
        <v>1</v>
      </c>
      <c r="AD42" s="242">
        <v>0</v>
      </c>
      <c r="AE42" s="242">
        <v>0</v>
      </c>
      <c r="AF42" s="242">
        <v>0</v>
      </c>
      <c r="AG42" s="242">
        <v>0</v>
      </c>
      <c r="AH42" s="242">
        <v>0</v>
      </c>
      <c r="AI42" s="245">
        <v>13</v>
      </c>
      <c r="AJ42" s="246">
        <v>13</v>
      </c>
      <c r="AK42" s="242">
        <v>0</v>
      </c>
      <c r="AL42" s="247">
        <v>0</v>
      </c>
      <c r="AM42" s="243">
        <v>2</v>
      </c>
      <c r="AN42" s="247">
        <v>0</v>
      </c>
      <c r="AO42" s="247">
        <v>0</v>
      </c>
      <c r="AP42" s="245">
        <v>0</v>
      </c>
      <c r="AQ42" s="247">
        <v>1</v>
      </c>
      <c r="AR42" s="245">
        <v>1</v>
      </c>
      <c r="AS42" s="245">
        <v>0</v>
      </c>
      <c r="AT42" s="245">
        <f t="shared" si="70"/>
        <v>4</v>
      </c>
      <c r="AU42" s="245">
        <v>3</v>
      </c>
      <c r="AV42" s="245">
        <v>1</v>
      </c>
      <c r="AW42" s="245">
        <v>1</v>
      </c>
      <c r="AX42" s="245">
        <v>1</v>
      </c>
      <c r="AY42" s="242">
        <v>0</v>
      </c>
      <c r="AZ42" s="242">
        <v>0</v>
      </c>
      <c r="BA42" s="245">
        <f t="shared" si="71"/>
        <v>2</v>
      </c>
      <c r="BB42" s="246">
        <f t="shared" si="72"/>
        <v>0</v>
      </c>
      <c r="BC42" s="248"/>
      <c r="BD42" s="273"/>
      <c r="BE42" s="239" t="s">
        <v>51</v>
      </c>
      <c r="BF42" s="245">
        <v>3</v>
      </c>
      <c r="BG42" s="245">
        <v>10</v>
      </c>
      <c r="BH42" s="66"/>
      <c r="BI42" s="107"/>
      <c r="BJ42" s="107"/>
      <c r="BK42" s="69"/>
      <c r="BL42" s="107"/>
      <c r="BM42" s="107"/>
      <c r="BN42" s="249"/>
    </row>
    <row r="43" spans="1:66" s="306" customFormat="1" ht="18" customHeight="1">
      <c r="A43" s="262"/>
      <c r="B43" s="263" t="s">
        <v>182</v>
      </c>
      <c r="C43" s="340">
        <v>2</v>
      </c>
      <c r="D43" s="305">
        <v>2</v>
      </c>
      <c r="E43" s="343">
        <v>0</v>
      </c>
      <c r="F43" s="305">
        <v>10</v>
      </c>
      <c r="G43" s="305">
        <f t="shared" si="65"/>
        <v>243</v>
      </c>
      <c r="H43" s="305">
        <v>118</v>
      </c>
      <c r="I43" s="341">
        <v>125</v>
      </c>
      <c r="J43" s="305">
        <f t="shared" si="66"/>
        <v>73</v>
      </c>
      <c r="K43" s="305">
        <v>31</v>
      </c>
      <c r="L43" s="305">
        <v>42</v>
      </c>
      <c r="M43" s="340">
        <f t="shared" si="67"/>
        <v>76</v>
      </c>
      <c r="N43" s="302">
        <v>36</v>
      </c>
      <c r="O43" s="302">
        <v>40</v>
      </c>
      <c r="P43" s="302">
        <f t="shared" si="68"/>
        <v>94</v>
      </c>
      <c r="Q43" s="305">
        <v>51</v>
      </c>
      <c r="R43" s="305">
        <v>43</v>
      </c>
      <c r="T43" s="262"/>
      <c r="U43" s="263" t="s">
        <v>182</v>
      </c>
      <c r="V43" s="269">
        <f t="shared" si="69"/>
        <v>30</v>
      </c>
      <c r="W43" s="269">
        <v>17</v>
      </c>
      <c r="X43" s="265">
        <v>13</v>
      </c>
      <c r="Y43" s="269">
        <v>2</v>
      </c>
      <c r="Z43" s="307">
        <v>0</v>
      </c>
      <c r="AA43" s="307">
        <v>0</v>
      </c>
      <c r="AB43" s="307">
        <v>0</v>
      </c>
      <c r="AC43" s="269">
        <v>2</v>
      </c>
      <c r="AD43" s="307">
        <v>0</v>
      </c>
      <c r="AE43" s="307">
        <v>0</v>
      </c>
      <c r="AF43" s="307">
        <v>0</v>
      </c>
      <c r="AG43" s="307">
        <v>0</v>
      </c>
      <c r="AH43" s="307">
        <v>0</v>
      </c>
      <c r="AI43" s="269">
        <v>12</v>
      </c>
      <c r="AJ43" s="265">
        <v>10</v>
      </c>
      <c r="AK43" s="303">
        <v>0</v>
      </c>
      <c r="AL43" s="303">
        <v>0</v>
      </c>
      <c r="AM43" s="305">
        <v>2</v>
      </c>
      <c r="AN43" s="303">
        <v>0</v>
      </c>
      <c r="AO43" s="303">
        <v>0</v>
      </c>
      <c r="AP43" s="303">
        <v>0</v>
      </c>
      <c r="AQ43" s="303">
        <v>1</v>
      </c>
      <c r="AR43" s="303">
        <v>1</v>
      </c>
      <c r="AS43" s="265">
        <v>1</v>
      </c>
      <c r="AT43" s="265">
        <f t="shared" si="70"/>
        <v>8</v>
      </c>
      <c r="AU43" s="265">
        <v>6</v>
      </c>
      <c r="AV43" s="265">
        <v>2</v>
      </c>
      <c r="AW43" s="265">
        <v>1</v>
      </c>
      <c r="AX43" s="265">
        <v>1</v>
      </c>
      <c r="AY43" s="307">
        <v>0</v>
      </c>
      <c r="AZ43" s="307">
        <v>0</v>
      </c>
      <c r="BA43" s="265">
        <f t="shared" si="71"/>
        <v>5</v>
      </c>
      <c r="BB43" s="265">
        <f t="shared" si="72"/>
        <v>1</v>
      </c>
      <c r="BC43" s="312"/>
      <c r="BD43" s="262"/>
      <c r="BE43" s="263" t="s">
        <v>182</v>
      </c>
      <c r="BF43" s="265">
        <v>1</v>
      </c>
      <c r="BG43" s="269">
        <v>2</v>
      </c>
      <c r="BH43" s="66"/>
      <c r="BI43" s="107"/>
      <c r="BJ43" s="107"/>
      <c r="BK43" s="69"/>
      <c r="BL43" s="107"/>
      <c r="BM43" s="107"/>
      <c r="BN43" s="342"/>
    </row>
    <row r="44" spans="1:66" s="201" customFormat="1" ht="18" customHeight="1">
      <c r="A44" s="397" t="s">
        <v>195</v>
      </c>
      <c r="B44" s="398"/>
      <c r="C44" s="206">
        <f>SUM(C45:C51)</f>
        <v>16</v>
      </c>
      <c r="D44" s="206">
        <f t="shared" ref="D44:R44" si="73">SUM(D45:D51)</f>
        <v>16</v>
      </c>
      <c r="E44" s="206">
        <f t="shared" si="73"/>
        <v>0</v>
      </c>
      <c r="F44" s="206">
        <f t="shared" si="73"/>
        <v>117</v>
      </c>
      <c r="G44" s="206">
        <f t="shared" si="73"/>
        <v>2614</v>
      </c>
      <c r="H44" s="206">
        <f t="shared" si="73"/>
        <v>1318</v>
      </c>
      <c r="I44" s="206">
        <f t="shared" si="73"/>
        <v>1296</v>
      </c>
      <c r="J44" s="206">
        <f t="shared" si="73"/>
        <v>772</v>
      </c>
      <c r="K44" s="198">
        <f t="shared" si="73"/>
        <v>373</v>
      </c>
      <c r="L44" s="206">
        <f t="shared" si="73"/>
        <v>399</v>
      </c>
      <c r="M44" s="206">
        <f t="shared" si="73"/>
        <v>927</v>
      </c>
      <c r="N44" s="206">
        <f t="shared" si="73"/>
        <v>477</v>
      </c>
      <c r="O44" s="206">
        <f t="shared" si="73"/>
        <v>450</v>
      </c>
      <c r="P44" s="206">
        <f t="shared" si="73"/>
        <v>915</v>
      </c>
      <c r="Q44" s="206">
        <f t="shared" si="73"/>
        <v>468</v>
      </c>
      <c r="R44" s="206">
        <f t="shared" si="73"/>
        <v>447</v>
      </c>
      <c r="S44" s="199"/>
      <c r="T44" s="397" t="s">
        <v>195</v>
      </c>
      <c r="U44" s="412"/>
      <c r="V44" s="194">
        <f t="shared" ref="V44:BB44" si="74">SUM(V45:V51)</f>
        <v>276</v>
      </c>
      <c r="W44" s="194">
        <f t="shared" si="74"/>
        <v>154</v>
      </c>
      <c r="X44" s="194">
        <f t="shared" si="74"/>
        <v>122</v>
      </c>
      <c r="Y44" s="194">
        <f t="shared" si="74"/>
        <v>14</v>
      </c>
      <c r="Z44" s="194">
        <f t="shared" si="74"/>
        <v>2</v>
      </c>
      <c r="AA44" s="194">
        <f t="shared" si="74"/>
        <v>0</v>
      </c>
      <c r="AB44" s="194">
        <f t="shared" si="74"/>
        <v>0</v>
      </c>
      <c r="AC44" s="194">
        <f t="shared" si="74"/>
        <v>16</v>
      </c>
      <c r="AD44" s="194">
        <f t="shared" si="74"/>
        <v>1</v>
      </c>
      <c r="AE44" s="194">
        <f t="shared" si="74"/>
        <v>0</v>
      </c>
      <c r="AF44" s="194">
        <f t="shared" si="74"/>
        <v>0</v>
      </c>
      <c r="AG44" s="194">
        <f t="shared" si="74"/>
        <v>0</v>
      </c>
      <c r="AH44" s="194">
        <f t="shared" si="74"/>
        <v>0</v>
      </c>
      <c r="AI44" s="194">
        <f t="shared" si="74"/>
        <v>112</v>
      </c>
      <c r="AJ44" s="195">
        <f t="shared" si="74"/>
        <v>93</v>
      </c>
      <c r="AK44" s="194">
        <f t="shared" si="74"/>
        <v>0</v>
      </c>
      <c r="AL44" s="194">
        <f t="shared" si="74"/>
        <v>0</v>
      </c>
      <c r="AM44" s="194">
        <f t="shared" si="74"/>
        <v>14</v>
      </c>
      <c r="AN44" s="194">
        <f t="shared" si="74"/>
        <v>2</v>
      </c>
      <c r="AO44" s="194">
        <f t="shared" si="74"/>
        <v>0</v>
      </c>
      <c r="AP44" s="194">
        <f t="shared" si="74"/>
        <v>1</v>
      </c>
      <c r="AQ44" s="194">
        <f t="shared" si="74"/>
        <v>12</v>
      </c>
      <c r="AR44" s="194">
        <f t="shared" si="74"/>
        <v>9</v>
      </c>
      <c r="AS44" s="194">
        <f t="shared" si="74"/>
        <v>5</v>
      </c>
      <c r="AT44" s="194">
        <f t="shared" si="74"/>
        <v>58</v>
      </c>
      <c r="AU44" s="194">
        <f t="shared" si="74"/>
        <v>23</v>
      </c>
      <c r="AV44" s="194">
        <f t="shared" si="74"/>
        <v>35</v>
      </c>
      <c r="AW44" s="194">
        <f t="shared" si="74"/>
        <v>11</v>
      </c>
      <c r="AX44" s="194">
        <f t="shared" si="74"/>
        <v>13</v>
      </c>
      <c r="AY44" s="194">
        <f t="shared" si="74"/>
        <v>1</v>
      </c>
      <c r="AZ44" s="194">
        <f t="shared" si="74"/>
        <v>1</v>
      </c>
      <c r="BA44" s="194">
        <f t="shared" si="74"/>
        <v>11</v>
      </c>
      <c r="BB44" s="195">
        <f t="shared" si="74"/>
        <v>21</v>
      </c>
      <c r="BC44" s="200"/>
      <c r="BD44" s="397" t="s">
        <v>195</v>
      </c>
      <c r="BE44" s="412"/>
      <c r="BF44" s="195">
        <f t="shared" ref="BF44:BG44" si="75">SUM(BF45:BF51)</f>
        <v>26</v>
      </c>
      <c r="BG44" s="194">
        <f t="shared" si="75"/>
        <v>56</v>
      </c>
      <c r="BH44" s="62"/>
      <c r="BI44" s="359"/>
      <c r="BJ44" s="359"/>
      <c r="BK44" s="359"/>
      <c r="BL44" s="359"/>
      <c r="BM44" s="359"/>
      <c r="BN44" s="205"/>
    </row>
    <row r="45" spans="1:66" s="285" customFormat="1" ht="18" customHeight="1">
      <c r="A45" s="257"/>
      <c r="B45" s="258" t="s">
        <v>197</v>
      </c>
      <c r="C45" s="338">
        <v>1</v>
      </c>
      <c r="D45" s="282">
        <v>1</v>
      </c>
      <c r="E45" s="313">
        <v>0</v>
      </c>
      <c r="F45" s="283">
        <v>11</v>
      </c>
      <c r="G45" s="283">
        <f t="shared" ref="G45:G51" si="76">SUM(H45:I45)</f>
        <v>330</v>
      </c>
      <c r="H45" s="283">
        <v>155</v>
      </c>
      <c r="I45" s="282">
        <v>175</v>
      </c>
      <c r="J45" s="282">
        <f t="shared" ref="J45:J51" si="77">SUM(K45:L45)</f>
        <v>101</v>
      </c>
      <c r="K45" s="282">
        <v>44</v>
      </c>
      <c r="L45" s="282">
        <v>57</v>
      </c>
      <c r="M45" s="282">
        <f t="shared" ref="M45:M51" si="78">SUM(N45:O45)</f>
        <v>114</v>
      </c>
      <c r="N45" s="282">
        <v>55</v>
      </c>
      <c r="O45" s="282">
        <v>59</v>
      </c>
      <c r="P45" s="282">
        <f t="shared" ref="P45:P51" si="79">SUM(Q45:R45)</f>
        <v>115</v>
      </c>
      <c r="Q45" s="282">
        <v>56</v>
      </c>
      <c r="R45" s="282">
        <v>59</v>
      </c>
      <c r="T45" s="257"/>
      <c r="U45" s="258" t="s">
        <v>197</v>
      </c>
      <c r="V45" s="261">
        <f t="shared" ref="V45:V51" si="80">SUM(W45:X45)</f>
        <v>24</v>
      </c>
      <c r="W45" s="261">
        <v>16</v>
      </c>
      <c r="X45" s="261">
        <v>8</v>
      </c>
      <c r="Y45" s="261">
        <v>1</v>
      </c>
      <c r="Z45" s="287">
        <v>0</v>
      </c>
      <c r="AA45" s="287">
        <v>0</v>
      </c>
      <c r="AB45" s="287">
        <v>0</v>
      </c>
      <c r="AC45" s="261">
        <v>1</v>
      </c>
      <c r="AD45" s="287">
        <v>0</v>
      </c>
      <c r="AE45" s="287">
        <v>0</v>
      </c>
      <c r="AF45" s="287">
        <v>0</v>
      </c>
      <c r="AG45" s="287">
        <v>0</v>
      </c>
      <c r="AH45" s="287">
        <v>0</v>
      </c>
      <c r="AI45" s="261">
        <v>13</v>
      </c>
      <c r="AJ45" s="259">
        <v>7</v>
      </c>
      <c r="AK45" s="287">
        <v>0</v>
      </c>
      <c r="AL45" s="299">
        <v>0</v>
      </c>
      <c r="AM45" s="282">
        <v>1</v>
      </c>
      <c r="AN45" s="299">
        <v>0</v>
      </c>
      <c r="AO45" s="261">
        <v>0</v>
      </c>
      <c r="AP45" s="287">
        <v>0</v>
      </c>
      <c r="AQ45" s="261">
        <v>1</v>
      </c>
      <c r="AR45" s="287">
        <v>0</v>
      </c>
      <c r="AS45" s="287">
        <v>1</v>
      </c>
      <c r="AT45" s="261">
        <f t="shared" ref="AT45:AT51" si="81">SUM(AU45:AV45)</f>
        <v>4</v>
      </c>
      <c r="AU45" s="261">
        <v>2</v>
      </c>
      <c r="AV45" s="287">
        <v>2</v>
      </c>
      <c r="AW45" s="261">
        <v>1</v>
      </c>
      <c r="AX45" s="287">
        <v>1</v>
      </c>
      <c r="AY45" s="287">
        <v>0</v>
      </c>
      <c r="AZ45" s="287">
        <v>0</v>
      </c>
      <c r="BA45" s="261">
        <f t="shared" ref="BA45:BA51" si="82">AU45-AW45-AY45</f>
        <v>1</v>
      </c>
      <c r="BB45" s="299">
        <f t="shared" ref="BB45:BB51" si="83">AV45-AX45-AZ45</f>
        <v>1</v>
      </c>
      <c r="BC45" s="300"/>
      <c r="BD45" s="257"/>
      <c r="BE45" s="258" t="s">
        <v>197</v>
      </c>
      <c r="BF45" s="261">
        <v>2</v>
      </c>
      <c r="BG45" s="261">
        <v>5</v>
      </c>
      <c r="BH45" s="66"/>
      <c r="BI45" s="107"/>
      <c r="BJ45" s="107"/>
      <c r="BK45" s="69"/>
      <c r="BL45" s="107"/>
      <c r="BM45" s="107"/>
      <c r="BN45" s="339"/>
    </row>
    <row r="46" spans="1:66" s="244" customFormat="1" ht="18" customHeight="1">
      <c r="A46" s="273"/>
      <c r="B46" s="239" t="s">
        <v>52</v>
      </c>
      <c r="C46" s="251">
        <v>3</v>
      </c>
      <c r="D46" s="241">
        <v>3</v>
      </c>
      <c r="E46" s="242">
        <v>0</v>
      </c>
      <c r="F46" s="241">
        <v>20</v>
      </c>
      <c r="G46" s="241">
        <f t="shared" si="76"/>
        <v>351</v>
      </c>
      <c r="H46" s="241">
        <v>179</v>
      </c>
      <c r="I46" s="243">
        <v>172</v>
      </c>
      <c r="J46" s="243">
        <f t="shared" si="77"/>
        <v>91</v>
      </c>
      <c r="K46" s="243">
        <v>45</v>
      </c>
      <c r="L46" s="243">
        <v>46</v>
      </c>
      <c r="M46" s="241">
        <f t="shared" si="78"/>
        <v>134</v>
      </c>
      <c r="N46" s="241">
        <v>69</v>
      </c>
      <c r="O46" s="241">
        <v>65</v>
      </c>
      <c r="P46" s="241">
        <f t="shared" si="79"/>
        <v>126</v>
      </c>
      <c r="Q46" s="241">
        <v>65</v>
      </c>
      <c r="R46" s="243">
        <v>61</v>
      </c>
      <c r="T46" s="273"/>
      <c r="U46" s="239" t="s">
        <v>52</v>
      </c>
      <c r="V46" s="245">
        <f t="shared" si="80"/>
        <v>46</v>
      </c>
      <c r="W46" s="245">
        <v>26</v>
      </c>
      <c r="X46" s="245">
        <v>20</v>
      </c>
      <c r="Y46" s="245">
        <v>2</v>
      </c>
      <c r="Z46" s="242">
        <v>1</v>
      </c>
      <c r="AA46" s="242">
        <v>0</v>
      </c>
      <c r="AB46" s="242">
        <v>0</v>
      </c>
      <c r="AC46" s="245">
        <v>3</v>
      </c>
      <c r="AD46" s="245">
        <v>0</v>
      </c>
      <c r="AE46" s="245">
        <v>0</v>
      </c>
      <c r="AF46" s="245">
        <v>0</v>
      </c>
      <c r="AG46" s="245">
        <v>0</v>
      </c>
      <c r="AH46" s="245">
        <v>0</v>
      </c>
      <c r="AI46" s="245">
        <v>18</v>
      </c>
      <c r="AJ46" s="246">
        <v>16</v>
      </c>
      <c r="AK46" s="242">
        <v>0</v>
      </c>
      <c r="AL46" s="247">
        <v>0</v>
      </c>
      <c r="AM46" s="243">
        <v>2</v>
      </c>
      <c r="AN46" s="247">
        <v>1</v>
      </c>
      <c r="AO46" s="245">
        <v>0</v>
      </c>
      <c r="AP46" s="245">
        <v>0</v>
      </c>
      <c r="AQ46" s="245">
        <v>3</v>
      </c>
      <c r="AR46" s="245">
        <v>0</v>
      </c>
      <c r="AS46" s="242">
        <v>2</v>
      </c>
      <c r="AT46" s="245">
        <f t="shared" si="81"/>
        <v>13</v>
      </c>
      <c r="AU46" s="245">
        <v>6</v>
      </c>
      <c r="AV46" s="245">
        <v>7</v>
      </c>
      <c r="AW46" s="242">
        <v>2</v>
      </c>
      <c r="AX46" s="245">
        <v>2</v>
      </c>
      <c r="AY46" s="242">
        <v>0</v>
      </c>
      <c r="AZ46" s="242">
        <v>0</v>
      </c>
      <c r="BA46" s="245">
        <f t="shared" si="82"/>
        <v>4</v>
      </c>
      <c r="BB46" s="247">
        <f t="shared" si="83"/>
        <v>5</v>
      </c>
      <c r="BC46" s="250"/>
      <c r="BD46" s="273"/>
      <c r="BE46" s="239" t="s">
        <v>52</v>
      </c>
      <c r="BF46" s="245">
        <v>5</v>
      </c>
      <c r="BG46" s="245">
        <v>13</v>
      </c>
      <c r="BH46" s="66"/>
      <c r="BI46" s="107"/>
      <c r="BJ46" s="107"/>
      <c r="BK46" s="69"/>
      <c r="BL46" s="107"/>
      <c r="BM46" s="107"/>
      <c r="BN46" s="249"/>
    </row>
    <row r="47" spans="1:66" s="244" customFormat="1" ht="18" customHeight="1">
      <c r="A47" s="273"/>
      <c r="B47" s="239" t="s">
        <v>53</v>
      </c>
      <c r="C47" s="251">
        <v>2</v>
      </c>
      <c r="D47" s="241">
        <v>2</v>
      </c>
      <c r="E47" s="242">
        <v>0</v>
      </c>
      <c r="F47" s="243">
        <v>14</v>
      </c>
      <c r="G47" s="243">
        <f t="shared" si="76"/>
        <v>274</v>
      </c>
      <c r="H47" s="243">
        <v>151</v>
      </c>
      <c r="I47" s="243">
        <v>123</v>
      </c>
      <c r="J47" s="243">
        <f t="shared" si="77"/>
        <v>84</v>
      </c>
      <c r="K47" s="243">
        <v>46</v>
      </c>
      <c r="L47" s="243">
        <v>38</v>
      </c>
      <c r="M47" s="241">
        <f t="shared" si="78"/>
        <v>108</v>
      </c>
      <c r="N47" s="243">
        <v>59</v>
      </c>
      <c r="O47" s="241">
        <v>49</v>
      </c>
      <c r="P47" s="241">
        <f t="shared" si="79"/>
        <v>82</v>
      </c>
      <c r="Q47" s="241">
        <v>46</v>
      </c>
      <c r="R47" s="243">
        <v>36</v>
      </c>
      <c r="T47" s="273"/>
      <c r="U47" s="239" t="s">
        <v>53</v>
      </c>
      <c r="V47" s="245">
        <f t="shared" si="80"/>
        <v>32</v>
      </c>
      <c r="W47" s="245">
        <v>18</v>
      </c>
      <c r="X47" s="245">
        <v>14</v>
      </c>
      <c r="Y47" s="245">
        <v>2</v>
      </c>
      <c r="Z47" s="242">
        <v>0</v>
      </c>
      <c r="AA47" s="242">
        <v>0</v>
      </c>
      <c r="AB47" s="242">
        <v>0</v>
      </c>
      <c r="AC47" s="245">
        <v>2</v>
      </c>
      <c r="AD47" s="242">
        <v>0</v>
      </c>
      <c r="AE47" s="242">
        <v>0</v>
      </c>
      <c r="AF47" s="242">
        <v>0</v>
      </c>
      <c r="AG47" s="242">
        <v>0</v>
      </c>
      <c r="AH47" s="242">
        <v>0</v>
      </c>
      <c r="AI47" s="245">
        <v>14</v>
      </c>
      <c r="AJ47" s="246">
        <v>11</v>
      </c>
      <c r="AK47" s="242">
        <v>0</v>
      </c>
      <c r="AL47" s="247">
        <v>0</v>
      </c>
      <c r="AM47" s="243">
        <v>2</v>
      </c>
      <c r="AN47" s="247">
        <v>0</v>
      </c>
      <c r="AO47" s="247">
        <v>0</v>
      </c>
      <c r="AP47" s="245">
        <v>0</v>
      </c>
      <c r="AQ47" s="247">
        <v>0</v>
      </c>
      <c r="AR47" s="245">
        <v>1</v>
      </c>
      <c r="AS47" s="247">
        <v>0</v>
      </c>
      <c r="AT47" s="245">
        <f t="shared" si="81"/>
        <v>4</v>
      </c>
      <c r="AU47" s="245">
        <v>2</v>
      </c>
      <c r="AV47" s="245">
        <v>2</v>
      </c>
      <c r="AW47" s="242">
        <v>1</v>
      </c>
      <c r="AX47" s="245">
        <v>2</v>
      </c>
      <c r="AY47" s="242">
        <v>0</v>
      </c>
      <c r="AZ47" s="242">
        <v>0</v>
      </c>
      <c r="BA47" s="245">
        <f t="shared" si="82"/>
        <v>1</v>
      </c>
      <c r="BB47" s="247">
        <f t="shared" si="83"/>
        <v>0</v>
      </c>
      <c r="BC47" s="250"/>
      <c r="BD47" s="273"/>
      <c r="BE47" s="239" t="s">
        <v>53</v>
      </c>
      <c r="BF47" s="245">
        <v>4</v>
      </c>
      <c r="BG47" s="245">
        <v>10</v>
      </c>
      <c r="BH47" s="66"/>
      <c r="BI47" s="69"/>
      <c r="BJ47" s="107"/>
      <c r="BK47" s="69"/>
      <c r="BL47" s="107"/>
      <c r="BM47" s="107"/>
      <c r="BN47" s="249"/>
    </row>
    <row r="48" spans="1:66" s="244" customFormat="1" ht="18" customHeight="1">
      <c r="A48" s="273"/>
      <c r="B48" s="239" t="s">
        <v>54</v>
      </c>
      <c r="C48" s="251">
        <v>1</v>
      </c>
      <c r="D48" s="241">
        <v>1</v>
      </c>
      <c r="E48" s="242">
        <v>0</v>
      </c>
      <c r="F48" s="243">
        <v>7</v>
      </c>
      <c r="G48" s="243">
        <f t="shared" si="76"/>
        <v>124</v>
      </c>
      <c r="H48" s="243">
        <v>62</v>
      </c>
      <c r="I48" s="243">
        <v>62</v>
      </c>
      <c r="J48" s="243">
        <f t="shared" si="77"/>
        <v>30</v>
      </c>
      <c r="K48" s="243">
        <v>15</v>
      </c>
      <c r="L48" s="243">
        <v>15</v>
      </c>
      <c r="M48" s="241">
        <f t="shared" si="78"/>
        <v>43</v>
      </c>
      <c r="N48" s="243">
        <v>21</v>
      </c>
      <c r="O48" s="241">
        <v>22</v>
      </c>
      <c r="P48" s="241">
        <f t="shared" si="79"/>
        <v>51</v>
      </c>
      <c r="Q48" s="241">
        <v>26</v>
      </c>
      <c r="R48" s="243">
        <v>25</v>
      </c>
      <c r="T48" s="273"/>
      <c r="U48" s="239" t="s">
        <v>54</v>
      </c>
      <c r="V48" s="245">
        <f t="shared" si="80"/>
        <v>17</v>
      </c>
      <c r="W48" s="245">
        <v>11</v>
      </c>
      <c r="X48" s="245">
        <v>6</v>
      </c>
      <c r="Y48" s="245">
        <v>1</v>
      </c>
      <c r="Z48" s="242">
        <v>0</v>
      </c>
      <c r="AA48" s="242">
        <v>0</v>
      </c>
      <c r="AB48" s="242">
        <v>0</v>
      </c>
      <c r="AC48" s="245">
        <v>2</v>
      </c>
      <c r="AD48" s="242">
        <v>0</v>
      </c>
      <c r="AE48" s="242">
        <v>0</v>
      </c>
      <c r="AF48" s="242">
        <v>0</v>
      </c>
      <c r="AG48" s="242">
        <v>0</v>
      </c>
      <c r="AH48" s="242">
        <v>0</v>
      </c>
      <c r="AI48" s="245">
        <v>8</v>
      </c>
      <c r="AJ48" s="246">
        <v>4</v>
      </c>
      <c r="AK48" s="242">
        <v>0</v>
      </c>
      <c r="AL48" s="247">
        <v>0</v>
      </c>
      <c r="AM48" s="243">
        <v>1</v>
      </c>
      <c r="AN48" s="247">
        <v>0</v>
      </c>
      <c r="AO48" s="242">
        <v>0</v>
      </c>
      <c r="AP48" s="245">
        <v>0</v>
      </c>
      <c r="AQ48" s="242">
        <v>0</v>
      </c>
      <c r="AR48" s="245">
        <v>1</v>
      </c>
      <c r="AS48" s="247">
        <v>0</v>
      </c>
      <c r="AT48" s="245">
        <f t="shared" si="81"/>
        <v>4</v>
      </c>
      <c r="AU48" s="245">
        <v>3</v>
      </c>
      <c r="AV48" s="245">
        <v>1</v>
      </c>
      <c r="AW48" s="245">
        <v>1</v>
      </c>
      <c r="AX48" s="242">
        <v>1</v>
      </c>
      <c r="AY48" s="242">
        <v>1</v>
      </c>
      <c r="AZ48" s="242">
        <v>0</v>
      </c>
      <c r="BA48" s="245">
        <f t="shared" si="82"/>
        <v>1</v>
      </c>
      <c r="BB48" s="247">
        <f t="shared" si="83"/>
        <v>0</v>
      </c>
      <c r="BC48" s="250"/>
      <c r="BD48" s="273"/>
      <c r="BE48" s="239" t="s">
        <v>54</v>
      </c>
      <c r="BF48" s="242">
        <v>2</v>
      </c>
      <c r="BG48" s="242">
        <v>4</v>
      </c>
      <c r="BH48" s="75"/>
      <c r="BI48" s="107"/>
      <c r="BJ48" s="107"/>
      <c r="BK48" s="107"/>
      <c r="BL48" s="107"/>
      <c r="BM48" s="107"/>
      <c r="BN48" s="249"/>
    </row>
    <row r="49" spans="1:66" s="244" customFormat="1" ht="18" customHeight="1">
      <c r="A49" s="273"/>
      <c r="B49" s="239" t="s">
        <v>55</v>
      </c>
      <c r="C49" s="251">
        <v>2</v>
      </c>
      <c r="D49" s="241">
        <v>2</v>
      </c>
      <c r="E49" s="242">
        <v>0</v>
      </c>
      <c r="F49" s="243">
        <v>17</v>
      </c>
      <c r="G49" s="243">
        <f t="shared" si="76"/>
        <v>476</v>
      </c>
      <c r="H49" s="243">
        <v>240</v>
      </c>
      <c r="I49" s="243">
        <v>236</v>
      </c>
      <c r="J49" s="243">
        <f t="shared" si="77"/>
        <v>160</v>
      </c>
      <c r="K49" s="243">
        <v>69</v>
      </c>
      <c r="L49" s="243">
        <v>91</v>
      </c>
      <c r="M49" s="241">
        <f t="shared" si="78"/>
        <v>145</v>
      </c>
      <c r="N49" s="241">
        <v>75</v>
      </c>
      <c r="O49" s="241">
        <v>70</v>
      </c>
      <c r="P49" s="241">
        <f t="shared" si="79"/>
        <v>171</v>
      </c>
      <c r="Q49" s="241">
        <v>96</v>
      </c>
      <c r="R49" s="243">
        <v>75</v>
      </c>
      <c r="T49" s="273"/>
      <c r="U49" s="239" t="s">
        <v>55</v>
      </c>
      <c r="V49" s="245">
        <f t="shared" si="80"/>
        <v>38</v>
      </c>
      <c r="W49" s="245">
        <v>23</v>
      </c>
      <c r="X49" s="245">
        <v>15</v>
      </c>
      <c r="Y49" s="245">
        <v>2</v>
      </c>
      <c r="Z49" s="242">
        <v>0</v>
      </c>
      <c r="AA49" s="242">
        <v>0</v>
      </c>
      <c r="AB49" s="242">
        <v>0</v>
      </c>
      <c r="AC49" s="245">
        <v>1</v>
      </c>
      <c r="AD49" s="242">
        <v>1</v>
      </c>
      <c r="AE49" s="242">
        <v>0</v>
      </c>
      <c r="AF49" s="242">
        <v>0</v>
      </c>
      <c r="AG49" s="242">
        <v>0</v>
      </c>
      <c r="AH49" s="242">
        <v>0</v>
      </c>
      <c r="AI49" s="245">
        <v>17</v>
      </c>
      <c r="AJ49" s="246">
        <v>12</v>
      </c>
      <c r="AK49" s="242">
        <v>0</v>
      </c>
      <c r="AL49" s="247">
        <v>0</v>
      </c>
      <c r="AM49" s="243">
        <v>2</v>
      </c>
      <c r="AN49" s="247">
        <v>0</v>
      </c>
      <c r="AO49" s="245">
        <v>0</v>
      </c>
      <c r="AP49" s="245">
        <v>0</v>
      </c>
      <c r="AQ49" s="245">
        <v>3</v>
      </c>
      <c r="AR49" s="245">
        <v>0</v>
      </c>
      <c r="AS49" s="245">
        <v>0</v>
      </c>
      <c r="AT49" s="245">
        <f t="shared" si="81"/>
        <v>4</v>
      </c>
      <c r="AU49" s="245">
        <v>1</v>
      </c>
      <c r="AV49" s="245">
        <v>3</v>
      </c>
      <c r="AW49" s="245">
        <v>1</v>
      </c>
      <c r="AX49" s="245">
        <v>3</v>
      </c>
      <c r="AY49" s="242">
        <v>0</v>
      </c>
      <c r="AZ49" s="242">
        <v>0</v>
      </c>
      <c r="BA49" s="245">
        <f t="shared" si="82"/>
        <v>0</v>
      </c>
      <c r="BB49" s="246">
        <f t="shared" si="83"/>
        <v>0</v>
      </c>
      <c r="BC49" s="248"/>
      <c r="BD49" s="273"/>
      <c r="BE49" s="239" t="s">
        <v>55</v>
      </c>
      <c r="BF49" s="245">
        <v>2</v>
      </c>
      <c r="BG49" s="245">
        <v>6</v>
      </c>
      <c r="BH49" s="66"/>
      <c r="BI49" s="107"/>
      <c r="BJ49" s="107"/>
      <c r="BK49" s="69"/>
      <c r="BL49" s="107"/>
      <c r="BM49" s="107"/>
      <c r="BN49" s="249"/>
    </row>
    <row r="50" spans="1:66" s="244" customFormat="1" ht="18" customHeight="1">
      <c r="A50" s="273"/>
      <c r="B50" s="239" t="s">
        <v>198</v>
      </c>
      <c r="C50" s="251">
        <v>4</v>
      </c>
      <c r="D50" s="241">
        <v>4</v>
      </c>
      <c r="E50" s="242">
        <v>0</v>
      </c>
      <c r="F50" s="241">
        <v>17</v>
      </c>
      <c r="G50" s="241">
        <f t="shared" si="76"/>
        <v>292</v>
      </c>
      <c r="H50" s="241">
        <v>140</v>
      </c>
      <c r="I50" s="243">
        <v>152</v>
      </c>
      <c r="J50" s="243">
        <f t="shared" si="77"/>
        <v>85</v>
      </c>
      <c r="K50" s="243">
        <v>43</v>
      </c>
      <c r="L50" s="243">
        <v>42</v>
      </c>
      <c r="M50" s="243">
        <f t="shared" si="78"/>
        <v>110</v>
      </c>
      <c r="N50" s="243">
        <v>57</v>
      </c>
      <c r="O50" s="241">
        <v>53</v>
      </c>
      <c r="P50" s="241">
        <f t="shared" si="79"/>
        <v>97</v>
      </c>
      <c r="Q50" s="241">
        <v>40</v>
      </c>
      <c r="R50" s="243">
        <v>57</v>
      </c>
      <c r="T50" s="273"/>
      <c r="U50" s="239" t="s">
        <v>198</v>
      </c>
      <c r="V50" s="245">
        <f t="shared" si="80"/>
        <v>52</v>
      </c>
      <c r="W50" s="245">
        <v>28</v>
      </c>
      <c r="X50" s="245">
        <v>24</v>
      </c>
      <c r="Y50" s="245">
        <v>4</v>
      </c>
      <c r="Z50" s="242">
        <v>0</v>
      </c>
      <c r="AA50" s="242">
        <v>0</v>
      </c>
      <c r="AB50" s="242">
        <v>0</v>
      </c>
      <c r="AC50" s="245">
        <v>4</v>
      </c>
      <c r="AD50" s="242">
        <v>0</v>
      </c>
      <c r="AE50" s="242">
        <v>0</v>
      </c>
      <c r="AF50" s="242">
        <v>0</v>
      </c>
      <c r="AG50" s="242">
        <v>0</v>
      </c>
      <c r="AH50" s="242">
        <v>0</v>
      </c>
      <c r="AI50" s="245">
        <v>18</v>
      </c>
      <c r="AJ50" s="246">
        <v>16</v>
      </c>
      <c r="AK50" s="242">
        <v>0</v>
      </c>
      <c r="AL50" s="247">
        <v>0</v>
      </c>
      <c r="AM50" s="243">
        <v>3</v>
      </c>
      <c r="AN50" s="247">
        <v>1</v>
      </c>
      <c r="AO50" s="247">
        <v>0</v>
      </c>
      <c r="AP50" s="242">
        <v>0</v>
      </c>
      <c r="AQ50" s="247">
        <v>2</v>
      </c>
      <c r="AR50" s="242">
        <v>4</v>
      </c>
      <c r="AS50" s="242">
        <v>1</v>
      </c>
      <c r="AT50" s="245">
        <f t="shared" si="81"/>
        <v>14</v>
      </c>
      <c r="AU50" s="245">
        <v>3</v>
      </c>
      <c r="AV50" s="245">
        <v>11</v>
      </c>
      <c r="AW50" s="245">
        <v>2</v>
      </c>
      <c r="AX50" s="245">
        <v>3</v>
      </c>
      <c r="AY50" s="242">
        <v>0</v>
      </c>
      <c r="AZ50" s="242">
        <v>1</v>
      </c>
      <c r="BA50" s="245">
        <f t="shared" si="82"/>
        <v>1</v>
      </c>
      <c r="BB50" s="246">
        <f t="shared" si="83"/>
        <v>7</v>
      </c>
      <c r="BC50" s="248"/>
      <c r="BD50" s="273"/>
      <c r="BE50" s="239" t="s">
        <v>198</v>
      </c>
      <c r="BF50" s="246">
        <v>4</v>
      </c>
      <c r="BG50" s="245">
        <v>7</v>
      </c>
      <c r="BH50" s="66"/>
      <c r="BI50" s="107"/>
      <c r="BJ50" s="107"/>
      <c r="BK50" s="69"/>
      <c r="BL50" s="107"/>
      <c r="BM50" s="107"/>
      <c r="BN50" s="249"/>
    </row>
    <row r="51" spans="1:66" s="306" customFormat="1" ht="18" customHeight="1">
      <c r="A51" s="262"/>
      <c r="B51" s="263" t="s">
        <v>184</v>
      </c>
      <c r="C51" s="340">
        <v>3</v>
      </c>
      <c r="D51" s="305">
        <v>3</v>
      </c>
      <c r="E51" s="344">
        <v>0</v>
      </c>
      <c r="F51" s="305">
        <v>31</v>
      </c>
      <c r="G51" s="305">
        <f t="shared" si="76"/>
        <v>767</v>
      </c>
      <c r="H51" s="305">
        <v>391</v>
      </c>
      <c r="I51" s="305">
        <v>376</v>
      </c>
      <c r="J51" s="305">
        <f t="shared" si="77"/>
        <v>221</v>
      </c>
      <c r="K51" s="305">
        <v>111</v>
      </c>
      <c r="L51" s="305">
        <v>110</v>
      </c>
      <c r="M51" s="305">
        <f t="shared" si="78"/>
        <v>273</v>
      </c>
      <c r="N51" s="340">
        <v>141</v>
      </c>
      <c r="O51" s="305">
        <v>132</v>
      </c>
      <c r="P51" s="305">
        <f t="shared" si="79"/>
        <v>273</v>
      </c>
      <c r="Q51" s="305">
        <v>139</v>
      </c>
      <c r="R51" s="305">
        <v>134</v>
      </c>
      <c r="T51" s="262"/>
      <c r="U51" s="263" t="s">
        <v>184</v>
      </c>
      <c r="V51" s="269">
        <f t="shared" si="80"/>
        <v>67</v>
      </c>
      <c r="W51" s="269">
        <v>32</v>
      </c>
      <c r="X51" s="265">
        <v>35</v>
      </c>
      <c r="Y51" s="265">
        <v>2</v>
      </c>
      <c r="Z51" s="303">
        <v>1</v>
      </c>
      <c r="AA51" s="303">
        <v>0</v>
      </c>
      <c r="AB51" s="303">
        <v>0</v>
      </c>
      <c r="AC51" s="265">
        <v>3</v>
      </c>
      <c r="AD51" s="303">
        <v>0</v>
      </c>
      <c r="AE51" s="303">
        <v>0</v>
      </c>
      <c r="AF51" s="303">
        <v>0</v>
      </c>
      <c r="AG51" s="303">
        <v>0</v>
      </c>
      <c r="AH51" s="303">
        <v>0</v>
      </c>
      <c r="AI51" s="265">
        <v>24</v>
      </c>
      <c r="AJ51" s="265">
        <v>27</v>
      </c>
      <c r="AK51" s="303">
        <v>0</v>
      </c>
      <c r="AL51" s="303">
        <v>0</v>
      </c>
      <c r="AM51" s="305">
        <v>3</v>
      </c>
      <c r="AN51" s="303">
        <v>0</v>
      </c>
      <c r="AO51" s="303">
        <v>0</v>
      </c>
      <c r="AP51" s="265">
        <v>1</v>
      </c>
      <c r="AQ51" s="303">
        <v>3</v>
      </c>
      <c r="AR51" s="265">
        <v>3</v>
      </c>
      <c r="AS51" s="343">
        <v>1</v>
      </c>
      <c r="AT51" s="265">
        <f t="shared" si="81"/>
        <v>15</v>
      </c>
      <c r="AU51" s="265">
        <v>6</v>
      </c>
      <c r="AV51" s="265">
        <v>9</v>
      </c>
      <c r="AW51" s="265">
        <v>3</v>
      </c>
      <c r="AX51" s="265">
        <v>1</v>
      </c>
      <c r="AY51" s="307">
        <v>0</v>
      </c>
      <c r="AZ51" s="307">
        <v>0</v>
      </c>
      <c r="BA51" s="269">
        <f t="shared" si="82"/>
        <v>3</v>
      </c>
      <c r="BB51" s="265">
        <f t="shared" si="83"/>
        <v>8</v>
      </c>
      <c r="BC51" s="312"/>
      <c r="BD51" s="262"/>
      <c r="BE51" s="263" t="s">
        <v>184</v>
      </c>
      <c r="BF51" s="265">
        <v>7</v>
      </c>
      <c r="BG51" s="269">
        <v>11</v>
      </c>
      <c r="BH51" s="66"/>
      <c r="BI51" s="107"/>
      <c r="BJ51" s="107"/>
      <c r="BK51" s="69"/>
      <c r="BL51" s="107"/>
      <c r="BM51" s="107"/>
      <c r="BN51" s="342"/>
    </row>
    <row r="52" spans="1:66" s="201" customFormat="1" ht="18" customHeight="1">
      <c r="A52" s="397" t="s">
        <v>196</v>
      </c>
      <c r="B52" s="398"/>
      <c r="C52" s="206">
        <f>SUM(C53:C56)</f>
        <v>7</v>
      </c>
      <c r="D52" s="206">
        <f t="shared" ref="D52:R52" si="84">SUM(D53:D56)</f>
        <v>7</v>
      </c>
      <c r="E52" s="206">
        <f t="shared" si="84"/>
        <v>0</v>
      </c>
      <c r="F52" s="206">
        <f t="shared" si="84"/>
        <v>31</v>
      </c>
      <c r="G52" s="206">
        <f t="shared" si="84"/>
        <v>420</v>
      </c>
      <c r="H52" s="206">
        <f t="shared" si="84"/>
        <v>216</v>
      </c>
      <c r="I52" s="206">
        <f t="shared" si="84"/>
        <v>204</v>
      </c>
      <c r="J52" s="206">
        <f t="shared" si="84"/>
        <v>136</v>
      </c>
      <c r="K52" s="198">
        <f t="shared" si="84"/>
        <v>68</v>
      </c>
      <c r="L52" s="206">
        <f t="shared" si="84"/>
        <v>68</v>
      </c>
      <c r="M52" s="206">
        <f t="shared" si="84"/>
        <v>139</v>
      </c>
      <c r="N52" s="206">
        <f t="shared" si="84"/>
        <v>68</v>
      </c>
      <c r="O52" s="206">
        <f t="shared" si="84"/>
        <v>71</v>
      </c>
      <c r="P52" s="206">
        <f t="shared" si="84"/>
        <v>145</v>
      </c>
      <c r="Q52" s="206">
        <f t="shared" si="84"/>
        <v>80</v>
      </c>
      <c r="R52" s="206">
        <f t="shared" si="84"/>
        <v>65</v>
      </c>
      <c r="S52" s="199"/>
      <c r="T52" s="397" t="s">
        <v>196</v>
      </c>
      <c r="U52" s="412"/>
      <c r="V52" s="194">
        <f t="shared" ref="V52:BB52" si="85">SUM(V53:V56)</f>
        <v>84</v>
      </c>
      <c r="W52" s="194">
        <f t="shared" si="85"/>
        <v>54</v>
      </c>
      <c r="X52" s="194">
        <f t="shared" si="85"/>
        <v>30</v>
      </c>
      <c r="Y52" s="194">
        <f t="shared" si="85"/>
        <v>5</v>
      </c>
      <c r="Z52" s="194">
        <f t="shared" si="85"/>
        <v>0</v>
      </c>
      <c r="AA52" s="194">
        <f t="shared" si="85"/>
        <v>0</v>
      </c>
      <c r="AB52" s="194">
        <f t="shared" si="85"/>
        <v>0</v>
      </c>
      <c r="AC52" s="194">
        <f t="shared" si="85"/>
        <v>6</v>
      </c>
      <c r="AD52" s="194">
        <f t="shared" si="85"/>
        <v>1</v>
      </c>
      <c r="AE52" s="194">
        <f t="shared" si="85"/>
        <v>0</v>
      </c>
      <c r="AF52" s="194">
        <f t="shared" si="85"/>
        <v>0</v>
      </c>
      <c r="AG52" s="194">
        <f t="shared" si="85"/>
        <v>0</v>
      </c>
      <c r="AH52" s="194">
        <f t="shared" si="85"/>
        <v>0</v>
      </c>
      <c r="AI52" s="194">
        <f t="shared" si="85"/>
        <v>30</v>
      </c>
      <c r="AJ52" s="195">
        <f t="shared" si="85"/>
        <v>18</v>
      </c>
      <c r="AK52" s="194">
        <f t="shared" si="85"/>
        <v>0</v>
      </c>
      <c r="AL52" s="194">
        <f t="shared" si="85"/>
        <v>0</v>
      </c>
      <c r="AM52" s="194">
        <f t="shared" si="85"/>
        <v>5</v>
      </c>
      <c r="AN52" s="194">
        <f t="shared" si="85"/>
        <v>0</v>
      </c>
      <c r="AO52" s="194">
        <f t="shared" si="85"/>
        <v>0</v>
      </c>
      <c r="AP52" s="194">
        <f t="shared" si="85"/>
        <v>0</v>
      </c>
      <c r="AQ52" s="194">
        <f t="shared" si="85"/>
        <v>13</v>
      </c>
      <c r="AR52" s="194">
        <f t="shared" si="85"/>
        <v>6</v>
      </c>
      <c r="AS52" s="194">
        <f t="shared" si="85"/>
        <v>8</v>
      </c>
      <c r="AT52" s="194">
        <f t="shared" si="85"/>
        <v>11</v>
      </c>
      <c r="AU52" s="194">
        <f t="shared" si="85"/>
        <v>7</v>
      </c>
      <c r="AV52" s="194">
        <f t="shared" si="85"/>
        <v>4</v>
      </c>
      <c r="AW52" s="194">
        <f t="shared" si="85"/>
        <v>2</v>
      </c>
      <c r="AX52" s="194">
        <f t="shared" si="85"/>
        <v>3</v>
      </c>
      <c r="AY52" s="194">
        <f t="shared" si="85"/>
        <v>0</v>
      </c>
      <c r="AZ52" s="194">
        <f t="shared" si="85"/>
        <v>0</v>
      </c>
      <c r="BA52" s="194">
        <f t="shared" si="85"/>
        <v>5</v>
      </c>
      <c r="BB52" s="195">
        <f t="shared" si="85"/>
        <v>1</v>
      </c>
      <c r="BC52" s="200"/>
      <c r="BD52" s="397" t="s">
        <v>196</v>
      </c>
      <c r="BE52" s="412"/>
      <c r="BF52" s="195">
        <f t="shared" ref="BF52:BG52" si="86">SUM(BF53:BF56)</f>
        <v>7</v>
      </c>
      <c r="BG52" s="194">
        <f t="shared" si="86"/>
        <v>10</v>
      </c>
      <c r="BH52" s="62"/>
      <c r="BI52" s="359"/>
      <c r="BJ52" s="359"/>
      <c r="BK52" s="359"/>
      <c r="BL52" s="359"/>
      <c r="BM52" s="359"/>
      <c r="BN52" s="205"/>
    </row>
    <row r="53" spans="1:66" s="285" customFormat="1" ht="18" customHeight="1">
      <c r="A53" s="266"/>
      <c r="B53" s="258" t="s">
        <v>56</v>
      </c>
      <c r="C53" s="338">
        <v>2</v>
      </c>
      <c r="D53" s="282">
        <v>2</v>
      </c>
      <c r="E53" s="299">
        <v>0</v>
      </c>
      <c r="F53" s="282">
        <v>13</v>
      </c>
      <c r="G53" s="338">
        <f t="shared" ref="G53:G56" si="87">SUM(H53:I53)</f>
        <v>160</v>
      </c>
      <c r="H53" s="282">
        <v>86</v>
      </c>
      <c r="I53" s="282">
        <v>74</v>
      </c>
      <c r="J53" s="282">
        <f t="shared" ref="J53:J56" si="88">SUM(K53:L53)</f>
        <v>54</v>
      </c>
      <c r="K53" s="282">
        <v>28</v>
      </c>
      <c r="L53" s="282">
        <v>26</v>
      </c>
      <c r="M53" s="282">
        <f t="shared" ref="M53:M56" si="89">SUM(N53:O53)</f>
        <v>52</v>
      </c>
      <c r="N53" s="282">
        <v>27</v>
      </c>
      <c r="O53" s="309">
        <v>25</v>
      </c>
      <c r="P53" s="283">
        <f t="shared" ref="P53:P56" si="90">SUM(Q53:R53)</f>
        <v>54</v>
      </c>
      <c r="Q53" s="282">
        <v>31</v>
      </c>
      <c r="R53" s="282">
        <v>23</v>
      </c>
      <c r="T53" s="266"/>
      <c r="U53" s="258" t="s">
        <v>56</v>
      </c>
      <c r="V53" s="261">
        <f t="shared" ref="V53:V56" si="91">SUM(W53:X53)</f>
        <v>31</v>
      </c>
      <c r="W53" s="261">
        <v>19</v>
      </c>
      <c r="X53" s="261">
        <v>12</v>
      </c>
      <c r="Y53" s="261">
        <v>2</v>
      </c>
      <c r="Z53" s="287">
        <v>0</v>
      </c>
      <c r="AA53" s="287">
        <v>0</v>
      </c>
      <c r="AB53" s="287">
        <v>0</v>
      </c>
      <c r="AC53" s="261">
        <v>2</v>
      </c>
      <c r="AD53" s="287">
        <v>0</v>
      </c>
      <c r="AE53" s="287">
        <v>0</v>
      </c>
      <c r="AF53" s="287">
        <v>0</v>
      </c>
      <c r="AG53" s="287">
        <v>0</v>
      </c>
      <c r="AH53" s="287">
        <v>0</v>
      </c>
      <c r="AI53" s="261">
        <v>9</v>
      </c>
      <c r="AJ53" s="259">
        <v>9</v>
      </c>
      <c r="AK53" s="287">
        <v>0</v>
      </c>
      <c r="AL53" s="299">
        <v>0</v>
      </c>
      <c r="AM53" s="282">
        <v>2</v>
      </c>
      <c r="AN53" s="299">
        <v>0</v>
      </c>
      <c r="AO53" s="261">
        <v>0</v>
      </c>
      <c r="AP53" s="299">
        <v>0</v>
      </c>
      <c r="AQ53" s="261">
        <v>6</v>
      </c>
      <c r="AR53" s="299">
        <v>1</v>
      </c>
      <c r="AS53" s="345">
        <v>0</v>
      </c>
      <c r="AT53" s="261">
        <f t="shared" ref="AT53:AT56" si="92">SUM(AU53:AV53)</f>
        <v>5</v>
      </c>
      <c r="AU53" s="261">
        <v>3</v>
      </c>
      <c r="AV53" s="261">
        <v>2</v>
      </c>
      <c r="AW53" s="261">
        <v>0</v>
      </c>
      <c r="AX53" s="259">
        <v>2</v>
      </c>
      <c r="AY53" s="313">
        <v>0</v>
      </c>
      <c r="AZ53" s="299">
        <v>0</v>
      </c>
      <c r="BA53" s="259">
        <f t="shared" ref="BA53:BA56" si="93">AU53-AW53-AY53</f>
        <v>3</v>
      </c>
      <c r="BB53" s="299">
        <f t="shared" ref="BB53:BB56" si="94">AV53-AX53-AZ53</f>
        <v>0</v>
      </c>
      <c r="BC53" s="300"/>
      <c r="BD53" s="266"/>
      <c r="BE53" s="258" t="s">
        <v>56</v>
      </c>
      <c r="BF53" s="261">
        <v>4</v>
      </c>
      <c r="BG53" s="261">
        <v>6</v>
      </c>
      <c r="BH53" s="66"/>
      <c r="BI53" s="107"/>
      <c r="BJ53" s="107"/>
      <c r="BK53" s="69"/>
      <c r="BL53" s="107"/>
      <c r="BM53" s="107"/>
      <c r="BN53" s="339"/>
    </row>
    <row r="54" spans="1:66" s="244" customFormat="1" ht="18" customHeight="1">
      <c r="A54" s="267"/>
      <c r="B54" s="239" t="s">
        <v>57</v>
      </c>
      <c r="C54" s="240">
        <v>1</v>
      </c>
      <c r="D54" s="243">
        <v>1</v>
      </c>
      <c r="E54" s="242">
        <v>0</v>
      </c>
      <c r="F54" s="243">
        <v>7</v>
      </c>
      <c r="G54" s="243">
        <f t="shared" si="87"/>
        <v>157</v>
      </c>
      <c r="H54" s="243">
        <v>80</v>
      </c>
      <c r="I54" s="243">
        <v>77</v>
      </c>
      <c r="J54" s="243">
        <f t="shared" si="88"/>
        <v>48</v>
      </c>
      <c r="K54" s="243">
        <v>25</v>
      </c>
      <c r="L54" s="243">
        <v>23</v>
      </c>
      <c r="M54" s="241">
        <f t="shared" si="89"/>
        <v>54</v>
      </c>
      <c r="N54" s="241">
        <v>27</v>
      </c>
      <c r="O54" s="241">
        <v>27</v>
      </c>
      <c r="P54" s="241">
        <f t="shared" si="90"/>
        <v>55</v>
      </c>
      <c r="Q54" s="241">
        <v>28</v>
      </c>
      <c r="R54" s="243">
        <v>27</v>
      </c>
      <c r="T54" s="267"/>
      <c r="U54" s="239" t="s">
        <v>57</v>
      </c>
      <c r="V54" s="246">
        <f t="shared" si="91"/>
        <v>22</v>
      </c>
      <c r="W54" s="245">
        <v>16</v>
      </c>
      <c r="X54" s="245">
        <v>6</v>
      </c>
      <c r="Y54" s="245">
        <v>1</v>
      </c>
      <c r="Z54" s="242">
        <v>0</v>
      </c>
      <c r="AA54" s="242">
        <v>0</v>
      </c>
      <c r="AB54" s="242">
        <v>0</v>
      </c>
      <c r="AC54" s="245">
        <v>1</v>
      </c>
      <c r="AD54" s="242">
        <v>0</v>
      </c>
      <c r="AE54" s="242">
        <v>0</v>
      </c>
      <c r="AF54" s="242">
        <v>0</v>
      </c>
      <c r="AG54" s="242">
        <v>0</v>
      </c>
      <c r="AH54" s="242">
        <v>0</v>
      </c>
      <c r="AI54" s="245">
        <v>11</v>
      </c>
      <c r="AJ54" s="246">
        <v>4</v>
      </c>
      <c r="AK54" s="242">
        <v>0</v>
      </c>
      <c r="AL54" s="247">
        <v>0</v>
      </c>
      <c r="AM54" s="243">
        <v>1</v>
      </c>
      <c r="AN54" s="247">
        <v>0</v>
      </c>
      <c r="AO54" s="245">
        <v>0</v>
      </c>
      <c r="AP54" s="242">
        <v>0</v>
      </c>
      <c r="AQ54" s="245">
        <v>3</v>
      </c>
      <c r="AR54" s="242">
        <v>1</v>
      </c>
      <c r="AS54" s="245">
        <v>2</v>
      </c>
      <c r="AT54" s="245">
        <f t="shared" si="92"/>
        <v>2</v>
      </c>
      <c r="AU54" s="245">
        <v>1</v>
      </c>
      <c r="AV54" s="245">
        <v>1</v>
      </c>
      <c r="AW54" s="246">
        <v>0</v>
      </c>
      <c r="AX54" s="246">
        <v>1</v>
      </c>
      <c r="AY54" s="253">
        <v>0</v>
      </c>
      <c r="AZ54" s="242">
        <v>0</v>
      </c>
      <c r="BA54" s="245">
        <f t="shared" si="93"/>
        <v>1</v>
      </c>
      <c r="BB54" s="247">
        <f t="shared" si="94"/>
        <v>0</v>
      </c>
      <c r="BC54" s="250"/>
      <c r="BD54" s="267"/>
      <c r="BE54" s="239" t="s">
        <v>57</v>
      </c>
      <c r="BF54" s="242">
        <v>1</v>
      </c>
      <c r="BG54" s="242">
        <v>2</v>
      </c>
      <c r="BH54" s="66"/>
      <c r="BI54" s="107"/>
      <c r="BJ54" s="107"/>
      <c r="BK54" s="69"/>
      <c r="BL54" s="107"/>
      <c r="BM54" s="107"/>
      <c r="BN54" s="249"/>
    </row>
    <row r="55" spans="1:66" s="244" customFormat="1" ht="18" customHeight="1">
      <c r="A55" s="267"/>
      <c r="B55" s="239" t="s">
        <v>189</v>
      </c>
      <c r="C55" s="240">
        <v>1</v>
      </c>
      <c r="D55" s="243">
        <v>1</v>
      </c>
      <c r="E55" s="242">
        <v>0</v>
      </c>
      <c r="F55" s="243">
        <v>4</v>
      </c>
      <c r="G55" s="243">
        <f t="shared" si="87"/>
        <v>42</v>
      </c>
      <c r="H55" s="243">
        <v>21</v>
      </c>
      <c r="I55" s="243">
        <v>21</v>
      </c>
      <c r="J55" s="243">
        <f t="shared" si="88"/>
        <v>14</v>
      </c>
      <c r="K55" s="243">
        <v>7</v>
      </c>
      <c r="L55" s="243">
        <v>7</v>
      </c>
      <c r="M55" s="240">
        <f t="shared" si="89"/>
        <v>15</v>
      </c>
      <c r="N55" s="251">
        <v>7</v>
      </c>
      <c r="O55" s="243">
        <v>8</v>
      </c>
      <c r="P55" s="240">
        <f t="shared" si="90"/>
        <v>13</v>
      </c>
      <c r="Q55" s="251">
        <v>7</v>
      </c>
      <c r="R55" s="243">
        <v>6</v>
      </c>
      <c r="T55" s="267"/>
      <c r="U55" s="239" t="s">
        <v>189</v>
      </c>
      <c r="V55" s="245">
        <f t="shared" si="91"/>
        <v>12</v>
      </c>
      <c r="W55" s="245">
        <v>7</v>
      </c>
      <c r="X55" s="245">
        <v>5</v>
      </c>
      <c r="Y55" s="245">
        <v>1</v>
      </c>
      <c r="Z55" s="242">
        <v>0</v>
      </c>
      <c r="AA55" s="242">
        <v>0</v>
      </c>
      <c r="AB55" s="242">
        <v>0</v>
      </c>
      <c r="AC55" s="245">
        <v>0</v>
      </c>
      <c r="AD55" s="242">
        <v>1</v>
      </c>
      <c r="AE55" s="242">
        <v>0</v>
      </c>
      <c r="AF55" s="242">
        <v>0</v>
      </c>
      <c r="AG55" s="242">
        <v>0</v>
      </c>
      <c r="AH55" s="242">
        <v>0</v>
      </c>
      <c r="AI55" s="245">
        <v>4</v>
      </c>
      <c r="AJ55" s="246">
        <v>2</v>
      </c>
      <c r="AK55" s="242">
        <v>0</v>
      </c>
      <c r="AL55" s="247">
        <v>0</v>
      </c>
      <c r="AM55" s="243">
        <v>1</v>
      </c>
      <c r="AN55" s="247">
        <v>0</v>
      </c>
      <c r="AO55" s="247">
        <v>0</v>
      </c>
      <c r="AP55" s="245">
        <v>0</v>
      </c>
      <c r="AQ55" s="247">
        <v>2</v>
      </c>
      <c r="AR55" s="245">
        <v>1</v>
      </c>
      <c r="AS55" s="242">
        <v>1</v>
      </c>
      <c r="AT55" s="245">
        <f t="shared" si="92"/>
        <v>2</v>
      </c>
      <c r="AU55" s="245">
        <v>1</v>
      </c>
      <c r="AV55" s="242">
        <v>1</v>
      </c>
      <c r="AW55" s="246">
        <v>1</v>
      </c>
      <c r="AX55" s="247">
        <v>0</v>
      </c>
      <c r="AY55" s="310">
        <v>0</v>
      </c>
      <c r="AZ55" s="253">
        <v>0</v>
      </c>
      <c r="BA55" s="245">
        <f t="shared" si="93"/>
        <v>0</v>
      </c>
      <c r="BB55" s="247">
        <f t="shared" si="94"/>
        <v>1</v>
      </c>
      <c r="BC55" s="250"/>
      <c r="BD55" s="267"/>
      <c r="BE55" s="239" t="s">
        <v>189</v>
      </c>
      <c r="BF55" s="245">
        <v>1</v>
      </c>
      <c r="BG55" s="245">
        <v>1</v>
      </c>
      <c r="BH55" s="66"/>
      <c r="BI55" s="107"/>
      <c r="BJ55" s="107"/>
      <c r="BK55" s="69"/>
      <c r="BL55" s="107"/>
      <c r="BM55" s="107"/>
      <c r="BN55" s="249"/>
    </row>
    <row r="56" spans="1:66" s="306" customFormat="1" ht="18" customHeight="1">
      <c r="A56" s="272"/>
      <c r="B56" s="263" t="s">
        <v>58</v>
      </c>
      <c r="C56" s="340">
        <v>3</v>
      </c>
      <c r="D56" s="305">
        <v>3</v>
      </c>
      <c r="E56" s="311">
        <v>0</v>
      </c>
      <c r="F56" s="302">
        <v>7</v>
      </c>
      <c r="G56" s="302">
        <f t="shared" si="87"/>
        <v>61</v>
      </c>
      <c r="H56" s="305">
        <v>29</v>
      </c>
      <c r="I56" s="305">
        <v>32</v>
      </c>
      <c r="J56" s="305">
        <f t="shared" si="88"/>
        <v>20</v>
      </c>
      <c r="K56" s="305">
        <v>8</v>
      </c>
      <c r="L56" s="305">
        <v>12</v>
      </c>
      <c r="M56" s="305">
        <f t="shared" si="89"/>
        <v>18</v>
      </c>
      <c r="N56" s="340">
        <v>7</v>
      </c>
      <c r="O56" s="305">
        <v>11</v>
      </c>
      <c r="P56" s="305">
        <f t="shared" si="90"/>
        <v>23</v>
      </c>
      <c r="Q56" s="340">
        <v>14</v>
      </c>
      <c r="R56" s="305">
        <v>9</v>
      </c>
      <c r="T56" s="272"/>
      <c r="U56" s="263" t="s">
        <v>58</v>
      </c>
      <c r="V56" s="269">
        <f t="shared" si="91"/>
        <v>19</v>
      </c>
      <c r="W56" s="269">
        <v>12</v>
      </c>
      <c r="X56" s="265">
        <v>7</v>
      </c>
      <c r="Y56" s="265">
        <v>1</v>
      </c>
      <c r="Z56" s="303">
        <v>0</v>
      </c>
      <c r="AA56" s="303">
        <v>0</v>
      </c>
      <c r="AB56" s="303">
        <v>0</v>
      </c>
      <c r="AC56" s="265">
        <v>3</v>
      </c>
      <c r="AD56" s="303">
        <v>0</v>
      </c>
      <c r="AE56" s="303">
        <v>0</v>
      </c>
      <c r="AF56" s="303">
        <v>0</v>
      </c>
      <c r="AG56" s="303">
        <v>0</v>
      </c>
      <c r="AH56" s="303">
        <v>0</v>
      </c>
      <c r="AI56" s="265">
        <v>6</v>
      </c>
      <c r="AJ56" s="265">
        <v>3</v>
      </c>
      <c r="AK56" s="303">
        <v>0</v>
      </c>
      <c r="AL56" s="303">
        <v>0</v>
      </c>
      <c r="AM56" s="305">
        <v>1</v>
      </c>
      <c r="AN56" s="303">
        <v>0</v>
      </c>
      <c r="AO56" s="265">
        <v>0</v>
      </c>
      <c r="AP56" s="303">
        <v>0</v>
      </c>
      <c r="AQ56" s="265">
        <v>2</v>
      </c>
      <c r="AR56" s="303">
        <v>3</v>
      </c>
      <c r="AS56" s="265">
        <v>5</v>
      </c>
      <c r="AT56" s="265">
        <f t="shared" si="92"/>
        <v>2</v>
      </c>
      <c r="AU56" s="265">
        <v>2</v>
      </c>
      <c r="AV56" s="303">
        <v>0</v>
      </c>
      <c r="AW56" s="265">
        <v>1</v>
      </c>
      <c r="AX56" s="303">
        <v>0</v>
      </c>
      <c r="AY56" s="343">
        <v>0</v>
      </c>
      <c r="AZ56" s="303">
        <v>0</v>
      </c>
      <c r="BA56" s="265">
        <f t="shared" si="93"/>
        <v>1</v>
      </c>
      <c r="BB56" s="303">
        <f t="shared" si="94"/>
        <v>0</v>
      </c>
      <c r="BC56" s="308"/>
      <c r="BD56" s="272"/>
      <c r="BE56" s="263" t="s">
        <v>58</v>
      </c>
      <c r="BF56" s="303">
        <v>1</v>
      </c>
      <c r="BG56" s="307">
        <v>1</v>
      </c>
      <c r="BH56" s="66"/>
      <c r="BI56" s="107"/>
      <c r="BJ56" s="107"/>
      <c r="BK56" s="69"/>
      <c r="BL56" s="107"/>
      <c r="BM56" s="107"/>
      <c r="BN56" s="342"/>
    </row>
    <row r="57" spans="1:66" s="201" customFormat="1" ht="18" customHeight="1">
      <c r="A57" s="397" t="s">
        <v>185</v>
      </c>
      <c r="B57" s="398"/>
      <c r="C57" s="206">
        <f>SUM(C58:C63)</f>
        <v>14</v>
      </c>
      <c r="D57" s="206">
        <f t="shared" ref="D57:R57" si="95">SUM(D58:D63)</f>
        <v>14</v>
      </c>
      <c r="E57" s="206">
        <f t="shared" si="95"/>
        <v>0</v>
      </c>
      <c r="F57" s="206">
        <f t="shared" si="95"/>
        <v>86</v>
      </c>
      <c r="G57" s="206">
        <f t="shared" si="95"/>
        <v>1727</v>
      </c>
      <c r="H57" s="206">
        <f t="shared" si="95"/>
        <v>862</v>
      </c>
      <c r="I57" s="206">
        <f t="shared" si="95"/>
        <v>865</v>
      </c>
      <c r="J57" s="206">
        <f t="shared" si="95"/>
        <v>579</v>
      </c>
      <c r="K57" s="198">
        <f t="shared" si="95"/>
        <v>285</v>
      </c>
      <c r="L57" s="206">
        <f t="shared" si="95"/>
        <v>294</v>
      </c>
      <c r="M57" s="206">
        <f t="shared" si="95"/>
        <v>580</v>
      </c>
      <c r="N57" s="206">
        <f t="shared" si="95"/>
        <v>301</v>
      </c>
      <c r="O57" s="206">
        <f t="shared" si="95"/>
        <v>279</v>
      </c>
      <c r="P57" s="206">
        <f t="shared" si="95"/>
        <v>568</v>
      </c>
      <c r="Q57" s="206">
        <f t="shared" si="95"/>
        <v>276</v>
      </c>
      <c r="R57" s="206">
        <f t="shared" si="95"/>
        <v>292</v>
      </c>
      <c r="S57" s="199"/>
      <c r="T57" s="397" t="s">
        <v>185</v>
      </c>
      <c r="U57" s="412"/>
      <c r="V57" s="194">
        <f t="shared" ref="V57:BB57" si="96">SUM(V58:V63)</f>
        <v>215</v>
      </c>
      <c r="W57" s="194">
        <f t="shared" si="96"/>
        <v>127</v>
      </c>
      <c r="X57" s="194">
        <f t="shared" si="96"/>
        <v>88</v>
      </c>
      <c r="Y57" s="194">
        <f t="shared" si="96"/>
        <v>13</v>
      </c>
      <c r="Z57" s="194">
        <f t="shared" si="96"/>
        <v>0</v>
      </c>
      <c r="AA57" s="194">
        <f t="shared" si="96"/>
        <v>0</v>
      </c>
      <c r="AB57" s="194">
        <f t="shared" si="96"/>
        <v>0</v>
      </c>
      <c r="AC57" s="194">
        <f t="shared" si="96"/>
        <v>15</v>
      </c>
      <c r="AD57" s="194">
        <f t="shared" si="96"/>
        <v>0</v>
      </c>
      <c r="AE57" s="194">
        <f t="shared" si="96"/>
        <v>0</v>
      </c>
      <c r="AF57" s="194">
        <f t="shared" si="96"/>
        <v>0</v>
      </c>
      <c r="AG57" s="194">
        <f t="shared" si="96"/>
        <v>0</v>
      </c>
      <c r="AH57" s="194">
        <f t="shared" si="96"/>
        <v>0</v>
      </c>
      <c r="AI57" s="194">
        <f t="shared" si="96"/>
        <v>86</v>
      </c>
      <c r="AJ57" s="195">
        <f t="shared" si="96"/>
        <v>68</v>
      </c>
      <c r="AK57" s="194">
        <f t="shared" si="96"/>
        <v>0</v>
      </c>
      <c r="AL57" s="194">
        <f t="shared" si="96"/>
        <v>0</v>
      </c>
      <c r="AM57" s="194">
        <f t="shared" si="96"/>
        <v>13</v>
      </c>
      <c r="AN57" s="194">
        <f t="shared" si="96"/>
        <v>1</v>
      </c>
      <c r="AO57" s="194">
        <f t="shared" si="96"/>
        <v>0</v>
      </c>
      <c r="AP57" s="194">
        <f t="shared" si="96"/>
        <v>0</v>
      </c>
      <c r="AQ57" s="194">
        <f t="shared" si="96"/>
        <v>13</v>
      </c>
      <c r="AR57" s="194">
        <f t="shared" si="96"/>
        <v>6</v>
      </c>
      <c r="AS57" s="194">
        <f t="shared" si="96"/>
        <v>35</v>
      </c>
      <c r="AT57" s="194">
        <f t="shared" si="96"/>
        <v>35</v>
      </c>
      <c r="AU57" s="194">
        <f t="shared" si="96"/>
        <v>15</v>
      </c>
      <c r="AV57" s="194">
        <f t="shared" si="96"/>
        <v>20</v>
      </c>
      <c r="AW57" s="194">
        <f t="shared" si="96"/>
        <v>6</v>
      </c>
      <c r="AX57" s="194">
        <f t="shared" si="96"/>
        <v>8</v>
      </c>
      <c r="AY57" s="194">
        <f t="shared" si="96"/>
        <v>0</v>
      </c>
      <c r="AZ57" s="194">
        <f>SUM(AZ58:AZ63)</f>
        <v>0</v>
      </c>
      <c r="BA57" s="194">
        <f>SUM(BA58:BA63)</f>
        <v>9</v>
      </c>
      <c r="BB57" s="195">
        <f t="shared" si="96"/>
        <v>12</v>
      </c>
      <c r="BC57" s="202"/>
      <c r="BD57" s="397" t="s">
        <v>185</v>
      </c>
      <c r="BE57" s="412"/>
      <c r="BF57" s="195">
        <f t="shared" ref="BF57:BG57" si="97">SUM(BF58:BF63)</f>
        <v>20</v>
      </c>
      <c r="BG57" s="194">
        <f t="shared" si="97"/>
        <v>37</v>
      </c>
      <c r="BH57" s="62"/>
      <c r="BI57" s="359"/>
      <c r="BJ57" s="359"/>
      <c r="BK57" s="359"/>
      <c r="BL57" s="359"/>
      <c r="BM57" s="359"/>
      <c r="BN57" s="205"/>
    </row>
    <row r="58" spans="1:66" s="285" customFormat="1" ht="18" customHeight="1">
      <c r="A58" s="257"/>
      <c r="B58" s="258" t="s">
        <v>59</v>
      </c>
      <c r="C58" s="338">
        <v>2</v>
      </c>
      <c r="D58" s="309">
        <v>2</v>
      </c>
      <c r="E58" s="287">
        <v>0</v>
      </c>
      <c r="F58" s="283">
        <v>12</v>
      </c>
      <c r="G58" s="283">
        <f t="shared" ref="G58:G63" si="98">SUM(H58:I58)</f>
        <v>242</v>
      </c>
      <c r="H58" s="283">
        <v>123</v>
      </c>
      <c r="I58" s="282">
        <v>119</v>
      </c>
      <c r="J58" s="282">
        <f t="shared" ref="J58:J63" si="99">SUM(K58:L58)</f>
        <v>84</v>
      </c>
      <c r="K58" s="282">
        <v>41</v>
      </c>
      <c r="L58" s="338">
        <v>43</v>
      </c>
      <c r="M58" s="283">
        <f t="shared" ref="M58:M63" si="100">SUM(N58:O58)</f>
        <v>72</v>
      </c>
      <c r="N58" s="283">
        <v>41</v>
      </c>
      <c r="O58" s="283">
        <v>31</v>
      </c>
      <c r="P58" s="283">
        <f t="shared" ref="P58:P63" si="101">SUM(Q58:R58)</f>
        <v>86</v>
      </c>
      <c r="Q58" s="283">
        <v>41</v>
      </c>
      <c r="R58" s="282">
        <v>45</v>
      </c>
      <c r="T58" s="374"/>
      <c r="U58" s="258" t="s">
        <v>59</v>
      </c>
      <c r="V58" s="261">
        <f t="shared" ref="V58:V63" si="102">SUM(W58:X58)</f>
        <v>31</v>
      </c>
      <c r="W58" s="261">
        <v>17</v>
      </c>
      <c r="X58" s="261">
        <v>14</v>
      </c>
      <c r="Y58" s="261">
        <v>1</v>
      </c>
      <c r="Z58" s="287">
        <v>0</v>
      </c>
      <c r="AA58" s="287">
        <v>0</v>
      </c>
      <c r="AB58" s="287">
        <v>0</v>
      </c>
      <c r="AC58" s="261">
        <v>2</v>
      </c>
      <c r="AD58" s="287">
        <v>0</v>
      </c>
      <c r="AE58" s="287">
        <v>0</v>
      </c>
      <c r="AF58" s="287">
        <v>0</v>
      </c>
      <c r="AG58" s="287">
        <v>0</v>
      </c>
      <c r="AH58" s="287">
        <v>0</v>
      </c>
      <c r="AI58" s="261">
        <v>12</v>
      </c>
      <c r="AJ58" s="259">
        <v>11</v>
      </c>
      <c r="AK58" s="287">
        <v>0</v>
      </c>
      <c r="AL58" s="299">
        <v>0</v>
      </c>
      <c r="AM58" s="282">
        <v>2</v>
      </c>
      <c r="AN58" s="299">
        <v>0</v>
      </c>
      <c r="AO58" s="261">
        <v>0</v>
      </c>
      <c r="AP58" s="261">
        <v>0</v>
      </c>
      <c r="AQ58" s="261">
        <v>2</v>
      </c>
      <c r="AR58" s="261">
        <v>1</v>
      </c>
      <c r="AS58" s="261">
        <v>25</v>
      </c>
      <c r="AT58" s="261">
        <f t="shared" ref="AT58:AT63" si="103">SUM(AU58:AV58)</f>
        <v>3</v>
      </c>
      <c r="AU58" s="261">
        <v>2</v>
      </c>
      <c r="AV58" s="261">
        <v>1</v>
      </c>
      <c r="AW58" s="261">
        <v>1</v>
      </c>
      <c r="AX58" s="287">
        <v>0</v>
      </c>
      <c r="AY58" s="287">
        <v>0</v>
      </c>
      <c r="AZ58" s="299">
        <v>0</v>
      </c>
      <c r="BA58" s="260">
        <f t="shared" ref="BA58:BA63" si="104">AU58-AW58-AY58</f>
        <v>1</v>
      </c>
      <c r="BB58" s="259">
        <f t="shared" ref="BB58:BB63" si="105">AV58-AX58-AZ58</f>
        <v>1</v>
      </c>
      <c r="BC58" s="288"/>
      <c r="BD58" s="257"/>
      <c r="BE58" s="258" t="s">
        <v>59</v>
      </c>
      <c r="BF58" s="261">
        <v>3</v>
      </c>
      <c r="BG58" s="261">
        <v>5</v>
      </c>
      <c r="BH58" s="66"/>
      <c r="BI58" s="107"/>
      <c r="BJ58" s="107"/>
      <c r="BK58" s="69"/>
      <c r="BL58" s="107"/>
      <c r="BM58" s="107"/>
      <c r="BN58" s="339"/>
    </row>
    <row r="59" spans="1:66" s="244" customFormat="1" ht="18" customHeight="1">
      <c r="A59" s="273"/>
      <c r="B59" s="239" t="s">
        <v>60</v>
      </c>
      <c r="C59" s="251">
        <v>3</v>
      </c>
      <c r="D59" s="241">
        <v>3</v>
      </c>
      <c r="E59" s="242">
        <v>0</v>
      </c>
      <c r="F59" s="241">
        <v>20</v>
      </c>
      <c r="G59" s="241">
        <f t="shared" si="98"/>
        <v>418</v>
      </c>
      <c r="H59" s="241">
        <v>211</v>
      </c>
      <c r="I59" s="243">
        <v>207</v>
      </c>
      <c r="J59" s="243">
        <f t="shared" si="99"/>
        <v>154</v>
      </c>
      <c r="K59" s="243">
        <v>70</v>
      </c>
      <c r="L59" s="243">
        <v>84</v>
      </c>
      <c r="M59" s="241">
        <f t="shared" si="100"/>
        <v>133</v>
      </c>
      <c r="N59" s="241">
        <v>81</v>
      </c>
      <c r="O59" s="241">
        <v>52</v>
      </c>
      <c r="P59" s="241">
        <f t="shared" si="101"/>
        <v>131</v>
      </c>
      <c r="Q59" s="241">
        <v>60</v>
      </c>
      <c r="R59" s="243">
        <v>71</v>
      </c>
      <c r="T59" s="375"/>
      <c r="U59" s="239" t="s">
        <v>60</v>
      </c>
      <c r="V59" s="245">
        <f t="shared" si="102"/>
        <v>48</v>
      </c>
      <c r="W59" s="245">
        <v>30</v>
      </c>
      <c r="X59" s="245">
        <v>18</v>
      </c>
      <c r="Y59" s="245">
        <v>3</v>
      </c>
      <c r="Z59" s="242">
        <v>0</v>
      </c>
      <c r="AA59" s="242">
        <v>0</v>
      </c>
      <c r="AB59" s="242">
        <v>0</v>
      </c>
      <c r="AC59" s="245">
        <v>3</v>
      </c>
      <c r="AD59" s="242">
        <v>0</v>
      </c>
      <c r="AE59" s="242">
        <v>0</v>
      </c>
      <c r="AF59" s="242">
        <v>0</v>
      </c>
      <c r="AG59" s="242">
        <v>0</v>
      </c>
      <c r="AH59" s="242">
        <v>0</v>
      </c>
      <c r="AI59" s="245">
        <v>22</v>
      </c>
      <c r="AJ59" s="246">
        <v>14</v>
      </c>
      <c r="AK59" s="242">
        <v>0</v>
      </c>
      <c r="AL59" s="247">
        <v>0</v>
      </c>
      <c r="AM59" s="243">
        <v>3</v>
      </c>
      <c r="AN59" s="247">
        <v>0</v>
      </c>
      <c r="AO59" s="245">
        <v>0</v>
      </c>
      <c r="AP59" s="245">
        <v>0</v>
      </c>
      <c r="AQ59" s="245">
        <v>2</v>
      </c>
      <c r="AR59" s="245">
        <v>1</v>
      </c>
      <c r="AS59" s="242">
        <v>1</v>
      </c>
      <c r="AT59" s="245">
        <f t="shared" si="103"/>
        <v>7</v>
      </c>
      <c r="AU59" s="245">
        <v>7</v>
      </c>
      <c r="AV59" s="245">
        <v>0</v>
      </c>
      <c r="AW59" s="242">
        <v>4</v>
      </c>
      <c r="AX59" s="245">
        <v>0</v>
      </c>
      <c r="AY59" s="242">
        <v>0</v>
      </c>
      <c r="AZ59" s="242">
        <v>0</v>
      </c>
      <c r="BA59" s="245">
        <f t="shared" si="104"/>
        <v>3</v>
      </c>
      <c r="BB59" s="247">
        <f t="shared" si="105"/>
        <v>0</v>
      </c>
      <c r="BC59" s="250"/>
      <c r="BD59" s="273"/>
      <c r="BE59" s="239" t="s">
        <v>60</v>
      </c>
      <c r="BF59" s="245">
        <v>6</v>
      </c>
      <c r="BG59" s="245">
        <v>11</v>
      </c>
      <c r="BH59" s="66"/>
      <c r="BI59" s="107"/>
      <c r="BJ59" s="107"/>
      <c r="BK59" s="69"/>
      <c r="BL59" s="107"/>
      <c r="BM59" s="107"/>
      <c r="BN59" s="249"/>
    </row>
    <row r="60" spans="1:66" s="244" customFormat="1" ht="18" customHeight="1">
      <c r="A60" s="273"/>
      <c r="B60" s="239" t="s">
        <v>61</v>
      </c>
      <c r="C60" s="251">
        <v>1</v>
      </c>
      <c r="D60" s="241">
        <v>1</v>
      </c>
      <c r="E60" s="242">
        <v>0</v>
      </c>
      <c r="F60" s="241">
        <v>6</v>
      </c>
      <c r="G60" s="241">
        <f t="shared" si="98"/>
        <v>129</v>
      </c>
      <c r="H60" s="241">
        <v>61</v>
      </c>
      <c r="I60" s="243">
        <v>68</v>
      </c>
      <c r="J60" s="243">
        <f t="shared" si="99"/>
        <v>43</v>
      </c>
      <c r="K60" s="243">
        <v>24</v>
      </c>
      <c r="L60" s="243">
        <v>19</v>
      </c>
      <c r="M60" s="241">
        <f t="shared" si="100"/>
        <v>44</v>
      </c>
      <c r="N60" s="241">
        <v>20</v>
      </c>
      <c r="O60" s="241">
        <v>24</v>
      </c>
      <c r="P60" s="241">
        <f t="shared" si="101"/>
        <v>42</v>
      </c>
      <c r="Q60" s="241">
        <v>17</v>
      </c>
      <c r="R60" s="243">
        <v>25</v>
      </c>
      <c r="T60" s="375"/>
      <c r="U60" s="239" t="s">
        <v>61</v>
      </c>
      <c r="V60" s="245">
        <f t="shared" si="102"/>
        <v>16</v>
      </c>
      <c r="W60" s="245">
        <v>12</v>
      </c>
      <c r="X60" s="245">
        <v>4</v>
      </c>
      <c r="Y60" s="245">
        <v>1</v>
      </c>
      <c r="Z60" s="242">
        <v>0</v>
      </c>
      <c r="AA60" s="242">
        <v>0</v>
      </c>
      <c r="AB60" s="242">
        <v>0</v>
      </c>
      <c r="AC60" s="245">
        <v>1</v>
      </c>
      <c r="AD60" s="242">
        <v>0</v>
      </c>
      <c r="AE60" s="242">
        <v>0</v>
      </c>
      <c r="AF60" s="242">
        <v>0</v>
      </c>
      <c r="AG60" s="242">
        <v>0</v>
      </c>
      <c r="AH60" s="242">
        <v>0</v>
      </c>
      <c r="AI60" s="245">
        <v>9</v>
      </c>
      <c r="AJ60" s="246">
        <v>3</v>
      </c>
      <c r="AK60" s="242">
        <v>0</v>
      </c>
      <c r="AL60" s="247">
        <v>0</v>
      </c>
      <c r="AM60" s="243">
        <v>1</v>
      </c>
      <c r="AN60" s="247">
        <v>0</v>
      </c>
      <c r="AO60" s="245">
        <v>0</v>
      </c>
      <c r="AP60" s="247">
        <v>0</v>
      </c>
      <c r="AQ60" s="245">
        <v>1</v>
      </c>
      <c r="AR60" s="247">
        <v>0</v>
      </c>
      <c r="AS60" s="245">
        <v>5</v>
      </c>
      <c r="AT60" s="245">
        <f t="shared" si="103"/>
        <v>2</v>
      </c>
      <c r="AU60" s="245">
        <v>1</v>
      </c>
      <c r="AV60" s="245">
        <v>1</v>
      </c>
      <c r="AW60" s="242">
        <v>0</v>
      </c>
      <c r="AX60" s="245">
        <v>1</v>
      </c>
      <c r="AY60" s="242">
        <v>0</v>
      </c>
      <c r="AZ60" s="242">
        <v>0</v>
      </c>
      <c r="BA60" s="245">
        <f t="shared" si="104"/>
        <v>1</v>
      </c>
      <c r="BB60" s="247">
        <f t="shared" si="105"/>
        <v>0</v>
      </c>
      <c r="BC60" s="250"/>
      <c r="BD60" s="273"/>
      <c r="BE60" s="239" t="s">
        <v>61</v>
      </c>
      <c r="BF60" s="242">
        <v>1</v>
      </c>
      <c r="BG60" s="242">
        <v>5</v>
      </c>
      <c r="BH60" s="66"/>
      <c r="BI60" s="107"/>
      <c r="BJ60" s="107"/>
      <c r="BK60" s="69"/>
      <c r="BL60" s="107"/>
      <c r="BM60" s="107"/>
      <c r="BN60" s="249"/>
    </row>
    <row r="61" spans="1:66" s="244" customFormat="1" ht="18" customHeight="1">
      <c r="A61" s="273"/>
      <c r="B61" s="239" t="s">
        <v>62</v>
      </c>
      <c r="C61" s="251">
        <v>4</v>
      </c>
      <c r="D61" s="241">
        <v>4</v>
      </c>
      <c r="E61" s="242">
        <v>0</v>
      </c>
      <c r="F61" s="241">
        <v>26</v>
      </c>
      <c r="G61" s="241">
        <f t="shared" si="98"/>
        <v>500</v>
      </c>
      <c r="H61" s="241">
        <v>250</v>
      </c>
      <c r="I61" s="243">
        <v>250</v>
      </c>
      <c r="J61" s="243">
        <f t="shared" si="99"/>
        <v>157</v>
      </c>
      <c r="K61" s="243">
        <v>75</v>
      </c>
      <c r="L61" s="243">
        <v>82</v>
      </c>
      <c r="M61" s="241">
        <f t="shared" si="100"/>
        <v>170</v>
      </c>
      <c r="N61" s="241">
        <v>83</v>
      </c>
      <c r="O61" s="241">
        <v>87</v>
      </c>
      <c r="P61" s="241">
        <f t="shared" si="101"/>
        <v>173</v>
      </c>
      <c r="Q61" s="241">
        <v>92</v>
      </c>
      <c r="R61" s="243">
        <v>81</v>
      </c>
      <c r="T61" s="375"/>
      <c r="U61" s="239" t="s">
        <v>62</v>
      </c>
      <c r="V61" s="245">
        <f t="shared" si="102"/>
        <v>65</v>
      </c>
      <c r="W61" s="245">
        <v>37</v>
      </c>
      <c r="X61" s="245">
        <v>28</v>
      </c>
      <c r="Y61" s="245">
        <v>4</v>
      </c>
      <c r="Z61" s="242">
        <v>0</v>
      </c>
      <c r="AA61" s="242">
        <v>0</v>
      </c>
      <c r="AB61" s="242">
        <v>0</v>
      </c>
      <c r="AC61" s="245">
        <v>5</v>
      </c>
      <c r="AD61" s="242">
        <v>0</v>
      </c>
      <c r="AE61" s="242">
        <v>0</v>
      </c>
      <c r="AF61" s="242">
        <v>0</v>
      </c>
      <c r="AG61" s="242">
        <v>0</v>
      </c>
      <c r="AH61" s="242">
        <v>0</v>
      </c>
      <c r="AI61" s="245">
        <v>23</v>
      </c>
      <c r="AJ61" s="246">
        <v>22</v>
      </c>
      <c r="AK61" s="242">
        <v>0</v>
      </c>
      <c r="AL61" s="247">
        <v>0</v>
      </c>
      <c r="AM61" s="243">
        <v>4</v>
      </c>
      <c r="AN61" s="247">
        <v>0</v>
      </c>
      <c r="AO61" s="245">
        <v>0</v>
      </c>
      <c r="AP61" s="247">
        <v>0</v>
      </c>
      <c r="AQ61" s="245">
        <v>5</v>
      </c>
      <c r="AR61" s="247">
        <v>2</v>
      </c>
      <c r="AS61" s="247">
        <v>1</v>
      </c>
      <c r="AT61" s="245">
        <f t="shared" si="103"/>
        <v>9</v>
      </c>
      <c r="AU61" s="245">
        <v>1</v>
      </c>
      <c r="AV61" s="247">
        <v>8</v>
      </c>
      <c r="AW61" s="245">
        <v>0</v>
      </c>
      <c r="AX61" s="242">
        <v>5</v>
      </c>
      <c r="AY61" s="242">
        <v>0</v>
      </c>
      <c r="AZ61" s="242">
        <v>0</v>
      </c>
      <c r="BA61" s="245">
        <f t="shared" si="104"/>
        <v>1</v>
      </c>
      <c r="BB61" s="247">
        <f t="shared" si="105"/>
        <v>3</v>
      </c>
      <c r="BC61" s="250"/>
      <c r="BD61" s="273"/>
      <c r="BE61" s="239" t="s">
        <v>62</v>
      </c>
      <c r="BF61" s="242">
        <v>6</v>
      </c>
      <c r="BG61" s="242">
        <v>9</v>
      </c>
      <c r="BH61" s="75"/>
      <c r="BI61" s="107"/>
      <c r="BJ61" s="107"/>
      <c r="BK61" s="107"/>
      <c r="BL61" s="107"/>
      <c r="BM61" s="107"/>
      <c r="BN61" s="249"/>
    </row>
    <row r="62" spans="1:66" s="244" customFormat="1" ht="18" customHeight="1">
      <c r="A62" s="273"/>
      <c r="B62" s="239" t="s">
        <v>63</v>
      </c>
      <c r="C62" s="251">
        <v>2</v>
      </c>
      <c r="D62" s="241">
        <v>2</v>
      </c>
      <c r="E62" s="242">
        <v>0</v>
      </c>
      <c r="F62" s="241">
        <v>15</v>
      </c>
      <c r="G62" s="241">
        <f t="shared" si="98"/>
        <v>386</v>
      </c>
      <c r="H62" s="241">
        <v>190</v>
      </c>
      <c r="I62" s="243">
        <v>196</v>
      </c>
      <c r="J62" s="243">
        <f t="shared" si="99"/>
        <v>124</v>
      </c>
      <c r="K62" s="243">
        <v>66</v>
      </c>
      <c r="L62" s="243">
        <v>58</v>
      </c>
      <c r="M62" s="241">
        <f t="shared" si="100"/>
        <v>147</v>
      </c>
      <c r="N62" s="241">
        <v>70</v>
      </c>
      <c r="O62" s="241">
        <v>77</v>
      </c>
      <c r="P62" s="241">
        <f t="shared" si="101"/>
        <v>115</v>
      </c>
      <c r="Q62" s="241">
        <v>54</v>
      </c>
      <c r="R62" s="243">
        <v>61</v>
      </c>
      <c r="T62" s="375"/>
      <c r="U62" s="239" t="s">
        <v>63</v>
      </c>
      <c r="V62" s="245">
        <f t="shared" si="102"/>
        <v>34</v>
      </c>
      <c r="W62" s="245">
        <v>17</v>
      </c>
      <c r="X62" s="245">
        <v>17</v>
      </c>
      <c r="Y62" s="246">
        <v>2</v>
      </c>
      <c r="Z62" s="242">
        <v>0</v>
      </c>
      <c r="AA62" s="242">
        <v>0</v>
      </c>
      <c r="AB62" s="242">
        <v>0</v>
      </c>
      <c r="AC62" s="245">
        <v>2</v>
      </c>
      <c r="AD62" s="242">
        <v>0</v>
      </c>
      <c r="AE62" s="242">
        <v>0</v>
      </c>
      <c r="AF62" s="242">
        <v>0</v>
      </c>
      <c r="AG62" s="242">
        <v>0</v>
      </c>
      <c r="AH62" s="242">
        <v>0</v>
      </c>
      <c r="AI62" s="245">
        <v>12</v>
      </c>
      <c r="AJ62" s="246">
        <v>13</v>
      </c>
      <c r="AK62" s="242">
        <v>0</v>
      </c>
      <c r="AL62" s="247">
        <v>0</v>
      </c>
      <c r="AM62" s="243">
        <v>2</v>
      </c>
      <c r="AN62" s="247">
        <v>0</v>
      </c>
      <c r="AO62" s="247">
        <v>0</v>
      </c>
      <c r="AP62" s="245">
        <v>0</v>
      </c>
      <c r="AQ62" s="247">
        <v>1</v>
      </c>
      <c r="AR62" s="245">
        <v>2</v>
      </c>
      <c r="AS62" s="247">
        <v>2</v>
      </c>
      <c r="AT62" s="245">
        <f t="shared" si="103"/>
        <v>6</v>
      </c>
      <c r="AU62" s="245">
        <v>2</v>
      </c>
      <c r="AV62" s="245">
        <v>4</v>
      </c>
      <c r="AW62" s="245">
        <v>1</v>
      </c>
      <c r="AX62" s="242">
        <v>1</v>
      </c>
      <c r="AY62" s="242">
        <v>0</v>
      </c>
      <c r="AZ62" s="242">
        <v>0</v>
      </c>
      <c r="BA62" s="242">
        <f t="shared" si="104"/>
        <v>1</v>
      </c>
      <c r="BB62" s="246">
        <f t="shared" si="105"/>
        <v>3</v>
      </c>
      <c r="BC62" s="248"/>
      <c r="BD62" s="273"/>
      <c r="BE62" s="239" t="s">
        <v>63</v>
      </c>
      <c r="BF62" s="245">
        <v>3</v>
      </c>
      <c r="BG62" s="245">
        <v>6</v>
      </c>
      <c r="BH62" s="66"/>
      <c r="BI62" s="107"/>
      <c r="BJ62" s="107"/>
      <c r="BK62" s="69"/>
      <c r="BL62" s="107"/>
      <c r="BM62" s="107"/>
      <c r="BN62" s="249"/>
    </row>
    <row r="63" spans="1:66" s="306" customFormat="1" ht="18" customHeight="1">
      <c r="A63" s="274"/>
      <c r="B63" s="275" t="s">
        <v>64</v>
      </c>
      <c r="C63" s="315">
        <v>2</v>
      </c>
      <c r="D63" s="314">
        <v>2</v>
      </c>
      <c r="E63" s="276">
        <v>0</v>
      </c>
      <c r="F63" s="314">
        <v>7</v>
      </c>
      <c r="G63" s="314">
        <f t="shared" si="98"/>
        <v>52</v>
      </c>
      <c r="H63" s="315">
        <v>27</v>
      </c>
      <c r="I63" s="315">
        <v>25</v>
      </c>
      <c r="J63" s="315">
        <f t="shared" si="99"/>
        <v>17</v>
      </c>
      <c r="K63" s="315">
        <v>9</v>
      </c>
      <c r="L63" s="315">
        <v>8</v>
      </c>
      <c r="M63" s="315">
        <f t="shared" si="100"/>
        <v>14</v>
      </c>
      <c r="N63" s="315">
        <v>6</v>
      </c>
      <c r="O63" s="315">
        <v>8</v>
      </c>
      <c r="P63" s="315">
        <f t="shared" si="101"/>
        <v>21</v>
      </c>
      <c r="Q63" s="315">
        <v>12</v>
      </c>
      <c r="R63" s="315">
        <v>9</v>
      </c>
      <c r="T63" s="376"/>
      <c r="U63" s="275" t="s">
        <v>64</v>
      </c>
      <c r="V63" s="317">
        <f t="shared" si="102"/>
        <v>21</v>
      </c>
      <c r="W63" s="317">
        <v>14</v>
      </c>
      <c r="X63" s="317">
        <v>7</v>
      </c>
      <c r="Y63" s="317">
        <v>2</v>
      </c>
      <c r="Z63" s="277">
        <v>0</v>
      </c>
      <c r="AA63" s="277">
        <v>0</v>
      </c>
      <c r="AB63" s="277">
        <v>0</v>
      </c>
      <c r="AC63" s="317">
        <v>2</v>
      </c>
      <c r="AD63" s="277">
        <v>0</v>
      </c>
      <c r="AE63" s="277">
        <v>0</v>
      </c>
      <c r="AF63" s="277">
        <v>0</v>
      </c>
      <c r="AG63" s="277">
        <v>0</v>
      </c>
      <c r="AH63" s="277">
        <v>0</v>
      </c>
      <c r="AI63" s="317">
        <v>8</v>
      </c>
      <c r="AJ63" s="317">
        <v>5</v>
      </c>
      <c r="AK63" s="277">
        <v>0</v>
      </c>
      <c r="AL63" s="303">
        <v>0</v>
      </c>
      <c r="AM63" s="315">
        <v>1</v>
      </c>
      <c r="AN63" s="277">
        <v>1</v>
      </c>
      <c r="AO63" s="277">
        <v>0</v>
      </c>
      <c r="AP63" s="317">
        <v>0</v>
      </c>
      <c r="AQ63" s="277">
        <v>2</v>
      </c>
      <c r="AR63" s="317">
        <v>0</v>
      </c>
      <c r="AS63" s="277">
        <v>1</v>
      </c>
      <c r="AT63" s="317">
        <f t="shared" si="103"/>
        <v>8</v>
      </c>
      <c r="AU63" s="317">
        <v>2</v>
      </c>
      <c r="AV63" s="317">
        <v>6</v>
      </c>
      <c r="AW63" s="277">
        <v>0</v>
      </c>
      <c r="AX63" s="317">
        <v>1</v>
      </c>
      <c r="AY63" s="277">
        <v>0</v>
      </c>
      <c r="AZ63" s="277">
        <v>0</v>
      </c>
      <c r="BA63" s="317">
        <f t="shared" si="104"/>
        <v>2</v>
      </c>
      <c r="BB63" s="317">
        <f t="shared" si="105"/>
        <v>5</v>
      </c>
      <c r="BC63" s="312"/>
      <c r="BD63" s="274"/>
      <c r="BE63" s="275" t="s">
        <v>64</v>
      </c>
      <c r="BF63" s="277">
        <v>1</v>
      </c>
      <c r="BG63" s="276">
        <v>1</v>
      </c>
      <c r="BH63" s="66"/>
      <c r="BI63" s="107"/>
      <c r="BJ63" s="107"/>
      <c r="BK63" s="69"/>
      <c r="BL63" s="107"/>
      <c r="BM63" s="107"/>
      <c r="BN63" s="342"/>
    </row>
    <row r="64" spans="1:66" ht="15" customHeight="1">
      <c r="A64" s="193" t="s">
        <v>340</v>
      </c>
      <c r="B64" s="131"/>
      <c r="C64" s="131"/>
      <c r="D64" s="131"/>
      <c r="E64" s="131"/>
      <c r="F64" s="131"/>
      <c r="G64" s="131"/>
      <c r="H64" s="131"/>
      <c r="I64" s="131"/>
      <c r="J64" s="131"/>
      <c r="K64" s="2"/>
      <c r="L64" s="2"/>
      <c r="M64" s="2"/>
      <c r="N64" s="2"/>
      <c r="O64" s="2"/>
      <c r="P64" s="2"/>
      <c r="Q64" s="2"/>
      <c r="R64" s="2"/>
      <c r="T64" s="131" t="s">
        <v>340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80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6"/>
      <c r="BD64" s="131" t="s">
        <v>400</v>
      </c>
      <c r="BE64" s="2"/>
      <c r="BF64" s="2"/>
      <c r="BG64" s="2"/>
      <c r="BH64" s="2"/>
      <c r="BI64" s="2"/>
      <c r="BJ64" s="2"/>
      <c r="BK64" s="2"/>
      <c r="BL64" s="2"/>
      <c r="BM64" s="2"/>
    </row>
    <row r="65" spans="1:57" ht="13.5">
      <c r="A65" s="20"/>
      <c r="C65" s="6"/>
      <c r="D65" s="6"/>
      <c r="BE65" s="2" t="s">
        <v>397</v>
      </c>
    </row>
  </sheetData>
  <mergeCells count="49">
    <mergeCell ref="BH5:BL6"/>
    <mergeCell ref="AW5:AZ5"/>
    <mergeCell ref="AW6:AX6"/>
    <mergeCell ref="AY6:AZ6"/>
    <mergeCell ref="A6:B6"/>
    <mergeCell ref="BD6:BE6"/>
    <mergeCell ref="BF5:BF7"/>
    <mergeCell ref="BG5:BG7"/>
    <mergeCell ref="AO6:AP6"/>
    <mergeCell ref="AT5:AV6"/>
    <mergeCell ref="T4:U7"/>
    <mergeCell ref="AT4:BB4"/>
    <mergeCell ref="AK6:AL6"/>
    <mergeCell ref="AM6:AN6"/>
    <mergeCell ref="C6:C7"/>
    <mergeCell ref="BA5:BB6"/>
    <mergeCell ref="BD40:BE40"/>
    <mergeCell ref="AA6:AB6"/>
    <mergeCell ref="AE6:AF6"/>
    <mergeCell ref="AG6:AH6"/>
    <mergeCell ref="BD10:BE10"/>
    <mergeCell ref="BD25:BE25"/>
    <mergeCell ref="BD26:BE26"/>
    <mergeCell ref="BD31:BE31"/>
    <mergeCell ref="BD34:BE34"/>
    <mergeCell ref="BD44:BE44"/>
    <mergeCell ref="BD52:BE52"/>
    <mergeCell ref="BD57:BE57"/>
    <mergeCell ref="A57:B57"/>
    <mergeCell ref="A34:B34"/>
    <mergeCell ref="A36:B36"/>
    <mergeCell ref="A40:B40"/>
    <mergeCell ref="A44:B44"/>
    <mergeCell ref="A52:B52"/>
    <mergeCell ref="T52:U52"/>
    <mergeCell ref="T57:U57"/>
    <mergeCell ref="T34:U34"/>
    <mergeCell ref="T36:U36"/>
    <mergeCell ref="T40:U40"/>
    <mergeCell ref="T44:U44"/>
    <mergeCell ref="BD36:BE36"/>
    <mergeCell ref="A10:B10"/>
    <mergeCell ref="A26:B26"/>
    <mergeCell ref="A31:B31"/>
    <mergeCell ref="T26:U26"/>
    <mergeCell ref="T31:U31"/>
    <mergeCell ref="T25:U25"/>
    <mergeCell ref="T10:U10"/>
    <mergeCell ref="A25:B25"/>
  </mergeCells>
  <phoneticPr fontId="2"/>
  <printOptions horizontalCentered="1"/>
  <pageMargins left="0.31496062992125984" right="0.51181102362204722" top="0.59055118110236227" bottom="0.59055118110236227" header="0.11811023622047245" footer="0.39370078740157483"/>
  <pageSetup paperSize="9" scale="70" firstPageNumber="34" fitToWidth="5" orientation="portrait" useFirstPageNumber="1" r:id="rId1"/>
  <headerFooter alignWithMargins="0">
    <oddHeader>&amp;L&amp;10
　&amp;11中　学　校&amp;R&amp;11
中　学　校　　</oddHeader>
    <oddFooter>&amp;C-&amp;P--</oddFooter>
  </headerFooter>
  <colBreaks count="2" manualBreakCount="2">
    <brk id="10" min="1" max="66" man="1"/>
    <brk id="36" min="1" max="63" man="1"/>
  </colBreaks>
  <ignoredErrors>
    <ignoredError sqref="J6 AP7 AM7 AP4:AP5 AO7 AO4:AO5 M4:Z7 AA7 AA4:AA5 AB4:AD7 AE7 AE4:AE5 AF4:AF7 AG7 AG4:AG5 AH4:AJ7 AW7 AK4:AK5 AN7 AN4:AN5 AL4:AL7 AM4:AM5 AQ4:AV7 AX4:BB7 AW4:AW5" numberStoredAsText="1"/>
    <ignoredError sqref="BA31:BB31 BA34:BB34 BA36:BB36 BA40:BB40 BA44:BB44 BA52:BB52 BA57:BB57 G31 G40:I44 J40:J44 J31:P39 J45:P57 K40:P44 G52:G57" formula="1"/>
    <ignoredError sqref="W23:AH63 AT27:AZ30 AU23:AZ26 AT23:AT26 AT11:AT22 V23:V30 V11:V22 V45:V51 V58:V63 AT58:AZ63 AU31:AZ57" formulaRange="1"/>
    <ignoredError sqref="V31:V44 V52:V57 AT31:AT5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9" transitionEvaluation="1" codeName="Sheet4">
    <tabColor rgb="FFFFC000"/>
  </sheetPr>
  <dimension ref="A2:AG65"/>
  <sheetViews>
    <sheetView showGridLines="0" zoomScale="90" zoomScaleNormal="90" zoomScaleSheetLayoutView="10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Q14" sqref="Q14"/>
    </sheetView>
  </sheetViews>
  <sheetFormatPr defaultColWidth="10.69921875" defaultRowHeight="27" customHeight="1"/>
  <cols>
    <col min="1" max="1" width="3.19921875" style="9" customWidth="1"/>
    <col min="2" max="2" width="11.69921875" style="9" customWidth="1"/>
    <col min="3" max="10" width="5.796875" style="9" customWidth="1"/>
    <col min="11" max="11" width="10" style="9" customWidth="1"/>
    <col min="12" max="17" width="9.5" style="9" customWidth="1"/>
    <col min="18" max="18" width="8.19921875" style="9" customWidth="1"/>
    <col min="19" max="24" width="6.5" style="9" customWidth="1"/>
    <col min="25" max="16384" width="10.69921875" style="9"/>
  </cols>
  <sheetData>
    <row r="2" spans="1:33" ht="17.25" customHeight="1">
      <c r="A2" s="5" t="s">
        <v>373</v>
      </c>
      <c r="B2" s="3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7.25" customHeight="1">
      <c r="A3" s="22" t="s">
        <v>70</v>
      </c>
      <c r="B3" s="2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8" t="s">
        <v>71</v>
      </c>
      <c r="X3" s="6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8.75" customHeight="1">
      <c r="A4" s="391" t="s">
        <v>168</v>
      </c>
      <c r="B4" s="427"/>
      <c r="C4" s="54"/>
      <c r="D4" s="119" t="s">
        <v>72</v>
      </c>
      <c r="E4" s="53"/>
      <c r="F4" s="119" t="s">
        <v>73</v>
      </c>
      <c r="G4" s="53"/>
      <c r="H4" s="53" t="s">
        <v>74</v>
      </c>
      <c r="I4" s="53"/>
      <c r="J4" s="53"/>
      <c r="K4" s="112"/>
      <c r="L4" s="48"/>
      <c r="M4" s="48" t="s">
        <v>173</v>
      </c>
      <c r="N4" s="48"/>
      <c r="O4" s="48"/>
      <c r="P4" s="48" t="s">
        <v>174</v>
      </c>
      <c r="Q4" s="48"/>
      <c r="R4" s="48"/>
      <c r="S4" s="48"/>
      <c r="T4" s="48" t="s">
        <v>175</v>
      </c>
      <c r="U4" s="48"/>
      <c r="V4" s="48"/>
      <c r="W4" s="48"/>
      <c r="X4" s="49"/>
      <c r="Y4" s="132"/>
      <c r="Z4" s="31"/>
      <c r="AA4" s="31"/>
      <c r="AB4" s="31"/>
      <c r="AC4" s="31"/>
      <c r="AD4" s="31"/>
      <c r="AE4" s="31"/>
      <c r="AF4" s="31"/>
      <c r="AG4" s="31"/>
    </row>
    <row r="5" spans="1:33" ht="18.75" customHeight="1">
      <c r="A5" s="416"/>
      <c r="B5" s="417"/>
      <c r="C5" s="403" t="s">
        <v>106</v>
      </c>
      <c r="D5" s="411"/>
      <c r="E5" s="411"/>
      <c r="F5" s="404"/>
      <c r="G5" s="403" t="s">
        <v>315</v>
      </c>
      <c r="H5" s="411"/>
      <c r="I5" s="411"/>
      <c r="J5" s="404"/>
      <c r="K5" s="98" t="s">
        <v>75</v>
      </c>
      <c r="L5" s="421" t="s">
        <v>32</v>
      </c>
      <c r="M5" s="421" t="s">
        <v>33</v>
      </c>
      <c r="N5" s="403" t="s">
        <v>254</v>
      </c>
      <c r="O5" s="411"/>
      <c r="P5" s="411"/>
      <c r="Q5" s="404"/>
      <c r="R5" s="403" t="s">
        <v>255</v>
      </c>
      <c r="S5" s="411"/>
      <c r="T5" s="411"/>
      <c r="U5" s="411"/>
      <c r="V5" s="404"/>
      <c r="W5" s="64" t="s">
        <v>76</v>
      </c>
      <c r="X5" s="55" t="s">
        <v>77</v>
      </c>
      <c r="Y5" s="132"/>
      <c r="Z5" s="31"/>
      <c r="AA5" s="31"/>
      <c r="AB5" s="31"/>
      <c r="AC5" s="31"/>
      <c r="AD5" s="31"/>
      <c r="AE5" s="31"/>
      <c r="AF5" s="31"/>
      <c r="AG5" s="31"/>
    </row>
    <row r="6" spans="1:33" ht="18.75" customHeight="1">
      <c r="A6" s="428"/>
      <c r="B6" s="429"/>
      <c r="C6" s="56" t="s">
        <v>14</v>
      </c>
      <c r="D6" s="56" t="s">
        <v>82</v>
      </c>
      <c r="E6" s="56" t="s">
        <v>83</v>
      </c>
      <c r="F6" s="56" t="s">
        <v>84</v>
      </c>
      <c r="G6" s="56" t="s">
        <v>14</v>
      </c>
      <c r="H6" s="56" t="s">
        <v>82</v>
      </c>
      <c r="I6" s="56" t="s">
        <v>83</v>
      </c>
      <c r="J6" s="56" t="s">
        <v>84</v>
      </c>
      <c r="K6" s="133" t="s">
        <v>85</v>
      </c>
      <c r="L6" s="430"/>
      <c r="M6" s="430"/>
      <c r="N6" s="56" t="s">
        <v>86</v>
      </c>
      <c r="O6" s="56" t="s">
        <v>87</v>
      </c>
      <c r="P6" s="56" t="s">
        <v>88</v>
      </c>
      <c r="Q6" s="57" t="s">
        <v>89</v>
      </c>
      <c r="R6" s="56" t="s">
        <v>90</v>
      </c>
      <c r="S6" s="56" t="s">
        <v>87</v>
      </c>
      <c r="T6" s="56" t="s">
        <v>88</v>
      </c>
      <c r="U6" s="56" t="s">
        <v>89</v>
      </c>
      <c r="V6" s="56" t="s">
        <v>91</v>
      </c>
      <c r="W6" s="56" t="s">
        <v>92</v>
      </c>
      <c r="X6" s="134"/>
      <c r="Y6" s="132"/>
      <c r="Z6" s="31"/>
      <c r="AA6" s="31"/>
      <c r="AB6" s="31"/>
      <c r="AC6" s="31"/>
      <c r="AD6" s="31"/>
      <c r="AE6" s="31"/>
      <c r="AF6" s="31"/>
      <c r="AG6" s="31"/>
    </row>
    <row r="7" spans="1:33" ht="18.75" customHeight="1">
      <c r="A7" s="176" t="s">
        <v>393</v>
      </c>
      <c r="B7" s="52"/>
      <c r="C7" s="141">
        <v>80</v>
      </c>
      <c r="D7" s="141">
        <v>69</v>
      </c>
      <c r="E7" s="141">
        <v>4</v>
      </c>
      <c r="F7" s="141">
        <v>7</v>
      </c>
      <c r="G7" s="141">
        <v>7</v>
      </c>
      <c r="H7" s="141">
        <v>6</v>
      </c>
      <c r="I7" s="141">
        <v>1</v>
      </c>
      <c r="J7" s="141">
        <v>0</v>
      </c>
      <c r="K7" s="141">
        <v>37409</v>
      </c>
      <c r="L7" s="141">
        <v>18834</v>
      </c>
      <c r="M7" s="105">
        <v>18575</v>
      </c>
      <c r="N7" s="141">
        <v>36032</v>
      </c>
      <c r="O7" s="141">
        <v>11938</v>
      </c>
      <c r="P7" s="141">
        <v>12082</v>
      </c>
      <c r="Q7" s="105">
        <v>12012</v>
      </c>
      <c r="R7" s="141">
        <v>1095</v>
      </c>
      <c r="S7" s="141">
        <v>329</v>
      </c>
      <c r="T7" s="141">
        <v>328</v>
      </c>
      <c r="U7" s="141">
        <v>309</v>
      </c>
      <c r="V7" s="141">
        <v>129</v>
      </c>
      <c r="W7" s="141">
        <v>282</v>
      </c>
      <c r="X7" s="105">
        <v>0</v>
      </c>
      <c r="Y7" s="135"/>
    </row>
    <row r="8" spans="1:33" ht="18.75" customHeight="1">
      <c r="A8" s="58" t="s">
        <v>395</v>
      </c>
      <c r="B8" s="115"/>
      <c r="C8" s="60">
        <f>SUM(C20+C9)</f>
        <v>80</v>
      </c>
      <c r="D8" s="60">
        <f t="shared" ref="D8:X8" si="0">SUM(D20+D9)</f>
        <v>70</v>
      </c>
      <c r="E8" s="60">
        <f t="shared" si="0"/>
        <v>4</v>
      </c>
      <c r="F8" s="60">
        <f t="shared" si="0"/>
        <v>6</v>
      </c>
      <c r="G8" s="60">
        <f t="shared" si="0"/>
        <v>7</v>
      </c>
      <c r="H8" s="60">
        <f t="shared" si="0"/>
        <v>6</v>
      </c>
      <c r="I8" s="60">
        <f t="shared" si="0"/>
        <v>1</v>
      </c>
      <c r="J8" s="60">
        <f t="shared" si="0"/>
        <v>0</v>
      </c>
      <c r="K8" s="60">
        <f t="shared" si="0"/>
        <v>36620</v>
      </c>
      <c r="L8" s="60">
        <f t="shared" si="0"/>
        <v>18437</v>
      </c>
      <c r="M8" s="61">
        <f t="shared" si="0"/>
        <v>18183</v>
      </c>
      <c r="N8" s="60">
        <f t="shared" si="0"/>
        <v>35293</v>
      </c>
      <c r="O8" s="60">
        <f>SUM(O20+O9)</f>
        <v>11736</v>
      </c>
      <c r="P8" s="60">
        <f t="shared" si="0"/>
        <v>11685</v>
      </c>
      <c r="Q8" s="61">
        <f t="shared" si="0"/>
        <v>11872</v>
      </c>
      <c r="R8" s="60">
        <f>SUM(R20+R9)</f>
        <v>1014</v>
      </c>
      <c r="S8" s="60">
        <f t="shared" si="0"/>
        <v>308</v>
      </c>
      <c r="T8" s="60">
        <f t="shared" si="0"/>
        <v>299</v>
      </c>
      <c r="U8" s="60">
        <f t="shared" si="0"/>
        <v>296</v>
      </c>
      <c r="V8" s="60">
        <f t="shared" si="0"/>
        <v>111</v>
      </c>
      <c r="W8" s="60">
        <f t="shared" si="0"/>
        <v>313</v>
      </c>
      <c r="X8" s="61">
        <f t="shared" si="0"/>
        <v>0</v>
      </c>
      <c r="Y8" s="132"/>
    </row>
    <row r="9" spans="1:33" ht="18.75" customHeight="1">
      <c r="A9" s="395" t="s">
        <v>256</v>
      </c>
      <c r="B9" s="400"/>
      <c r="C9" s="62">
        <f>SUM(C10:C19)</f>
        <v>60</v>
      </c>
      <c r="D9" s="62">
        <f t="shared" ref="D9:X9" si="1">SUM(D10:D19)</f>
        <v>50</v>
      </c>
      <c r="E9" s="62">
        <f t="shared" si="1"/>
        <v>4</v>
      </c>
      <c r="F9" s="62">
        <f t="shared" si="1"/>
        <v>6</v>
      </c>
      <c r="G9" s="62">
        <f t="shared" si="1"/>
        <v>3</v>
      </c>
      <c r="H9" s="62">
        <f t="shared" si="1"/>
        <v>2</v>
      </c>
      <c r="I9" s="62">
        <f t="shared" si="1"/>
        <v>1</v>
      </c>
      <c r="J9" s="62">
        <f t="shared" si="1"/>
        <v>0</v>
      </c>
      <c r="K9" s="62">
        <f t="shared" si="1"/>
        <v>32936</v>
      </c>
      <c r="L9" s="62">
        <f t="shared" si="1"/>
        <v>16676</v>
      </c>
      <c r="M9" s="63">
        <f t="shared" si="1"/>
        <v>16260</v>
      </c>
      <c r="N9" s="62">
        <f t="shared" si="1"/>
        <v>31609</v>
      </c>
      <c r="O9" s="62">
        <f t="shared" si="1"/>
        <v>10523</v>
      </c>
      <c r="P9" s="62">
        <f t="shared" si="1"/>
        <v>10466</v>
      </c>
      <c r="Q9" s="63">
        <f t="shared" si="1"/>
        <v>10620</v>
      </c>
      <c r="R9" s="62">
        <f t="shared" si="1"/>
        <v>1014</v>
      </c>
      <c r="S9" s="62">
        <f t="shared" si="1"/>
        <v>308</v>
      </c>
      <c r="T9" s="62">
        <f t="shared" si="1"/>
        <v>299</v>
      </c>
      <c r="U9" s="62">
        <f t="shared" si="1"/>
        <v>296</v>
      </c>
      <c r="V9" s="62">
        <f t="shared" si="1"/>
        <v>111</v>
      </c>
      <c r="W9" s="62">
        <f t="shared" si="1"/>
        <v>313</v>
      </c>
      <c r="X9" s="63">
        <f t="shared" si="1"/>
        <v>0</v>
      </c>
      <c r="Y9" s="132"/>
    </row>
    <row r="10" spans="1:33" s="244" customFormat="1" ht="17.25" customHeight="1">
      <c r="A10" s="238"/>
      <c r="B10" s="239" t="s">
        <v>36</v>
      </c>
      <c r="C10" s="245">
        <f>SUM(D10:F10)</f>
        <v>13</v>
      </c>
      <c r="D10" s="245">
        <v>11</v>
      </c>
      <c r="E10" s="242">
        <v>1</v>
      </c>
      <c r="F10" s="245">
        <v>1</v>
      </c>
      <c r="G10" s="242">
        <v>0</v>
      </c>
      <c r="H10" s="242">
        <v>0</v>
      </c>
      <c r="I10" s="242">
        <v>0</v>
      </c>
      <c r="J10" s="242">
        <v>0</v>
      </c>
      <c r="K10" s="245">
        <f>SUM(L10:M10)</f>
        <v>8548</v>
      </c>
      <c r="L10" s="245">
        <v>4409</v>
      </c>
      <c r="M10" s="246">
        <v>4139</v>
      </c>
      <c r="N10" s="245">
        <f>SUM(O10:Q10)</f>
        <v>8160</v>
      </c>
      <c r="O10" s="245">
        <v>2811</v>
      </c>
      <c r="P10" s="245">
        <v>2696</v>
      </c>
      <c r="Q10" s="246">
        <v>2653</v>
      </c>
      <c r="R10" s="245">
        <f>SUM(S10:V10)</f>
        <v>334</v>
      </c>
      <c r="S10" s="245">
        <v>89</v>
      </c>
      <c r="T10" s="245">
        <v>99</v>
      </c>
      <c r="U10" s="245">
        <v>85</v>
      </c>
      <c r="V10" s="245">
        <v>61</v>
      </c>
      <c r="W10" s="247">
        <v>54</v>
      </c>
      <c r="X10" s="247">
        <v>0</v>
      </c>
      <c r="Y10" s="319"/>
    </row>
    <row r="11" spans="1:33" s="244" customFormat="1" ht="17.25" customHeight="1">
      <c r="A11" s="238"/>
      <c r="B11" s="239" t="s">
        <v>38</v>
      </c>
      <c r="C11" s="245">
        <f t="shared" ref="C11:C19" si="2">SUM(D11:F11)</f>
        <v>10</v>
      </c>
      <c r="D11" s="245">
        <v>9</v>
      </c>
      <c r="E11" s="242">
        <v>0</v>
      </c>
      <c r="F11" s="245">
        <v>1</v>
      </c>
      <c r="G11" s="242">
        <v>0</v>
      </c>
      <c r="H11" s="242">
        <v>0</v>
      </c>
      <c r="I11" s="242">
        <v>0</v>
      </c>
      <c r="J11" s="242">
        <v>0</v>
      </c>
      <c r="K11" s="245">
        <f t="shared" ref="K11:K13" si="3">SUM(L11:M11)</f>
        <v>6198</v>
      </c>
      <c r="L11" s="245">
        <v>3093</v>
      </c>
      <c r="M11" s="246">
        <v>3105</v>
      </c>
      <c r="N11" s="245">
        <f t="shared" ref="N11:N13" si="4">SUM(O11:Q11)</f>
        <v>6154</v>
      </c>
      <c r="O11" s="245">
        <v>2057</v>
      </c>
      <c r="P11" s="245">
        <v>2036</v>
      </c>
      <c r="Q11" s="246">
        <v>2061</v>
      </c>
      <c r="R11" s="245">
        <f t="shared" ref="R11:R13" si="5">SUM(S11:V11)</f>
        <v>44</v>
      </c>
      <c r="S11" s="245">
        <v>8</v>
      </c>
      <c r="T11" s="245">
        <v>6</v>
      </c>
      <c r="U11" s="245">
        <v>12</v>
      </c>
      <c r="V11" s="245">
        <v>18</v>
      </c>
      <c r="W11" s="242">
        <v>0</v>
      </c>
      <c r="X11" s="247">
        <v>0</v>
      </c>
      <c r="Y11" s="319"/>
    </row>
    <row r="12" spans="1:33" s="244" customFormat="1" ht="17.25" customHeight="1">
      <c r="A12" s="238"/>
      <c r="B12" s="239" t="s">
        <v>39</v>
      </c>
      <c r="C12" s="245">
        <f t="shared" si="2"/>
        <v>15</v>
      </c>
      <c r="D12" s="245">
        <v>13</v>
      </c>
      <c r="E12" s="242">
        <v>1</v>
      </c>
      <c r="F12" s="245">
        <v>1</v>
      </c>
      <c r="G12" s="242">
        <v>1</v>
      </c>
      <c r="H12" s="242">
        <v>1</v>
      </c>
      <c r="I12" s="242">
        <v>0</v>
      </c>
      <c r="J12" s="242">
        <v>0</v>
      </c>
      <c r="K12" s="245">
        <f t="shared" si="3"/>
        <v>8519</v>
      </c>
      <c r="L12" s="245">
        <v>4319</v>
      </c>
      <c r="M12" s="246">
        <v>4200</v>
      </c>
      <c r="N12" s="245">
        <f t="shared" si="4"/>
        <v>8071</v>
      </c>
      <c r="O12" s="245">
        <v>2658</v>
      </c>
      <c r="P12" s="245">
        <v>2658</v>
      </c>
      <c r="Q12" s="246">
        <v>2755</v>
      </c>
      <c r="R12" s="245">
        <f t="shared" si="5"/>
        <v>266</v>
      </c>
      <c r="S12" s="245">
        <v>88</v>
      </c>
      <c r="T12" s="245">
        <v>82</v>
      </c>
      <c r="U12" s="245">
        <v>76</v>
      </c>
      <c r="V12" s="245">
        <v>20</v>
      </c>
      <c r="W12" s="245">
        <v>182</v>
      </c>
      <c r="X12" s="247">
        <v>0</v>
      </c>
      <c r="Y12" s="319"/>
    </row>
    <row r="13" spans="1:33" s="244" customFormat="1" ht="17.25" customHeight="1">
      <c r="A13" s="238"/>
      <c r="B13" s="239" t="s">
        <v>40</v>
      </c>
      <c r="C13" s="245">
        <f t="shared" si="2"/>
        <v>2</v>
      </c>
      <c r="D13" s="245">
        <v>2</v>
      </c>
      <c r="E13" s="242">
        <v>0</v>
      </c>
      <c r="F13" s="245">
        <v>0</v>
      </c>
      <c r="G13" s="242">
        <v>0</v>
      </c>
      <c r="H13" s="242">
        <v>0</v>
      </c>
      <c r="I13" s="242">
        <v>0</v>
      </c>
      <c r="J13" s="242">
        <v>0</v>
      </c>
      <c r="K13" s="245">
        <f t="shared" si="3"/>
        <v>1002</v>
      </c>
      <c r="L13" s="245">
        <v>373</v>
      </c>
      <c r="M13" s="246">
        <v>629</v>
      </c>
      <c r="N13" s="245">
        <f t="shared" si="4"/>
        <v>925</v>
      </c>
      <c r="O13" s="245">
        <v>309</v>
      </c>
      <c r="P13" s="245">
        <v>299</v>
      </c>
      <c r="Q13" s="246">
        <v>317</v>
      </c>
      <c r="R13" s="245">
        <f t="shared" si="5"/>
        <v>0</v>
      </c>
      <c r="S13" s="245">
        <v>0</v>
      </c>
      <c r="T13" s="245">
        <v>0</v>
      </c>
      <c r="U13" s="245">
        <v>0</v>
      </c>
      <c r="V13" s="245">
        <v>0</v>
      </c>
      <c r="W13" s="242">
        <v>77</v>
      </c>
      <c r="X13" s="247">
        <v>0</v>
      </c>
      <c r="Y13" s="319"/>
    </row>
    <row r="14" spans="1:33" s="244" customFormat="1" ht="17.25" customHeight="1">
      <c r="A14" s="238"/>
      <c r="B14" s="239" t="s">
        <v>41</v>
      </c>
      <c r="C14" s="245">
        <f t="shared" si="2"/>
        <v>7</v>
      </c>
      <c r="D14" s="245">
        <v>5</v>
      </c>
      <c r="E14" s="242">
        <v>1</v>
      </c>
      <c r="F14" s="242">
        <v>1</v>
      </c>
      <c r="G14" s="245">
        <v>1</v>
      </c>
      <c r="H14" s="242">
        <v>0</v>
      </c>
      <c r="I14" s="242">
        <v>1</v>
      </c>
      <c r="J14" s="242">
        <v>0</v>
      </c>
      <c r="K14" s="245">
        <f t="shared" ref="K14:K19" si="6">SUM(L14:M14)</f>
        <v>2524</v>
      </c>
      <c r="L14" s="245">
        <v>1371</v>
      </c>
      <c r="M14" s="246">
        <v>1153</v>
      </c>
      <c r="N14" s="246">
        <f t="shared" ref="N14:N19" si="7">SUM(O14:Q14)</f>
        <v>2486</v>
      </c>
      <c r="O14" s="245">
        <v>821</v>
      </c>
      <c r="P14" s="245">
        <v>859</v>
      </c>
      <c r="Q14" s="246">
        <v>806</v>
      </c>
      <c r="R14" s="242">
        <f t="shared" ref="R14:R19" si="8">SUM(S14:V14)</f>
        <v>38</v>
      </c>
      <c r="S14" s="247">
        <v>7</v>
      </c>
      <c r="T14" s="242">
        <v>20</v>
      </c>
      <c r="U14" s="242">
        <v>11</v>
      </c>
      <c r="V14" s="242">
        <v>0</v>
      </c>
      <c r="W14" s="242">
        <v>0</v>
      </c>
      <c r="X14" s="247">
        <v>0</v>
      </c>
      <c r="Y14" s="319"/>
    </row>
    <row r="15" spans="1:33" s="244" customFormat="1" ht="17.25" customHeight="1">
      <c r="A15" s="238"/>
      <c r="B15" s="239" t="s">
        <v>257</v>
      </c>
      <c r="C15" s="245">
        <f t="shared" si="2"/>
        <v>4</v>
      </c>
      <c r="D15" s="245">
        <v>4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5">
        <f t="shared" si="6"/>
        <v>1977</v>
      </c>
      <c r="L15" s="245">
        <v>1165</v>
      </c>
      <c r="M15" s="246">
        <v>812</v>
      </c>
      <c r="N15" s="246">
        <f t="shared" si="7"/>
        <v>1977</v>
      </c>
      <c r="O15" s="246">
        <v>634</v>
      </c>
      <c r="P15" s="245">
        <v>670</v>
      </c>
      <c r="Q15" s="246">
        <v>673</v>
      </c>
      <c r="R15" s="247">
        <f t="shared" si="8"/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7">
        <v>0</v>
      </c>
      <c r="Y15" s="319"/>
    </row>
    <row r="16" spans="1:33" s="244" customFormat="1" ht="17.25" customHeight="1">
      <c r="A16" s="238"/>
      <c r="B16" s="239" t="s">
        <v>42</v>
      </c>
      <c r="C16" s="245">
        <f t="shared" si="2"/>
        <v>2</v>
      </c>
      <c r="D16" s="245">
        <v>1</v>
      </c>
      <c r="E16" s="242">
        <v>0</v>
      </c>
      <c r="F16" s="242">
        <v>1</v>
      </c>
      <c r="G16" s="242">
        <v>0</v>
      </c>
      <c r="H16" s="242">
        <v>0</v>
      </c>
      <c r="I16" s="242">
        <v>0</v>
      </c>
      <c r="J16" s="242">
        <v>0</v>
      </c>
      <c r="K16" s="245">
        <f t="shared" si="6"/>
        <v>1272</v>
      </c>
      <c r="L16" s="245">
        <v>522</v>
      </c>
      <c r="M16" s="246">
        <v>750</v>
      </c>
      <c r="N16" s="245">
        <f t="shared" si="7"/>
        <v>1222</v>
      </c>
      <c r="O16" s="245">
        <v>400</v>
      </c>
      <c r="P16" s="245">
        <v>392</v>
      </c>
      <c r="Q16" s="246">
        <v>430</v>
      </c>
      <c r="R16" s="242">
        <f t="shared" si="8"/>
        <v>50</v>
      </c>
      <c r="S16" s="242">
        <v>15</v>
      </c>
      <c r="T16" s="245">
        <v>14</v>
      </c>
      <c r="U16" s="242">
        <v>21</v>
      </c>
      <c r="V16" s="242">
        <v>0</v>
      </c>
      <c r="W16" s="242">
        <v>0</v>
      </c>
      <c r="X16" s="247">
        <v>0</v>
      </c>
      <c r="Y16" s="319"/>
    </row>
    <row r="17" spans="1:25" s="244" customFormat="1" ht="17.25" customHeight="1">
      <c r="A17" s="238"/>
      <c r="B17" s="239" t="s">
        <v>43</v>
      </c>
      <c r="C17" s="245">
        <f t="shared" si="2"/>
        <v>4</v>
      </c>
      <c r="D17" s="245">
        <v>3</v>
      </c>
      <c r="E17" s="242">
        <v>0</v>
      </c>
      <c r="F17" s="242">
        <v>1</v>
      </c>
      <c r="G17" s="242">
        <v>1</v>
      </c>
      <c r="H17" s="242">
        <v>1</v>
      </c>
      <c r="I17" s="242">
        <v>0</v>
      </c>
      <c r="J17" s="242">
        <v>0</v>
      </c>
      <c r="K17" s="245">
        <f t="shared" si="6"/>
        <v>1774</v>
      </c>
      <c r="L17" s="245">
        <v>872</v>
      </c>
      <c r="M17" s="246">
        <v>902</v>
      </c>
      <c r="N17" s="246">
        <f t="shared" si="7"/>
        <v>1696</v>
      </c>
      <c r="O17" s="245">
        <v>535</v>
      </c>
      <c r="P17" s="245">
        <v>571</v>
      </c>
      <c r="Q17" s="246">
        <v>590</v>
      </c>
      <c r="R17" s="242">
        <f t="shared" si="8"/>
        <v>78</v>
      </c>
      <c r="S17" s="242">
        <v>24</v>
      </c>
      <c r="T17" s="242">
        <v>18</v>
      </c>
      <c r="U17" s="242">
        <v>26</v>
      </c>
      <c r="V17" s="242">
        <v>10</v>
      </c>
      <c r="W17" s="242">
        <v>0</v>
      </c>
      <c r="X17" s="247">
        <v>0</v>
      </c>
      <c r="Y17" s="319"/>
    </row>
    <row r="18" spans="1:25" s="244" customFormat="1" ht="17.25" customHeight="1">
      <c r="A18" s="238"/>
      <c r="B18" s="239" t="s">
        <v>180</v>
      </c>
      <c r="C18" s="242">
        <f t="shared" si="2"/>
        <v>1</v>
      </c>
      <c r="D18" s="242">
        <v>1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f t="shared" si="6"/>
        <v>517</v>
      </c>
      <c r="L18" s="242">
        <v>215</v>
      </c>
      <c r="M18" s="247">
        <v>302</v>
      </c>
      <c r="N18" s="242">
        <f t="shared" si="7"/>
        <v>517</v>
      </c>
      <c r="O18" s="247">
        <v>160</v>
      </c>
      <c r="P18" s="242">
        <v>158</v>
      </c>
      <c r="Q18" s="247">
        <v>199</v>
      </c>
      <c r="R18" s="242">
        <f t="shared" si="8"/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7">
        <v>0</v>
      </c>
      <c r="Y18" s="319"/>
    </row>
    <row r="19" spans="1:25" s="320" customFormat="1" ht="17.25" customHeight="1">
      <c r="A19" s="238"/>
      <c r="B19" s="239" t="s">
        <v>183</v>
      </c>
      <c r="C19" s="242">
        <f t="shared" si="2"/>
        <v>2</v>
      </c>
      <c r="D19" s="242">
        <v>1</v>
      </c>
      <c r="E19" s="242">
        <v>1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f t="shared" si="6"/>
        <v>605</v>
      </c>
      <c r="L19" s="242">
        <v>337</v>
      </c>
      <c r="M19" s="247">
        <v>268</v>
      </c>
      <c r="N19" s="242">
        <f t="shared" si="7"/>
        <v>401</v>
      </c>
      <c r="O19" s="247">
        <v>138</v>
      </c>
      <c r="P19" s="242">
        <v>127</v>
      </c>
      <c r="Q19" s="247">
        <v>136</v>
      </c>
      <c r="R19" s="242">
        <f t="shared" si="8"/>
        <v>204</v>
      </c>
      <c r="S19" s="242">
        <v>77</v>
      </c>
      <c r="T19" s="242">
        <v>60</v>
      </c>
      <c r="U19" s="242">
        <v>65</v>
      </c>
      <c r="V19" s="242">
        <v>2</v>
      </c>
      <c r="W19" s="242">
        <v>0</v>
      </c>
      <c r="X19" s="247">
        <v>0</v>
      </c>
      <c r="Y19" s="319"/>
    </row>
    <row r="20" spans="1:25" s="14" customFormat="1" ht="18.75" customHeight="1">
      <c r="A20" s="399" t="s">
        <v>252</v>
      </c>
      <c r="B20" s="400"/>
      <c r="C20" s="62">
        <f>C21+C26+C29+C31+C35+C39+C47+C52</f>
        <v>20</v>
      </c>
      <c r="D20" s="62">
        <f t="shared" ref="D20:X20" si="9">D21+D26+D29+D31+D35+D39+D47+D52</f>
        <v>20</v>
      </c>
      <c r="E20" s="62">
        <f t="shared" si="9"/>
        <v>0</v>
      </c>
      <c r="F20" s="62">
        <f t="shared" si="9"/>
        <v>0</v>
      </c>
      <c r="G20" s="62">
        <f t="shared" si="9"/>
        <v>4</v>
      </c>
      <c r="H20" s="62">
        <f t="shared" si="9"/>
        <v>4</v>
      </c>
      <c r="I20" s="62">
        <f t="shared" si="9"/>
        <v>0</v>
      </c>
      <c r="J20" s="62">
        <f t="shared" si="9"/>
        <v>0</v>
      </c>
      <c r="K20" s="62">
        <f t="shared" si="9"/>
        <v>3684</v>
      </c>
      <c r="L20" s="62">
        <f t="shared" si="9"/>
        <v>1761</v>
      </c>
      <c r="M20" s="63">
        <f t="shared" si="9"/>
        <v>1923</v>
      </c>
      <c r="N20" s="62">
        <f>N21+N26+N29+N31+N35+N39+N47+N52</f>
        <v>3684</v>
      </c>
      <c r="O20" s="62">
        <f t="shared" si="9"/>
        <v>1213</v>
      </c>
      <c r="P20" s="62">
        <f t="shared" si="9"/>
        <v>1219</v>
      </c>
      <c r="Q20" s="63">
        <f t="shared" si="9"/>
        <v>1252</v>
      </c>
      <c r="R20" s="62">
        <f t="shared" si="9"/>
        <v>0</v>
      </c>
      <c r="S20" s="62">
        <f t="shared" si="9"/>
        <v>0</v>
      </c>
      <c r="T20" s="62">
        <f t="shared" si="9"/>
        <v>0</v>
      </c>
      <c r="U20" s="62">
        <f t="shared" si="9"/>
        <v>0</v>
      </c>
      <c r="V20" s="62">
        <f t="shared" si="9"/>
        <v>0</v>
      </c>
      <c r="W20" s="62">
        <f t="shared" si="9"/>
        <v>0</v>
      </c>
      <c r="X20" s="63">
        <f t="shared" si="9"/>
        <v>0</v>
      </c>
      <c r="Y20" s="132"/>
    </row>
    <row r="21" spans="1:25" s="208" customFormat="1" ht="17.25" customHeight="1">
      <c r="A21" s="397" t="s">
        <v>194</v>
      </c>
      <c r="B21" s="398"/>
      <c r="C21" s="195">
        <f>SUM(C22:C25)</f>
        <v>3</v>
      </c>
      <c r="D21" s="195">
        <f t="shared" ref="D21:X21" si="10">SUM(D22:D25)</f>
        <v>3</v>
      </c>
      <c r="E21" s="195">
        <f t="shared" si="10"/>
        <v>0</v>
      </c>
      <c r="F21" s="195">
        <f t="shared" si="10"/>
        <v>0</v>
      </c>
      <c r="G21" s="195">
        <f t="shared" si="10"/>
        <v>2</v>
      </c>
      <c r="H21" s="195">
        <f t="shared" si="10"/>
        <v>2</v>
      </c>
      <c r="I21" s="195">
        <f t="shared" si="10"/>
        <v>0</v>
      </c>
      <c r="J21" s="195">
        <f t="shared" si="10"/>
        <v>0</v>
      </c>
      <c r="K21" s="195">
        <f t="shared" si="10"/>
        <v>139</v>
      </c>
      <c r="L21" s="195">
        <f t="shared" si="10"/>
        <v>92</v>
      </c>
      <c r="M21" s="195">
        <f t="shared" si="10"/>
        <v>47</v>
      </c>
      <c r="N21" s="195">
        <f t="shared" si="10"/>
        <v>139</v>
      </c>
      <c r="O21" s="195">
        <f t="shared" si="10"/>
        <v>52</v>
      </c>
      <c r="P21" s="195">
        <f t="shared" si="10"/>
        <v>43</v>
      </c>
      <c r="Q21" s="195">
        <f t="shared" si="10"/>
        <v>44</v>
      </c>
      <c r="R21" s="195">
        <f t="shared" si="10"/>
        <v>0</v>
      </c>
      <c r="S21" s="195">
        <f t="shared" si="10"/>
        <v>0</v>
      </c>
      <c r="T21" s="195">
        <f t="shared" si="10"/>
        <v>0</v>
      </c>
      <c r="U21" s="195">
        <f t="shared" si="10"/>
        <v>0</v>
      </c>
      <c r="V21" s="195">
        <f t="shared" si="10"/>
        <v>0</v>
      </c>
      <c r="W21" s="195">
        <f t="shared" si="10"/>
        <v>0</v>
      </c>
      <c r="X21" s="195">
        <f t="shared" si="10"/>
        <v>0</v>
      </c>
      <c r="Y21" s="207"/>
    </row>
    <row r="22" spans="1:25" s="285" customFormat="1" ht="17.25" customHeight="1">
      <c r="A22" s="257"/>
      <c r="B22" s="258" t="s">
        <v>44</v>
      </c>
      <c r="C22" s="261">
        <v>2</v>
      </c>
      <c r="D22" s="261">
        <v>2</v>
      </c>
      <c r="E22" s="287">
        <v>0</v>
      </c>
      <c r="F22" s="287">
        <v>0</v>
      </c>
      <c r="G22" s="287">
        <v>1</v>
      </c>
      <c r="H22" s="287">
        <v>1</v>
      </c>
      <c r="I22" s="287">
        <v>0</v>
      </c>
      <c r="J22" s="287">
        <v>0</v>
      </c>
      <c r="K22" s="261">
        <f t="shared" ref="K22:K23" si="11">SUM(L22:M22)</f>
        <v>116</v>
      </c>
      <c r="L22" s="261">
        <v>75</v>
      </c>
      <c r="M22" s="259">
        <v>41</v>
      </c>
      <c r="N22" s="261">
        <f t="shared" ref="N22:N23" si="12">SUM(O22:Q22)</f>
        <v>116</v>
      </c>
      <c r="O22" s="261">
        <v>39</v>
      </c>
      <c r="P22" s="261">
        <v>38</v>
      </c>
      <c r="Q22" s="259">
        <v>39</v>
      </c>
      <c r="R22" s="287">
        <v>0</v>
      </c>
      <c r="S22" s="287">
        <v>0</v>
      </c>
      <c r="T22" s="287">
        <v>0</v>
      </c>
      <c r="U22" s="287">
        <v>0</v>
      </c>
      <c r="V22" s="287">
        <v>0</v>
      </c>
      <c r="W22" s="287">
        <v>0</v>
      </c>
      <c r="X22" s="299">
        <v>0</v>
      </c>
      <c r="Y22" s="321"/>
    </row>
    <row r="23" spans="1:25" s="244" customFormat="1" ht="17.25" customHeight="1">
      <c r="A23" s="273"/>
      <c r="B23" s="239" t="s">
        <v>45</v>
      </c>
      <c r="C23" s="242">
        <v>1</v>
      </c>
      <c r="D23" s="242">
        <v>1</v>
      </c>
      <c r="E23" s="242">
        <v>0</v>
      </c>
      <c r="F23" s="242">
        <v>0</v>
      </c>
      <c r="G23" s="242">
        <v>1</v>
      </c>
      <c r="H23" s="242">
        <v>1</v>
      </c>
      <c r="I23" s="242">
        <v>0</v>
      </c>
      <c r="J23" s="242">
        <v>0</v>
      </c>
      <c r="K23" s="242">
        <f t="shared" si="11"/>
        <v>23</v>
      </c>
      <c r="L23" s="242">
        <v>17</v>
      </c>
      <c r="M23" s="247">
        <v>6</v>
      </c>
      <c r="N23" s="242">
        <f t="shared" si="12"/>
        <v>23</v>
      </c>
      <c r="O23" s="247">
        <v>13</v>
      </c>
      <c r="P23" s="242">
        <v>5</v>
      </c>
      <c r="Q23" s="247">
        <v>5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47">
        <v>0</v>
      </c>
      <c r="Y23" s="319"/>
    </row>
    <row r="24" spans="1:25" s="320" customFormat="1" ht="17.25" customHeight="1">
      <c r="A24" s="273"/>
      <c r="B24" s="239" t="s">
        <v>46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2">
        <v>0</v>
      </c>
      <c r="O24" s="247">
        <v>0</v>
      </c>
      <c r="P24" s="242">
        <v>0</v>
      </c>
      <c r="Q24" s="247">
        <v>0</v>
      </c>
      <c r="R24" s="242">
        <v>0</v>
      </c>
      <c r="S24" s="242">
        <v>0</v>
      </c>
      <c r="T24" s="242">
        <v>0</v>
      </c>
      <c r="U24" s="242">
        <v>0</v>
      </c>
      <c r="V24" s="247">
        <v>0</v>
      </c>
      <c r="W24" s="242">
        <v>0</v>
      </c>
      <c r="X24" s="247">
        <v>0</v>
      </c>
      <c r="Y24" s="319"/>
    </row>
    <row r="25" spans="1:25" s="306" customFormat="1" ht="17.25" customHeight="1">
      <c r="A25" s="262"/>
      <c r="B25" s="263" t="s">
        <v>181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7">
        <v>0</v>
      </c>
      <c r="K25" s="307">
        <v>0</v>
      </c>
      <c r="L25" s="307">
        <v>0</v>
      </c>
      <c r="M25" s="303">
        <v>0</v>
      </c>
      <c r="N25" s="307">
        <v>0</v>
      </c>
      <c r="O25" s="307">
        <v>0</v>
      </c>
      <c r="P25" s="307">
        <v>0</v>
      </c>
      <c r="Q25" s="303">
        <v>0</v>
      </c>
      <c r="R25" s="307">
        <v>0</v>
      </c>
      <c r="S25" s="307">
        <v>0</v>
      </c>
      <c r="T25" s="307">
        <v>0</v>
      </c>
      <c r="U25" s="307">
        <v>0</v>
      </c>
      <c r="V25" s="307">
        <v>0</v>
      </c>
      <c r="W25" s="307">
        <v>0</v>
      </c>
      <c r="X25" s="303">
        <v>0</v>
      </c>
      <c r="Y25" s="322"/>
    </row>
    <row r="26" spans="1:25" s="208" customFormat="1" ht="17.25" customHeight="1">
      <c r="A26" s="397" t="s">
        <v>193</v>
      </c>
      <c r="B26" s="398"/>
      <c r="C26" s="194">
        <f>SUM(C27:C28)</f>
        <v>2</v>
      </c>
      <c r="D26" s="194">
        <f t="shared" ref="D26:X26" si="13">SUM(D27:D28)</f>
        <v>2</v>
      </c>
      <c r="E26" s="194">
        <f t="shared" si="13"/>
        <v>0</v>
      </c>
      <c r="F26" s="194">
        <f t="shared" si="13"/>
        <v>0</v>
      </c>
      <c r="G26" s="194">
        <f t="shared" si="13"/>
        <v>1</v>
      </c>
      <c r="H26" s="194">
        <f t="shared" si="13"/>
        <v>1</v>
      </c>
      <c r="I26" s="194">
        <f t="shared" si="13"/>
        <v>0</v>
      </c>
      <c r="J26" s="194">
        <f t="shared" si="13"/>
        <v>0</v>
      </c>
      <c r="K26" s="194">
        <f t="shared" si="13"/>
        <v>203</v>
      </c>
      <c r="L26" s="194">
        <f t="shared" si="13"/>
        <v>95</v>
      </c>
      <c r="M26" s="195">
        <f t="shared" si="13"/>
        <v>108</v>
      </c>
      <c r="N26" s="194">
        <f t="shared" si="13"/>
        <v>203</v>
      </c>
      <c r="O26" s="194">
        <f t="shared" si="13"/>
        <v>56</v>
      </c>
      <c r="P26" s="194">
        <f t="shared" si="13"/>
        <v>68</v>
      </c>
      <c r="Q26" s="195">
        <f t="shared" si="13"/>
        <v>79</v>
      </c>
      <c r="R26" s="194">
        <f t="shared" si="13"/>
        <v>0</v>
      </c>
      <c r="S26" s="194">
        <f t="shared" si="13"/>
        <v>0</v>
      </c>
      <c r="T26" s="194">
        <f t="shared" si="13"/>
        <v>0</v>
      </c>
      <c r="U26" s="194">
        <f t="shared" si="13"/>
        <v>0</v>
      </c>
      <c r="V26" s="194">
        <f t="shared" si="13"/>
        <v>0</v>
      </c>
      <c r="W26" s="194">
        <f t="shared" si="13"/>
        <v>0</v>
      </c>
      <c r="X26" s="195">
        <f t="shared" si="13"/>
        <v>0</v>
      </c>
      <c r="Y26" s="207"/>
    </row>
    <row r="27" spans="1:25" s="323" customFormat="1" ht="17.25" customHeight="1">
      <c r="A27" s="266"/>
      <c r="B27" s="258" t="s">
        <v>187</v>
      </c>
      <c r="C27" s="261">
        <v>1</v>
      </c>
      <c r="D27" s="261">
        <v>1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61">
        <f t="shared" ref="K27:K28" si="14">SUM(L27:M27)</f>
        <v>134</v>
      </c>
      <c r="L27" s="261">
        <v>57</v>
      </c>
      <c r="M27" s="259">
        <v>77</v>
      </c>
      <c r="N27" s="261">
        <f t="shared" ref="N27:N28" si="15">SUM(O27:Q27)</f>
        <v>134</v>
      </c>
      <c r="O27" s="261">
        <v>35</v>
      </c>
      <c r="P27" s="261">
        <v>48</v>
      </c>
      <c r="Q27" s="259">
        <v>51</v>
      </c>
      <c r="R27" s="287">
        <v>0</v>
      </c>
      <c r="S27" s="299">
        <v>0</v>
      </c>
      <c r="T27" s="287">
        <v>0</v>
      </c>
      <c r="U27" s="299">
        <v>0</v>
      </c>
      <c r="V27" s="299">
        <v>0</v>
      </c>
      <c r="W27" s="287">
        <v>0</v>
      </c>
      <c r="X27" s="299">
        <v>0</v>
      </c>
      <c r="Y27" s="321"/>
    </row>
    <row r="28" spans="1:25" s="306" customFormat="1" ht="17.25" customHeight="1">
      <c r="A28" s="272"/>
      <c r="B28" s="263" t="s">
        <v>47</v>
      </c>
      <c r="C28" s="269">
        <v>1</v>
      </c>
      <c r="D28" s="307">
        <v>1</v>
      </c>
      <c r="E28" s="307">
        <v>0</v>
      </c>
      <c r="F28" s="307">
        <v>0</v>
      </c>
      <c r="G28" s="307">
        <v>1</v>
      </c>
      <c r="H28" s="307">
        <v>1</v>
      </c>
      <c r="I28" s="307">
        <v>0</v>
      </c>
      <c r="J28" s="307">
        <v>0</v>
      </c>
      <c r="K28" s="269">
        <f t="shared" si="14"/>
        <v>69</v>
      </c>
      <c r="L28" s="269">
        <v>38</v>
      </c>
      <c r="M28" s="265">
        <v>31</v>
      </c>
      <c r="N28" s="269">
        <f t="shared" si="15"/>
        <v>69</v>
      </c>
      <c r="O28" s="269">
        <v>21</v>
      </c>
      <c r="P28" s="269">
        <v>20</v>
      </c>
      <c r="Q28" s="265">
        <v>28</v>
      </c>
      <c r="R28" s="307">
        <v>0</v>
      </c>
      <c r="S28" s="307">
        <v>0</v>
      </c>
      <c r="T28" s="303">
        <v>0</v>
      </c>
      <c r="U28" s="307">
        <v>0</v>
      </c>
      <c r="V28" s="303">
        <v>0</v>
      </c>
      <c r="W28" s="307">
        <v>0</v>
      </c>
      <c r="X28" s="303">
        <v>0</v>
      </c>
      <c r="Y28" s="322"/>
    </row>
    <row r="29" spans="1:25" s="201" customFormat="1" ht="17.25" customHeight="1">
      <c r="A29" s="397" t="s">
        <v>192</v>
      </c>
      <c r="B29" s="398"/>
      <c r="C29" s="209">
        <f>SUM(C30)</f>
        <v>0</v>
      </c>
      <c r="D29" s="209">
        <f t="shared" ref="D29:X29" si="16">SUM(D30)</f>
        <v>0</v>
      </c>
      <c r="E29" s="209">
        <f t="shared" si="16"/>
        <v>0</v>
      </c>
      <c r="F29" s="209">
        <f t="shared" si="16"/>
        <v>0</v>
      </c>
      <c r="G29" s="209">
        <f t="shared" si="16"/>
        <v>0</v>
      </c>
      <c r="H29" s="209">
        <f t="shared" si="16"/>
        <v>0</v>
      </c>
      <c r="I29" s="209">
        <f t="shared" si="16"/>
        <v>0</v>
      </c>
      <c r="J29" s="209">
        <f t="shared" si="16"/>
        <v>0</v>
      </c>
      <c r="K29" s="209">
        <f t="shared" si="16"/>
        <v>0</v>
      </c>
      <c r="L29" s="209">
        <f t="shared" si="16"/>
        <v>0</v>
      </c>
      <c r="M29" s="210">
        <f t="shared" si="16"/>
        <v>0</v>
      </c>
      <c r="N29" s="209">
        <f t="shared" si="16"/>
        <v>0</v>
      </c>
      <c r="O29" s="209">
        <f t="shared" si="16"/>
        <v>0</v>
      </c>
      <c r="P29" s="209">
        <f t="shared" si="16"/>
        <v>0</v>
      </c>
      <c r="Q29" s="210">
        <f t="shared" si="16"/>
        <v>0</v>
      </c>
      <c r="R29" s="209">
        <f t="shared" si="16"/>
        <v>0</v>
      </c>
      <c r="S29" s="209">
        <f t="shared" si="16"/>
        <v>0</v>
      </c>
      <c r="T29" s="209">
        <f t="shared" si="16"/>
        <v>0</v>
      </c>
      <c r="U29" s="209">
        <f t="shared" si="16"/>
        <v>0</v>
      </c>
      <c r="V29" s="209">
        <f t="shared" si="16"/>
        <v>0</v>
      </c>
      <c r="W29" s="209">
        <f t="shared" si="16"/>
        <v>0</v>
      </c>
      <c r="X29" s="210">
        <f t="shared" si="16"/>
        <v>0</v>
      </c>
      <c r="Y29" s="207"/>
    </row>
    <row r="30" spans="1:25" ht="17.25" customHeight="1">
      <c r="A30" s="64"/>
      <c r="B30" s="65" t="s">
        <v>188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75">
        <v>0</v>
      </c>
      <c r="O30" s="76">
        <v>0</v>
      </c>
      <c r="P30" s="75">
        <v>0</v>
      </c>
      <c r="Q30" s="76">
        <v>0</v>
      </c>
      <c r="R30" s="75">
        <v>0</v>
      </c>
      <c r="S30" s="76">
        <v>0</v>
      </c>
      <c r="T30" s="75">
        <v>0</v>
      </c>
      <c r="U30" s="76">
        <v>0</v>
      </c>
      <c r="V30" s="76">
        <v>0</v>
      </c>
      <c r="W30" s="75">
        <v>0</v>
      </c>
      <c r="X30" s="76">
        <v>0</v>
      </c>
      <c r="Y30" s="132"/>
    </row>
    <row r="31" spans="1:25" s="208" customFormat="1" ht="17.25" customHeight="1">
      <c r="A31" s="397" t="s">
        <v>191</v>
      </c>
      <c r="B31" s="398"/>
      <c r="C31" s="209">
        <f>SUM(C32:C34)</f>
        <v>1</v>
      </c>
      <c r="D31" s="209">
        <f t="shared" ref="D31:X31" si="17">SUM(D32:D34)</f>
        <v>1</v>
      </c>
      <c r="E31" s="209">
        <f t="shared" si="17"/>
        <v>0</v>
      </c>
      <c r="F31" s="209">
        <f t="shared" si="17"/>
        <v>0</v>
      </c>
      <c r="G31" s="209">
        <f t="shared" si="17"/>
        <v>1</v>
      </c>
      <c r="H31" s="209">
        <f t="shared" si="17"/>
        <v>1</v>
      </c>
      <c r="I31" s="209">
        <f t="shared" si="17"/>
        <v>0</v>
      </c>
      <c r="J31" s="209">
        <f t="shared" si="17"/>
        <v>0</v>
      </c>
      <c r="K31" s="209">
        <f t="shared" si="17"/>
        <v>73</v>
      </c>
      <c r="L31" s="209">
        <f t="shared" si="17"/>
        <v>54</v>
      </c>
      <c r="M31" s="210">
        <f t="shared" si="17"/>
        <v>19</v>
      </c>
      <c r="N31" s="209">
        <f t="shared" si="17"/>
        <v>73</v>
      </c>
      <c r="O31" s="209">
        <f t="shared" si="17"/>
        <v>15</v>
      </c>
      <c r="P31" s="209">
        <f t="shared" si="17"/>
        <v>31</v>
      </c>
      <c r="Q31" s="210">
        <f t="shared" si="17"/>
        <v>27</v>
      </c>
      <c r="R31" s="209">
        <f t="shared" si="17"/>
        <v>0</v>
      </c>
      <c r="S31" s="209">
        <f t="shared" si="17"/>
        <v>0</v>
      </c>
      <c r="T31" s="209">
        <f t="shared" si="17"/>
        <v>0</v>
      </c>
      <c r="U31" s="209">
        <f t="shared" si="17"/>
        <v>0</v>
      </c>
      <c r="V31" s="209">
        <f t="shared" si="17"/>
        <v>0</v>
      </c>
      <c r="W31" s="209">
        <f t="shared" si="17"/>
        <v>0</v>
      </c>
      <c r="X31" s="210">
        <f t="shared" si="17"/>
        <v>0</v>
      </c>
      <c r="Y31" s="207"/>
    </row>
    <row r="32" spans="1:25" s="285" customFormat="1" ht="17.25" customHeight="1">
      <c r="A32" s="266"/>
      <c r="B32" s="258" t="s">
        <v>48</v>
      </c>
      <c r="C32" s="261">
        <v>1</v>
      </c>
      <c r="D32" s="261">
        <v>1</v>
      </c>
      <c r="E32" s="287">
        <v>0</v>
      </c>
      <c r="F32" s="287">
        <v>0</v>
      </c>
      <c r="G32" s="287">
        <v>1</v>
      </c>
      <c r="H32" s="299">
        <v>1</v>
      </c>
      <c r="I32" s="287">
        <v>0</v>
      </c>
      <c r="J32" s="287">
        <v>0</v>
      </c>
      <c r="K32" s="261">
        <f t="shared" ref="K32" si="18">SUM(L32:M32)</f>
        <v>73</v>
      </c>
      <c r="L32" s="261">
        <v>54</v>
      </c>
      <c r="M32" s="259">
        <v>19</v>
      </c>
      <c r="N32" s="261">
        <f t="shared" ref="N32" si="19">SUM(O32:Q32)</f>
        <v>73</v>
      </c>
      <c r="O32" s="259">
        <v>15</v>
      </c>
      <c r="P32" s="261">
        <v>31</v>
      </c>
      <c r="Q32" s="259">
        <v>27</v>
      </c>
      <c r="R32" s="287">
        <v>0</v>
      </c>
      <c r="S32" s="287">
        <v>0</v>
      </c>
      <c r="T32" s="299">
        <v>0</v>
      </c>
      <c r="U32" s="287">
        <v>0</v>
      </c>
      <c r="V32" s="299">
        <v>0</v>
      </c>
      <c r="W32" s="299">
        <v>0</v>
      </c>
      <c r="X32" s="299">
        <v>0</v>
      </c>
      <c r="Y32" s="321"/>
    </row>
    <row r="33" spans="1:25" s="320" customFormat="1" ht="17.25" customHeight="1">
      <c r="A33" s="267"/>
      <c r="B33" s="239" t="s">
        <v>49</v>
      </c>
      <c r="C33" s="245">
        <v>0</v>
      </c>
      <c r="D33" s="245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5">
        <v>0</v>
      </c>
      <c r="L33" s="245">
        <v>0</v>
      </c>
      <c r="M33" s="246">
        <v>0</v>
      </c>
      <c r="N33" s="245">
        <v>0</v>
      </c>
      <c r="O33" s="245">
        <v>0</v>
      </c>
      <c r="P33" s="245">
        <v>0</v>
      </c>
      <c r="Q33" s="246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47">
        <v>0</v>
      </c>
      <c r="Y33" s="319"/>
    </row>
    <row r="34" spans="1:25" s="306" customFormat="1" ht="17.25" customHeight="1">
      <c r="A34" s="272"/>
      <c r="B34" s="263" t="s">
        <v>172</v>
      </c>
      <c r="C34" s="307">
        <v>0</v>
      </c>
      <c r="D34" s="307">
        <v>0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3">
        <v>0</v>
      </c>
      <c r="N34" s="307">
        <v>0</v>
      </c>
      <c r="O34" s="307">
        <v>0</v>
      </c>
      <c r="P34" s="307">
        <v>0</v>
      </c>
      <c r="Q34" s="303">
        <v>0</v>
      </c>
      <c r="R34" s="307">
        <v>0</v>
      </c>
      <c r="S34" s="303">
        <v>0</v>
      </c>
      <c r="T34" s="307">
        <v>0</v>
      </c>
      <c r="U34" s="303">
        <v>0</v>
      </c>
      <c r="V34" s="303">
        <v>0</v>
      </c>
      <c r="W34" s="307">
        <v>0</v>
      </c>
      <c r="X34" s="303">
        <v>0</v>
      </c>
      <c r="Y34" s="322"/>
    </row>
    <row r="35" spans="1:25" s="208" customFormat="1" ht="17.25" customHeight="1">
      <c r="A35" s="397" t="s">
        <v>190</v>
      </c>
      <c r="B35" s="398"/>
      <c r="C35" s="194">
        <f>SUM(C36:C38)</f>
        <v>3</v>
      </c>
      <c r="D35" s="194">
        <f t="shared" ref="D35:X35" si="20">SUM(D36:D38)</f>
        <v>3</v>
      </c>
      <c r="E35" s="194">
        <f t="shared" si="20"/>
        <v>0</v>
      </c>
      <c r="F35" s="194">
        <f t="shared" si="20"/>
        <v>0</v>
      </c>
      <c r="G35" s="194">
        <f t="shared" si="20"/>
        <v>0</v>
      </c>
      <c r="H35" s="194">
        <f t="shared" si="20"/>
        <v>0</v>
      </c>
      <c r="I35" s="194">
        <f t="shared" si="20"/>
        <v>0</v>
      </c>
      <c r="J35" s="194">
        <f t="shared" si="20"/>
        <v>0</v>
      </c>
      <c r="K35" s="194">
        <f t="shared" si="20"/>
        <v>448</v>
      </c>
      <c r="L35" s="194">
        <f t="shared" si="20"/>
        <v>181</v>
      </c>
      <c r="M35" s="195">
        <f t="shared" si="20"/>
        <v>267</v>
      </c>
      <c r="N35" s="194">
        <f t="shared" si="20"/>
        <v>448</v>
      </c>
      <c r="O35" s="194">
        <f t="shared" si="20"/>
        <v>150</v>
      </c>
      <c r="P35" s="194">
        <f t="shared" si="20"/>
        <v>142</v>
      </c>
      <c r="Q35" s="195">
        <f t="shared" si="20"/>
        <v>156</v>
      </c>
      <c r="R35" s="194">
        <f t="shared" si="20"/>
        <v>0</v>
      </c>
      <c r="S35" s="194">
        <f t="shared" si="20"/>
        <v>0</v>
      </c>
      <c r="T35" s="194">
        <f t="shared" si="20"/>
        <v>0</v>
      </c>
      <c r="U35" s="194">
        <f t="shared" si="20"/>
        <v>0</v>
      </c>
      <c r="V35" s="194">
        <f t="shared" si="20"/>
        <v>0</v>
      </c>
      <c r="W35" s="194">
        <f t="shared" si="20"/>
        <v>0</v>
      </c>
      <c r="X35" s="195">
        <f t="shared" si="20"/>
        <v>0</v>
      </c>
      <c r="Y35" s="207"/>
    </row>
    <row r="36" spans="1:25" s="285" customFormat="1" ht="17.25" customHeight="1">
      <c r="A36" s="257"/>
      <c r="B36" s="258" t="s">
        <v>50</v>
      </c>
      <c r="C36" s="261">
        <v>1</v>
      </c>
      <c r="D36" s="261">
        <v>1</v>
      </c>
      <c r="E36" s="287">
        <v>0</v>
      </c>
      <c r="F36" s="287">
        <v>0</v>
      </c>
      <c r="G36" s="287">
        <v>0</v>
      </c>
      <c r="H36" s="299">
        <v>0</v>
      </c>
      <c r="I36" s="287">
        <v>0</v>
      </c>
      <c r="J36" s="287">
        <v>0</v>
      </c>
      <c r="K36" s="261">
        <f t="shared" ref="K36:K38" si="21">SUM(L36:M36)</f>
        <v>206</v>
      </c>
      <c r="L36" s="261">
        <v>83</v>
      </c>
      <c r="M36" s="259">
        <v>123</v>
      </c>
      <c r="N36" s="261">
        <f t="shared" ref="N36:N38" si="22">SUM(O36:Q36)</f>
        <v>206</v>
      </c>
      <c r="O36" s="259">
        <v>70</v>
      </c>
      <c r="P36" s="261">
        <v>70</v>
      </c>
      <c r="Q36" s="259">
        <v>66</v>
      </c>
      <c r="R36" s="287">
        <v>0</v>
      </c>
      <c r="S36" s="287">
        <v>0</v>
      </c>
      <c r="T36" s="324">
        <v>0</v>
      </c>
      <c r="U36" s="299">
        <v>0</v>
      </c>
      <c r="V36" s="299">
        <v>0</v>
      </c>
      <c r="W36" s="287">
        <v>0</v>
      </c>
      <c r="X36" s="299">
        <v>0</v>
      </c>
      <c r="Y36" s="321"/>
    </row>
    <row r="37" spans="1:25" s="320" customFormat="1" ht="17.25" customHeight="1">
      <c r="A37" s="273"/>
      <c r="B37" s="239" t="s">
        <v>51</v>
      </c>
      <c r="C37" s="245">
        <v>1</v>
      </c>
      <c r="D37" s="245">
        <v>1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5">
        <f t="shared" si="21"/>
        <v>192</v>
      </c>
      <c r="L37" s="245">
        <v>75</v>
      </c>
      <c r="M37" s="246">
        <v>117</v>
      </c>
      <c r="N37" s="245">
        <f t="shared" si="22"/>
        <v>192</v>
      </c>
      <c r="O37" s="246">
        <v>62</v>
      </c>
      <c r="P37" s="245">
        <v>60</v>
      </c>
      <c r="Q37" s="246">
        <v>70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47">
        <v>0</v>
      </c>
      <c r="Y37" s="319"/>
    </row>
    <row r="38" spans="1:25" s="306" customFormat="1" ht="17.25" customHeight="1">
      <c r="A38" s="262"/>
      <c r="B38" s="263" t="s">
        <v>182</v>
      </c>
      <c r="C38" s="269">
        <v>1</v>
      </c>
      <c r="D38" s="269">
        <v>1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269">
        <f t="shared" si="21"/>
        <v>50</v>
      </c>
      <c r="L38" s="269">
        <v>23</v>
      </c>
      <c r="M38" s="265">
        <v>27</v>
      </c>
      <c r="N38" s="269">
        <f t="shared" si="22"/>
        <v>50</v>
      </c>
      <c r="O38" s="265">
        <v>18</v>
      </c>
      <c r="P38" s="269">
        <v>12</v>
      </c>
      <c r="Q38" s="265">
        <v>20</v>
      </c>
      <c r="R38" s="307">
        <v>0</v>
      </c>
      <c r="S38" s="307">
        <v>0</v>
      </c>
      <c r="T38" s="307">
        <v>0</v>
      </c>
      <c r="U38" s="307">
        <v>0</v>
      </c>
      <c r="V38" s="307">
        <v>0</v>
      </c>
      <c r="W38" s="307">
        <v>0</v>
      </c>
      <c r="X38" s="303">
        <v>0</v>
      </c>
      <c r="Y38" s="322"/>
    </row>
    <row r="39" spans="1:25" s="208" customFormat="1" ht="17.25" customHeight="1">
      <c r="A39" s="397" t="s">
        <v>195</v>
      </c>
      <c r="B39" s="398"/>
      <c r="C39" s="194">
        <f>SUM(C40:C46)</f>
        <v>6</v>
      </c>
      <c r="D39" s="194">
        <f t="shared" ref="D39:X39" si="23">SUM(D40:D46)</f>
        <v>6</v>
      </c>
      <c r="E39" s="194">
        <f t="shared" si="23"/>
        <v>0</v>
      </c>
      <c r="F39" s="194">
        <f t="shared" si="23"/>
        <v>0</v>
      </c>
      <c r="G39" s="194">
        <f t="shared" si="23"/>
        <v>0</v>
      </c>
      <c r="H39" s="194">
        <f t="shared" si="23"/>
        <v>0</v>
      </c>
      <c r="I39" s="194">
        <f t="shared" si="23"/>
        <v>0</v>
      </c>
      <c r="J39" s="194">
        <f t="shared" si="23"/>
        <v>0</v>
      </c>
      <c r="K39" s="194">
        <f t="shared" si="23"/>
        <v>1885</v>
      </c>
      <c r="L39" s="194">
        <f t="shared" si="23"/>
        <v>880</v>
      </c>
      <c r="M39" s="195">
        <f t="shared" si="23"/>
        <v>1005</v>
      </c>
      <c r="N39" s="194">
        <f t="shared" si="23"/>
        <v>1885</v>
      </c>
      <c r="O39" s="194">
        <f t="shared" si="23"/>
        <v>632</v>
      </c>
      <c r="P39" s="194">
        <f t="shared" si="23"/>
        <v>621</v>
      </c>
      <c r="Q39" s="195">
        <f t="shared" si="23"/>
        <v>632</v>
      </c>
      <c r="R39" s="194">
        <f t="shared" si="23"/>
        <v>0</v>
      </c>
      <c r="S39" s="194">
        <f t="shared" si="23"/>
        <v>0</v>
      </c>
      <c r="T39" s="194">
        <f t="shared" si="23"/>
        <v>0</v>
      </c>
      <c r="U39" s="194">
        <f t="shared" si="23"/>
        <v>0</v>
      </c>
      <c r="V39" s="194">
        <f t="shared" si="23"/>
        <v>0</v>
      </c>
      <c r="W39" s="194">
        <f t="shared" si="23"/>
        <v>0</v>
      </c>
      <c r="X39" s="195">
        <f t="shared" si="23"/>
        <v>0</v>
      </c>
      <c r="Y39" s="207"/>
    </row>
    <row r="40" spans="1:25" s="285" customFormat="1" ht="17.25" customHeight="1">
      <c r="A40" s="257"/>
      <c r="B40" s="258" t="s">
        <v>197</v>
      </c>
      <c r="C40" s="261">
        <v>2</v>
      </c>
      <c r="D40" s="261">
        <v>2</v>
      </c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287">
        <v>0</v>
      </c>
      <c r="K40" s="261">
        <f t="shared" ref="K40:K42" si="24">SUM(L40:M40)</f>
        <v>601</v>
      </c>
      <c r="L40" s="261">
        <v>349</v>
      </c>
      <c r="M40" s="259">
        <v>252</v>
      </c>
      <c r="N40" s="261">
        <f t="shared" ref="N40:N42" si="25">SUM(O40:Q40)</f>
        <v>601</v>
      </c>
      <c r="O40" s="261">
        <v>187</v>
      </c>
      <c r="P40" s="261">
        <v>206</v>
      </c>
      <c r="Q40" s="259">
        <v>208</v>
      </c>
      <c r="R40" s="287">
        <v>0</v>
      </c>
      <c r="S40" s="287">
        <v>0</v>
      </c>
      <c r="T40" s="287">
        <v>0</v>
      </c>
      <c r="U40" s="287">
        <v>0</v>
      </c>
      <c r="V40" s="287">
        <v>0</v>
      </c>
      <c r="W40" s="287">
        <v>0</v>
      </c>
      <c r="X40" s="299">
        <v>0</v>
      </c>
      <c r="Y40" s="321"/>
    </row>
    <row r="41" spans="1:25" s="244" customFormat="1" ht="17.25" customHeight="1">
      <c r="A41" s="273"/>
      <c r="B41" s="239" t="s">
        <v>52</v>
      </c>
      <c r="C41" s="245">
        <v>1</v>
      </c>
      <c r="D41" s="245">
        <v>1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5">
        <f t="shared" si="24"/>
        <v>436</v>
      </c>
      <c r="L41" s="245">
        <v>171</v>
      </c>
      <c r="M41" s="246">
        <v>265</v>
      </c>
      <c r="N41" s="245">
        <f t="shared" si="25"/>
        <v>436</v>
      </c>
      <c r="O41" s="242">
        <v>146</v>
      </c>
      <c r="P41" s="245">
        <v>140</v>
      </c>
      <c r="Q41" s="246">
        <v>150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47">
        <v>0</v>
      </c>
      <c r="Y41" s="319"/>
    </row>
    <row r="42" spans="1:25" s="244" customFormat="1" ht="17.25" customHeight="1">
      <c r="A42" s="273"/>
      <c r="B42" s="239" t="s">
        <v>53</v>
      </c>
      <c r="C42" s="242">
        <v>1</v>
      </c>
      <c r="D42" s="242">
        <v>1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f t="shared" si="24"/>
        <v>208</v>
      </c>
      <c r="L42" s="242">
        <v>69</v>
      </c>
      <c r="M42" s="247">
        <v>139</v>
      </c>
      <c r="N42" s="242">
        <f t="shared" si="25"/>
        <v>208</v>
      </c>
      <c r="O42" s="242">
        <v>70</v>
      </c>
      <c r="P42" s="242">
        <v>69</v>
      </c>
      <c r="Q42" s="247">
        <v>69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47">
        <v>0</v>
      </c>
      <c r="Y42" s="319"/>
    </row>
    <row r="43" spans="1:25" s="244" customFormat="1" ht="17.25" customHeight="1">
      <c r="A43" s="273"/>
      <c r="B43" s="239" t="s">
        <v>54</v>
      </c>
      <c r="C43" s="242">
        <v>0</v>
      </c>
      <c r="D43" s="242">
        <v>0</v>
      </c>
      <c r="E43" s="242">
        <v>0</v>
      </c>
      <c r="F43" s="242">
        <v>0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7">
        <v>0</v>
      </c>
      <c r="N43" s="242">
        <v>0</v>
      </c>
      <c r="O43" s="242">
        <v>0</v>
      </c>
      <c r="P43" s="242">
        <v>0</v>
      </c>
      <c r="Q43" s="247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47">
        <v>0</v>
      </c>
      <c r="Y43" s="319"/>
    </row>
    <row r="44" spans="1:25" s="244" customFormat="1" ht="17.25" customHeight="1">
      <c r="A44" s="273"/>
      <c r="B44" s="239" t="s">
        <v>55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7">
        <v>0</v>
      </c>
      <c r="K44" s="242">
        <v>0</v>
      </c>
      <c r="L44" s="242">
        <v>0</v>
      </c>
      <c r="M44" s="247">
        <v>0</v>
      </c>
      <c r="N44" s="242">
        <v>0</v>
      </c>
      <c r="O44" s="242">
        <v>0</v>
      </c>
      <c r="P44" s="242">
        <v>0</v>
      </c>
      <c r="Q44" s="247">
        <v>0</v>
      </c>
      <c r="R44" s="247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47">
        <v>0</v>
      </c>
      <c r="Y44" s="319"/>
    </row>
    <row r="45" spans="1:25" s="320" customFormat="1" ht="17.25" customHeight="1">
      <c r="A45" s="273"/>
      <c r="B45" s="239" t="s">
        <v>198</v>
      </c>
      <c r="C45" s="245">
        <v>1</v>
      </c>
      <c r="D45" s="245">
        <v>1</v>
      </c>
      <c r="E45" s="242">
        <v>0</v>
      </c>
      <c r="F45" s="242">
        <v>0</v>
      </c>
      <c r="G45" s="242">
        <v>0</v>
      </c>
      <c r="H45" s="242">
        <v>0</v>
      </c>
      <c r="I45" s="247">
        <v>0</v>
      </c>
      <c r="J45" s="242">
        <v>0</v>
      </c>
      <c r="K45" s="245">
        <f t="shared" ref="K45:K46" si="26">SUM(L45:M45)</f>
        <v>189</v>
      </c>
      <c r="L45" s="245">
        <v>100</v>
      </c>
      <c r="M45" s="246">
        <v>89</v>
      </c>
      <c r="N45" s="245">
        <f t="shared" ref="N45:N46" si="27">SUM(O45:Q45)</f>
        <v>189</v>
      </c>
      <c r="O45" s="245">
        <v>69</v>
      </c>
      <c r="P45" s="245">
        <v>64</v>
      </c>
      <c r="Q45" s="246">
        <v>56</v>
      </c>
      <c r="R45" s="242">
        <v>0</v>
      </c>
      <c r="S45" s="242">
        <v>0</v>
      </c>
      <c r="T45" s="242">
        <v>0</v>
      </c>
      <c r="U45" s="247">
        <v>0</v>
      </c>
      <c r="V45" s="242">
        <v>0</v>
      </c>
      <c r="W45" s="242">
        <v>0</v>
      </c>
      <c r="X45" s="247">
        <v>0</v>
      </c>
      <c r="Y45" s="319"/>
    </row>
    <row r="46" spans="1:25" s="306" customFormat="1" ht="17.25" customHeight="1">
      <c r="A46" s="262"/>
      <c r="B46" s="263" t="s">
        <v>184</v>
      </c>
      <c r="C46" s="269">
        <v>1</v>
      </c>
      <c r="D46" s="269">
        <v>1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269">
        <f t="shared" si="26"/>
        <v>451</v>
      </c>
      <c r="L46" s="269">
        <v>191</v>
      </c>
      <c r="M46" s="265">
        <v>260</v>
      </c>
      <c r="N46" s="269">
        <f t="shared" si="27"/>
        <v>451</v>
      </c>
      <c r="O46" s="269">
        <v>160</v>
      </c>
      <c r="P46" s="269">
        <v>142</v>
      </c>
      <c r="Q46" s="265">
        <v>149</v>
      </c>
      <c r="R46" s="307">
        <v>0</v>
      </c>
      <c r="S46" s="307">
        <v>0</v>
      </c>
      <c r="T46" s="307">
        <v>0</v>
      </c>
      <c r="U46" s="307">
        <v>0</v>
      </c>
      <c r="V46" s="307">
        <v>0</v>
      </c>
      <c r="W46" s="307">
        <v>0</v>
      </c>
      <c r="X46" s="303">
        <v>0</v>
      </c>
      <c r="Y46" s="322"/>
    </row>
    <row r="47" spans="1:25" s="208" customFormat="1" ht="17.25" customHeight="1">
      <c r="A47" s="397" t="s">
        <v>196</v>
      </c>
      <c r="B47" s="398"/>
      <c r="C47" s="209">
        <f>SUM(C48:C51)</f>
        <v>1</v>
      </c>
      <c r="D47" s="209">
        <f t="shared" ref="D47:X47" si="28">SUM(D48:D51)</f>
        <v>1</v>
      </c>
      <c r="E47" s="209">
        <f t="shared" si="28"/>
        <v>0</v>
      </c>
      <c r="F47" s="209">
        <f t="shared" si="28"/>
        <v>0</v>
      </c>
      <c r="G47" s="209">
        <f t="shared" si="28"/>
        <v>0</v>
      </c>
      <c r="H47" s="209">
        <f t="shared" si="28"/>
        <v>0</v>
      </c>
      <c r="I47" s="209">
        <f t="shared" si="28"/>
        <v>0</v>
      </c>
      <c r="J47" s="209">
        <f t="shared" si="28"/>
        <v>0</v>
      </c>
      <c r="K47" s="209">
        <f t="shared" si="28"/>
        <v>211</v>
      </c>
      <c r="L47" s="209">
        <f t="shared" si="28"/>
        <v>98</v>
      </c>
      <c r="M47" s="210">
        <f t="shared" si="28"/>
        <v>113</v>
      </c>
      <c r="N47" s="209">
        <f t="shared" si="28"/>
        <v>211</v>
      </c>
      <c r="O47" s="209">
        <f t="shared" si="28"/>
        <v>64</v>
      </c>
      <c r="P47" s="209">
        <f t="shared" si="28"/>
        <v>75</v>
      </c>
      <c r="Q47" s="210">
        <f t="shared" si="28"/>
        <v>72</v>
      </c>
      <c r="R47" s="209">
        <f t="shared" si="28"/>
        <v>0</v>
      </c>
      <c r="S47" s="209">
        <f t="shared" si="28"/>
        <v>0</v>
      </c>
      <c r="T47" s="209">
        <f t="shared" si="28"/>
        <v>0</v>
      </c>
      <c r="U47" s="209">
        <f t="shared" si="28"/>
        <v>0</v>
      </c>
      <c r="V47" s="209">
        <f t="shared" si="28"/>
        <v>0</v>
      </c>
      <c r="W47" s="209">
        <f t="shared" si="28"/>
        <v>0</v>
      </c>
      <c r="X47" s="210">
        <f t="shared" si="28"/>
        <v>0</v>
      </c>
      <c r="Y47" s="207"/>
    </row>
    <row r="48" spans="1:25" s="285" customFormat="1" ht="17.25" customHeight="1">
      <c r="A48" s="266"/>
      <c r="B48" s="258" t="s">
        <v>56</v>
      </c>
      <c r="C48" s="287">
        <v>1</v>
      </c>
      <c r="D48" s="287">
        <v>1</v>
      </c>
      <c r="E48" s="287">
        <v>0</v>
      </c>
      <c r="F48" s="287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f t="shared" ref="K48" si="29">SUM(L48:M48)</f>
        <v>211</v>
      </c>
      <c r="L48" s="287">
        <v>98</v>
      </c>
      <c r="M48" s="299">
        <v>113</v>
      </c>
      <c r="N48" s="287">
        <f t="shared" ref="N48" si="30">SUM(O48:Q48)</f>
        <v>211</v>
      </c>
      <c r="O48" s="287">
        <v>64</v>
      </c>
      <c r="P48" s="287">
        <v>75</v>
      </c>
      <c r="Q48" s="299">
        <v>72</v>
      </c>
      <c r="R48" s="287">
        <v>0</v>
      </c>
      <c r="S48" s="287">
        <v>0</v>
      </c>
      <c r="T48" s="287">
        <v>0</v>
      </c>
      <c r="U48" s="287">
        <v>0</v>
      </c>
      <c r="V48" s="287">
        <v>0</v>
      </c>
      <c r="W48" s="287">
        <v>0</v>
      </c>
      <c r="X48" s="299">
        <v>0</v>
      </c>
      <c r="Y48" s="321"/>
    </row>
    <row r="49" spans="1:25" s="244" customFormat="1" ht="17.25" customHeight="1">
      <c r="A49" s="267"/>
      <c r="B49" s="239" t="s">
        <v>57</v>
      </c>
      <c r="C49" s="242">
        <v>0</v>
      </c>
      <c r="D49" s="242">
        <v>0</v>
      </c>
      <c r="E49" s="242">
        <v>0</v>
      </c>
      <c r="F49" s="242">
        <v>0</v>
      </c>
      <c r="G49" s="242">
        <v>0</v>
      </c>
      <c r="H49" s="247">
        <v>0</v>
      </c>
      <c r="I49" s="242">
        <v>0</v>
      </c>
      <c r="J49" s="242">
        <v>0</v>
      </c>
      <c r="K49" s="242">
        <v>0</v>
      </c>
      <c r="L49" s="247">
        <v>0</v>
      </c>
      <c r="M49" s="247">
        <v>0</v>
      </c>
      <c r="N49" s="242">
        <v>0</v>
      </c>
      <c r="O49" s="242">
        <v>0</v>
      </c>
      <c r="P49" s="242">
        <v>0</v>
      </c>
      <c r="Q49" s="247">
        <v>0</v>
      </c>
      <c r="R49" s="242">
        <v>0</v>
      </c>
      <c r="S49" s="242">
        <v>0</v>
      </c>
      <c r="T49" s="242">
        <v>0</v>
      </c>
      <c r="U49" s="247">
        <v>0</v>
      </c>
      <c r="V49" s="242">
        <v>0</v>
      </c>
      <c r="W49" s="242">
        <v>0</v>
      </c>
      <c r="X49" s="247">
        <v>0</v>
      </c>
      <c r="Y49" s="319"/>
    </row>
    <row r="50" spans="1:25" s="320" customFormat="1" ht="17.25" customHeight="1">
      <c r="A50" s="267"/>
      <c r="B50" s="239" t="s">
        <v>189</v>
      </c>
      <c r="C50" s="242">
        <v>0</v>
      </c>
      <c r="D50" s="242">
        <v>0</v>
      </c>
      <c r="E50" s="242">
        <v>0</v>
      </c>
      <c r="F50" s="242">
        <v>0</v>
      </c>
      <c r="G50" s="242">
        <v>0</v>
      </c>
      <c r="H50" s="247">
        <v>0</v>
      </c>
      <c r="I50" s="253">
        <v>0</v>
      </c>
      <c r="J50" s="247">
        <v>0</v>
      </c>
      <c r="K50" s="242">
        <v>0</v>
      </c>
      <c r="L50" s="247">
        <v>0</v>
      </c>
      <c r="M50" s="247">
        <v>0</v>
      </c>
      <c r="N50" s="242">
        <v>0</v>
      </c>
      <c r="O50" s="242">
        <v>0</v>
      </c>
      <c r="P50" s="242">
        <v>0</v>
      </c>
      <c r="Q50" s="247">
        <v>0</v>
      </c>
      <c r="R50" s="242">
        <v>0</v>
      </c>
      <c r="S50" s="242">
        <v>0</v>
      </c>
      <c r="T50" s="247">
        <v>0</v>
      </c>
      <c r="U50" s="242">
        <v>0</v>
      </c>
      <c r="V50" s="242">
        <v>0</v>
      </c>
      <c r="W50" s="242">
        <v>0</v>
      </c>
      <c r="X50" s="247">
        <v>0</v>
      </c>
      <c r="Y50" s="319"/>
    </row>
    <row r="51" spans="1:25" s="306" customFormat="1" ht="17.25" customHeight="1">
      <c r="A51" s="272"/>
      <c r="B51" s="263" t="s">
        <v>58</v>
      </c>
      <c r="C51" s="307">
        <v>0</v>
      </c>
      <c r="D51" s="307">
        <v>0</v>
      </c>
      <c r="E51" s="307">
        <v>0</v>
      </c>
      <c r="F51" s="307">
        <v>0</v>
      </c>
      <c r="G51" s="307">
        <v>0</v>
      </c>
      <c r="H51" s="303">
        <v>0</v>
      </c>
      <c r="I51" s="303">
        <v>0</v>
      </c>
      <c r="J51" s="303">
        <v>0</v>
      </c>
      <c r="K51" s="307">
        <v>0</v>
      </c>
      <c r="L51" s="303">
        <v>0</v>
      </c>
      <c r="M51" s="303">
        <v>0</v>
      </c>
      <c r="N51" s="307">
        <v>0</v>
      </c>
      <c r="O51" s="307">
        <v>0</v>
      </c>
      <c r="P51" s="307">
        <v>0</v>
      </c>
      <c r="Q51" s="303">
        <v>0</v>
      </c>
      <c r="R51" s="307">
        <v>0</v>
      </c>
      <c r="S51" s="307">
        <v>0</v>
      </c>
      <c r="T51" s="307">
        <v>0</v>
      </c>
      <c r="U51" s="307">
        <v>0</v>
      </c>
      <c r="V51" s="307">
        <v>0</v>
      </c>
      <c r="W51" s="307">
        <v>0</v>
      </c>
      <c r="X51" s="303">
        <v>0</v>
      </c>
      <c r="Y51" s="322"/>
    </row>
    <row r="52" spans="1:25" s="208" customFormat="1" ht="17.25" customHeight="1">
      <c r="A52" s="397" t="s">
        <v>185</v>
      </c>
      <c r="B52" s="398"/>
      <c r="C52" s="194">
        <f>SUM(C53:C58)</f>
        <v>4</v>
      </c>
      <c r="D52" s="194">
        <f t="shared" ref="D52:X52" si="31">SUM(D53:D58)</f>
        <v>4</v>
      </c>
      <c r="E52" s="194">
        <f t="shared" si="31"/>
        <v>0</v>
      </c>
      <c r="F52" s="194">
        <f t="shared" si="31"/>
        <v>0</v>
      </c>
      <c r="G52" s="194">
        <f t="shared" si="31"/>
        <v>0</v>
      </c>
      <c r="H52" s="194">
        <f t="shared" si="31"/>
        <v>0</v>
      </c>
      <c r="I52" s="194">
        <f t="shared" si="31"/>
        <v>0</v>
      </c>
      <c r="J52" s="194">
        <f t="shared" si="31"/>
        <v>0</v>
      </c>
      <c r="K52" s="194">
        <f t="shared" si="31"/>
        <v>725</v>
      </c>
      <c r="L52" s="194">
        <f t="shared" si="31"/>
        <v>361</v>
      </c>
      <c r="M52" s="195">
        <f t="shared" si="31"/>
        <v>364</v>
      </c>
      <c r="N52" s="194">
        <f t="shared" si="31"/>
        <v>725</v>
      </c>
      <c r="O52" s="194">
        <f t="shared" si="31"/>
        <v>244</v>
      </c>
      <c r="P52" s="194">
        <f t="shared" si="31"/>
        <v>239</v>
      </c>
      <c r="Q52" s="195">
        <f t="shared" si="31"/>
        <v>242</v>
      </c>
      <c r="R52" s="194">
        <f t="shared" si="31"/>
        <v>0</v>
      </c>
      <c r="S52" s="194">
        <f t="shared" si="31"/>
        <v>0</v>
      </c>
      <c r="T52" s="194">
        <f t="shared" si="31"/>
        <v>0</v>
      </c>
      <c r="U52" s="194">
        <f t="shared" si="31"/>
        <v>0</v>
      </c>
      <c r="V52" s="194">
        <f t="shared" si="31"/>
        <v>0</v>
      </c>
      <c r="W52" s="194">
        <f t="shared" si="31"/>
        <v>0</v>
      </c>
      <c r="X52" s="195">
        <f t="shared" si="31"/>
        <v>0</v>
      </c>
      <c r="Y52" s="207"/>
    </row>
    <row r="53" spans="1:25" s="285" customFormat="1" ht="17.25" customHeight="1">
      <c r="A53" s="257"/>
      <c r="B53" s="258" t="s">
        <v>59</v>
      </c>
      <c r="C53" s="261">
        <v>1</v>
      </c>
      <c r="D53" s="261">
        <v>1</v>
      </c>
      <c r="E53" s="287">
        <v>0</v>
      </c>
      <c r="F53" s="287">
        <v>0</v>
      </c>
      <c r="G53" s="287">
        <v>0</v>
      </c>
      <c r="H53" s="287">
        <v>0</v>
      </c>
      <c r="I53" s="287">
        <v>0</v>
      </c>
      <c r="J53" s="287">
        <v>0</v>
      </c>
      <c r="K53" s="261">
        <f t="shared" ref="K53:K56" si="32">SUM(L53:M53)</f>
        <v>176</v>
      </c>
      <c r="L53" s="261">
        <v>67</v>
      </c>
      <c r="M53" s="259">
        <v>109</v>
      </c>
      <c r="N53" s="261">
        <f t="shared" ref="N53:N56" si="33">SUM(O53:Q53)</f>
        <v>176</v>
      </c>
      <c r="O53" s="261">
        <v>44</v>
      </c>
      <c r="P53" s="261">
        <v>67</v>
      </c>
      <c r="Q53" s="259">
        <v>65</v>
      </c>
      <c r="R53" s="287">
        <v>0</v>
      </c>
      <c r="S53" s="287">
        <v>0</v>
      </c>
      <c r="T53" s="287">
        <v>0</v>
      </c>
      <c r="U53" s="287">
        <v>0</v>
      </c>
      <c r="V53" s="287">
        <v>0</v>
      </c>
      <c r="W53" s="287">
        <v>0</v>
      </c>
      <c r="X53" s="299">
        <v>0</v>
      </c>
      <c r="Y53" s="321"/>
    </row>
    <row r="54" spans="1:25" s="244" customFormat="1" ht="17.25" customHeight="1">
      <c r="A54" s="273"/>
      <c r="B54" s="239" t="s">
        <v>60</v>
      </c>
      <c r="C54" s="245">
        <v>1</v>
      </c>
      <c r="D54" s="245">
        <v>1</v>
      </c>
      <c r="E54" s="242"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5">
        <f t="shared" si="32"/>
        <v>184</v>
      </c>
      <c r="L54" s="245">
        <v>88</v>
      </c>
      <c r="M54" s="246">
        <v>96</v>
      </c>
      <c r="N54" s="245">
        <f t="shared" si="33"/>
        <v>184</v>
      </c>
      <c r="O54" s="245">
        <v>67</v>
      </c>
      <c r="P54" s="245">
        <v>49</v>
      </c>
      <c r="Q54" s="246">
        <v>68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47">
        <v>0</v>
      </c>
      <c r="Y54" s="319"/>
    </row>
    <row r="55" spans="1:25" s="244" customFormat="1" ht="17.25" customHeight="1">
      <c r="A55" s="273"/>
      <c r="B55" s="239" t="s">
        <v>61</v>
      </c>
      <c r="C55" s="245">
        <v>1</v>
      </c>
      <c r="D55" s="245">
        <v>1</v>
      </c>
      <c r="E55" s="242">
        <v>0</v>
      </c>
      <c r="F55" s="242">
        <v>0</v>
      </c>
      <c r="G55" s="242">
        <v>0</v>
      </c>
      <c r="H55" s="242">
        <v>0</v>
      </c>
      <c r="I55" s="242">
        <v>0</v>
      </c>
      <c r="J55" s="242">
        <v>0</v>
      </c>
      <c r="K55" s="245">
        <f t="shared" si="32"/>
        <v>88</v>
      </c>
      <c r="L55" s="245">
        <v>46</v>
      </c>
      <c r="M55" s="246">
        <v>42</v>
      </c>
      <c r="N55" s="245">
        <f t="shared" si="33"/>
        <v>88</v>
      </c>
      <c r="O55" s="245">
        <v>28</v>
      </c>
      <c r="P55" s="245">
        <v>21</v>
      </c>
      <c r="Q55" s="246">
        <v>39</v>
      </c>
      <c r="R55" s="242">
        <v>0</v>
      </c>
      <c r="S55" s="242">
        <v>0</v>
      </c>
      <c r="T55" s="242">
        <v>0</v>
      </c>
      <c r="U55" s="242">
        <v>0</v>
      </c>
      <c r="V55" s="242">
        <v>0</v>
      </c>
      <c r="W55" s="242">
        <v>0</v>
      </c>
      <c r="X55" s="247">
        <v>0</v>
      </c>
      <c r="Y55" s="319"/>
    </row>
    <row r="56" spans="1:25" s="244" customFormat="1" ht="17.25" customHeight="1">
      <c r="A56" s="273"/>
      <c r="B56" s="239" t="s">
        <v>62</v>
      </c>
      <c r="C56" s="242">
        <v>1</v>
      </c>
      <c r="D56" s="242">
        <v>1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f t="shared" si="32"/>
        <v>277</v>
      </c>
      <c r="L56" s="242">
        <v>160</v>
      </c>
      <c r="M56" s="247">
        <v>117</v>
      </c>
      <c r="N56" s="242">
        <f t="shared" si="33"/>
        <v>277</v>
      </c>
      <c r="O56" s="242">
        <v>105</v>
      </c>
      <c r="P56" s="242">
        <v>102</v>
      </c>
      <c r="Q56" s="247">
        <v>70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47">
        <v>0</v>
      </c>
      <c r="Y56" s="319"/>
    </row>
    <row r="57" spans="1:25" s="244" customFormat="1" ht="17.25" customHeight="1">
      <c r="A57" s="273"/>
      <c r="B57" s="239" t="s">
        <v>63</v>
      </c>
      <c r="C57" s="242">
        <v>0</v>
      </c>
      <c r="D57" s="242">
        <v>0</v>
      </c>
      <c r="E57" s="242">
        <v>0</v>
      </c>
      <c r="F57" s="242">
        <v>0</v>
      </c>
      <c r="G57" s="242">
        <v>0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7">
        <v>0</v>
      </c>
      <c r="N57" s="242">
        <v>0</v>
      </c>
      <c r="O57" s="242">
        <v>0</v>
      </c>
      <c r="P57" s="242">
        <v>0</v>
      </c>
      <c r="Q57" s="247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47">
        <v>0</v>
      </c>
      <c r="Y57" s="319"/>
    </row>
    <row r="58" spans="1:25" s="306" customFormat="1" ht="17.25" customHeight="1">
      <c r="A58" s="274"/>
      <c r="B58" s="275" t="s">
        <v>64</v>
      </c>
      <c r="C58" s="276">
        <v>0</v>
      </c>
      <c r="D58" s="277">
        <v>0</v>
      </c>
      <c r="E58" s="276">
        <v>0</v>
      </c>
      <c r="F58" s="276">
        <v>0</v>
      </c>
      <c r="G58" s="276">
        <v>0</v>
      </c>
      <c r="H58" s="276">
        <v>0</v>
      </c>
      <c r="I58" s="276">
        <v>0</v>
      </c>
      <c r="J58" s="276">
        <v>0</v>
      </c>
      <c r="K58" s="276">
        <v>0</v>
      </c>
      <c r="L58" s="276">
        <v>0</v>
      </c>
      <c r="M58" s="277">
        <v>0</v>
      </c>
      <c r="N58" s="276">
        <v>0</v>
      </c>
      <c r="O58" s="276">
        <v>0</v>
      </c>
      <c r="P58" s="276">
        <v>0</v>
      </c>
      <c r="Q58" s="277">
        <v>0</v>
      </c>
      <c r="R58" s="277">
        <v>0</v>
      </c>
      <c r="S58" s="277">
        <v>0</v>
      </c>
      <c r="T58" s="277">
        <v>0</v>
      </c>
      <c r="U58" s="277">
        <v>0</v>
      </c>
      <c r="V58" s="277">
        <v>0</v>
      </c>
      <c r="W58" s="277">
        <v>0</v>
      </c>
      <c r="X58" s="277">
        <v>0</v>
      </c>
      <c r="Y58" s="322"/>
    </row>
    <row r="59" spans="1:25" ht="7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32"/>
    </row>
    <row r="60" spans="1:25" ht="27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32"/>
    </row>
    <row r="61" spans="1:25" ht="27" customHeight="1">
      <c r="X61" s="6"/>
      <c r="Y61" s="37"/>
    </row>
    <row r="62" spans="1:25" ht="27" customHeight="1">
      <c r="X62" s="6"/>
      <c r="Y62" s="37"/>
    </row>
    <row r="63" spans="1:25" ht="27" customHeight="1">
      <c r="X63" s="6"/>
      <c r="Y63" s="37"/>
    </row>
    <row r="64" spans="1:25" ht="27" customHeight="1">
      <c r="X64" s="6"/>
    </row>
    <row r="65" spans="24:24" ht="27" customHeight="1">
      <c r="X65" s="6"/>
    </row>
  </sheetData>
  <mergeCells count="17">
    <mergeCell ref="A20:B20"/>
    <mergeCell ref="A21:B21"/>
    <mergeCell ref="A26:B26"/>
    <mergeCell ref="A29:B29"/>
    <mergeCell ref="A52:B52"/>
    <mergeCell ref="A31:B31"/>
    <mergeCell ref="A35:B35"/>
    <mergeCell ref="A39:B39"/>
    <mergeCell ref="A47:B47"/>
    <mergeCell ref="A9:B9"/>
    <mergeCell ref="N5:Q5"/>
    <mergeCell ref="R5:V5"/>
    <mergeCell ref="A4:B6"/>
    <mergeCell ref="L5:L6"/>
    <mergeCell ref="G5:J5"/>
    <mergeCell ref="C5:F5"/>
    <mergeCell ref="M5:M6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3" max="57" man="1"/>
  </colBreaks>
  <ignoredErrors>
    <ignoredError sqref="C10:C20 N22:N32 N36:N38 N40:N46 N48 N53:N56 R10:R19" formulaRange="1"/>
    <ignoredError sqref="K39:K47" formula="1"/>
    <ignoredError sqref="N39 N4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7" transitionEvaluation="1" codeName="Sheet5">
    <tabColor rgb="FFFFC000"/>
  </sheetPr>
  <dimension ref="A1:AE121"/>
  <sheetViews>
    <sheetView showGridLines="0" zoomScale="90" zoomScaleNormal="90" zoomScaleSheetLayoutView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D52" sqref="D52"/>
    </sheetView>
  </sheetViews>
  <sheetFormatPr defaultColWidth="10.69921875" defaultRowHeight="27" customHeight="1"/>
  <cols>
    <col min="1" max="1" width="19.296875" style="9" customWidth="1"/>
    <col min="2" max="3" width="8.5" style="9" customWidth="1"/>
    <col min="4" max="7" width="8.59765625" style="9" customWidth="1"/>
    <col min="8" max="8" width="7.8984375" style="9" customWidth="1"/>
    <col min="9" max="12" width="8" style="9" customWidth="1"/>
    <col min="13" max="22" width="7.8984375" style="9" customWidth="1"/>
    <col min="23" max="16384" width="10.69921875" style="9"/>
  </cols>
  <sheetData>
    <row r="1" spans="1:31" ht="27" customHeight="1">
      <c r="W1" s="31"/>
      <c r="X1" s="31"/>
      <c r="Y1" s="31"/>
      <c r="Z1" s="31"/>
      <c r="AA1" s="31"/>
      <c r="AB1" s="31"/>
      <c r="AC1" s="31"/>
      <c r="AD1" s="31"/>
      <c r="AE1" s="31"/>
    </row>
    <row r="2" spans="1:31" ht="27" customHeight="1">
      <c r="A2" s="22" t="s">
        <v>171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8" t="s">
        <v>274</v>
      </c>
      <c r="V2" s="20"/>
      <c r="W2" s="31"/>
      <c r="X2" s="31"/>
      <c r="Y2" s="31"/>
      <c r="Z2" s="31"/>
      <c r="AA2" s="31"/>
      <c r="AB2" s="31"/>
      <c r="AC2" s="31"/>
      <c r="AD2" s="31"/>
      <c r="AE2" s="31"/>
    </row>
    <row r="3" spans="1:31" ht="27" customHeight="1">
      <c r="A3" s="79"/>
      <c r="B3" s="79"/>
      <c r="C3" s="46"/>
      <c r="D3" s="50"/>
      <c r="E3" s="50"/>
      <c r="F3" s="50" t="s">
        <v>177</v>
      </c>
      <c r="G3" s="50"/>
      <c r="H3" s="50"/>
      <c r="I3" s="50" t="s">
        <v>178</v>
      </c>
      <c r="J3" s="50"/>
      <c r="K3" s="50"/>
      <c r="L3" s="47"/>
      <c r="M3" s="403" t="s">
        <v>169</v>
      </c>
      <c r="N3" s="411"/>
      <c r="O3" s="411"/>
      <c r="P3" s="411"/>
      <c r="Q3" s="411"/>
      <c r="R3" s="411"/>
      <c r="S3" s="411"/>
      <c r="T3" s="411"/>
      <c r="U3" s="411"/>
      <c r="V3" s="404"/>
      <c r="W3" s="37"/>
      <c r="X3" s="31"/>
      <c r="Y3" s="31"/>
      <c r="Z3" s="31"/>
      <c r="AA3" s="31"/>
      <c r="AB3" s="31"/>
      <c r="AC3" s="31"/>
      <c r="AD3" s="31"/>
      <c r="AE3" s="31"/>
    </row>
    <row r="4" spans="1:31" ht="27" customHeight="1">
      <c r="A4" s="64" t="s">
        <v>258</v>
      </c>
      <c r="B4" s="64" t="s">
        <v>316</v>
      </c>
      <c r="C4" s="64" t="s">
        <v>14</v>
      </c>
      <c r="D4" s="403" t="s">
        <v>317</v>
      </c>
      <c r="E4" s="409"/>
      <c r="F4" s="409"/>
      <c r="G4" s="410"/>
      <c r="H4" s="87"/>
      <c r="I4" s="86" t="s">
        <v>79</v>
      </c>
      <c r="J4" s="86" t="s">
        <v>80</v>
      </c>
      <c r="K4" s="86" t="s">
        <v>81</v>
      </c>
      <c r="L4" s="85"/>
      <c r="M4" s="64" t="s">
        <v>14</v>
      </c>
      <c r="N4" s="403" t="s">
        <v>317</v>
      </c>
      <c r="O4" s="409"/>
      <c r="P4" s="409"/>
      <c r="Q4" s="410"/>
      <c r="R4" s="403" t="s">
        <v>176</v>
      </c>
      <c r="S4" s="409"/>
      <c r="T4" s="409"/>
      <c r="U4" s="409"/>
      <c r="V4" s="410"/>
      <c r="W4" s="37"/>
      <c r="X4" s="31"/>
      <c r="Y4" s="31"/>
      <c r="Z4" s="31"/>
      <c r="AA4" s="31"/>
      <c r="AB4" s="31"/>
      <c r="AC4" s="31"/>
      <c r="AD4" s="31"/>
      <c r="AE4" s="31"/>
    </row>
    <row r="5" spans="1:31" ht="27" customHeight="1">
      <c r="A5" s="87"/>
      <c r="B5" s="56" t="s">
        <v>93</v>
      </c>
      <c r="C5" s="56" t="s">
        <v>94</v>
      </c>
      <c r="D5" s="56" t="s">
        <v>95</v>
      </c>
      <c r="E5" s="56" t="s">
        <v>87</v>
      </c>
      <c r="F5" s="56" t="s">
        <v>88</v>
      </c>
      <c r="G5" s="56" t="s">
        <v>89</v>
      </c>
      <c r="H5" s="56" t="s">
        <v>95</v>
      </c>
      <c r="I5" s="56" t="s">
        <v>87</v>
      </c>
      <c r="J5" s="90" t="s">
        <v>88</v>
      </c>
      <c r="K5" s="90" t="s">
        <v>89</v>
      </c>
      <c r="L5" s="56" t="s">
        <v>91</v>
      </c>
      <c r="M5" s="56" t="s">
        <v>96</v>
      </c>
      <c r="N5" s="56" t="s">
        <v>95</v>
      </c>
      <c r="O5" s="56" t="s">
        <v>87</v>
      </c>
      <c r="P5" s="56" t="s">
        <v>88</v>
      </c>
      <c r="Q5" s="56" t="s">
        <v>89</v>
      </c>
      <c r="R5" s="56" t="s">
        <v>95</v>
      </c>
      <c r="S5" s="56" t="s">
        <v>87</v>
      </c>
      <c r="T5" s="56" t="s">
        <v>88</v>
      </c>
      <c r="U5" s="56" t="s">
        <v>89</v>
      </c>
      <c r="V5" s="57" t="s">
        <v>91</v>
      </c>
      <c r="W5" s="37"/>
      <c r="X5" s="31"/>
      <c r="Y5" s="31"/>
      <c r="Z5" s="31"/>
      <c r="AA5" s="31"/>
      <c r="AB5" s="31"/>
      <c r="AC5" s="31"/>
      <c r="AD5" s="31"/>
      <c r="AE5" s="31"/>
    </row>
    <row r="6" spans="1:31" ht="27" customHeight="1">
      <c r="A6" s="178" t="s">
        <v>394</v>
      </c>
      <c r="B6" s="105">
        <v>37127</v>
      </c>
      <c r="C6" s="105">
        <v>27834</v>
      </c>
      <c r="D6" s="105">
        <v>26739</v>
      </c>
      <c r="E6" s="105">
        <v>8707</v>
      </c>
      <c r="F6" s="105">
        <v>9007</v>
      </c>
      <c r="G6" s="105">
        <v>9025</v>
      </c>
      <c r="H6" s="105">
        <v>1095</v>
      </c>
      <c r="I6" s="105">
        <v>329</v>
      </c>
      <c r="J6" s="105">
        <v>328</v>
      </c>
      <c r="K6" s="105">
        <v>309</v>
      </c>
      <c r="L6" s="105">
        <v>129</v>
      </c>
      <c r="M6" s="105">
        <v>9293</v>
      </c>
      <c r="N6" s="105">
        <v>9293</v>
      </c>
      <c r="O6" s="105">
        <v>3231</v>
      </c>
      <c r="P6" s="105">
        <v>3075</v>
      </c>
      <c r="Q6" s="105">
        <v>2987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38"/>
    </row>
    <row r="7" spans="1:31" ht="27" customHeight="1">
      <c r="A7" s="58" t="s">
        <v>388</v>
      </c>
      <c r="B7" s="61">
        <f>C7+M7</f>
        <v>36307</v>
      </c>
      <c r="C7" s="61">
        <f t="shared" ref="C7:V7" si="0">SUM(C8:C18)</f>
        <v>27032</v>
      </c>
      <c r="D7" s="61">
        <f t="shared" si="0"/>
        <v>26018</v>
      </c>
      <c r="E7" s="61">
        <f t="shared" si="0"/>
        <v>8550</v>
      </c>
      <c r="F7" s="61">
        <f t="shared" si="0"/>
        <v>8570</v>
      </c>
      <c r="G7" s="61">
        <f t="shared" si="0"/>
        <v>8898</v>
      </c>
      <c r="H7" s="61">
        <f t="shared" si="0"/>
        <v>1014</v>
      </c>
      <c r="I7" s="61">
        <f t="shared" si="0"/>
        <v>308</v>
      </c>
      <c r="J7" s="61">
        <f t="shared" si="0"/>
        <v>299</v>
      </c>
      <c r="K7" s="61">
        <f t="shared" si="0"/>
        <v>296</v>
      </c>
      <c r="L7" s="61">
        <f t="shared" si="0"/>
        <v>111</v>
      </c>
      <c r="M7" s="61">
        <f t="shared" si="0"/>
        <v>9275</v>
      </c>
      <c r="N7" s="61">
        <f t="shared" si="0"/>
        <v>9275</v>
      </c>
      <c r="O7" s="61">
        <f t="shared" si="0"/>
        <v>3186</v>
      </c>
      <c r="P7" s="61">
        <f t="shared" si="0"/>
        <v>3115</v>
      </c>
      <c r="Q7" s="61">
        <f t="shared" si="0"/>
        <v>2974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37"/>
    </row>
    <row r="8" spans="1:31" ht="28.5" customHeight="1">
      <c r="A8" s="55" t="s">
        <v>97</v>
      </c>
      <c r="B8" s="213">
        <f>C8+M8</f>
        <v>20122</v>
      </c>
      <c r="C8" s="213">
        <f>D8+H8</f>
        <v>14606</v>
      </c>
      <c r="D8" s="213">
        <f>SUM(E8:G8)</f>
        <v>13892</v>
      </c>
      <c r="E8" s="213">
        <v>4585</v>
      </c>
      <c r="F8" s="213">
        <v>4553</v>
      </c>
      <c r="G8" s="213">
        <v>4754</v>
      </c>
      <c r="H8" s="213">
        <f>SUM(I8:L8)</f>
        <v>714</v>
      </c>
      <c r="I8" s="213">
        <v>216</v>
      </c>
      <c r="J8" s="213">
        <v>214</v>
      </c>
      <c r="K8" s="213">
        <v>207</v>
      </c>
      <c r="L8" s="213">
        <v>77</v>
      </c>
      <c r="M8" s="213">
        <f>N8+R8</f>
        <v>5516</v>
      </c>
      <c r="N8" s="213">
        <f>SUM(O8:Q8)</f>
        <v>5516</v>
      </c>
      <c r="O8" s="213">
        <v>1975</v>
      </c>
      <c r="P8" s="213">
        <v>1846</v>
      </c>
      <c r="Q8" s="213">
        <v>1695</v>
      </c>
      <c r="R8" s="213">
        <v>0</v>
      </c>
      <c r="S8" s="213">
        <v>0</v>
      </c>
      <c r="T8" s="213">
        <v>0</v>
      </c>
      <c r="U8" s="213">
        <v>0</v>
      </c>
      <c r="V8" s="213">
        <v>0</v>
      </c>
      <c r="W8" s="37"/>
    </row>
    <row r="9" spans="1:31" ht="28.5" customHeight="1">
      <c r="A9" s="55" t="s">
        <v>98</v>
      </c>
      <c r="B9" s="213">
        <f t="shared" ref="B9:B18" si="1">C9+M9</f>
        <v>1926</v>
      </c>
      <c r="C9" s="213">
        <f t="shared" ref="C9:C18" si="2">D9+H9</f>
        <v>1926</v>
      </c>
      <c r="D9" s="213">
        <f t="shared" ref="D9:D18" si="3">SUM(E9:G9)</f>
        <v>1926</v>
      </c>
      <c r="E9" s="213">
        <v>605</v>
      </c>
      <c r="F9" s="213">
        <v>678</v>
      </c>
      <c r="G9" s="213">
        <v>643</v>
      </c>
      <c r="H9" s="213">
        <f t="shared" ref="H9:H18" si="4">SUM(I9:L9)</f>
        <v>0</v>
      </c>
      <c r="I9" s="213">
        <v>0</v>
      </c>
      <c r="J9" s="213">
        <v>0</v>
      </c>
      <c r="K9" s="213">
        <v>0</v>
      </c>
      <c r="L9" s="213">
        <v>0</v>
      </c>
      <c r="M9" s="213">
        <f t="shared" ref="M9:M18" si="5">N9+R9</f>
        <v>0</v>
      </c>
      <c r="N9" s="213">
        <f t="shared" ref="N9:N18" si="6">SUM(O9:Q9)</f>
        <v>0</v>
      </c>
      <c r="O9" s="213">
        <v>0</v>
      </c>
      <c r="P9" s="213">
        <v>0</v>
      </c>
      <c r="Q9" s="213">
        <v>0</v>
      </c>
      <c r="R9" s="213">
        <v>0</v>
      </c>
      <c r="S9" s="213">
        <v>0</v>
      </c>
      <c r="T9" s="213">
        <v>0</v>
      </c>
      <c r="U9" s="213">
        <v>0</v>
      </c>
      <c r="V9" s="213">
        <v>0</v>
      </c>
      <c r="W9" s="37"/>
    </row>
    <row r="10" spans="1:31" ht="28.5" customHeight="1">
      <c r="A10" s="55" t="s">
        <v>99</v>
      </c>
      <c r="B10" s="213">
        <f t="shared" si="1"/>
        <v>5077</v>
      </c>
      <c r="C10" s="213">
        <f t="shared" si="2"/>
        <v>3682</v>
      </c>
      <c r="D10" s="213">
        <f t="shared" si="3"/>
        <v>3586</v>
      </c>
      <c r="E10" s="213">
        <v>1187</v>
      </c>
      <c r="F10" s="213">
        <v>1199</v>
      </c>
      <c r="G10" s="213">
        <v>1200</v>
      </c>
      <c r="H10" s="213">
        <f t="shared" si="4"/>
        <v>96</v>
      </c>
      <c r="I10" s="213">
        <v>15</v>
      </c>
      <c r="J10" s="213">
        <v>25</v>
      </c>
      <c r="K10" s="213">
        <v>24</v>
      </c>
      <c r="L10" s="213">
        <v>32</v>
      </c>
      <c r="M10" s="213">
        <f t="shared" si="5"/>
        <v>1395</v>
      </c>
      <c r="N10" s="213">
        <f t="shared" si="6"/>
        <v>1395</v>
      </c>
      <c r="O10" s="213">
        <v>463</v>
      </c>
      <c r="P10" s="213">
        <v>454</v>
      </c>
      <c r="Q10" s="213">
        <v>478</v>
      </c>
      <c r="R10" s="213">
        <v>0</v>
      </c>
      <c r="S10" s="213">
        <v>0</v>
      </c>
      <c r="T10" s="213">
        <v>0</v>
      </c>
      <c r="U10" s="213">
        <v>0</v>
      </c>
      <c r="V10" s="213">
        <v>0</v>
      </c>
      <c r="W10" s="37"/>
    </row>
    <row r="11" spans="1:31" ht="28.5" customHeight="1">
      <c r="A11" s="55" t="s">
        <v>100</v>
      </c>
      <c r="B11" s="213">
        <f t="shared" si="1"/>
        <v>3248</v>
      </c>
      <c r="C11" s="213">
        <f t="shared" si="2"/>
        <v>2595</v>
      </c>
      <c r="D11" s="213">
        <f t="shared" si="3"/>
        <v>2595</v>
      </c>
      <c r="E11" s="213">
        <v>851</v>
      </c>
      <c r="F11" s="213">
        <v>847</v>
      </c>
      <c r="G11" s="213">
        <v>897</v>
      </c>
      <c r="H11" s="213">
        <f t="shared" si="4"/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f t="shared" si="5"/>
        <v>653</v>
      </c>
      <c r="N11" s="213">
        <f t="shared" si="6"/>
        <v>653</v>
      </c>
      <c r="O11" s="213">
        <v>203</v>
      </c>
      <c r="P11" s="213">
        <v>220</v>
      </c>
      <c r="Q11" s="213">
        <v>230</v>
      </c>
      <c r="R11" s="213">
        <v>0</v>
      </c>
      <c r="S11" s="213">
        <v>0</v>
      </c>
      <c r="T11" s="213">
        <v>0</v>
      </c>
      <c r="U11" s="213">
        <v>0</v>
      </c>
      <c r="V11" s="213">
        <v>0</v>
      </c>
      <c r="W11" s="37"/>
    </row>
    <row r="12" spans="1:31" ht="28.5" customHeight="1">
      <c r="A12" s="55" t="s">
        <v>101</v>
      </c>
      <c r="B12" s="213">
        <f t="shared" si="1"/>
        <v>418</v>
      </c>
      <c r="C12" s="213">
        <f t="shared" si="2"/>
        <v>418</v>
      </c>
      <c r="D12" s="213">
        <f t="shared" si="3"/>
        <v>418</v>
      </c>
      <c r="E12" s="213">
        <v>140</v>
      </c>
      <c r="F12" s="213">
        <v>139</v>
      </c>
      <c r="G12" s="213">
        <v>139</v>
      </c>
      <c r="H12" s="213">
        <f t="shared" si="4"/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f t="shared" si="5"/>
        <v>0</v>
      </c>
      <c r="N12" s="213">
        <f t="shared" si="6"/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37"/>
    </row>
    <row r="13" spans="1:31" ht="28.5" customHeight="1">
      <c r="A13" s="55" t="s">
        <v>102</v>
      </c>
      <c r="B13" s="213">
        <f t="shared" si="1"/>
        <v>1239</v>
      </c>
      <c r="C13" s="213">
        <f t="shared" si="2"/>
        <v>349</v>
      </c>
      <c r="D13" s="213">
        <f t="shared" si="3"/>
        <v>349</v>
      </c>
      <c r="E13" s="213">
        <v>120</v>
      </c>
      <c r="F13" s="213">
        <v>115</v>
      </c>
      <c r="G13" s="213">
        <v>114</v>
      </c>
      <c r="H13" s="213">
        <f t="shared" si="4"/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f t="shared" si="5"/>
        <v>890</v>
      </c>
      <c r="N13" s="213">
        <f t="shared" si="6"/>
        <v>890</v>
      </c>
      <c r="O13" s="213">
        <v>274</v>
      </c>
      <c r="P13" s="213">
        <v>321</v>
      </c>
      <c r="Q13" s="213">
        <v>295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37"/>
    </row>
    <row r="14" spans="1:31" s="14" customFormat="1" ht="28.5" customHeight="1">
      <c r="A14" s="55" t="s">
        <v>103</v>
      </c>
      <c r="B14" s="213">
        <f t="shared" si="1"/>
        <v>230</v>
      </c>
      <c r="C14" s="213">
        <f t="shared" si="2"/>
        <v>120</v>
      </c>
      <c r="D14" s="213">
        <f t="shared" si="3"/>
        <v>120</v>
      </c>
      <c r="E14" s="213">
        <v>40</v>
      </c>
      <c r="F14" s="213">
        <v>40</v>
      </c>
      <c r="G14" s="213">
        <v>40</v>
      </c>
      <c r="H14" s="213">
        <f t="shared" si="4"/>
        <v>0</v>
      </c>
      <c r="I14" s="213">
        <v>0</v>
      </c>
      <c r="J14" s="213">
        <v>0</v>
      </c>
      <c r="K14" s="213">
        <v>0</v>
      </c>
      <c r="L14" s="213">
        <v>0</v>
      </c>
      <c r="M14" s="214">
        <f t="shared" si="5"/>
        <v>110</v>
      </c>
      <c r="N14" s="214">
        <f t="shared" si="6"/>
        <v>110</v>
      </c>
      <c r="O14" s="213">
        <v>32</v>
      </c>
      <c r="P14" s="213">
        <v>41</v>
      </c>
      <c r="Q14" s="213">
        <v>37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37"/>
    </row>
    <row r="15" spans="1:31" s="14" customFormat="1" ht="28.5" customHeight="1">
      <c r="A15" s="55" t="s">
        <v>208</v>
      </c>
      <c r="B15" s="213">
        <f t="shared" si="1"/>
        <v>91</v>
      </c>
      <c r="C15" s="214">
        <f t="shared" si="2"/>
        <v>0</v>
      </c>
      <c r="D15" s="214">
        <f t="shared" si="3"/>
        <v>0</v>
      </c>
      <c r="E15" s="214">
        <v>0</v>
      </c>
      <c r="F15" s="214">
        <v>0</v>
      </c>
      <c r="G15" s="214">
        <v>0</v>
      </c>
      <c r="H15" s="214">
        <f t="shared" si="4"/>
        <v>0</v>
      </c>
      <c r="I15" s="213">
        <v>0</v>
      </c>
      <c r="J15" s="213">
        <v>0</v>
      </c>
      <c r="K15" s="213">
        <v>0</v>
      </c>
      <c r="L15" s="213">
        <v>0</v>
      </c>
      <c r="M15" s="214">
        <f t="shared" si="5"/>
        <v>91</v>
      </c>
      <c r="N15" s="214">
        <f t="shared" si="6"/>
        <v>91</v>
      </c>
      <c r="O15" s="213">
        <v>35</v>
      </c>
      <c r="P15" s="213">
        <v>27</v>
      </c>
      <c r="Q15" s="213">
        <v>29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37"/>
    </row>
    <row r="16" spans="1:31" ht="28.5" customHeight="1">
      <c r="A16" s="55" t="s">
        <v>209</v>
      </c>
      <c r="B16" s="213">
        <f t="shared" si="1"/>
        <v>174</v>
      </c>
      <c r="C16" s="214">
        <f t="shared" si="2"/>
        <v>0</v>
      </c>
      <c r="D16" s="214">
        <f t="shared" si="3"/>
        <v>0</v>
      </c>
      <c r="E16" s="214">
        <v>0</v>
      </c>
      <c r="F16" s="214">
        <v>0</v>
      </c>
      <c r="G16" s="214">
        <v>0</v>
      </c>
      <c r="H16" s="214">
        <f t="shared" si="4"/>
        <v>0</v>
      </c>
      <c r="I16" s="213">
        <v>0</v>
      </c>
      <c r="J16" s="213">
        <v>0</v>
      </c>
      <c r="K16" s="213">
        <v>0</v>
      </c>
      <c r="L16" s="213">
        <v>0</v>
      </c>
      <c r="M16" s="214">
        <f t="shared" si="5"/>
        <v>174</v>
      </c>
      <c r="N16" s="214">
        <f t="shared" si="6"/>
        <v>174</v>
      </c>
      <c r="O16" s="213">
        <v>56</v>
      </c>
      <c r="P16" s="213">
        <v>51</v>
      </c>
      <c r="Q16" s="213">
        <v>67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37"/>
    </row>
    <row r="17" spans="1:23" ht="28.5" customHeight="1">
      <c r="A17" s="55" t="s">
        <v>104</v>
      </c>
      <c r="B17" s="213">
        <f t="shared" si="1"/>
        <v>1075</v>
      </c>
      <c r="C17" s="214">
        <f t="shared" si="2"/>
        <v>895</v>
      </c>
      <c r="D17" s="214">
        <f t="shared" si="3"/>
        <v>895</v>
      </c>
      <c r="E17" s="214">
        <v>301</v>
      </c>
      <c r="F17" s="214">
        <v>289</v>
      </c>
      <c r="G17" s="214">
        <v>305</v>
      </c>
      <c r="H17" s="214">
        <f t="shared" si="4"/>
        <v>0</v>
      </c>
      <c r="I17" s="213">
        <v>0</v>
      </c>
      <c r="J17" s="213">
        <v>0</v>
      </c>
      <c r="K17" s="213">
        <v>0</v>
      </c>
      <c r="L17" s="213">
        <v>0</v>
      </c>
      <c r="M17" s="214">
        <f t="shared" si="5"/>
        <v>180</v>
      </c>
      <c r="N17" s="214">
        <f t="shared" si="6"/>
        <v>180</v>
      </c>
      <c r="O17" s="213">
        <v>64</v>
      </c>
      <c r="P17" s="213">
        <v>62</v>
      </c>
      <c r="Q17" s="213">
        <v>54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37"/>
    </row>
    <row r="18" spans="1:23" ht="28.5" customHeight="1">
      <c r="A18" s="90" t="s">
        <v>105</v>
      </c>
      <c r="B18" s="214">
        <f t="shared" si="1"/>
        <v>2707</v>
      </c>
      <c r="C18" s="214">
        <f t="shared" si="2"/>
        <v>2441</v>
      </c>
      <c r="D18" s="214">
        <f t="shared" si="3"/>
        <v>2237</v>
      </c>
      <c r="E18" s="214">
        <v>721</v>
      </c>
      <c r="F18" s="214">
        <v>710</v>
      </c>
      <c r="G18" s="214">
        <v>806</v>
      </c>
      <c r="H18" s="214">
        <f t="shared" si="4"/>
        <v>204</v>
      </c>
      <c r="I18" s="214">
        <v>77</v>
      </c>
      <c r="J18" s="214">
        <v>60</v>
      </c>
      <c r="K18" s="214">
        <v>65</v>
      </c>
      <c r="L18" s="214">
        <v>2</v>
      </c>
      <c r="M18" s="214">
        <f t="shared" si="5"/>
        <v>266</v>
      </c>
      <c r="N18" s="214">
        <f t="shared" si="6"/>
        <v>266</v>
      </c>
      <c r="O18" s="214">
        <v>84</v>
      </c>
      <c r="P18" s="214">
        <v>93</v>
      </c>
      <c r="Q18" s="214">
        <v>89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37"/>
    </row>
    <row r="19" spans="1:23" s="14" customFormat="1" ht="27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37"/>
    </row>
    <row r="20" spans="1:23" s="14" customFormat="1" ht="27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37"/>
    </row>
    <row r="21" spans="1:23" s="14" customFormat="1" ht="27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37"/>
    </row>
    <row r="22" spans="1:23" ht="27" customHeight="1">
      <c r="A22" s="22" t="s">
        <v>210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37" t="s">
        <v>211</v>
      </c>
      <c r="V22" s="138"/>
      <c r="W22" s="37"/>
    </row>
    <row r="23" spans="1:23" ht="27" customHeight="1">
      <c r="A23" s="391" t="s">
        <v>259</v>
      </c>
      <c r="B23" s="436"/>
      <c r="C23" s="439" t="s">
        <v>260</v>
      </c>
      <c r="D23" s="436"/>
      <c r="E23" s="433" t="s">
        <v>318</v>
      </c>
      <c r="F23" s="434"/>
      <c r="G23" s="434"/>
      <c r="H23" s="434"/>
      <c r="I23" s="434"/>
      <c r="J23" s="435"/>
      <c r="K23" s="433" t="s">
        <v>319</v>
      </c>
      <c r="L23" s="434"/>
      <c r="M23" s="434"/>
      <c r="N23" s="434"/>
      <c r="O23" s="434"/>
      <c r="P23" s="435"/>
      <c r="Q23" s="433" t="s">
        <v>320</v>
      </c>
      <c r="R23" s="434"/>
      <c r="S23" s="434"/>
      <c r="T23" s="434"/>
      <c r="U23" s="434"/>
      <c r="V23" s="435"/>
      <c r="W23" s="37"/>
    </row>
    <row r="24" spans="1:23" ht="27" customHeight="1">
      <c r="A24" s="437"/>
      <c r="B24" s="438"/>
      <c r="C24" s="437"/>
      <c r="D24" s="438"/>
      <c r="E24" s="431" t="s">
        <v>214</v>
      </c>
      <c r="F24" s="432"/>
      <c r="G24" s="431" t="s">
        <v>212</v>
      </c>
      <c r="H24" s="432"/>
      <c r="I24" s="431" t="s">
        <v>213</v>
      </c>
      <c r="J24" s="432"/>
      <c r="K24" s="431" t="s">
        <v>214</v>
      </c>
      <c r="L24" s="432"/>
      <c r="M24" s="431" t="s">
        <v>212</v>
      </c>
      <c r="N24" s="432"/>
      <c r="O24" s="431" t="s">
        <v>213</v>
      </c>
      <c r="P24" s="432"/>
      <c r="Q24" s="431" t="s">
        <v>214</v>
      </c>
      <c r="R24" s="432"/>
      <c r="S24" s="431" t="s">
        <v>212</v>
      </c>
      <c r="T24" s="432"/>
      <c r="U24" s="431" t="s">
        <v>213</v>
      </c>
      <c r="V24" s="432"/>
      <c r="W24" s="37"/>
    </row>
    <row r="25" spans="1:23" s="14" customFormat="1" ht="15" customHeight="1">
      <c r="A25" s="421" t="s">
        <v>78</v>
      </c>
      <c r="B25" s="55" t="s">
        <v>402</v>
      </c>
      <c r="C25" s="141"/>
      <c r="D25" s="140">
        <v>114</v>
      </c>
      <c r="E25" s="141"/>
      <c r="F25" s="140">
        <v>101</v>
      </c>
      <c r="G25" s="141"/>
      <c r="H25" s="140">
        <v>5</v>
      </c>
      <c r="I25" s="139"/>
      <c r="J25" s="140">
        <v>8</v>
      </c>
      <c r="K25" s="141"/>
      <c r="L25" s="140">
        <v>67</v>
      </c>
      <c r="M25" s="141"/>
      <c r="N25" s="140">
        <v>5</v>
      </c>
      <c r="O25" s="141"/>
      <c r="P25" s="140">
        <v>8</v>
      </c>
      <c r="Q25" s="139"/>
      <c r="R25" s="140">
        <v>34</v>
      </c>
      <c r="S25" s="139"/>
      <c r="T25" s="140">
        <v>0</v>
      </c>
      <c r="U25" s="139"/>
      <c r="V25" s="140">
        <v>0</v>
      </c>
      <c r="W25" s="37"/>
    </row>
    <row r="26" spans="1:23" ht="15" customHeight="1">
      <c r="A26" s="430"/>
      <c r="B26" s="142" t="s">
        <v>404</v>
      </c>
      <c r="C26" s="60"/>
      <c r="D26" s="143">
        <f>F26+H26+J26</f>
        <v>110</v>
      </c>
      <c r="E26" s="60"/>
      <c r="F26" s="144">
        <f>L26+R26</f>
        <v>100</v>
      </c>
      <c r="G26" s="143"/>
      <c r="H26" s="144">
        <f>N26+T26</f>
        <v>4</v>
      </c>
      <c r="I26" s="143"/>
      <c r="J26" s="144">
        <f>P26+V26</f>
        <v>6</v>
      </c>
      <c r="K26" s="60"/>
      <c r="L26" s="144">
        <f>L28+L30+L32+L34+L36+L38+L40+L42+L44+L46+L48</f>
        <v>66</v>
      </c>
      <c r="M26" s="143"/>
      <c r="N26" s="144">
        <f t="shared" ref="N26:V26" si="7">N28+N30+N32+N34+N36+N38+N40+N42+N44+N46+N48</f>
        <v>4</v>
      </c>
      <c r="O26" s="143"/>
      <c r="P26" s="144">
        <f t="shared" si="7"/>
        <v>6</v>
      </c>
      <c r="Q26" s="143"/>
      <c r="R26" s="144">
        <f t="shared" si="7"/>
        <v>34</v>
      </c>
      <c r="S26" s="143"/>
      <c r="T26" s="144">
        <f t="shared" si="7"/>
        <v>0</v>
      </c>
      <c r="U26" s="143"/>
      <c r="V26" s="144">
        <f t="shared" si="7"/>
        <v>0</v>
      </c>
      <c r="W26" s="37"/>
    </row>
    <row r="27" spans="1:23" ht="15" customHeight="1">
      <c r="A27" s="421" t="s">
        <v>97</v>
      </c>
      <c r="B27" s="51" t="s">
        <v>374</v>
      </c>
      <c r="C27" s="141"/>
      <c r="D27" s="216">
        <v>54</v>
      </c>
      <c r="E27" s="215"/>
      <c r="F27" s="215">
        <v>47</v>
      </c>
      <c r="G27" s="217"/>
      <c r="H27" s="216">
        <v>3</v>
      </c>
      <c r="I27" s="215"/>
      <c r="J27" s="216">
        <v>4</v>
      </c>
      <c r="K27" s="141"/>
      <c r="L27" s="140">
        <v>33</v>
      </c>
      <c r="M27" s="69"/>
      <c r="N27" s="69">
        <v>3</v>
      </c>
      <c r="O27" s="141"/>
      <c r="P27" s="140">
        <v>4</v>
      </c>
      <c r="Q27" s="69"/>
      <c r="R27" s="69">
        <v>14</v>
      </c>
      <c r="S27" s="141"/>
      <c r="T27" s="218">
        <v>0</v>
      </c>
      <c r="U27" s="141"/>
      <c r="V27" s="140">
        <v>0</v>
      </c>
      <c r="W27" s="37"/>
    </row>
    <row r="28" spans="1:23" ht="15" customHeight="1">
      <c r="A28" s="430"/>
      <c r="B28" s="142" t="s">
        <v>403</v>
      </c>
      <c r="C28" s="145"/>
      <c r="D28" s="144">
        <f>F28+H28+J28</f>
        <v>54</v>
      </c>
      <c r="E28" s="143"/>
      <c r="F28" s="143">
        <f>L28+R28</f>
        <v>48</v>
      </c>
      <c r="G28" s="60"/>
      <c r="H28" s="144">
        <v>3</v>
      </c>
      <c r="I28" s="143"/>
      <c r="J28" s="144">
        <v>3</v>
      </c>
      <c r="K28" s="60"/>
      <c r="L28" s="144">
        <v>34</v>
      </c>
      <c r="M28" s="143"/>
      <c r="N28" s="143">
        <v>3</v>
      </c>
      <c r="O28" s="60"/>
      <c r="P28" s="144">
        <v>3</v>
      </c>
      <c r="Q28" s="143"/>
      <c r="R28" s="143">
        <v>14</v>
      </c>
      <c r="S28" s="379"/>
      <c r="T28" s="380">
        <v>0</v>
      </c>
      <c r="U28" s="379"/>
      <c r="V28" s="381">
        <v>0</v>
      </c>
      <c r="W28" s="37"/>
    </row>
    <row r="29" spans="1:23" s="14" customFormat="1" ht="15" customHeight="1">
      <c r="A29" s="421" t="s">
        <v>98</v>
      </c>
      <c r="B29" s="55" t="s">
        <v>374</v>
      </c>
      <c r="C29" s="141"/>
      <c r="D29" s="139">
        <v>6</v>
      </c>
      <c r="E29" s="141"/>
      <c r="F29" s="140">
        <v>6</v>
      </c>
      <c r="G29" s="139"/>
      <c r="H29" s="140">
        <v>0</v>
      </c>
      <c r="I29" s="139"/>
      <c r="J29" s="140">
        <v>0</v>
      </c>
      <c r="K29" s="141"/>
      <c r="L29" s="139">
        <v>6</v>
      </c>
      <c r="M29" s="141"/>
      <c r="N29" s="140">
        <v>0</v>
      </c>
      <c r="O29" s="139"/>
      <c r="P29" s="140">
        <v>0</v>
      </c>
      <c r="Q29" s="141"/>
      <c r="R29" s="139">
        <v>0</v>
      </c>
      <c r="S29" s="141"/>
      <c r="T29" s="140">
        <v>0</v>
      </c>
      <c r="U29" s="139"/>
      <c r="V29" s="140">
        <v>0</v>
      </c>
      <c r="W29" s="37"/>
    </row>
    <row r="30" spans="1:23" s="385" customFormat="1" ht="15" customHeight="1">
      <c r="A30" s="430"/>
      <c r="B30" s="142" t="s">
        <v>403</v>
      </c>
      <c r="C30" s="60"/>
      <c r="D30" s="143">
        <f>F30+H30+J30</f>
        <v>6</v>
      </c>
      <c r="E30" s="60"/>
      <c r="F30" s="144">
        <f>L30+R30</f>
        <v>6</v>
      </c>
      <c r="G30" s="143"/>
      <c r="H30" s="144">
        <v>0</v>
      </c>
      <c r="I30" s="143"/>
      <c r="J30" s="144">
        <f>P30+V30</f>
        <v>0</v>
      </c>
      <c r="K30" s="60"/>
      <c r="L30" s="143">
        <v>6</v>
      </c>
      <c r="M30" s="60"/>
      <c r="N30" s="382">
        <v>0</v>
      </c>
      <c r="O30" s="143"/>
      <c r="P30" s="382">
        <v>0</v>
      </c>
      <c r="Q30" s="60"/>
      <c r="R30" s="383">
        <v>0</v>
      </c>
      <c r="S30" s="60"/>
      <c r="T30" s="382">
        <v>0</v>
      </c>
      <c r="U30" s="143"/>
      <c r="V30" s="382">
        <v>0</v>
      </c>
      <c r="W30" s="384"/>
    </row>
    <row r="31" spans="1:23" ht="15" customHeight="1">
      <c r="A31" s="421" t="s">
        <v>99</v>
      </c>
      <c r="B31" s="55" t="s">
        <v>374</v>
      </c>
      <c r="C31" s="141"/>
      <c r="D31" s="139">
        <v>10</v>
      </c>
      <c r="E31" s="141"/>
      <c r="F31" s="140">
        <v>7</v>
      </c>
      <c r="G31" s="139"/>
      <c r="H31" s="140">
        <v>0</v>
      </c>
      <c r="I31" s="139"/>
      <c r="J31" s="140">
        <v>3</v>
      </c>
      <c r="K31" s="141"/>
      <c r="L31" s="139">
        <v>3</v>
      </c>
      <c r="M31" s="141"/>
      <c r="N31" s="140">
        <v>0</v>
      </c>
      <c r="O31" s="139"/>
      <c r="P31" s="140">
        <v>3</v>
      </c>
      <c r="Q31" s="141"/>
      <c r="R31" s="139">
        <v>4</v>
      </c>
      <c r="S31" s="141"/>
      <c r="T31" s="140">
        <v>0</v>
      </c>
      <c r="U31" s="139"/>
      <c r="V31" s="140">
        <v>0</v>
      </c>
      <c r="W31" s="37"/>
    </row>
    <row r="32" spans="1:23" s="385" customFormat="1" ht="15" customHeight="1">
      <c r="A32" s="430"/>
      <c r="B32" s="142" t="s">
        <v>403</v>
      </c>
      <c r="C32" s="60"/>
      <c r="D32" s="143">
        <f>F32+H32+J32</f>
        <v>10</v>
      </c>
      <c r="E32" s="60"/>
      <c r="F32" s="144">
        <f>L32+R32</f>
        <v>7</v>
      </c>
      <c r="G32" s="143"/>
      <c r="H32" s="144">
        <v>0</v>
      </c>
      <c r="I32" s="143"/>
      <c r="J32" s="144">
        <v>3</v>
      </c>
      <c r="K32" s="60"/>
      <c r="L32" s="143">
        <v>3</v>
      </c>
      <c r="M32" s="379"/>
      <c r="N32" s="381">
        <v>0</v>
      </c>
      <c r="O32" s="386"/>
      <c r="P32" s="144">
        <v>3</v>
      </c>
      <c r="Q32" s="60"/>
      <c r="R32" s="143">
        <v>4</v>
      </c>
      <c r="S32" s="379"/>
      <c r="T32" s="381">
        <v>0</v>
      </c>
      <c r="U32" s="386"/>
      <c r="V32" s="381">
        <v>0</v>
      </c>
      <c r="W32" s="384"/>
    </row>
    <row r="33" spans="1:23" ht="15" customHeight="1">
      <c r="A33" s="421" t="s">
        <v>100</v>
      </c>
      <c r="B33" s="55" t="s">
        <v>374</v>
      </c>
      <c r="C33" s="141"/>
      <c r="D33" s="139">
        <v>11</v>
      </c>
      <c r="E33" s="141"/>
      <c r="F33" s="140">
        <v>11</v>
      </c>
      <c r="G33" s="139"/>
      <c r="H33" s="140">
        <v>0</v>
      </c>
      <c r="I33" s="139"/>
      <c r="J33" s="140">
        <v>0</v>
      </c>
      <c r="K33" s="141"/>
      <c r="L33" s="139">
        <v>6</v>
      </c>
      <c r="M33" s="141"/>
      <c r="N33" s="140">
        <v>0</v>
      </c>
      <c r="O33" s="139"/>
      <c r="P33" s="140">
        <v>0</v>
      </c>
      <c r="Q33" s="141"/>
      <c r="R33" s="139">
        <v>5</v>
      </c>
      <c r="S33" s="141"/>
      <c r="T33" s="140">
        <v>0</v>
      </c>
      <c r="U33" s="139"/>
      <c r="V33" s="140">
        <v>0</v>
      </c>
      <c r="W33" s="37"/>
    </row>
    <row r="34" spans="1:23" s="385" customFormat="1" ht="15" customHeight="1">
      <c r="A34" s="430"/>
      <c r="B34" s="142" t="s">
        <v>403</v>
      </c>
      <c r="C34" s="60"/>
      <c r="D34" s="143">
        <f>F34+H34+J34</f>
        <v>11</v>
      </c>
      <c r="E34" s="60"/>
      <c r="F34" s="144">
        <f>L34+R34</f>
        <v>11</v>
      </c>
      <c r="G34" s="143"/>
      <c r="H34" s="144">
        <v>0</v>
      </c>
      <c r="I34" s="143"/>
      <c r="J34" s="144">
        <v>0</v>
      </c>
      <c r="K34" s="60"/>
      <c r="L34" s="143">
        <v>6</v>
      </c>
      <c r="M34" s="60"/>
      <c r="N34" s="144">
        <v>0</v>
      </c>
      <c r="O34" s="143"/>
      <c r="P34" s="144">
        <v>0</v>
      </c>
      <c r="Q34" s="60"/>
      <c r="R34" s="143">
        <v>5</v>
      </c>
      <c r="S34" s="60"/>
      <c r="T34" s="144">
        <v>0</v>
      </c>
      <c r="U34" s="143"/>
      <c r="V34" s="144">
        <v>0</v>
      </c>
      <c r="W34" s="384"/>
    </row>
    <row r="35" spans="1:23" ht="15" customHeight="1">
      <c r="A35" s="421" t="s">
        <v>101</v>
      </c>
      <c r="B35" s="55" t="s">
        <v>374</v>
      </c>
      <c r="C35" s="141"/>
      <c r="D35" s="139">
        <v>1</v>
      </c>
      <c r="E35" s="141"/>
      <c r="F35" s="140">
        <v>1</v>
      </c>
      <c r="G35" s="139"/>
      <c r="H35" s="140">
        <v>0</v>
      </c>
      <c r="I35" s="139"/>
      <c r="J35" s="140">
        <v>0</v>
      </c>
      <c r="K35" s="141"/>
      <c r="L35" s="139">
        <v>1</v>
      </c>
      <c r="M35" s="141"/>
      <c r="N35" s="140">
        <v>0</v>
      </c>
      <c r="O35" s="139"/>
      <c r="P35" s="140">
        <v>0</v>
      </c>
      <c r="Q35" s="141"/>
      <c r="R35" s="139">
        <v>0</v>
      </c>
      <c r="S35" s="141"/>
      <c r="T35" s="140">
        <v>0</v>
      </c>
      <c r="U35" s="139"/>
      <c r="V35" s="140">
        <v>0</v>
      </c>
      <c r="W35" s="37"/>
    </row>
    <row r="36" spans="1:23" s="385" customFormat="1" ht="15" customHeight="1">
      <c r="A36" s="430"/>
      <c r="B36" s="142" t="s">
        <v>403</v>
      </c>
      <c r="C36" s="60"/>
      <c r="D36" s="143">
        <f>F36+H36+J36</f>
        <v>1</v>
      </c>
      <c r="E36" s="60"/>
      <c r="F36" s="144">
        <f>L36+R36</f>
        <v>1</v>
      </c>
      <c r="G36" s="143"/>
      <c r="H36" s="144">
        <v>0</v>
      </c>
      <c r="I36" s="143"/>
      <c r="J36" s="144">
        <v>0</v>
      </c>
      <c r="K36" s="60"/>
      <c r="L36" s="143">
        <v>1</v>
      </c>
      <c r="M36" s="60"/>
      <c r="N36" s="144">
        <v>0</v>
      </c>
      <c r="O36" s="143"/>
      <c r="P36" s="144">
        <v>0</v>
      </c>
      <c r="Q36" s="60"/>
      <c r="R36" s="143">
        <v>0</v>
      </c>
      <c r="S36" s="60"/>
      <c r="T36" s="144">
        <v>0</v>
      </c>
      <c r="U36" s="143"/>
      <c r="V36" s="144">
        <v>0</v>
      </c>
      <c r="W36" s="384"/>
    </row>
    <row r="37" spans="1:23" s="14" customFormat="1" ht="15" customHeight="1">
      <c r="A37" s="421" t="s">
        <v>102</v>
      </c>
      <c r="B37" s="55" t="s">
        <v>374</v>
      </c>
      <c r="C37" s="141"/>
      <c r="D37" s="139">
        <v>7</v>
      </c>
      <c r="E37" s="141"/>
      <c r="F37" s="140">
        <v>7</v>
      </c>
      <c r="G37" s="139"/>
      <c r="H37" s="140">
        <v>0</v>
      </c>
      <c r="I37" s="139"/>
      <c r="J37" s="140">
        <v>0</v>
      </c>
      <c r="K37" s="141"/>
      <c r="L37" s="139">
        <v>2</v>
      </c>
      <c r="M37" s="141"/>
      <c r="N37" s="140">
        <v>0</v>
      </c>
      <c r="O37" s="139"/>
      <c r="P37" s="140">
        <v>0</v>
      </c>
      <c r="Q37" s="141"/>
      <c r="R37" s="139">
        <v>5</v>
      </c>
      <c r="S37" s="141"/>
      <c r="T37" s="140">
        <v>0</v>
      </c>
      <c r="U37" s="139"/>
      <c r="V37" s="140">
        <v>0</v>
      </c>
      <c r="W37" s="37"/>
    </row>
    <row r="38" spans="1:23" s="385" customFormat="1" ht="15" customHeight="1">
      <c r="A38" s="430"/>
      <c r="B38" s="142" t="s">
        <v>403</v>
      </c>
      <c r="C38" s="60"/>
      <c r="D38" s="143">
        <f>F38+H38+J38</f>
        <v>7</v>
      </c>
      <c r="E38" s="60"/>
      <c r="F38" s="144">
        <f>L38+R38</f>
        <v>7</v>
      </c>
      <c r="G38" s="143"/>
      <c r="H38" s="144">
        <v>0</v>
      </c>
      <c r="I38" s="143"/>
      <c r="J38" s="144">
        <v>0</v>
      </c>
      <c r="K38" s="60"/>
      <c r="L38" s="143">
        <v>2</v>
      </c>
      <c r="M38" s="60"/>
      <c r="N38" s="144">
        <v>0</v>
      </c>
      <c r="O38" s="143"/>
      <c r="P38" s="144">
        <v>0</v>
      </c>
      <c r="Q38" s="60"/>
      <c r="R38" s="143">
        <v>5</v>
      </c>
      <c r="S38" s="60"/>
      <c r="T38" s="144">
        <v>0</v>
      </c>
      <c r="U38" s="143"/>
      <c r="V38" s="144">
        <v>0</v>
      </c>
      <c r="W38" s="384"/>
    </row>
    <row r="39" spans="1:23" ht="15" customHeight="1">
      <c r="A39" s="421" t="s">
        <v>103</v>
      </c>
      <c r="B39" s="55" t="s">
        <v>374</v>
      </c>
      <c r="C39" s="141"/>
      <c r="D39" s="139">
        <v>2</v>
      </c>
      <c r="E39" s="141"/>
      <c r="F39" s="140">
        <v>2</v>
      </c>
      <c r="G39" s="139"/>
      <c r="H39" s="140">
        <v>0</v>
      </c>
      <c r="I39" s="139"/>
      <c r="J39" s="140">
        <v>0</v>
      </c>
      <c r="K39" s="141"/>
      <c r="L39" s="139">
        <v>1</v>
      </c>
      <c r="M39" s="141"/>
      <c r="N39" s="140">
        <v>0</v>
      </c>
      <c r="O39" s="139"/>
      <c r="P39" s="140">
        <v>0</v>
      </c>
      <c r="Q39" s="141"/>
      <c r="R39" s="139">
        <v>1</v>
      </c>
      <c r="S39" s="141"/>
      <c r="T39" s="140">
        <v>0</v>
      </c>
      <c r="U39" s="139"/>
      <c r="V39" s="140">
        <v>0</v>
      </c>
      <c r="W39" s="37"/>
    </row>
    <row r="40" spans="1:23" s="385" customFormat="1" ht="15" customHeight="1">
      <c r="A40" s="430"/>
      <c r="B40" s="142" t="s">
        <v>403</v>
      </c>
      <c r="C40" s="60"/>
      <c r="D40" s="143">
        <f>F40+H40+J40</f>
        <v>2</v>
      </c>
      <c r="E40" s="60"/>
      <c r="F40" s="144">
        <f>L40+R40</f>
        <v>2</v>
      </c>
      <c r="G40" s="143"/>
      <c r="H40" s="144">
        <v>0</v>
      </c>
      <c r="I40" s="143"/>
      <c r="J40" s="144">
        <v>0</v>
      </c>
      <c r="K40" s="60"/>
      <c r="L40" s="143">
        <v>1</v>
      </c>
      <c r="M40" s="60"/>
      <c r="N40" s="144">
        <v>0</v>
      </c>
      <c r="O40" s="143"/>
      <c r="P40" s="144">
        <v>0</v>
      </c>
      <c r="Q40" s="60"/>
      <c r="R40" s="143">
        <v>1</v>
      </c>
      <c r="S40" s="60"/>
      <c r="T40" s="144">
        <v>0</v>
      </c>
      <c r="U40" s="143"/>
      <c r="V40" s="144">
        <v>0</v>
      </c>
      <c r="W40" s="384"/>
    </row>
    <row r="41" spans="1:23" ht="15" customHeight="1">
      <c r="A41" s="421" t="s">
        <v>208</v>
      </c>
      <c r="B41" s="55" t="s">
        <v>374</v>
      </c>
      <c r="C41" s="141"/>
      <c r="D41" s="139">
        <v>1</v>
      </c>
      <c r="E41" s="141"/>
      <c r="F41" s="140">
        <v>1</v>
      </c>
      <c r="G41" s="139"/>
      <c r="H41" s="140">
        <v>0</v>
      </c>
      <c r="I41" s="139"/>
      <c r="J41" s="140">
        <v>0</v>
      </c>
      <c r="K41" s="141"/>
      <c r="L41" s="139">
        <v>0</v>
      </c>
      <c r="M41" s="141"/>
      <c r="N41" s="140">
        <v>0</v>
      </c>
      <c r="O41" s="139"/>
      <c r="P41" s="140">
        <v>0</v>
      </c>
      <c r="Q41" s="141"/>
      <c r="R41" s="139">
        <v>1</v>
      </c>
      <c r="S41" s="141"/>
      <c r="T41" s="140">
        <v>0</v>
      </c>
      <c r="U41" s="139"/>
      <c r="V41" s="140">
        <v>0</v>
      </c>
      <c r="W41" s="37"/>
    </row>
    <row r="42" spans="1:23" s="387" customFormat="1" ht="15" customHeight="1">
      <c r="A42" s="430"/>
      <c r="B42" s="142" t="s">
        <v>403</v>
      </c>
      <c r="C42" s="60"/>
      <c r="D42" s="143">
        <f>F42+H42+J42</f>
        <v>1</v>
      </c>
      <c r="E42" s="60"/>
      <c r="F42" s="144">
        <f>L42+R42</f>
        <v>1</v>
      </c>
      <c r="G42" s="143"/>
      <c r="H42" s="144">
        <v>0</v>
      </c>
      <c r="I42" s="143"/>
      <c r="J42" s="144">
        <v>0</v>
      </c>
      <c r="K42" s="60"/>
      <c r="L42" s="143">
        <v>0</v>
      </c>
      <c r="M42" s="60"/>
      <c r="N42" s="144">
        <v>0</v>
      </c>
      <c r="O42" s="143"/>
      <c r="P42" s="144">
        <v>0</v>
      </c>
      <c r="Q42" s="60"/>
      <c r="R42" s="143">
        <v>1</v>
      </c>
      <c r="S42" s="60"/>
      <c r="T42" s="144">
        <v>0</v>
      </c>
      <c r="U42" s="143"/>
      <c r="V42" s="144">
        <v>0</v>
      </c>
      <c r="W42" s="384"/>
    </row>
    <row r="43" spans="1:23" ht="15" customHeight="1">
      <c r="A43" s="421" t="s">
        <v>209</v>
      </c>
      <c r="B43" s="55" t="s">
        <v>374</v>
      </c>
      <c r="C43" s="141"/>
      <c r="D43" s="139">
        <v>1</v>
      </c>
      <c r="E43" s="141"/>
      <c r="F43" s="140">
        <v>1</v>
      </c>
      <c r="G43" s="139"/>
      <c r="H43" s="140">
        <v>0</v>
      </c>
      <c r="I43" s="139"/>
      <c r="J43" s="140">
        <v>0</v>
      </c>
      <c r="K43" s="141"/>
      <c r="L43" s="139">
        <v>0</v>
      </c>
      <c r="M43" s="141"/>
      <c r="N43" s="140">
        <v>0</v>
      </c>
      <c r="O43" s="139"/>
      <c r="P43" s="140">
        <v>0</v>
      </c>
      <c r="Q43" s="141"/>
      <c r="R43" s="139">
        <v>1</v>
      </c>
      <c r="S43" s="141"/>
      <c r="T43" s="140">
        <v>0</v>
      </c>
      <c r="U43" s="139"/>
      <c r="V43" s="140">
        <v>0</v>
      </c>
      <c r="W43" s="37"/>
    </row>
    <row r="44" spans="1:23" s="385" customFormat="1" ht="15" customHeight="1">
      <c r="A44" s="430"/>
      <c r="B44" s="142" t="s">
        <v>403</v>
      </c>
      <c r="C44" s="60"/>
      <c r="D44" s="143">
        <f>F44+H44+J44</f>
        <v>1</v>
      </c>
      <c r="E44" s="60"/>
      <c r="F44" s="144">
        <f>L44+R44</f>
        <v>1</v>
      </c>
      <c r="G44" s="143"/>
      <c r="H44" s="144">
        <v>0</v>
      </c>
      <c r="I44" s="143"/>
      <c r="J44" s="144">
        <v>0</v>
      </c>
      <c r="K44" s="60"/>
      <c r="L44" s="143">
        <v>0</v>
      </c>
      <c r="M44" s="60"/>
      <c r="N44" s="144">
        <v>0</v>
      </c>
      <c r="O44" s="143"/>
      <c r="P44" s="144">
        <v>0</v>
      </c>
      <c r="Q44" s="60"/>
      <c r="R44" s="143">
        <v>1</v>
      </c>
      <c r="S44" s="60"/>
      <c r="T44" s="144">
        <v>0</v>
      </c>
      <c r="U44" s="143"/>
      <c r="V44" s="144">
        <v>0</v>
      </c>
      <c r="W44" s="384"/>
    </row>
    <row r="45" spans="1:23" ht="15" customHeight="1">
      <c r="A45" s="421" t="s">
        <v>104</v>
      </c>
      <c r="B45" s="55" t="s">
        <v>374</v>
      </c>
      <c r="C45" s="141"/>
      <c r="D45" s="139">
        <v>10</v>
      </c>
      <c r="E45" s="141"/>
      <c r="F45" s="140">
        <v>10</v>
      </c>
      <c r="G45" s="139"/>
      <c r="H45" s="140">
        <v>0</v>
      </c>
      <c r="I45" s="139"/>
      <c r="J45" s="140">
        <v>0</v>
      </c>
      <c r="K45" s="141"/>
      <c r="L45" s="139">
        <v>8</v>
      </c>
      <c r="M45" s="141"/>
      <c r="N45" s="140">
        <v>0</v>
      </c>
      <c r="O45" s="139"/>
      <c r="P45" s="140">
        <v>0</v>
      </c>
      <c r="Q45" s="141"/>
      <c r="R45" s="139">
        <v>2</v>
      </c>
      <c r="S45" s="141"/>
      <c r="T45" s="140">
        <v>0</v>
      </c>
      <c r="U45" s="139"/>
      <c r="V45" s="140">
        <v>0</v>
      </c>
      <c r="W45" s="37"/>
    </row>
    <row r="46" spans="1:23" s="385" customFormat="1" ht="15" customHeight="1">
      <c r="A46" s="430"/>
      <c r="B46" s="142" t="s">
        <v>403</v>
      </c>
      <c r="C46" s="60"/>
      <c r="D46" s="143">
        <f>F46+H46+J46</f>
        <v>10</v>
      </c>
      <c r="E46" s="60"/>
      <c r="F46" s="144">
        <f>L46+R46</f>
        <v>10</v>
      </c>
      <c r="G46" s="143"/>
      <c r="H46" s="144">
        <f>N46+T46</f>
        <v>0</v>
      </c>
      <c r="I46" s="143"/>
      <c r="J46" s="144">
        <v>0</v>
      </c>
      <c r="K46" s="60"/>
      <c r="L46" s="143">
        <v>8</v>
      </c>
      <c r="M46" s="60"/>
      <c r="N46" s="144">
        <v>0</v>
      </c>
      <c r="O46" s="143"/>
      <c r="P46" s="144">
        <v>0</v>
      </c>
      <c r="Q46" s="60"/>
      <c r="R46" s="143">
        <v>2</v>
      </c>
      <c r="S46" s="60"/>
      <c r="T46" s="144">
        <v>0</v>
      </c>
      <c r="U46" s="143"/>
      <c r="V46" s="144">
        <v>0</v>
      </c>
      <c r="W46" s="384"/>
    </row>
    <row r="47" spans="1:23" ht="15" customHeight="1">
      <c r="A47" s="421" t="s">
        <v>105</v>
      </c>
      <c r="B47" s="55" t="s">
        <v>374</v>
      </c>
      <c r="C47" s="146"/>
      <c r="D47" s="139">
        <v>7</v>
      </c>
      <c r="E47" s="147"/>
      <c r="F47" s="140">
        <v>6</v>
      </c>
      <c r="G47" s="139"/>
      <c r="H47" s="140">
        <v>1</v>
      </c>
      <c r="I47" s="139"/>
      <c r="J47" s="140">
        <v>0</v>
      </c>
      <c r="K47" s="147"/>
      <c r="L47" s="139">
        <v>5</v>
      </c>
      <c r="M47" s="147"/>
      <c r="N47" s="140">
        <v>1</v>
      </c>
      <c r="O47" s="149"/>
      <c r="P47" s="140">
        <v>0</v>
      </c>
      <c r="Q47" s="147"/>
      <c r="R47" s="139">
        <v>1</v>
      </c>
      <c r="S47" s="147"/>
      <c r="T47" s="140">
        <v>0</v>
      </c>
      <c r="U47" s="149"/>
      <c r="V47" s="140">
        <v>0</v>
      </c>
      <c r="W47" s="37"/>
    </row>
    <row r="48" spans="1:23" s="385" customFormat="1" ht="15" customHeight="1">
      <c r="A48" s="430"/>
      <c r="B48" s="142" t="s">
        <v>403</v>
      </c>
      <c r="C48" s="388"/>
      <c r="D48" s="150">
        <f>F48+H48+J48</f>
        <v>7</v>
      </c>
      <c r="E48" s="151"/>
      <c r="F48" s="152">
        <f>L48+R48</f>
        <v>6</v>
      </c>
      <c r="G48" s="150"/>
      <c r="H48" s="152">
        <f>N48+T48</f>
        <v>1</v>
      </c>
      <c r="I48" s="150"/>
      <c r="J48" s="152">
        <f>P48+V48</f>
        <v>0</v>
      </c>
      <c r="K48" s="388"/>
      <c r="L48" s="143">
        <v>5</v>
      </c>
      <c r="M48" s="388"/>
      <c r="N48" s="144">
        <v>1</v>
      </c>
      <c r="O48" s="389"/>
      <c r="P48" s="144">
        <v>0</v>
      </c>
      <c r="Q48" s="388"/>
      <c r="R48" s="143">
        <v>1</v>
      </c>
      <c r="S48" s="388"/>
      <c r="T48" s="144">
        <v>0</v>
      </c>
      <c r="U48" s="389"/>
      <c r="V48" s="144">
        <v>0</v>
      </c>
      <c r="W48" s="384"/>
    </row>
    <row r="49" spans="1:23" ht="27" customHeight="1">
      <c r="W49" s="37"/>
    </row>
    <row r="50" spans="1:23" ht="27" customHeight="1">
      <c r="W50" s="37"/>
    </row>
    <row r="51" spans="1:23" ht="27" customHeight="1">
      <c r="W51" s="37"/>
    </row>
    <row r="52" spans="1:23" ht="27" customHeight="1">
      <c r="W52" s="37"/>
    </row>
    <row r="53" spans="1:23" ht="27" customHeight="1">
      <c r="A53" s="8"/>
      <c r="B53" s="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37"/>
    </row>
    <row r="54" spans="1:23" ht="27" customHeight="1">
      <c r="A54" s="8"/>
      <c r="B54" s="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37"/>
    </row>
    <row r="55" spans="1:23" ht="27" customHeight="1">
      <c r="A55" s="8"/>
      <c r="B55" s="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37"/>
    </row>
    <row r="56" spans="1:23" ht="27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3" ht="27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3" ht="27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3" ht="27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3" ht="27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ht="27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3" ht="27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ht="2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3" ht="27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27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27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27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27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27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27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27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7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7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7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27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27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27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27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27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27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7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7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2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27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7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27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27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27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27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27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27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27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27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27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27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2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2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2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27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27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27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27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27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27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27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27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27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27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27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27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27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27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7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7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27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7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27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7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7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</sheetData>
  <mergeCells count="30">
    <mergeCell ref="A27:A28"/>
    <mergeCell ref="A25:A26"/>
    <mergeCell ref="A23:B24"/>
    <mergeCell ref="E23:J23"/>
    <mergeCell ref="E24:F24"/>
    <mergeCell ref="G24:H24"/>
    <mergeCell ref="I24:J24"/>
    <mergeCell ref="C23:D24"/>
    <mergeCell ref="A37:A38"/>
    <mergeCell ref="A35:A36"/>
    <mergeCell ref="A33:A34"/>
    <mergeCell ref="A31:A32"/>
    <mergeCell ref="A29:A30"/>
    <mergeCell ref="A47:A48"/>
    <mergeCell ref="A45:A46"/>
    <mergeCell ref="A43:A44"/>
    <mergeCell ref="A41:A42"/>
    <mergeCell ref="A39:A40"/>
    <mergeCell ref="U24:V24"/>
    <mergeCell ref="M3:V3"/>
    <mergeCell ref="N4:Q4"/>
    <mergeCell ref="R4:V4"/>
    <mergeCell ref="D4:G4"/>
    <mergeCell ref="O24:P24"/>
    <mergeCell ref="Q24:R24"/>
    <mergeCell ref="S24:T24"/>
    <mergeCell ref="K24:L24"/>
    <mergeCell ref="K23:P23"/>
    <mergeCell ref="Q23:V23"/>
    <mergeCell ref="M24:N24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0" max="58" man="1"/>
  </colBreaks>
  <ignoredErrors>
    <ignoredError sqref="N8:N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" transitionEvaluation="1" codeName="Sheet6">
    <tabColor rgb="FFFFC000"/>
  </sheetPr>
  <dimension ref="A2:U19"/>
  <sheetViews>
    <sheetView showGridLines="0" topLeftCell="C1" zoomScale="90" zoomScaleNormal="90" zoomScaleSheetLayoutView="100" workbookViewId="0">
      <selection activeCell="K1" sqref="K1:T15"/>
    </sheetView>
  </sheetViews>
  <sheetFormatPr defaultColWidth="10.69921875" defaultRowHeight="30" customHeight="1"/>
  <cols>
    <col min="1" max="1" width="15" style="9" customWidth="1"/>
    <col min="2" max="4" width="5.59765625" style="9" customWidth="1"/>
    <col min="5" max="11" width="7" style="9" customWidth="1"/>
    <col min="12" max="13" width="8" style="9" customWidth="1"/>
    <col min="14" max="20" width="7" style="9" customWidth="1"/>
    <col min="21" max="16384" width="10.69921875" style="9"/>
  </cols>
  <sheetData>
    <row r="2" spans="1:21" ht="30" customHeight="1">
      <c r="A2" s="5" t="s">
        <v>375</v>
      </c>
    </row>
    <row r="3" spans="1:21" ht="30" customHeight="1">
      <c r="A3" s="22" t="s">
        <v>160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8" t="s">
        <v>273</v>
      </c>
      <c r="S3" s="20"/>
      <c r="T3" s="6"/>
      <c r="U3" s="6"/>
    </row>
    <row r="4" spans="1:21" ht="24" customHeight="1">
      <c r="A4" s="79"/>
      <c r="B4" s="403" t="s">
        <v>275</v>
      </c>
      <c r="C4" s="411"/>
      <c r="D4" s="404"/>
      <c r="E4" s="112"/>
      <c r="F4" s="409" t="s">
        <v>179</v>
      </c>
      <c r="G4" s="409"/>
      <c r="H4" s="409"/>
      <c r="I4" s="409"/>
      <c r="J4" s="409"/>
      <c r="K4" s="49"/>
      <c r="L4" s="440" t="s">
        <v>166</v>
      </c>
      <c r="M4" s="409"/>
      <c r="N4" s="409"/>
      <c r="O4" s="409"/>
      <c r="P4" s="409"/>
      <c r="Q4" s="409"/>
      <c r="R4" s="409"/>
      <c r="S4" s="409"/>
      <c r="T4" s="410"/>
      <c r="U4" s="6"/>
    </row>
    <row r="5" spans="1:21" ht="24" customHeight="1">
      <c r="A5" s="64" t="s">
        <v>204</v>
      </c>
      <c r="B5" s="421" t="s">
        <v>14</v>
      </c>
      <c r="C5" s="421" t="s">
        <v>276</v>
      </c>
      <c r="D5" s="421" t="s">
        <v>277</v>
      </c>
      <c r="E5" s="421" t="s">
        <v>14</v>
      </c>
      <c r="F5" s="421" t="s">
        <v>162</v>
      </c>
      <c r="G5" s="421" t="s">
        <v>163</v>
      </c>
      <c r="H5" s="421" t="s">
        <v>164</v>
      </c>
      <c r="I5" s="56" t="s">
        <v>129</v>
      </c>
      <c r="J5" s="86" t="s">
        <v>130</v>
      </c>
      <c r="K5" s="86" t="s">
        <v>161</v>
      </c>
      <c r="L5" s="421" t="s">
        <v>14</v>
      </c>
      <c r="M5" s="421" t="s">
        <v>32</v>
      </c>
      <c r="N5" s="421" t="s">
        <v>33</v>
      </c>
      <c r="O5" s="421" t="s">
        <v>162</v>
      </c>
      <c r="P5" s="421" t="s">
        <v>163</v>
      </c>
      <c r="Q5" s="421" t="s">
        <v>164</v>
      </c>
      <c r="R5" s="403" t="s">
        <v>205</v>
      </c>
      <c r="S5" s="411"/>
      <c r="T5" s="404"/>
      <c r="U5" s="6"/>
    </row>
    <row r="6" spans="1:21" ht="24" customHeight="1">
      <c r="A6" s="87"/>
      <c r="B6" s="422"/>
      <c r="C6" s="422"/>
      <c r="D6" s="422"/>
      <c r="E6" s="422"/>
      <c r="F6" s="422"/>
      <c r="G6" s="422"/>
      <c r="H6" s="422"/>
      <c r="I6" s="56" t="s">
        <v>14</v>
      </c>
      <c r="J6" s="90" t="s">
        <v>165</v>
      </c>
      <c r="K6" s="90" t="s">
        <v>76</v>
      </c>
      <c r="L6" s="422"/>
      <c r="M6" s="422"/>
      <c r="N6" s="422"/>
      <c r="O6" s="422"/>
      <c r="P6" s="422"/>
      <c r="Q6" s="422"/>
      <c r="R6" s="56" t="s">
        <v>14</v>
      </c>
      <c r="S6" s="56" t="s">
        <v>165</v>
      </c>
      <c r="T6" s="90" t="s">
        <v>76</v>
      </c>
      <c r="U6" s="6"/>
    </row>
    <row r="7" spans="1:21" ht="24" customHeight="1" thickBot="1">
      <c r="A7" s="51" t="s">
        <v>405</v>
      </c>
      <c r="B7" s="141">
        <v>20</v>
      </c>
      <c r="C7" s="141">
        <v>20</v>
      </c>
      <c r="D7" s="141">
        <v>0</v>
      </c>
      <c r="E7" s="141">
        <v>435</v>
      </c>
      <c r="F7" s="141">
        <v>6</v>
      </c>
      <c r="G7" s="141">
        <v>172</v>
      </c>
      <c r="H7" s="141">
        <v>130</v>
      </c>
      <c r="I7" s="141">
        <v>127</v>
      </c>
      <c r="J7" s="105">
        <v>124</v>
      </c>
      <c r="K7" s="105">
        <v>3</v>
      </c>
      <c r="L7" s="141">
        <v>1704</v>
      </c>
      <c r="M7" s="141">
        <v>1133</v>
      </c>
      <c r="N7" s="141">
        <v>571</v>
      </c>
      <c r="O7" s="141">
        <v>12</v>
      </c>
      <c r="P7" s="141">
        <v>477</v>
      </c>
      <c r="Q7" s="141">
        <v>411</v>
      </c>
      <c r="R7" s="141">
        <v>804</v>
      </c>
      <c r="S7" s="141">
        <v>795</v>
      </c>
      <c r="T7" s="105">
        <v>9</v>
      </c>
      <c r="U7" s="6"/>
    </row>
    <row r="8" spans="1:21" ht="24" customHeight="1" thickTop="1">
      <c r="A8" s="153" t="s">
        <v>407</v>
      </c>
      <c r="B8" s="154">
        <f>SUM(B9:B15)</f>
        <v>20</v>
      </c>
      <c r="C8" s="154">
        <f t="shared" ref="C8:T8" si="0">SUM(C9:C15)</f>
        <v>20</v>
      </c>
      <c r="D8" s="154">
        <f t="shared" si="0"/>
        <v>0</v>
      </c>
      <c r="E8" s="154">
        <f t="shared" si="0"/>
        <v>442</v>
      </c>
      <c r="F8" s="154">
        <f t="shared" si="0"/>
        <v>7</v>
      </c>
      <c r="G8" s="154">
        <f t="shared" si="0"/>
        <v>175</v>
      </c>
      <c r="H8" s="154">
        <f t="shared" si="0"/>
        <v>130</v>
      </c>
      <c r="I8" s="154">
        <f t="shared" si="0"/>
        <v>130</v>
      </c>
      <c r="J8" s="155">
        <f t="shared" si="0"/>
        <v>127</v>
      </c>
      <c r="K8" s="154">
        <f t="shared" si="0"/>
        <v>3</v>
      </c>
      <c r="L8" s="154">
        <f t="shared" si="0"/>
        <v>1696</v>
      </c>
      <c r="M8" s="154">
        <f t="shared" si="0"/>
        <v>1117</v>
      </c>
      <c r="N8" s="154">
        <f t="shared" si="0"/>
        <v>579</v>
      </c>
      <c r="O8" s="154">
        <f t="shared" si="0"/>
        <v>14</v>
      </c>
      <c r="P8" s="154">
        <f t="shared" si="0"/>
        <v>471</v>
      </c>
      <c r="Q8" s="154">
        <f t="shared" si="0"/>
        <v>410</v>
      </c>
      <c r="R8" s="154">
        <f t="shared" si="0"/>
        <v>801</v>
      </c>
      <c r="S8" s="154">
        <f t="shared" si="0"/>
        <v>795</v>
      </c>
      <c r="T8" s="155">
        <f t="shared" si="0"/>
        <v>6</v>
      </c>
      <c r="U8" s="6"/>
    </row>
    <row r="9" spans="1:21" ht="24" customHeight="1">
      <c r="A9" s="325" t="s">
        <v>278</v>
      </c>
      <c r="B9" s="326">
        <v>8</v>
      </c>
      <c r="C9" s="326">
        <v>8</v>
      </c>
      <c r="D9" s="326">
        <v>0</v>
      </c>
      <c r="E9" s="326">
        <f>SUM(F9:I9)</f>
        <v>149</v>
      </c>
      <c r="F9" s="326">
        <v>2</v>
      </c>
      <c r="G9" s="326">
        <v>53</v>
      </c>
      <c r="H9" s="326">
        <v>39</v>
      </c>
      <c r="I9" s="326">
        <f>SUM(J9:K9)</f>
        <v>55</v>
      </c>
      <c r="J9" s="327">
        <v>52</v>
      </c>
      <c r="K9" s="326">
        <v>3</v>
      </c>
      <c r="L9" s="326">
        <f>SUM(M9:N9)</f>
        <v>554</v>
      </c>
      <c r="M9" s="326">
        <v>367</v>
      </c>
      <c r="N9" s="326">
        <v>187</v>
      </c>
      <c r="O9" s="326">
        <v>4</v>
      </c>
      <c r="P9" s="326">
        <v>133</v>
      </c>
      <c r="Q9" s="326">
        <v>108</v>
      </c>
      <c r="R9" s="326">
        <f>SUM(S9:T9)</f>
        <v>309</v>
      </c>
      <c r="S9" s="326">
        <v>303</v>
      </c>
      <c r="T9" s="327">
        <v>6</v>
      </c>
      <c r="U9" s="6"/>
    </row>
    <row r="10" spans="1:21" ht="24" customHeight="1">
      <c r="A10" s="254" t="s">
        <v>279</v>
      </c>
      <c r="B10" s="245">
        <v>4</v>
      </c>
      <c r="C10" s="245">
        <v>4</v>
      </c>
      <c r="D10" s="245">
        <v>0</v>
      </c>
      <c r="E10" s="245">
        <f t="shared" ref="E10:E15" si="1">SUM(F10:I10)</f>
        <v>66</v>
      </c>
      <c r="F10" s="245">
        <v>3</v>
      </c>
      <c r="G10" s="245">
        <v>29</v>
      </c>
      <c r="H10" s="245">
        <v>20</v>
      </c>
      <c r="I10" s="245">
        <f t="shared" ref="I10:I15" si="2">SUM(J10:K10)</f>
        <v>14</v>
      </c>
      <c r="J10" s="246">
        <v>14</v>
      </c>
      <c r="K10" s="245">
        <v>0</v>
      </c>
      <c r="L10" s="245">
        <f t="shared" ref="L10:L15" si="3">SUM(M10:N10)</f>
        <v>273</v>
      </c>
      <c r="M10" s="245">
        <v>177</v>
      </c>
      <c r="N10" s="245">
        <v>96</v>
      </c>
      <c r="O10" s="245">
        <v>6</v>
      </c>
      <c r="P10" s="245">
        <v>80</v>
      </c>
      <c r="Q10" s="245">
        <v>86</v>
      </c>
      <c r="R10" s="245">
        <f t="shared" ref="R10:R15" si="4">SUM(S10:T10)</f>
        <v>101</v>
      </c>
      <c r="S10" s="245">
        <v>101</v>
      </c>
      <c r="T10" s="246">
        <v>0</v>
      </c>
      <c r="U10" s="6"/>
    </row>
    <row r="11" spans="1:21" ht="24" customHeight="1">
      <c r="A11" s="254" t="s">
        <v>280</v>
      </c>
      <c r="B11" s="245">
        <v>4</v>
      </c>
      <c r="C11" s="245">
        <v>4</v>
      </c>
      <c r="D11" s="245">
        <v>0</v>
      </c>
      <c r="E11" s="245">
        <f t="shared" si="1"/>
        <v>131</v>
      </c>
      <c r="F11" s="245">
        <v>2</v>
      </c>
      <c r="G11" s="245">
        <v>56</v>
      </c>
      <c r="H11" s="245">
        <v>39</v>
      </c>
      <c r="I11" s="245">
        <f t="shared" si="2"/>
        <v>34</v>
      </c>
      <c r="J11" s="246">
        <v>34</v>
      </c>
      <c r="K11" s="245">
        <v>0</v>
      </c>
      <c r="L11" s="245">
        <f t="shared" si="3"/>
        <v>467</v>
      </c>
      <c r="M11" s="245">
        <v>302</v>
      </c>
      <c r="N11" s="245">
        <v>165</v>
      </c>
      <c r="O11" s="245">
        <v>4</v>
      </c>
      <c r="P11" s="245">
        <v>157</v>
      </c>
      <c r="Q11" s="245">
        <v>117</v>
      </c>
      <c r="R11" s="245">
        <f t="shared" si="4"/>
        <v>189</v>
      </c>
      <c r="S11" s="245">
        <v>189</v>
      </c>
      <c r="T11" s="246">
        <v>0</v>
      </c>
      <c r="U11" s="6"/>
    </row>
    <row r="12" spans="1:21" ht="24" customHeight="1">
      <c r="A12" s="254" t="s">
        <v>281</v>
      </c>
      <c r="B12" s="245">
        <v>1</v>
      </c>
      <c r="C12" s="245">
        <v>1</v>
      </c>
      <c r="D12" s="245">
        <v>0</v>
      </c>
      <c r="E12" s="245">
        <f t="shared" si="1"/>
        <v>12</v>
      </c>
      <c r="F12" s="245">
        <v>0</v>
      </c>
      <c r="G12" s="245">
        <v>3</v>
      </c>
      <c r="H12" s="245">
        <v>5</v>
      </c>
      <c r="I12" s="245">
        <f t="shared" si="2"/>
        <v>4</v>
      </c>
      <c r="J12" s="246">
        <v>4</v>
      </c>
      <c r="K12" s="245">
        <v>0</v>
      </c>
      <c r="L12" s="245">
        <f t="shared" si="3"/>
        <v>42</v>
      </c>
      <c r="M12" s="245">
        <v>29</v>
      </c>
      <c r="N12" s="245">
        <v>13</v>
      </c>
      <c r="O12" s="245">
        <v>0</v>
      </c>
      <c r="P12" s="245">
        <v>6</v>
      </c>
      <c r="Q12" s="245">
        <v>13</v>
      </c>
      <c r="R12" s="245">
        <f t="shared" si="4"/>
        <v>23</v>
      </c>
      <c r="S12" s="245">
        <v>23</v>
      </c>
      <c r="T12" s="246">
        <v>0</v>
      </c>
      <c r="U12" s="6"/>
    </row>
    <row r="13" spans="1:21" ht="24" customHeight="1">
      <c r="A13" s="254" t="s">
        <v>282</v>
      </c>
      <c r="B13" s="245">
        <v>1</v>
      </c>
      <c r="C13" s="245">
        <v>1</v>
      </c>
      <c r="D13" s="245">
        <v>0</v>
      </c>
      <c r="E13" s="245">
        <f t="shared" si="1"/>
        <v>24</v>
      </c>
      <c r="F13" s="245">
        <v>0</v>
      </c>
      <c r="G13" s="246">
        <v>9</v>
      </c>
      <c r="H13" s="245">
        <v>8</v>
      </c>
      <c r="I13" s="245">
        <f t="shared" si="2"/>
        <v>7</v>
      </c>
      <c r="J13" s="246">
        <v>7</v>
      </c>
      <c r="K13" s="245">
        <v>0</v>
      </c>
      <c r="L13" s="245">
        <f t="shared" si="3"/>
        <v>88</v>
      </c>
      <c r="M13" s="245">
        <v>64</v>
      </c>
      <c r="N13" s="245">
        <v>24</v>
      </c>
      <c r="O13" s="245">
        <v>0</v>
      </c>
      <c r="P13" s="245">
        <v>25</v>
      </c>
      <c r="Q13" s="245">
        <v>20</v>
      </c>
      <c r="R13" s="245">
        <f t="shared" si="4"/>
        <v>43</v>
      </c>
      <c r="S13" s="245">
        <v>43</v>
      </c>
      <c r="T13" s="246">
        <v>0</v>
      </c>
      <c r="U13" s="6"/>
    </row>
    <row r="14" spans="1:21" ht="24" customHeight="1">
      <c r="A14" s="254" t="s">
        <v>283</v>
      </c>
      <c r="B14" s="245">
        <v>1</v>
      </c>
      <c r="C14" s="245">
        <v>1</v>
      </c>
      <c r="D14" s="245">
        <v>0</v>
      </c>
      <c r="E14" s="245">
        <f t="shared" si="1"/>
        <v>23</v>
      </c>
      <c r="F14" s="245">
        <v>0</v>
      </c>
      <c r="G14" s="246">
        <v>8</v>
      </c>
      <c r="H14" s="245">
        <v>8</v>
      </c>
      <c r="I14" s="245">
        <f t="shared" si="2"/>
        <v>7</v>
      </c>
      <c r="J14" s="246">
        <v>7</v>
      </c>
      <c r="K14" s="245">
        <v>0</v>
      </c>
      <c r="L14" s="245">
        <f t="shared" si="3"/>
        <v>105</v>
      </c>
      <c r="M14" s="245">
        <v>65</v>
      </c>
      <c r="N14" s="245">
        <v>40</v>
      </c>
      <c r="O14" s="245">
        <v>0</v>
      </c>
      <c r="P14" s="245">
        <v>24</v>
      </c>
      <c r="Q14" s="245">
        <v>26</v>
      </c>
      <c r="R14" s="245">
        <f t="shared" si="4"/>
        <v>55</v>
      </c>
      <c r="S14" s="245">
        <v>55</v>
      </c>
      <c r="T14" s="246">
        <v>0</v>
      </c>
      <c r="U14" s="6"/>
    </row>
    <row r="15" spans="1:21" ht="24" customHeight="1">
      <c r="A15" s="328" t="s">
        <v>284</v>
      </c>
      <c r="B15" s="279">
        <v>1</v>
      </c>
      <c r="C15" s="279">
        <v>1</v>
      </c>
      <c r="D15" s="279">
        <v>0</v>
      </c>
      <c r="E15" s="279">
        <f t="shared" si="1"/>
        <v>37</v>
      </c>
      <c r="F15" s="279">
        <v>0</v>
      </c>
      <c r="G15" s="279">
        <v>17</v>
      </c>
      <c r="H15" s="279">
        <v>11</v>
      </c>
      <c r="I15" s="279">
        <f t="shared" si="2"/>
        <v>9</v>
      </c>
      <c r="J15" s="317">
        <v>9</v>
      </c>
      <c r="K15" s="317">
        <v>0</v>
      </c>
      <c r="L15" s="279">
        <f t="shared" si="3"/>
        <v>167</v>
      </c>
      <c r="M15" s="279">
        <v>113</v>
      </c>
      <c r="N15" s="279">
        <v>54</v>
      </c>
      <c r="O15" s="279">
        <v>0</v>
      </c>
      <c r="P15" s="279">
        <v>46</v>
      </c>
      <c r="Q15" s="279">
        <v>40</v>
      </c>
      <c r="R15" s="279">
        <f t="shared" si="4"/>
        <v>81</v>
      </c>
      <c r="S15" s="317">
        <v>81</v>
      </c>
      <c r="T15" s="317">
        <v>0</v>
      </c>
      <c r="U15" s="6"/>
    </row>
    <row r="17" spans="2:2" ht="17.25" customHeight="1"/>
    <row r="18" spans="2:2" ht="17.25" customHeight="1"/>
    <row r="19" spans="2:2" ht="30" customHeight="1">
      <c r="B19" s="9" t="s">
        <v>241</v>
      </c>
    </row>
  </sheetData>
  <mergeCells count="17">
    <mergeCell ref="L4:T4"/>
    <mergeCell ref="R5:T5"/>
    <mergeCell ref="Q5:Q6"/>
    <mergeCell ref="L5:L6"/>
    <mergeCell ref="M5:M6"/>
    <mergeCell ref="N5:N6"/>
    <mergeCell ref="O5:O6"/>
    <mergeCell ref="P5:P6"/>
    <mergeCell ref="F4:J4"/>
    <mergeCell ref="B4:D4"/>
    <mergeCell ref="F5:F6"/>
    <mergeCell ref="G5:G6"/>
    <mergeCell ref="H5:H6"/>
    <mergeCell ref="B5:B6"/>
    <mergeCell ref="C5:C6"/>
    <mergeCell ref="D5:D6"/>
    <mergeCell ref="E5:E6"/>
  </mergeCells>
  <phoneticPr fontId="2"/>
  <pageMargins left="1.1811023622047245" right="0.78740157480314965" top="1.1811023622047245" bottom="0.59055118110236227" header="0.15748031496062992" footer="0.51181102362204722"/>
  <pageSetup paperSize="9" scale="85" firstPageNumber="44" fitToWidth="2" orientation="portrait" useFirstPageNumber="1" r:id="rId1"/>
  <headerFooter alignWithMargins="0">
    <oddHeader>&amp;L&amp;10
　特別支援学校&amp;R&amp;11
&amp;10特別支援学校</oddHeader>
    <oddFooter>&amp;C&amp;10-&amp;P--</oddFooter>
  </headerFooter>
  <colBreaks count="1" manualBreakCount="1">
    <brk id="10" max="1048575" man="1"/>
  </colBreaks>
  <ignoredErrors>
    <ignoredError sqref="L9:L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W1" transitionEvaluation="1" codeName="Sheet7">
    <tabColor rgb="FFFFC000"/>
    <pageSetUpPr fitToPage="1"/>
  </sheetPr>
  <dimension ref="A1:BR146"/>
  <sheetViews>
    <sheetView showGridLines="0" topLeftCell="AW1" zoomScale="80" zoomScaleNormal="80" zoomScaleSheetLayoutView="100" workbookViewId="0">
      <selection activeCell="BG1" sqref="BG1:BR45"/>
    </sheetView>
  </sheetViews>
  <sheetFormatPr defaultColWidth="10.69921875" defaultRowHeight="12.75"/>
  <cols>
    <col min="1" max="1" width="5" style="6" customWidth="1"/>
    <col min="2" max="2" width="4.8984375" style="9" customWidth="1"/>
    <col min="3" max="3" width="2" style="9" customWidth="1"/>
    <col min="4" max="4" width="13.5" style="9" customWidth="1"/>
    <col min="5" max="5" width="1" style="9" customWidth="1"/>
    <col min="6" max="8" width="9.8984375" style="9" customWidth="1"/>
    <col min="9" max="9" width="10.69921875" style="9"/>
    <col min="10" max="10" width="20.796875" style="9" customWidth="1"/>
    <col min="11" max="23" width="7.8984375" style="9" customWidth="1"/>
    <col min="24" max="27" width="7" style="9" customWidth="1"/>
    <col min="28" max="28" width="10.69921875" style="9"/>
    <col min="29" max="29" width="18.796875" style="9" customWidth="1"/>
    <col min="30" max="30" width="7.5" style="9" customWidth="1"/>
    <col min="31" max="31" width="9.796875" style="9" customWidth="1"/>
    <col min="32" max="47" width="7" style="9" customWidth="1"/>
    <col min="48" max="48" width="10.69921875" style="9"/>
    <col min="49" max="49" width="18.59765625" style="9" customWidth="1"/>
    <col min="50" max="52" width="7.69921875" style="9" customWidth="1"/>
    <col min="53" max="70" width="5.8984375" style="9" customWidth="1"/>
    <col min="71" max="16384" width="10.69921875" style="9"/>
  </cols>
  <sheetData>
    <row r="1" spans="1:70" ht="19.5" customHeight="1">
      <c r="B1" s="39" t="s">
        <v>377</v>
      </c>
      <c r="C1" s="39"/>
      <c r="D1" s="6"/>
      <c r="E1" s="6"/>
      <c r="F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18" customHeight="1">
      <c r="G2" s="6"/>
      <c r="J2" s="40" t="s">
        <v>119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4" t="s">
        <v>118</v>
      </c>
      <c r="AA2" s="7"/>
      <c r="AB2" s="6"/>
      <c r="AC2" s="22" t="s">
        <v>120</v>
      </c>
      <c r="AD2" s="6"/>
      <c r="AE2" s="6"/>
      <c r="AF2" s="6"/>
      <c r="AG2" s="6"/>
      <c r="AH2" s="6"/>
      <c r="AI2" s="6"/>
      <c r="AJ2" s="6"/>
      <c r="AK2" s="7"/>
      <c r="AL2" s="6"/>
      <c r="AM2" s="6"/>
      <c r="AN2" s="6"/>
      <c r="AO2" s="6"/>
      <c r="AP2" s="6"/>
      <c r="AQ2" s="6"/>
      <c r="AR2" s="6"/>
      <c r="AS2" s="6"/>
      <c r="AT2" s="78" t="s">
        <v>118</v>
      </c>
      <c r="AU2" s="7"/>
      <c r="AV2" s="6"/>
      <c r="AW2" s="22" t="s">
        <v>121</v>
      </c>
      <c r="AX2" s="6"/>
      <c r="AY2" s="6"/>
      <c r="AZ2" s="6"/>
      <c r="BA2" s="6"/>
      <c r="BB2" s="6"/>
      <c r="BC2" s="6"/>
      <c r="BD2" s="6"/>
      <c r="BE2" s="6"/>
      <c r="BF2" s="7"/>
      <c r="BG2" s="6"/>
      <c r="BH2" s="6"/>
      <c r="BI2" s="6"/>
      <c r="BJ2" s="6"/>
      <c r="BK2" s="6"/>
      <c r="BL2" s="6"/>
      <c r="BM2" s="6"/>
      <c r="BN2" s="6"/>
      <c r="BO2" s="6"/>
      <c r="BP2" s="6"/>
      <c r="BQ2" s="78" t="s">
        <v>118</v>
      </c>
      <c r="BR2" s="7"/>
    </row>
    <row r="3" spans="1:70" ht="18" customHeight="1">
      <c r="B3" s="24" t="s">
        <v>127</v>
      </c>
      <c r="C3" s="24"/>
      <c r="D3" s="20"/>
      <c r="E3" s="20"/>
      <c r="F3" s="6"/>
      <c r="G3" s="6"/>
      <c r="H3" s="157"/>
      <c r="I3" s="21"/>
      <c r="J3" s="161"/>
      <c r="K3" s="54"/>
      <c r="L3" s="53"/>
      <c r="M3" s="53"/>
      <c r="N3" s="119" t="s">
        <v>285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82"/>
      <c r="AB3" s="1"/>
      <c r="AC3" s="421" t="s">
        <v>286</v>
      </c>
      <c r="AD3" s="51"/>
      <c r="AE3" s="54"/>
      <c r="AF3" s="53"/>
      <c r="AG3" s="53"/>
      <c r="AH3" s="119" t="s">
        <v>123</v>
      </c>
      <c r="AI3" s="53"/>
      <c r="AJ3" s="54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82"/>
      <c r="AV3" s="113"/>
      <c r="AW3" s="421" t="s">
        <v>128</v>
      </c>
      <c r="AX3" s="54"/>
      <c r="AY3" s="53"/>
      <c r="AZ3" s="53"/>
      <c r="BA3" s="53"/>
      <c r="BB3" s="50" t="s">
        <v>124</v>
      </c>
      <c r="BC3" s="53"/>
      <c r="BD3" s="53"/>
      <c r="BE3" s="53"/>
      <c r="BF3" s="50" t="s">
        <v>125</v>
      </c>
      <c r="BG3" s="53"/>
      <c r="BH3" s="53"/>
      <c r="BI3" s="53"/>
      <c r="BJ3" s="50" t="s">
        <v>16</v>
      </c>
      <c r="BK3" s="53"/>
      <c r="BL3" s="53"/>
      <c r="BM3" s="53"/>
      <c r="BN3" s="50" t="s">
        <v>6</v>
      </c>
      <c r="BO3" s="53"/>
      <c r="BP3" s="53"/>
      <c r="BQ3" s="53"/>
      <c r="BR3" s="82"/>
    </row>
    <row r="4" spans="1:70" ht="18" customHeight="1">
      <c r="B4" s="6"/>
      <c r="C4" s="6"/>
      <c r="D4" s="6"/>
      <c r="E4" s="6"/>
      <c r="F4" s="6"/>
      <c r="G4" s="6"/>
      <c r="H4" s="6" t="s">
        <v>321</v>
      </c>
      <c r="I4" s="21"/>
      <c r="J4" s="156" t="s">
        <v>128</v>
      </c>
      <c r="K4" s="391" t="s">
        <v>295</v>
      </c>
      <c r="L4" s="461"/>
      <c r="M4" s="427"/>
      <c r="N4" s="391" t="s">
        <v>287</v>
      </c>
      <c r="O4" s="427"/>
      <c r="P4" s="46" t="s">
        <v>129</v>
      </c>
      <c r="Q4" s="50" t="s">
        <v>130</v>
      </c>
      <c r="R4" s="50" t="s">
        <v>131</v>
      </c>
      <c r="S4" s="47" t="s">
        <v>132</v>
      </c>
      <c r="T4" s="56" t="s">
        <v>133</v>
      </c>
      <c r="U4" s="86" t="s">
        <v>134</v>
      </c>
      <c r="V4" s="86" t="s">
        <v>131</v>
      </c>
      <c r="W4" s="86" t="s">
        <v>132</v>
      </c>
      <c r="X4" s="56" t="s">
        <v>135</v>
      </c>
      <c r="Y4" s="86" t="s">
        <v>136</v>
      </c>
      <c r="Z4" s="86" t="s">
        <v>131</v>
      </c>
      <c r="AA4" s="109" t="s">
        <v>132</v>
      </c>
      <c r="AB4" s="1"/>
      <c r="AC4" s="463"/>
      <c r="AD4" s="68" t="s">
        <v>297</v>
      </c>
      <c r="AE4" s="391" t="s">
        <v>170</v>
      </c>
      <c r="AF4" s="407"/>
      <c r="AG4" s="392"/>
      <c r="AH4" s="391" t="s">
        <v>298</v>
      </c>
      <c r="AI4" s="407"/>
      <c r="AJ4" s="56" t="s">
        <v>129</v>
      </c>
      <c r="AK4" s="86" t="s">
        <v>130</v>
      </c>
      <c r="AL4" s="86" t="s">
        <v>131</v>
      </c>
      <c r="AM4" s="86" t="s">
        <v>132</v>
      </c>
      <c r="AN4" s="56" t="s">
        <v>133</v>
      </c>
      <c r="AO4" s="86" t="s">
        <v>134</v>
      </c>
      <c r="AP4" s="86" t="s">
        <v>131</v>
      </c>
      <c r="AQ4" s="86" t="s">
        <v>132</v>
      </c>
      <c r="AR4" s="56" t="s">
        <v>135</v>
      </c>
      <c r="AS4" s="86" t="s">
        <v>136</v>
      </c>
      <c r="AT4" s="86" t="s">
        <v>131</v>
      </c>
      <c r="AU4" s="109" t="s">
        <v>132</v>
      </c>
      <c r="AV4" s="1"/>
      <c r="AW4" s="464"/>
      <c r="AX4" s="391" t="s">
        <v>170</v>
      </c>
      <c r="AY4" s="461"/>
      <c r="AZ4" s="427"/>
      <c r="BA4" s="87"/>
      <c r="BB4" s="86" t="s">
        <v>129</v>
      </c>
      <c r="BC4" s="50" t="s">
        <v>130</v>
      </c>
      <c r="BD4" s="50" t="s">
        <v>131</v>
      </c>
      <c r="BE4" s="50" t="s">
        <v>132</v>
      </c>
      <c r="BF4" s="82"/>
      <c r="BG4" s="87"/>
      <c r="BH4" s="86" t="s">
        <v>133</v>
      </c>
      <c r="BI4" s="86" t="s">
        <v>134</v>
      </c>
      <c r="BJ4" s="86" t="s">
        <v>131</v>
      </c>
      <c r="BK4" s="86" t="s">
        <v>132</v>
      </c>
      <c r="BL4" s="85"/>
      <c r="BM4" s="87"/>
      <c r="BN4" s="86" t="s">
        <v>135</v>
      </c>
      <c r="BO4" s="86" t="s">
        <v>136</v>
      </c>
      <c r="BP4" s="86" t="s">
        <v>131</v>
      </c>
      <c r="BQ4" s="86" t="s">
        <v>132</v>
      </c>
      <c r="BR4" s="114"/>
    </row>
    <row r="5" spans="1:70" ht="18" customHeight="1">
      <c r="B5" s="79"/>
      <c r="C5" s="80"/>
      <c r="D5" s="80"/>
      <c r="E5" s="110"/>
      <c r="F5" s="45"/>
      <c r="G5" s="453" t="s">
        <v>322</v>
      </c>
      <c r="H5" s="453" t="s">
        <v>323</v>
      </c>
      <c r="I5" s="21"/>
      <c r="J5" s="160"/>
      <c r="K5" s="428"/>
      <c r="L5" s="462"/>
      <c r="M5" s="429"/>
      <c r="N5" s="428" t="s">
        <v>288</v>
      </c>
      <c r="O5" s="429"/>
      <c r="P5" s="46" t="s">
        <v>289</v>
      </c>
      <c r="Q5" s="49"/>
      <c r="R5" s="444" t="s">
        <v>290</v>
      </c>
      <c r="S5" s="445"/>
      <c r="T5" s="165" t="s">
        <v>291</v>
      </c>
      <c r="U5" s="85"/>
      <c r="V5" s="444" t="s">
        <v>290</v>
      </c>
      <c r="W5" s="445"/>
      <c r="X5" s="166" t="s">
        <v>291</v>
      </c>
      <c r="Y5" s="85"/>
      <c r="Z5" s="444" t="s">
        <v>290</v>
      </c>
      <c r="AA5" s="445"/>
      <c r="AB5" s="1"/>
      <c r="AC5" s="463"/>
      <c r="AD5" s="68" t="s">
        <v>296</v>
      </c>
      <c r="AE5" s="393"/>
      <c r="AF5" s="408"/>
      <c r="AG5" s="394"/>
      <c r="AH5" s="428" t="s">
        <v>299</v>
      </c>
      <c r="AI5" s="408"/>
      <c r="AJ5" s="166" t="s">
        <v>292</v>
      </c>
      <c r="AK5" s="82"/>
      <c r="AL5" s="444" t="s">
        <v>290</v>
      </c>
      <c r="AM5" s="446"/>
      <c r="AN5" s="166" t="s">
        <v>293</v>
      </c>
      <c r="AO5" s="85"/>
      <c r="AP5" s="444" t="s">
        <v>290</v>
      </c>
      <c r="AQ5" s="460"/>
      <c r="AR5" s="166" t="s">
        <v>293</v>
      </c>
      <c r="AS5" s="85"/>
      <c r="AT5" s="444" t="s">
        <v>290</v>
      </c>
      <c r="AU5" s="460"/>
      <c r="AV5" s="1"/>
      <c r="AW5" s="464"/>
      <c r="AX5" s="428"/>
      <c r="AY5" s="462"/>
      <c r="AZ5" s="429"/>
      <c r="BA5" s="403" t="s">
        <v>260</v>
      </c>
      <c r="BB5" s="404"/>
      <c r="BC5" s="403" t="s">
        <v>346</v>
      </c>
      <c r="BD5" s="404"/>
      <c r="BE5" s="444" t="s">
        <v>294</v>
      </c>
      <c r="BF5" s="445"/>
      <c r="BG5" s="403" t="s">
        <v>260</v>
      </c>
      <c r="BH5" s="404"/>
      <c r="BI5" s="403" t="s">
        <v>346</v>
      </c>
      <c r="BJ5" s="404"/>
      <c r="BK5" s="444" t="s">
        <v>294</v>
      </c>
      <c r="BL5" s="445"/>
      <c r="BM5" s="403" t="s">
        <v>260</v>
      </c>
      <c r="BN5" s="404"/>
      <c r="BO5" s="403" t="s">
        <v>346</v>
      </c>
      <c r="BP5" s="404"/>
      <c r="BQ5" s="444" t="s">
        <v>294</v>
      </c>
      <c r="BR5" s="445"/>
    </row>
    <row r="6" spans="1:70" ht="18" customHeight="1">
      <c r="B6" s="98"/>
      <c r="C6" s="135"/>
      <c r="D6" s="1" t="s">
        <v>128</v>
      </c>
      <c r="E6" s="113"/>
      <c r="F6" s="159" t="s">
        <v>199</v>
      </c>
      <c r="G6" s="454"/>
      <c r="H6" s="454"/>
      <c r="I6" s="21"/>
      <c r="J6" s="134"/>
      <c r="K6" s="56" t="s">
        <v>14</v>
      </c>
      <c r="L6" s="56" t="s">
        <v>32</v>
      </c>
      <c r="M6" s="56" t="s">
        <v>33</v>
      </c>
      <c r="N6" s="56" t="s">
        <v>32</v>
      </c>
      <c r="O6" s="56" t="s">
        <v>33</v>
      </c>
      <c r="P6" s="56" t="s">
        <v>32</v>
      </c>
      <c r="Q6" s="90" t="s">
        <v>33</v>
      </c>
      <c r="R6" s="56" t="s">
        <v>32</v>
      </c>
      <c r="S6" s="57" t="s">
        <v>33</v>
      </c>
      <c r="T6" s="56" t="s">
        <v>32</v>
      </c>
      <c r="U6" s="56" t="s">
        <v>33</v>
      </c>
      <c r="V6" s="56" t="s">
        <v>32</v>
      </c>
      <c r="W6" s="56" t="s">
        <v>33</v>
      </c>
      <c r="X6" s="56" t="s">
        <v>32</v>
      </c>
      <c r="Y6" s="56" t="s">
        <v>33</v>
      </c>
      <c r="Z6" s="56" t="s">
        <v>32</v>
      </c>
      <c r="AA6" s="57" t="s">
        <v>33</v>
      </c>
      <c r="AB6" s="1"/>
      <c r="AC6" s="422"/>
      <c r="AD6" s="56"/>
      <c r="AE6" s="56" t="s">
        <v>14</v>
      </c>
      <c r="AF6" s="56" t="s">
        <v>32</v>
      </c>
      <c r="AG6" s="56" t="s">
        <v>33</v>
      </c>
      <c r="AH6" s="56" t="s">
        <v>32</v>
      </c>
      <c r="AI6" s="56" t="s">
        <v>33</v>
      </c>
      <c r="AJ6" s="56" t="s">
        <v>32</v>
      </c>
      <c r="AK6" s="57" t="s">
        <v>33</v>
      </c>
      <c r="AL6" s="90" t="s">
        <v>32</v>
      </c>
      <c r="AM6" s="90" t="s">
        <v>33</v>
      </c>
      <c r="AN6" s="56" t="s">
        <v>32</v>
      </c>
      <c r="AO6" s="56" t="s">
        <v>33</v>
      </c>
      <c r="AP6" s="56" t="s">
        <v>32</v>
      </c>
      <c r="AQ6" s="56" t="s">
        <v>33</v>
      </c>
      <c r="AR6" s="56" t="s">
        <v>32</v>
      </c>
      <c r="AS6" s="56" t="s">
        <v>33</v>
      </c>
      <c r="AT6" s="56" t="s">
        <v>32</v>
      </c>
      <c r="AU6" s="57" t="s">
        <v>33</v>
      </c>
      <c r="AV6" s="1"/>
      <c r="AW6" s="430"/>
      <c r="AX6" s="56" t="s">
        <v>14</v>
      </c>
      <c r="AY6" s="56" t="s">
        <v>32</v>
      </c>
      <c r="AZ6" s="56" t="s">
        <v>33</v>
      </c>
      <c r="BA6" s="56" t="s">
        <v>32</v>
      </c>
      <c r="BB6" s="56" t="s">
        <v>33</v>
      </c>
      <c r="BC6" s="56" t="s">
        <v>32</v>
      </c>
      <c r="BD6" s="56" t="s">
        <v>33</v>
      </c>
      <c r="BE6" s="56" t="s">
        <v>32</v>
      </c>
      <c r="BF6" s="57" t="s">
        <v>33</v>
      </c>
      <c r="BG6" s="56" t="s">
        <v>32</v>
      </c>
      <c r="BH6" s="57" t="s">
        <v>33</v>
      </c>
      <c r="BI6" s="56" t="s">
        <v>32</v>
      </c>
      <c r="BJ6" s="57" t="s">
        <v>33</v>
      </c>
      <c r="BK6" s="56" t="s">
        <v>32</v>
      </c>
      <c r="BL6" s="56" t="s">
        <v>33</v>
      </c>
      <c r="BM6" s="56" t="s">
        <v>32</v>
      </c>
      <c r="BN6" s="56" t="s">
        <v>33</v>
      </c>
      <c r="BO6" s="56" t="s">
        <v>32</v>
      </c>
      <c r="BP6" s="56" t="s">
        <v>33</v>
      </c>
      <c r="BQ6" s="56" t="s">
        <v>32</v>
      </c>
      <c r="BR6" s="57" t="s">
        <v>33</v>
      </c>
    </row>
    <row r="7" spans="1:70" ht="22.5" customHeight="1">
      <c r="B7" s="87"/>
      <c r="C7" s="85"/>
      <c r="D7" s="85"/>
      <c r="E7" s="114"/>
      <c r="F7" s="114"/>
      <c r="G7" s="455"/>
      <c r="H7" s="455"/>
      <c r="I7" s="21"/>
      <c r="J7" s="55" t="s">
        <v>414</v>
      </c>
      <c r="K7" s="66">
        <v>2495</v>
      </c>
      <c r="L7" s="66">
        <v>775</v>
      </c>
      <c r="M7" s="66">
        <v>1720</v>
      </c>
      <c r="N7" s="66">
        <v>724</v>
      </c>
      <c r="O7" s="66">
        <v>1464</v>
      </c>
      <c r="P7" s="66">
        <v>25</v>
      </c>
      <c r="Q7" s="67">
        <v>184</v>
      </c>
      <c r="R7" s="66">
        <v>25</v>
      </c>
      <c r="S7" s="67">
        <v>184</v>
      </c>
      <c r="T7" s="66">
        <v>728</v>
      </c>
      <c r="U7" s="66">
        <v>1520</v>
      </c>
      <c r="V7" s="66">
        <v>677</v>
      </c>
      <c r="W7" s="66">
        <v>1264</v>
      </c>
      <c r="X7" s="66">
        <v>22</v>
      </c>
      <c r="Y7" s="66">
        <v>16</v>
      </c>
      <c r="Z7" s="66">
        <v>22</v>
      </c>
      <c r="AA7" s="105">
        <v>16</v>
      </c>
      <c r="AB7" s="1"/>
      <c r="AC7" s="55" t="s">
        <v>411</v>
      </c>
      <c r="AD7" s="96">
        <v>2240</v>
      </c>
      <c r="AE7" s="96">
        <v>1091</v>
      </c>
      <c r="AF7" s="96">
        <v>362</v>
      </c>
      <c r="AG7" s="96">
        <v>729</v>
      </c>
      <c r="AH7" s="96">
        <v>342</v>
      </c>
      <c r="AI7" s="96">
        <v>640</v>
      </c>
      <c r="AJ7" s="96">
        <v>12</v>
      </c>
      <c r="AK7" s="95">
        <v>92</v>
      </c>
      <c r="AL7" s="95">
        <v>12</v>
      </c>
      <c r="AM7" s="95">
        <v>92</v>
      </c>
      <c r="AN7" s="96">
        <v>328</v>
      </c>
      <c r="AO7" s="96">
        <v>621</v>
      </c>
      <c r="AP7" s="96">
        <v>308</v>
      </c>
      <c r="AQ7" s="96">
        <v>532</v>
      </c>
      <c r="AR7" s="96">
        <v>22</v>
      </c>
      <c r="AS7" s="96">
        <v>16</v>
      </c>
      <c r="AT7" s="96">
        <v>22</v>
      </c>
      <c r="AU7" s="95">
        <v>16</v>
      </c>
      <c r="AV7" s="1"/>
      <c r="AW7" s="169" t="s">
        <v>379</v>
      </c>
      <c r="AX7" s="96">
        <v>1083</v>
      </c>
      <c r="AY7" s="96">
        <v>360</v>
      </c>
      <c r="AZ7" s="96">
        <v>723</v>
      </c>
      <c r="BA7" s="96">
        <v>16</v>
      </c>
      <c r="BB7" s="96">
        <v>87</v>
      </c>
      <c r="BC7" s="96">
        <v>16</v>
      </c>
      <c r="BD7" s="96">
        <v>87</v>
      </c>
      <c r="BE7" s="96">
        <v>14</v>
      </c>
      <c r="BF7" s="95">
        <v>80</v>
      </c>
      <c r="BG7" s="96">
        <v>327</v>
      </c>
      <c r="BH7" s="95">
        <v>618</v>
      </c>
      <c r="BI7" s="96">
        <v>295</v>
      </c>
      <c r="BJ7" s="95">
        <v>545</v>
      </c>
      <c r="BK7" s="96">
        <v>286</v>
      </c>
      <c r="BL7" s="96">
        <v>579</v>
      </c>
      <c r="BM7" s="96">
        <v>17</v>
      </c>
      <c r="BN7" s="96">
        <v>18</v>
      </c>
      <c r="BO7" s="96">
        <v>17</v>
      </c>
      <c r="BP7" s="96">
        <v>18</v>
      </c>
      <c r="BQ7" s="96">
        <v>11</v>
      </c>
      <c r="BR7" s="95">
        <v>14</v>
      </c>
    </row>
    <row r="8" spans="1:70" ht="22.5" customHeight="1">
      <c r="B8" s="79"/>
      <c r="C8" s="80"/>
      <c r="D8" s="456" t="s">
        <v>376</v>
      </c>
      <c r="E8" s="364"/>
      <c r="F8" s="449">
        <v>30</v>
      </c>
      <c r="G8" s="449">
        <v>243</v>
      </c>
      <c r="H8" s="449">
        <v>60</v>
      </c>
      <c r="I8" s="21"/>
      <c r="J8" s="142" t="s">
        <v>413</v>
      </c>
      <c r="K8" s="60">
        <f t="shared" ref="K8:AA8" si="0">K9+K11+K13+K20+K26+K29+K38+K43</f>
        <v>2367</v>
      </c>
      <c r="L8" s="60">
        <f t="shared" si="0"/>
        <v>731</v>
      </c>
      <c r="M8" s="60">
        <f t="shared" si="0"/>
        <v>1636</v>
      </c>
      <c r="N8" s="60">
        <f t="shared" si="0"/>
        <v>674</v>
      </c>
      <c r="O8" s="60">
        <f t="shared" si="0"/>
        <v>1381</v>
      </c>
      <c r="P8" s="60">
        <f t="shared" si="0"/>
        <v>24</v>
      </c>
      <c r="Q8" s="61">
        <f t="shared" si="0"/>
        <v>188</v>
      </c>
      <c r="R8" s="60">
        <f t="shared" si="0"/>
        <v>24</v>
      </c>
      <c r="S8" s="60">
        <f t="shared" si="0"/>
        <v>188</v>
      </c>
      <c r="T8" s="60">
        <f t="shared" si="0"/>
        <v>707</v>
      </c>
      <c r="U8" s="60">
        <f t="shared" si="0"/>
        <v>1448</v>
      </c>
      <c r="V8" s="60">
        <f t="shared" si="0"/>
        <v>650</v>
      </c>
      <c r="W8" s="60">
        <f t="shared" si="0"/>
        <v>1193</v>
      </c>
      <c r="X8" s="60">
        <f t="shared" si="0"/>
        <v>0</v>
      </c>
      <c r="Y8" s="60">
        <f t="shared" si="0"/>
        <v>0</v>
      </c>
      <c r="Z8" s="60">
        <f t="shared" si="0"/>
        <v>0</v>
      </c>
      <c r="AA8" s="61">
        <f t="shared" si="0"/>
        <v>0</v>
      </c>
      <c r="AB8" s="167"/>
      <c r="AC8" s="168" t="s">
        <v>412</v>
      </c>
      <c r="AD8" s="151">
        <f t="shared" ref="AD8:AU8" si="1">AD9+AD11+AD13+AD20+AD26+AD29+AD38+AD43</f>
        <v>2271</v>
      </c>
      <c r="AE8" s="151">
        <f t="shared" si="1"/>
        <v>1027</v>
      </c>
      <c r="AF8" s="151">
        <f t="shared" si="1"/>
        <v>326</v>
      </c>
      <c r="AG8" s="151">
        <f t="shared" si="1"/>
        <v>701</v>
      </c>
      <c r="AH8" s="151">
        <f t="shared" si="1"/>
        <v>303</v>
      </c>
      <c r="AI8" s="151">
        <f t="shared" si="1"/>
        <v>617</v>
      </c>
      <c r="AJ8" s="151">
        <f t="shared" si="1"/>
        <v>12</v>
      </c>
      <c r="AK8" s="93">
        <f t="shared" si="1"/>
        <v>96</v>
      </c>
      <c r="AL8" s="151">
        <f t="shared" si="1"/>
        <v>12</v>
      </c>
      <c r="AM8" s="151">
        <f t="shared" si="1"/>
        <v>96</v>
      </c>
      <c r="AN8" s="151">
        <f t="shared" si="1"/>
        <v>314</v>
      </c>
      <c r="AO8" s="151">
        <f t="shared" si="1"/>
        <v>605</v>
      </c>
      <c r="AP8" s="151">
        <f t="shared" si="1"/>
        <v>291</v>
      </c>
      <c r="AQ8" s="151">
        <f t="shared" si="1"/>
        <v>521</v>
      </c>
      <c r="AR8" s="151">
        <f t="shared" si="1"/>
        <v>0</v>
      </c>
      <c r="AS8" s="151">
        <f t="shared" si="1"/>
        <v>0</v>
      </c>
      <c r="AT8" s="151">
        <f t="shared" si="1"/>
        <v>0</v>
      </c>
      <c r="AU8" s="93">
        <f t="shared" si="1"/>
        <v>0</v>
      </c>
      <c r="AV8" s="1"/>
      <c r="AW8" s="170" t="s">
        <v>406</v>
      </c>
      <c r="AX8" s="151">
        <f t="shared" ref="AX8:BR8" si="2">AX9+AX11+AX13+AX19+AX25+AX28+AX38+AX43</f>
        <v>1059</v>
      </c>
      <c r="AY8" s="151">
        <f t="shared" si="2"/>
        <v>319</v>
      </c>
      <c r="AZ8" s="151">
        <f t="shared" si="2"/>
        <v>740</v>
      </c>
      <c r="BA8" s="151">
        <f t="shared" si="2"/>
        <v>10</v>
      </c>
      <c r="BB8" s="151">
        <f t="shared" si="2"/>
        <v>87</v>
      </c>
      <c r="BC8" s="151">
        <f t="shared" si="2"/>
        <v>10</v>
      </c>
      <c r="BD8" s="151">
        <f t="shared" si="2"/>
        <v>87</v>
      </c>
      <c r="BE8" s="151">
        <f t="shared" si="2"/>
        <v>10</v>
      </c>
      <c r="BF8" s="93">
        <f t="shared" si="2"/>
        <v>80</v>
      </c>
      <c r="BG8" s="151">
        <f t="shared" si="2"/>
        <v>291</v>
      </c>
      <c r="BH8" s="93">
        <f t="shared" si="2"/>
        <v>637</v>
      </c>
      <c r="BI8" s="151">
        <f t="shared" si="2"/>
        <v>276</v>
      </c>
      <c r="BJ8" s="93">
        <f t="shared" si="2"/>
        <v>554</v>
      </c>
      <c r="BK8" s="151">
        <f t="shared" si="2"/>
        <v>257</v>
      </c>
      <c r="BL8" s="151">
        <f t="shared" si="2"/>
        <v>581</v>
      </c>
      <c r="BM8" s="151">
        <f t="shared" si="2"/>
        <v>18</v>
      </c>
      <c r="BN8" s="151">
        <f t="shared" si="2"/>
        <v>16</v>
      </c>
      <c r="BO8" s="151">
        <f t="shared" si="2"/>
        <v>18</v>
      </c>
      <c r="BP8" s="151">
        <f t="shared" si="2"/>
        <v>16</v>
      </c>
      <c r="BQ8" s="151">
        <f t="shared" si="2"/>
        <v>17</v>
      </c>
      <c r="BR8" s="93">
        <f t="shared" si="2"/>
        <v>10</v>
      </c>
    </row>
    <row r="9" spans="1:70" ht="21" customHeight="1">
      <c r="B9" s="87"/>
      <c r="C9" s="85"/>
      <c r="D9" s="457"/>
      <c r="E9" s="114"/>
      <c r="F9" s="450"/>
      <c r="G9" s="450"/>
      <c r="H9" s="450"/>
      <c r="I9" s="21"/>
      <c r="J9" s="163" t="s">
        <v>221</v>
      </c>
      <c r="K9" s="141">
        <f t="shared" ref="K9:AA9" si="3">SUM(K10:K10)</f>
        <v>74</v>
      </c>
      <c r="L9" s="141">
        <f t="shared" si="3"/>
        <v>55</v>
      </c>
      <c r="M9" s="141">
        <f t="shared" si="3"/>
        <v>19</v>
      </c>
      <c r="N9" s="141">
        <f t="shared" si="3"/>
        <v>55</v>
      </c>
      <c r="O9" s="105">
        <v>19</v>
      </c>
      <c r="P9" s="66">
        <f t="shared" si="3"/>
        <v>0</v>
      </c>
      <c r="Q9" s="67">
        <f t="shared" si="3"/>
        <v>0</v>
      </c>
      <c r="R9" s="66">
        <f t="shared" si="3"/>
        <v>0</v>
      </c>
      <c r="S9" s="66">
        <f t="shared" si="3"/>
        <v>0</v>
      </c>
      <c r="T9" s="66">
        <f t="shared" si="3"/>
        <v>55</v>
      </c>
      <c r="U9" s="66">
        <f t="shared" si="3"/>
        <v>19</v>
      </c>
      <c r="V9" s="66">
        <f t="shared" si="3"/>
        <v>55</v>
      </c>
      <c r="W9" s="66">
        <v>19</v>
      </c>
      <c r="X9" s="66">
        <f t="shared" si="3"/>
        <v>0</v>
      </c>
      <c r="Y9" s="66">
        <f t="shared" si="3"/>
        <v>0</v>
      </c>
      <c r="Z9" s="66">
        <f t="shared" si="3"/>
        <v>0</v>
      </c>
      <c r="AA9" s="67">
        <f t="shared" si="3"/>
        <v>0</v>
      </c>
      <c r="AB9" s="1"/>
      <c r="AC9" s="163" t="s">
        <v>221</v>
      </c>
      <c r="AD9" s="66">
        <f>SUM(AD10:AD10)</f>
        <v>160</v>
      </c>
      <c r="AE9" s="66">
        <f>SUM(AE10:AE10)</f>
        <v>42</v>
      </c>
      <c r="AF9" s="96">
        <f>AJ9+AN9+AR9</f>
        <v>30</v>
      </c>
      <c r="AG9" s="96">
        <f>AK9+AO9+AS9</f>
        <v>12</v>
      </c>
      <c r="AH9" s="96">
        <f>AL9+AP9+AT9</f>
        <v>30</v>
      </c>
      <c r="AI9" s="96">
        <f>AM9+AQ9+AU9</f>
        <v>12</v>
      </c>
      <c r="AJ9" s="96">
        <f>AJ10</f>
        <v>0</v>
      </c>
      <c r="AK9" s="95">
        <f t="shared" ref="AK9:AU9" si="4">AK10</f>
        <v>0</v>
      </c>
      <c r="AL9" s="96">
        <f t="shared" si="4"/>
        <v>0</v>
      </c>
      <c r="AM9" s="96">
        <f t="shared" si="4"/>
        <v>0</v>
      </c>
      <c r="AN9" s="96">
        <f t="shared" si="4"/>
        <v>30</v>
      </c>
      <c r="AO9" s="96">
        <f t="shared" si="4"/>
        <v>12</v>
      </c>
      <c r="AP9" s="96">
        <f t="shared" si="4"/>
        <v>30</v>
      </c>
      <c r="AQ9" s="96">
        <f t="shared" si="4"/>
        <v>12</v>
      </c>
      <c r="AR9" s="96">
        <f t="shared" si="4"/>
        <v>0</v>
      </c>
      <c r="AS9" s="96">
        <f t="shared" si="4"/>
        <v>0</v>
      </c>
      <c r="AT9" s="96">
        <f t="shared" si="4"/>
        <v>0</v>
      </c>
      <c r="AU9" s="95">
        <f t="shared" si="4"/>
        <v>0</v>
      </c>
      <c r="AV9" s="1"/>
      <c r="AW9" s="163" t="s">
        <v>221</v>
      </c>
      <c r="AX9" s="66">
        <f>AX10</f>
        <v>39</v>
      </c>
      <c r="AY9" s="66">
        <f>AY10</f>
        <v>30</v>
      </c>
      <c r="AZ9" s="66">
        <f>AZ10</f>
        <v>9</v>
      </c>
      <c r="BA9" s="96">
        <f>BA10</f>
        <v>0</v>
      </c>
      <c r="BB9" s="96">
        <f t="shared" ref="BB9:BR9" si="5">BB10</f>
        <v>0</v>
      </c>
      <c r="BC9" s="96">
        <f t="shared" si="5"/>
        <v>0</v>
      </c>
      <c r="BD9" s="96">
        <f t="shared" si="5"/>
        <v>0</v>
      </c>
      <c r="BE9" s="96">
        <f t="shared" si="5"/>
        <v>0</v>
      </c>
      <c r="BF9" s="95">
        <f t="shared" si="5"/>
        <v>0</v>
      </c>
      <c r="BG9" s="96">
        <f t="shared" si="5"/>
        <v>30</v>
      </c>
      <c r="BH9" s="96">
        <f t="shared" si="5"/>
        <v>9</v>
      </c>
      <c r="BI9" s="96">
        <f t="shared" si="5"/>
        <v>30</v>
      </c>
      <c r="BJ9" s="96">
        <f t="shared" si="5"/>
        <v>9</v>
      </c>
      <c r="BK9" s="96">
        <f t="shared" si="5"/>
        <v>22</v>
      </c>
      <c r="BL9" s="96">
        <f t="shared" si="5"/>
        <v>5</v>
      </c>
      <c r="BM9" s="96">
        <f t="shared" si="5"/>
        <v>0</v>
      </c>
      <c r="BN9" s="96">
        <f t="shared" si="5"/>
        <v>0</v>
      </c>
      <c r="BO9" s="96">
        <f t="shared" si="5"/>
        <v>0</v>
      </c>
      <c r="BP9" s="96">
        <f t="shared" si="5"/>
        <v>0</v>
      </c>
      <c r="BQ9" s="96">
        <f t="shared" si="5"/>
        <v>0</v>
      </c>
      <c r="BR9" s="95">
        <f t="shared" si="5"/>
        <v>0</v>
      </c>
    </row>
    <row r="10" spans="1:70" ht="21" customHeight="1">
      <c r="A10" s="21"/>
      <c r="B10" s="1"/>
      <c r="C10" s="1"/>
      <c r="D10" s="458" t="s">
        <v>409</v>
      </c>
      <c r="E10" s="162"/>
      <c r="F10" s="451">
        <f>F12+F14+F16</f>
        <v>29</v>
      </c>
      <c r="G10" s="451">
        <f>G12+G14+G16</f>
        <v>248</v>
      </c>
      <c r="H10" s="451">
        <f>H12+H14+H16</f>
        <v>60</v>
      </c>
      <c r="I10" s="21"/>
      <c r="J10" s="329" t="s">
        <v>141</v>
      </c>
      <c r="K10" s="261">
        <f>L10+M10</f>
        <v>74</v>
      </c>
      <c r="L10" s="261">
        <f>P10+T10+X10</f>
        <v>55</v>
      </c>
      <c r="M10" s="261">
        <f>Q10+U10+Y10</f>
        <v>19</v>
      </c>
      <c r="N10" s="261">
        <f>R10+V10+Z10</f>
        <v>55</v>
      </c>
      <c r="O10" s="259">
        <v>19</v>
      </c>
      <c r="P10" s="261">
        <v>0</v>
      </c>
      <c r="Q10" s="259">
        <v>0</v>
      </c>
      <c r="R10" s="261">
        <v>0</v>
      </c>
      <c r="S10" s="259">
        <v>0</v>
      </c>
      <c r="T10" s="261">
        <v>55</v>
      </c>
      <c r="U10" s="261">
        <v>19</v>
      </c>
      <c r="V10" s="261">
        <v>55</v>
      </c>
      <c r="W10" s="261">
        <v>19</v>
      </c>
      <c r="X10" s="261">
        <v>0</v>
      </c>
      <c r="Y10" s="261">
        <v>0</v>
      </c>
      <c r="Z10" s="261">
        <v>0</v>
      </c>
      <c r="AA10" s="259">
        <v>0</v>
      </c>
      <c r="AB10" s="330"/>
      <c r="AC10" s="329" t="s">
        <v>141</v>
      </c>
      <c r="AD10" s="283">
        <v>160</v>
      </c>
      <c r="AE10" s="261">
        <f>AF10+AG10</f>
        <v>42</v>
      </c>
      <c r="AF10" s="283">
        <v>30</v>
      </c>
      <c r="AG10" s="283">
        <v>12</v>
      </c>
      <c r="AH10" s="261">
        <f t="shared" ref="AH10:AH45" si="6">AL10+AP10+AT10</f>
        <v>30</v>
      </c>
      <c r="AI10" s="261">
        <f t="shared" ref="AI10:AI45" si="7">AM10+AQ10+AU10</f>
        <v>12</v>
      </c>
      <c r="AJ10" s="283">
        <v>0</v>
      </c>
      <c r="AK10" s="282">
        <v>0</v>
      </c>
      <c r="AL10" s="282">
        <v>0</v>
      </c>
      <c r="AM10" s="282">
        <v>0</v>
      </c>
      <c r="AN10" s="283">
        <v>30</v>
      </c>
      <c r="AO10" s="283">
        <v>12</v>
      </c>
      <c r="AP10" s="283">
        <v>30</v>
      </c>
      <c r="AQ10" s="283">
        <v>12</v>
      </c>
      <c r="AR10" s="283">
        <v>0</v>
      </c>
      <c r="AS10" s="283">
        <v>0</v>
      </c>
      <c r="AT10" s="283">
        <v>0</v>
      </c>
      <c r="AU10" s="282">
        <v>0</v>
      </c>
      <c r="AV10" s="330"/>
      <c r="AW10" s="329" t="s">
        <v>141</v>
      </c>
      <c r="AX10" s="283">
        <f>AY10+AZ10</f>
        <v>39</v>
      </c>
      <c r="AY10" s="261">
        <f t="shared" ref="AY10:AY45" si="8">BA10+BG10+BM10</f>
        <v>30</v>
      </c>
      <c r="AZ10" s="261">
        <f t="shared" ref="AZ10:AZ45" si="9">BB10+BH10+BN10</f>
        <v>9</v>
      </c>
      <c r="BA10" s="261">
        <v>0</v>
      </c>
      <c r="BB10" s="261">
        <v>0</v>
      </c>
      <c r="BC10" s="261">
        <v>0</v>
      </c>
      <c r="BD10" s="261">
        <v>0</v>
      </c>
      <c r="BE10" s="283">
        <v>0</v>
      </c>
      <c r="BF10" s="282">
        <v>0</v>
      </c>
      <c r="BG10" s="283">
        <v>30</v>
      </c>
      <c r="BH10" s="283">
        <v>9</v>
      </c>
      <c r="BI10" s="283">
        <v>30</v>
      </c>
      <c r="BJ10" s="283">
        <v>9</v>
      </c>
      <c r="BK10" s="283">
        <v>22</v>
      </c>
      <c r="BL10" s="283">
        <v>5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2">
        <v>0</v>
      </c>
    </row>
    <row r="11" spans="1:70" ht="21" customHeight="1">
      <c r="A11" s="21"/>
      <c r="B11" s="85"/>
      <c r="C11" s="85"/>
      <c r="D11" s="459"/>
      <c r="E11" s="114"/>
      <c r="F11" s="452"/>
      <c r="G11" s="452"/>
      <c r="H11" s="452"/>
      <c r="I11" s="21"/>
      <c r="J11" s="163" t="s">
        <v>222</v>
      </c>
      <c r="K11" s="66">
        <f>K12</f>
        <v>60</v>
      </c>
      <c r="L11" s="66">
        <f t="shared" ref="L11:AA11" si="10">L12</f>
        <v>47</v>
      </c>
      <c r="M11" s="66">
        <f t="shared" si="10"/>
        <v>13</v>
      </c>
      <c r="N11" s="66">
        <f t="shared" si="10"/>
        <v>47</v>
      </c>
      <c r="O11" s="67">
        <f t="shared" si="10"/>
        <v>13</v>
      </c>
      <c r="P11" s="66">
        <f t="shared" si="10"/>
        <v>0</v>
      </c>
      <c r="Q11" s="67">
        <f t="shared" si="10"/>
        <v>0</v>
      </c>
      <c r="R11" s="66">
        <f t="shared" si="10"/>
        <v>0</v>
      </c>
      <c r="S11" s="66">
        <f t="shared" si="10"/>
        <v>0</v>
      </c>
      <c r="T11" s="66">
        <f t="shared" si="10"/>
        <v>47</v>
      </c>
      <c r="U11" s="66">
        <f t="shared" si="10"/>
        <v>13</v>
      </c>
      <c r="V11" s="66">
        <f t="shared" si="10"/>
        <v>47</v>
      </c>
      <c r="W11" s="66">
        <f t="shared" si="10"/>
        <v>13</v>
      </c>
      <c r="X11" s="66">
        <f t="shared" si="10"/>
        <v>0</v>
      </c>
      <c r="Y11" s="66">
        <f t="shared" si="10"/>
        <v>0</v>
      </c>
      <c r="Z11" s="66">
        <f t="shared" si="10"/>
        <v>0</v>
      </c>
      <c r="AA11" s="67">
        <f t="shared" si="10"/>
        <v>0</v>
      </c>
      <c r="AB11" s="1"/>
      <c r="AC11" s="163" t="s">
        <v>222</v>
      </c>
      <c r="AD11" s="66">
        <f>AD12</f>
        <v>70</v>
      </c>
      <c r="AE11" s="66">
        <f>AE12</f>
        <v>26</v>
      </c>
      <c r="AF11" s="96">
        <f>AJ11+AN11+AR11</f>
        <v>19</v>
      </c>
      <c r="AG11" s="96">
        <f>AK11+AO11+AS11</f>
        <v>7</v>
      </c>
      <c r="AH11" s="66">
        <f t="shared" si="6"/>
        <v>19</v>
      </c>
      <c r="AI11" s="66">
        <f t="shared" si="7"/>
        <v>7</v>
      </c>
      <c r="AJ11" s="96">
        <f t="shared" ref="AJ11:AU11" si="11">AJ12</f>
        <v>0</v>
      </c>
      <c r="AK11" s="95">
        <f t="shared" si="11"/>
        <v>0</v>
      </c>
      <c r="AL11" s="96">
        <f t="shared" si="11"/>
        <v>0</v>
      </c>
      <c r="AM11" s="96">
        <f t="shared" si="11"/>
        <v>0</v>
      </c>
      <c r="AN11" s="96">
        <f t="shared" si="11"/>
        <v>19</v>
      </c>
      <c r="AO11" s="96">
        <f t="shared" si="11"/>
        <v>7</v>
      </c>
      <c r="AP11" s="96">
        <f t="shared" si="11"/>
        <v>19</v>
      </c>
      <c r="AQ11" s="96">
        <f t="shared" si="11"/>
        <v>7</v>
      </c>
      <c r="AR11" s="96">
        <f t="shared" si="11"/>
        <v>0</v>
      </c>
      <c r="AS11" s="96">
        <f t="shared" si="11"/>
        <v>0</v>
      </c>
      <c r="AT11" s="96">
        <f t="shared" si="11"/>
        <v>0</v>
      </c>
      <c r="AU11" s="95">
        <f t="shared" si="11"/>
        <v>0</v>
      </c>
      <c r="AV11" s="1"/>
      <c r="AW11" s="163" t="s">
        <v>222</v>
      </c>
      <c r="AX11" s="66">
        <f>AX12</f>
        <v>31</v>
      </c>
      <c r="AY11" s="66">
        <f>AY12</f>
        <v>25</v>
      </c>
      <c r="AZ11" s="66">
        <f>AZ12</f>
        <v>6</v>
      </c>
      <c r="BA11" s="66">
        <f>BA12</f>
        <v>0</v>
      </c>
      <c r="BB11" s="66">
        <f t="shared" ref="BB11:BR11" si="12">BB12</f>
        <v>0</v>
      </c>
      <c r="BC11" s="66">
        <f t="shared" si="12"/>
        <v>0</v>
      </c>
      <c r="BD11" s="66">
        <f t="shared" si="12"/>
        <v>0</v>
      </c>
      <c r="BE11" s="96">
        <f t="shared" si="12"/>
        <v>0</v>
      </c>
      <c r="BF11" s="95">
        <f t="shared" si="12"/>
        <v>0</v>
      </c>
      <c r="BG11" s="96">
        <f t="shared" si="12"/>
        <v>25</v>
      </c>
      <c r="BH11" s="96">
        <f t="shared" si="12"/>
        <v>6</v>
      </c>
      <c r="BI11" s="96">
        <f t="shared" si="12"/>
        <v>25</v>
      </c>
      <c r="BJ11" s="96">
        <f t="shared" si="12"/>
        <v>6</v>
      </c>
      <c r="BK11" s="96">
        <f t="shared" si="12"/>
        <v>25</v>
      </c>
      <c r="BL11" s="96">
        <f t="shared" si="12"/>
        <v>6</v>
      </c>
      <c r="BM11" s="96">
        <f t="shared" si="12"/>
        <v>0</v>
      </c>
      <c r="BN11" s="96">
        <f t="shared" si="12"/>
        <v>0</v>
      </c>
      <c r="BO11" s="96">
        <f t="shared" si="12"/>
        <v>0</v>
      </c>
      <c r="BP11" s="96">
        <f t="shared" si="12"/>
        <v>0</v>
      </c>
      <c r="BQ11" s="96">
        <f t="shared" si="12"/>
        <v>0</v>
      </c>
      <c r="BR11" s="95">
        <f t="shared" si="12"/>
        <v>0</v>
      </c>
    </row>
    <row r="12" spans="1:70" ht="21" customHeight="1">
      <c r="A12" s="21"/>
      <c r="B12" s="72"/>
      <c r="C12" s="1"/>
      <c r="D12" s="407" t="s">
        <v>201</v>
      </c>
      <c r="E12" s="113"/>
      <c r="F12" s="447">
        <v>0</v>
      </c>
      <c r="G12" s="447">
        <v>0</v>
      </c>
      <c r="H12" s="447">
        <v>0</v>
      </c>
      <c r="I12" s="21"/>
      <c r="J12" s="329" t="s">
        <v>223</v>
      </c>
      <c r="K12" s="261">
        <f>L12+M12</f>
        <v>60</v>
      </c>
      <c r="L12" s="261">
        <f>P12+T12+X12</f>
        <v>47</v>
      </c>
      <c r="M12" s="261">
        <f>Q12+U12+Y12</f>
        <v>13</v>
      </c>
      <c r="N12" s="261">
        <f>R12+V12+Z12</f>
        <v>47</v>
      </c>
      <c r="O12" s="259">
        <f>S12+W12+AA12</f>
        <v>13</v>
      </c>
      <c r="P12" s="261">
        <v>0</v>
      </c>
      <c r="Q12" s="259">
        <v>0</v>
      </c>
      <c r="R12" s="261">
        <v>0</v>
      </c>
      <c r="S12" s="259">
        <v>0</v>
      </c>
      <c r="T12" s="261">
        <v>47</v>
      </c>
      <c r="U12" s="261">
        <v>13</v>
      </c>
      <c r="V12" s="261">
        <v>47</v>
      </c>
      <c r="W12" s="261">
        <v>13</v>
      </c>
      <c r="X12" s="261">
        <v>0</v>
      </c>
      <c r="Y12" s="261">
        <v>0</v>
      </c>
      <c r="Z12" s="261">
        <v>0</v>
      </c>
      <c r="AA12" s="259">
        <v>0</v>
      </c>
      <c r="AB12" s="330"/>
      <c r="AC12" s="329" t="s">
        <v>223</v>
      </c>
      <c r="AD12" s="283">
        <v>70</v>
      </c>
      <c r="AE12" s="261">
        <f>AF12+AG12</f>
        <v>26</v>
      </c>
      <c r="AF12" s="283">
        <v>19</v>
      </c>
      <c r="AG12" s="283">
        <v>7</v>
      </c>
      <c r="AH12" s="261">
        <f t="shared" si="6"/>
        <v>19</v>
      </c>
      <c r="AI12" s="261">
        <f t="shared" si="7"/>
        <v>7</v>
      </c>
      <c r="AJ12" s="283">
        <v>0</v>
      </c>
      <c r="AK12" s="282">
        <v>0</v>
      </c>
      <c r="AL12" s="282">
        <v>0</v>
      </c>
      <c r="AM12" s="282">
        <v>0</v>
      </c>
      <c r="AN12" s="283">
        <v>19</v>
      </c>
      <c r="AO12" s="283">
        <v>7</v>
      </c>
      <c r="AP12" s="283">
        <v>19</v>
      </c>
      <c r="AQ12" s="283">
        <v>7</v>
      </c>
      <c r="AR12" s="283">
        <v>0</v>
      </c>
      <c r="AS12" s="283">
        <v>0</v>
      </c>
      <c r="AT12" s="283">
        <v>0</v>
      </c>
      <c r="AU12" s="282">
        <v>0</v>
      </c>
      <c r="AV12" s="330"/>
      <c r="AW12" s="329" t="s">
        <v>223</v>
      </c>
      <c r="AX12" s="283">
        <f>AY12+AZ12</f>
        <v>31</v>
      </c>
      <c r="AY12" s="261">
        <f t="shared" si="8"/>
        <v>25</v>
      </c>
      <c r="AZ12" s="261">
        <f t="shared" si="9"/>
        <v>6</v>
      </c>
      <c r="BA12" s="261">
        <v>0</v>
      </c>
      <c r="BB12" s="261">
        <v>0</v>
      </c>
      <c r="BC12" s="261">
        <v>0</v>
      </c>
      <c r="BD12" s="261">
        <v>0</v>
      </c>
      <c r="BE12" s="283">
        <v>0</v>
      </c>
      <c r="BF12" s="282">
        <v>0</v>
      </c>
      <c r="BG12" s="283">
        <v>25</v>
      </c>
      <c r="BH12" s="283">
        <v>6</v>
      </c>
      <c r="BI12" s="283">
        <v>25</v>
      </c>
      <c r="BJ12" s="283">
        <v>6</v>
      </c>
      <c r="BK12" s="283">
        <v>25</v>
      </c>
      <c r="BL12" s="283">
        <v>6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2">
        <v>0</v>
      </c>
    </row>
    <row r="13" spans="1:70" ht="21" customHeight="1">
      <c r="A13" s="21"/>
      <c r="B13" s="87"/>
      <c r="C13" s="85"/>
      <c r="D13" s="408"/>
      <c r="E13" s="114"/>
      <c r="F13" s="448"/>
      <c r="G13" s="448"/>
      <c r="H13" s="448"/>
      <c r="I13" s="21"/>
      <c r="J13" s="163" t="s">
        <v>224</v>
      </c>
      <c r="K13" s="66">
        <f t="shared" ref="K13:AA13" si="13">SUM(K14:K19)</f>
        <v>1352</v>
      </c>
      <c r="L13" s="66">
        <f t="shared" si="13"/>
        <v>313</v>
      </c>
      <c r="M13" s="66">
        <f t="shared" si="13"/>
        <v>1039</v>
      </c>
      <c r="N13" s="66">
        <f t="shared" si="13"/>
        <v>258</v>
      </c>
      <c r="O13" s="67">
        <f t="shared" si="13"/>
        <v>798</v>
      </c>
      <c r="P13" s="66">
        <f t="shared" si="13"/>
        <v>24</v>
      </c>
      <c r="Q13" s="67">
        <f t="shared" si="13"/>
        <v>187</v>
      </c>
      <c r="R13" s="66">
        <f t="shared" si="13"/>
        <v>24</v>
      </c>
      <c r="S13" s="66">
        <f t="shared" si="13"/>
        <v>187</v>
      </c>
      <c r="T13" s="66">
        <f t="shared" si="13"/>
        <v>289</v>
      </c>
      <c r="U13" s="66">
        <f t="shared" si="13"/>
        <v>852</v>
      </c>
      <c r="V13" s="66">
        <f t="shared" si="13"/>
        <v>234</v>
      </c>
      <c r="W13" s="66">
        <f t="shared" si="13"/>
        <v>611</v>
      </c>
      <c r="X13" s="66">
        <f t="shared" si="13"/>
        <v>0</v>
      </c>
      <c r="Y13" s="66">
        <f t="shared" si="13"/>
        <v>0</v>
      </c>
      <c r="Z13" s="66">
        <f t="shared" si="13"/>
        <v>0</v>
      </c>
      <c r="AA13" s="67">
        <f t="shared" si="13"/>
        <v>0</v>
      </c>
      <c r="AB13" s="1"/>
      <c r="AC13" s="163" t="s">
        <v>224</v>
      </c>
      <c r="AD13" s="66">
        <f>SUM(AD14:AD19)</f>
        <v>561</v>
      </c>
      <c r="AE13" s="66">
        <f>SUM(AE14:AE19)</f>
        <v>500</v>
      </c>
      <c r="AF13" s="96">
        <f>AJ13+AN13+AR13</f>
        <v>108</v>
      </c>
      <c r="AG13" s="96">
        <f>AK13+AO13+AS13</f>
        <v>392</v>
      </c>
      <c r="AH13" s="96">
        <f t="shared" si="6"/>
        <v>85</v>
      </c>
      <c r="AI13" s="96">
        <f t="shared" si="7"/>
        <v>316</v>
      </c>
      <c r="AJ13" s="96">
        <f t="shared" ref="AJ13:AU13" si="14">SUM(AJ14:AJ19)</f>
        <v>12</v>
      </c>
      <c r="AK13" s="95">
        <f t="shared" si="14"/>
        <v>96</v>
      </c>
      <c r="AL13" s="96">
        <f t="shared" si="14"/>
        <v>12</v>
      </c>
      <c r="AM13" s="96">
        <f t="shared" si="14"/>
        <v>96</v>
      </c>
      <c r="AN13" s="96">
        <f t="shared" si="14"/>
        <v>96</v>
      </c>
      <c r="AO13" s="96">
        <f t="shared" si="14"/>
        <v>296</v>
      </c>
      <c r="AP13" s="96">
        <f t="shared" si="14"/>
        <v>73</v>
      </c>
      <c r="AQ13" s="96">
        <f t="shared" si="14"/>
        <v>220</v>
      </c>
      <c r="AR13" s="96">
        <f t="shared" si="14"/>
        <v>0</v>
      </c>
      <c r="AS13" s="96">
        <f t="shared" si="14"/>
        <v>0</v>
      </c>
      <c r="AT13" s="96">
        <f t="shared" si="14"/>
        <v>0</v>
      </c>
      <c r="AU13" s="95">
        <f t="shared" si="14"/>
        <v>0</v>
      </c>
      <c r="AV13" s="1"/>
      <c r="AW13" s="163" t="s">
        <v>224</v>
      </c>
      <c r="AX13" s="66">
        <f>SUM(AX14:AX18)</f>
        <v>477</v>
      </c>
      <c r="AY13" s="66">
        <f t="shared" si="8"/>
        <v>89</v>
      </c>
      <c r="AZ13" s="66">
        <f t="shared" si="9"/>
        <v>388</v>
      </c>
      <c r="BA13" s="66">
        <f t="shared" ref="BA13:BR13" si="15">SUM(BA14:BA18)</f>
        <v>10</v>
      </c>
      <c r="BB13" s="66">
        <f t="shared" si="15"/>
        <v>86</v>
      </c>
      <c r="BC13" s="66">
        <f t="shared" si="15"/>
        <v>10</v>
      </c>
      <c r="BD13" s="66">
        <f t="shared" si="15"/>
        <v>86</v>
      </c>
      <c r="BE13" s="96">
        <f t="shared" si="15"/>
        <v>10</v>
      </c>
      <c r="BF13" s="95">
        <f t="shared" si="15"/>
        <v>80</v>
      </c>
      <c r="BG13" s="96">
        <f t="shared" si="15"/>
        <v>79</v>
      </c>
      <c r="BH13" s="96">
        <f t="shared" si="15"/>
        <v>302</v>
      </c>
      <c r="BI13" s="96">
        <f t="shared" si="15"/>
        <v>66</v>
      </c>
      <c r="BJ13" s="96">
        <f t="shared" si="15"/>
        <v>221</v>
      </c>
      <c r="BK13" s="96">
        <f t="shared" si="15"/>
        <v>74</v>
      </c>
      <c r="BL13" s="96">
        <f t="shared" si="15"/>
        <v>289</v>
      </c>
      <c r="BM13" s="96">
        <f t="shared" si="15"/>
        <v>0</v>
      </c>
      <c r="BN13" s="96">
        <f t="shared" si="15"/>
        <v>0</v>
      </c>
      <c r="BO13" s="96">
        <f t="shared" si="15"/>
        <v>0</v>
      </c>
      <c r="BP13" s="96">
        <f t="shared" si="15"/>
        <v>0</v>
      </c>
      <c r="BQ13" s="96">
        <f t="shared" si="15"/>
        <v>0</v>
      </c>
      <c r="BR13" s="95">
        <f t="shared" si="15"/>
        <v>0</v>
      </c>
    </row>
    <row r="14" spans="1:70" ht="21" customHeight="1">
      <c r="A14" s="21"/>
      <c r="B14" s="72"/>
      <c r="C14" s="1"/>
      <c r="D14" s="407" t="s">
        <v>202</v>
      </c>
      <c r="E14" s="113"/>
      <c r="F14" s="447">
        <v>3</v>
      </c>
      <c r="G14" s="447">
        <v>39</v>
      </c>
      <c r="H14" s="447">
        <v>13</v>
      </c>
      <c r="I14" s="21"/>
      <c r="J14" s="171" t="s">
        <v>143</v>
      </c>
      <c r="K14" s="66">
        <f t="shared" ref="K14:K45" si="16">L14+M14</f>
        <v>654</v>
      </c>
      <c r="L14" s="66">
        <f t="shared" ref="L14:L45" si="17">P14+T14+X14</f>
        <v>106</v>
      </c>
      <c r="M14" s="66">
        <f t="shared" ref="M14:M45" si="18">Q14+U14+Y14</f>
        <v>548</v>
      </c>
      <c r="N14" s="66">
        <f t="shared" ref="N14:O19" si="19">R14+V14+Z14</f>
        <v>51</v>
      </c>
      <c r="O14" s="67">
        <f t="shared" si="19"/>
        <v>307</v>
      </c>
      <c r="P14" s="66">
        <v>0</v>
      </c>
      <c r="Q14" s="67">
        <v>0</v>
      </c>
      <c r="R14" s="66">
        <v>0</v>
      </c>
      <c r="S14" s="67">
        <v>0</v>
      </c>
      <c r="T14" s="66">
        <v>106</v>
      </c>
      <c r="U14" s="66">
        <v>548</v>
      </c>
      <c r="V14" s="66">
        <v>51</v>
      </c>
      <c r="W14" s="66">
        <v>307</v>
      </c>
      <c r="X14" s="66">
        <v>0</v>
      </c>
      <c r="Y14" s="66">
        <v>0</v>
      </c>
      <c r="Z14" s="66">
        <v>0</v>
      </c>
      <c r="AA14" s="67">
        <v>0</v>
      </c>
      <c r="AB14" s="1"/>
      <c r="AC14" s="171" t="s">
        <v>143</v>
      </c>
      <c r="AD14" s="96">
        <v>241</v>
      </c>
      <c r="AE14" s="66">
        <f t="shared" ref="AE14:AE45" si="20">AF14+AG14</f>
        <v>237</v>
      </c>
      <c r="AF14" s="96">
        <v>40</v>
      </c>
      <c r="AG14" s="96">
        <v>197</v>
      </c>
      <c r="AH14" s="66">
        <f t="shared" si="6"/>
        <v>17</v>
      </c>
      <c r="AI14" s="66">
        <f t="shared" si="7"/>
        <v>121</v>
      </c>
      <c r="AJ14" s="96">
        <v>0</v>
      </c>
      <c r="AK14" s="95">
        <v>0</v>
      </c>
      <c r="AL14" s="95">
        <v>0</v>
      </c>
      <c r="AM14" s="95">
        <v>0</v>
      </c>
      <c r="AN14" s="96">
        <v>40</v>
      </c>
      <c r="AO14" s="96">
        <v>197</v>
      </c>
      <c r="AP14" s="96">
        <v>17</v>
      </c>
      <c r="AQ14" s="96">
        <v>121</v>
      </c>
      <c r="AR14" s="96">
        <v>0</v>
      </c>
      <c r="AS14" s="96">
        <v>0</v>
      </c>
      <c r="AT14" s="96">
        <v>0</v>
      </c>
      <c r="AU14" s="95">
        <v>0</v>
      </c>
      <c r="AV14" s="1"/>
      <c r="AW14" s="171" t="s">
        <v>143</v>
      </c>
      <c r="AX14" s="96">
        <f t="shared" ref="AX14:AX45" si="21">AY14+AZ14</f>
        <v>222</v>
      </c>
      <c r="AY14" s="66">
        <f t="shared" si="8"/>
        <v>33</v>
      </c>
      <c r="AZ14" s="66">
        <f t="shared" si="9"/>
        <v>189</v>
      </c>
      <c r="BA14" s="66">
        <v>0</v>
      </c>
      <c r="BB14" s="66">
        <v>0</v>
      </c>
      <c r="BC14" s="66">
        <v>0</v>
      </c>
      <c r="BD14" s="66">
        <v>0</v>
      </c>
      <c r="BE14" s="96">
        <v>0</v>
      </c>
      <c r="BF14" s="95">
        <v>0</v>
      </c>
      <c r="BG14" s="96">
        <v>33</v>
      </c>
      <c r="BH14" s="96">
        <v>189</v>
      </c>
      <c r="BI14" s="96">
        <v>20</v>
      </c>
      <c r="BJ14" s="96">
        <v>108</v>
      </c>
      <c r="BK14" s="96">
        <v>33</v>
      </c>
      <c r="BL14" s="96">
        <v>180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5">
        <v>0</v>
      </c>
    </row>
    <row r="15" spans="1:70" ht="21" customHeight="1">
      <c r="B15" s="87"/>
      <c r="C15" s="85"/>
      <c r="D15" s="408"/>
      <c r="E15" s="114"/>
      <c r="F15" s="448"/>
      <c r="G15" s="448"/>
      <c r="H15" s="448"/>
      <c r="I15" s="21"/>
      <c r="J15" s="171" t="s">
        <v>341</v>
      </c>
      <c r="K15" s="66">
        <f>L15+M15</f>
        <v>211</v>
      </c>
      <c r="L15" s="66">
        <f>P15+T15+X15</f>
        <v>24</v>
      </c>
      <c r="M15" s="66">
        <f>Q15+U15+Y15</f>
        <v>187</v>
      </c>
      <c r="N15" s="66">
        <f t="shared" si="19"/>
        <v>24</v>
      </c>
      <c r="O15" s="67">
        <f t="shared" si="19"/>
        <v>187</v>
      </c>
      <c r="P15" s="66">
        <v>24</v>
      </c>
      <c r="Q15" s="67">
        <v>187</v>
      </c>
      <c r="R15" s="66">
        <v>24</v>
      </c>
      <c r="S15" s="67">
        <v>187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7">
        <v>0</v>
      </c>
      <c r="AB15" s="1"/>
      <c r="AC15" s="171" t="s">
        <v>344</v>
      </c>
      <c r="AD15" s="96">
        <v>105</v>
      </c>
      <c r="AE15" s="66">
        <f t="shared" si="20"/>
        <v>108</v>
      </c>
      <c r="AF15" s="96">
        <v>12</v>
      </c>
      <c r="AG15" s="96">
        <v>96</v>
      </c>
      <c r="AH15" s="66">
        <f t="shared" si="6"/>
        <v>12</v>
      </c>
      <c r="AI15" s="66">
        <f t="shared" si="7"/>
        <v>96</v>
      </c>
      <c r="AJ15" s="96">
        <v>12</v>
      </c>
      <c r="AK15" s="95">
        <v>96</v>
      </c>
      <c r="AL15" s="95">
        <v>12</v>
      </c>
      <c r="AM15" s="95">
        <v>96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5">
        <v>0</v>
      </c>
      <c r="AV15" s="1"/>
      <c r="AW15" s="171" t="s">
        <v>344</v>
      </c>
      <c r="AX15" s="96">
        <f t="shared" si="21"/>
        <v>96</v>
      </c>
      <c r="AY15" s="66">
        <f t="shared" si="8"/>
        <v>10</v>
      </c>
      <c r="AZ15" s="66">
        <f t="shared" si="9"/>
        <v>86</v>
      </c>
      <c r="BA15" s="66">
        <v>10</v>
      </c>
      <c r="BB15" s="66">
        <v>86</v>
      </c>
      <c r="BC15" s="66">
        <v>10</v>
      </c>
      <c r="BD15" s="66">
        <v>86</v>
      </c>
      <c r="BE15" s="96">
        <v>10</v>
      </c>
      <c r="BF15" s="95">
        <v>80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5">
        <v>0</v>
      </c>
    </row>
    <row r="16" spans="1:70" ht="21" customHeight="1">
      <c r="B16" s="158"/>
      <c r="C16" s="1"/>
      <c r="D16" s="461" t="s">
        <v>14</v>
      </c>
      <c r="E16" s="65"/>
      <c r="F16" s="447">
        <f>SUM(F18:F29)</f>
        <v>26</v>
      </c>
      <c r="G16" s="447">
        <f>SUM(G18:G29)</f>
        <v>209</v>
      </c>
      <c r="H16" s="447">
        <f>SUM(H18:H29)</f>
        <v>47</v>
      </c>
      <c r="I16" s="21"/>
      <c r="J16" s="171" t="s">
        <v>145</v>
      </c>
      <c r="K16" s="66">
        <f t="shared" si="16"/>
        <v>195</v>
      </c>
      <c r="L16" s="66">
        <f t="shared" si="17"/>
        <v>0</v>
      </c>
      <c r="M16" s="66">
        <f t="shared" si="18"/>
        <v>195</v>
      </c>
      <c r="N16" s="66">
        <f t="shared" si="19"/>
        <v>0</v>
      </c>
      <c r="O16" s="67">
        <f t="shared" si="19"/>
        <v>195</v>
      </c>
      <c r="P16" s="66">
        <v>0</v>
      </c>
      <c r="Q16" s="67">
        <v>0</v>
      </c>
      <c r="R16" s="66">
        <v>0</v>
      </c>
      <c r="S16" s="67">
        <v>0</v>
      </c>
      <c r="T16" s="66">
        <v>0</v>
      </c>
      <c r="U16" s="66">
        <v>195</v>
      </c>
      <c r="V16" s="66">
        <v>0</v>
      </c>
      <c r="W16" s="66">
        <v>195</v>
      </c>
      <c r="X16" s="66">
        <v>0</v>
      </c>
      <c r="Y16" s="66">
        <v>0</v>
      </c>
      <c r="Z16" s="66">
        <v>0</v>
      </c>
      <c r="AA16" s="67">
        <v>0</v>
      </c>
      <c r="AB16" s="1"/>
      <c r="AC16" s="171" t="s">
        <v>145</v>
      </c>
      <c r="AD16" s="96">
        <v>80</v>
      </c>
      <c r="AE16" s="66">
        <f t="shared" si="20"/>
        <v>63</v>
      </c>
      <c r="AF16" s="96">
        <v>0</v>
      </c>
      <c r="AG16" s="96">
        <v>63</v>
      </c>
      <c r="AH16" s="66">
        <f t="shared" si="6"/>
        <v>0</v>
      </c>
      <c r="AI16" s="66">
        <f t="shared" si="7"/>
        <v>63</v>
      </c>
      <c r="AJ16" s="96">
        <v>0</v>
      </c>
      <c r="AK16" s="95">
        <v>0</v>
      </c>
      <c r="AL16" s="95">
        <v>0</v>
      </c>
      <c r="AM16" s="95">
        <v>0</v>
      </c>
      <c r="AN16" s="96">
        <v>0</v>
      </c>
      <c r="AO16" s="96">
        <v>63</v>
      </c>
      <c r="AP16" s="96">
        <v>0</v>
      </c>
      <c r="AQ16" s="96">
        <v>63</v>
      </c>
      <c r="AR16" s="96">
        <v>0</v>
      </c>
      <c r="AS16" s="96">
        <v>0</v>
      </c>
      <c r="AT16" s="96">
        <v>0</v>
      </c>
      <c r="AU16" s="95">
        <v>0</v>
      </c>
      <c r="AV16" s="1"/>
      <c r="AW16" s="171" t="s">
        <v>145</v>
      </c>
      <c r="AX16" s="96">
        <f t="shared" si="21"/>
        <v>70</v>
      </c>
      <c r="AY16" s="66">
        <f t="shared" si="8"/>
        <v>1</v>
      </c>
      <c r="AZ16" s="66">
        <f t="shared" si="9"/>
        <v>69</v>
      </c>
      <c r="BA16" s="66">
        <v>0</v>
      </c>
      <c r="BB16" s="66">
        <v>0</v>
      </c>
      <c r="BC16" s="66">
        <v>0</v>
      </c>
      <c r="BD16" s="66">
        <v>0</v>
      </c>
      <c r="BE16" s="96">
        <v>0</v>
      </c>
      <c r="BF16" s="95">
        <v>0</v>
      </c>
      <c r="BG16" s="96">
        <v>1</v>
      </c>
      <c r="BH16" s="96">
        <v>69</v>
      </c>
      <c r="BI16" s="96">
        <v>1</v>
      </c>
      <c r="BJ16" s="96">
        <v>69</v>
      </c>
      <c r="BK16" s="96">
        <v>1</v>
      </c>
      <c r="BL16" s="96">
        <v>67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5">
        <v>0</v>
      </c>
    </row>
    <row r="17" spans="2:70" ht="21" customHeight="1">
      <c r="B17" s="160"/>
      <c r="C17" s="87"/>
      <c r="D17" s="462"/>
      <c r="E17" s="174"/>
      <c r="F17" s="448"/>
      <c r="G17" s="448"/>
      <c r="H17" s="448"/>
      <c r="I17" s="21"/>
      <c r="J17" s="171" t="s">
        <v>146</v>
      </c>
      <c r="K17" s="66">
        <f t="shared" si="16"/>
        <v>34</v>
      </c>
      <c r="L17" s="66">
        <f t="shared" si="17"/>
        <v>17</v>
      </c>
      <c r="M17" s="66">
        <f t="shared" si="18"/>
        <v>17</v>
      </c>
      <c r="N17" s="66">
        <f t="shared" si="19"/>
        <v>17</v>
      </c>
      <c r="O17" s="67">
        <f t="shared" si="19"/>
        <v>17</v>
      </c>
      <c r="P17" s="66">
        <v>0</v>
      </c>
      <c r="Q17" s="67">
        <v>0</v>
      </c>
      <c r="R17" s="66">
        <v>0</v>
      </c>
      <c r="S17" s="67">
        <v>0</v>
      </c>
      <c r="T17" s="66">
        <v>17</v>
      </c>
      <c r="U17" s="66">
        <v>17</v>
      </c>
      <c r="V17" s="66">
        <v>17</v>
      </c>
      <c r="W17" s="66">
        <v>17</v>
      </c>
      <c r="X17" s="66">
        <v>0</v>
      </c>
      <c r="Y17" s="66">
        <v>0</v>
      </c>
      <c r="Z17" s="66">
        <v>0</v>
      </c>
      <c r="AA17" s="67">
        <v>0</v>
      </c>
      <c r="AB17" s="1"/>
      <c r="AC17" s="171" t="s">
        <v>146</v>
      </c>
      <c r="AD17" s="96">
        <v>35</v>
      </c>
      <c r="AE17" s="66">
        <f t="shared" si="20"/>
        <v>13</v>
      </c>
      <c r="AF17" s="96">
        <v>5</v>
      </c>
      <c r="AG17" s="96">
        <v>8</v>
      </c>
      <c r="AH17" s="66">
        <f t="shared" si="6"/>
        <v>5</v>
      </c>
      <c r="AI17" s="66">
        <f t="shared" si="7"/>
        <v>8</v>
      </c>
      <c r="AJ17" s="96">
        <v>0</v>
      </c>
      <c r="AK17" s="95">
        <v>0</v>
      </c>
      <c r="AL17" s="95">
        <v>0</v>
      </c>
      <c r="AM17" s="95">
        <v>0</v>
      </c>
      <c r="AN17" s="96">
        <v>5</v>
      </c>
      <c r="AO17" s="96">
        <v>8</v>
      </c>
      <c r="AP17" s="96">
        <v>5</v>
      </c>
      <c r="AQ17" s="96">
        <v>8</v>
      </c>
      <c r="AR17" s="96">
        <v>0</v>
      </c>
      <c r="AS17" s="96">
        <v>0</v>
      </c>
      <c r="AT17" s="96">
        <v>0</v>
      </c>
      <c r="AU17" s="95">
        <v>0</v>
      </c>
      <c r="AV17" s="1"/>
      <c r="AW17" s="171" t="s">
        <v>146</v>
      </c>
      <c r="AX17" s="96">
        <f t="shared" si="21"/>
        <v>28</v>
      </c>
      <c r="AY17" s="66">
        <f t="shared" si="8"/>
        <v>12</v>
      </c>
      <c r="AZ17" s="66">
        <f t="shared" si="9"/>
        <v>16</v>
      </c>
      <c r="BA17" s="66">
        <v>0</v>
      </c>
      <c r="BB17" s="66">
        <v>0</v>
      </c>
      <c r="BC17" s="66">
        <v>0</v>
      </c>
      <c r="BD17" s="66">
        <v>0</v>
      </c>
      <c r="BE17" s="96">
        <v>0</v>
      </c>
      <c r="BF17" s="95">
        <v>0</v>
      </c>
      <c r="BG17" s="96">
        <v>12</v>
      </c>
      <c r="BH17" s="96">
        <v>16</v>
      </c>
      <c r="BI17" s="96">
        <v>12</v>
      </c>
      <c r="BJ17" s="96">
        <v>16</v>
      </c>
      <c r="BK17" s="96">
        <v>11</v>
      </c>
      <c r="BL17" s="96">
        <v>15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5">
        <v>0</v>
      </c>
    </row>
    <row r="18" spans="2:70" ht="21" customHeight="1">
      <c r="B18" s="72"/>
      <c r="C18" s="443" t="s">
        <v>358</v>
      </c>
      <c r="D18" s="443"/>
      <c r="E18" s="443"/>
      <c r="F18" s="442">
        <v>7</v>
      </c>
      <c r="G18" s="442">
        <v>48</v>
      </c>
      <c r="H18" s="442">
        <v>6</v>
      </c>
      <c r="I18" s="21"/>
      <c r="J18" s="171" t="s">
        <v>410</v>
      </c>
      <c r="K18" s="66">
        <f t="shared" ref="K18" si="22">L18+M18</f>
        <v>13</v>
      </c>
      <c r="L18" s="66">
        <f t="shared" ref="L18" si="23">P18+T18+X18</f>
        <v>8</v>
      </c>
      <c r="M18" s="66">
        <f t="shared" ref="M18" si="24">Q18+U18+Y18</f>
        <v>5</v>
      </c>
      <c r="N18" s="66">
        <f t="shared" ref="N18" si="25">R18+V18+Z18</f>
        <v>8</v>
      </c>
      <c r="O18" s="355">
        <f t="shared" ref="O18" si="26">S18+W18+AA18</f>
        <v>5</v>
      </c>
      <c r="P18" s="66">
        <v>0</v>
      </c>
      <c r="Q18" s="355">
        <v>0</v>
      </c>
      <c r="R18" s="66">
        <v>0</v>
      </c>
      <c r="S18" s="355">
        <v>0</v>
      </c>
      <c r="T18" s="66">
        <v>8</v>
      </c>
      <c r="U18" s="66">
        <v>5</v>
      </c>
      <c r="V18" s="66">
        <v>8</v>
      </c>
      <c r="W18" s="66">
        <v>5</v>
      </c>
      <c r="X18" s="66">
        <v>0</v>
      </c>
      <c r="Y18" s="66">
        <v>0</v>
      </c>
      <c r="Z18" s="66">
        <v>0</v>
      </c>
      <c r="AA18" s="355">
        <v>0</v>
      </c>
      <c r="AB18" s="1"/>
      <c r="AC18" s="171" t="s">
        <v>410</v>
      </c>
      <c r="AD18" s="96">
        <v>30</v>
      </c>
      <c r="AE18" s="66">
        <f t="shared" si="20"/>
        <v>13</v>
      </c>
      <c r="AF18" s="96">
        <v>8</v>
      </c>
      <c r="AG18" s="96">
        <v>5</v>
      </c>
      <c r="AH18" s="66">
        <f t="shared" ref="AH18" si="27">AL18+AP18+AT18</f>
        <v>8</v>
      </c>
      <c r="AI18" s="66">
        <f t="shared" ref="AI18" si="28">AM18+AQ18+AU18</f>
        <v>5</v>
      </c>
      <c r="AJ18" s="96">
        <v>0</v>
      </c>
      <c r="AK18" s="95">
        <v>0</v>
      </c>
      <c r="AL18" s="95">
        <v>0</v>
      </c>
      <c r="AM18" s="95">
        <v>0</v>
      </c>
      <c r="AN18" s="96">
        <v>8</v>
      </c>
      <c r="AO18" s="96">
        <v>5</v>
      </c>
      <c r="AP18" s="96">
        <v>8</v>
      </c>
      <c r="AQ18" s="96">
        <v>5</v>
      </c>
      <c r="AR18" s="96">
        <v>0</v>
      </c>
      <c r="AS18" s="96">
        <v>0</v>
      </c>
      <c r="AT18" s="96">
        <v>0</v>
      </c>
      <c r="AU18" s="95">
        <v>0</v>
      </c>
      <c r="AV18" s="1"/>
      <c r="AW18" s="331" t="s">
        <v>225</v>
      </c>
      <c r="AX18" s="283">
        <f t="shared" si="21"/>
        <v>61</v>
      </c>
      <c r="AY18" s="261">
        <f t="shared" si="8"/>
        <v>33</v>
      </c>
      <c r="AZ18" s="261">
        <f t="shared" si="9"/>
        <v>28</v>
      </c>
      <c r="BA18" s="261">
        <v>0</v>
      </c>
      <c r="BB18" s="261">
        <v>0</v>
      </c>
      <c r="BC18" s="261">
        <v>0</v>
      </c>
      <c r="BD18" s="261">
        <v>0</v>
      </c>
      <c r="BE18" s="283">
        <v>0</v>
      </c>
      <c r="BF18" s="282">
        <v>0</v>
      </c>
      <c r="BG18" s="283">
        <v>33</v>
      </c>
      <c r="BH18" s="283">
        <v>28</v>
      </c>
      <c r="BI18" s="283">
        <v>33</v>
      </c>
      <c r="BJ18" s="283">
        <v>28</v>
      </c>
      <c r="BK18" s="283">
        <v>29</v>
      </c>
      <c r="BL18" s="283">
        <v>27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2">
        <v>0</v>
      </c>
    </row>
    <row r="19" spans="2:70" ht="21" customHeight="1">
      <c r="B19" s="68" t="s">
        <v>363</v>
      </c>
      <c r="C19" s="443"/>
      <c r="D19" s="443"/>
      <c r="E19" s="443"/>
      <c r="F19" s="442"/>
      <c r="G19" s="442"/>
      <c r="H19" s="442"/>
      <c r="I19" s="21"/>
      <c r="J19" s="329" t="s">
        <v>225</v>
      </c>
      <c r="K19" s="261">
        <f t="shared" si="16"/>
        <v>245</v>
      </c>
      <c r="L19" s="261">
        <f t="shared" si="17"/>
        <v>158</v>
      </c>
      <c r="M19" s="261">
        <f t="shared" si="18"/>
        <v>87</v>
      </c>
      <c r="N19" s="261">
        <f t="shared" si="19"/>
        <v>158</v>
      </c>
      <c r="O19" s="259">
        <f t="shared" si="19"/>
        <v>87</v>
      </c>
      <c r="P19" s="261">
        <v>0</v>
      </c>
      <c r="Q19" s="259">
        <v>0</v>
      </c>
      <c r="R19" s="261">
        <v>0</v>
      </c>
      <c r="S19" s="259">
        <v>0</v>
      </c>
      <c r="T19" s="261">
        <v>158</v>
      </c>
      <c r="U19" s="261">
        <v>87</v>
      </c>
      <c r="V19" s="261">
        <v>158</v>
      </c>
      <c r="W19" s="261">
        <v>87</v>
      </c>
      <c r="X19" s="261">
        <v>0</v>
      </c>
      <c r="Y19" s="261">
        <v>0</v>
      </c>
      <c r="Z19" s="261">
        <v>0</v>
      </c>
      <c r="AA19" s="259">
        <v>0</v>
      </c>
      <c r="AB19" s="330"/>
      <c r="AC19" s="331" t="s">
        <v>225</v>
      </c>
      <c r="AD19" s="283">
        <v>70</v>
      </c>
      <c r="AE19" s="261">
        <f t="shared" si="20"/>
        <v>66</v>
      </c>
      <c r="AF19" s="283">
        <v>43</v>
      </c>
      <c r="AG19" s="283">
        <v>23</v>
      </c>
      <c r="AH19" s="261">
        <f t="shared" si="6"/>
        <v>43</v>
      </c>
      <c r="AI19" s="261">
        <f t="shared" si="7"/>
        <v>23</v>
      </c>
      <c r="AJ19" s="283">
        <v>0</v>
      </c>
      <c r="AK19" s="282">
        <v>0</v>
      </c>
      <c r="AL19" s="282">
        <v>0</v>
      </c>
      <c r="AM19" s="282">
        <v>0</v>
      </c>
      <c r="AN19" s="283">
        <v>43</v>
      </c>
      <c r="AO19" s="283">
        <v>23</v>
      </c>
      <c r="AP19" s="283">
        <v>43</v>
      </c>
      <c r="AQ19" s="283">
        <v>23</v>
      </c>
      <c r="AR19" s="283">
        <v>0</v>
      </c>
      <c r="AS19" s="283">
        <v>0</v>
      </c>
      <c r="AT19" s="283">
        <v>0</v>
      </c>
      <c r="AU19" s="282">
        <v>0</v>
      </c>
      <c r="AV19" s="330"/>
      <c r="AW19" s="163" t="s">
        <v>226</v>
      </c>
      <c r="AX19" s="66">
        <f>SUM(AX20:AX24)</f>
        <v>236</v>
      </c>
      <c r="AY19" s="66">
        <f t="shared" si="8"/>
        <v>83</v>
      </c>
      <c r="AZ19" s="66">
        <f t="shared" si="9"/>
        <v>153</v>
      </c>
      <c r="BA19" s="96">
        <f>SUM(BA20:BA24)</f>
        <v>0</v>
      </c>
      <c r="BB19" s="96">
        <f t="shared" ref="BB19:BR19" si="29">SUM(BB20:BB24)</f>
        <v>0</v>
      </c>
      <c r="BC19" s="96">
        <f t="shared" si="29"/>
        <v>0</v>
      </c>
      <c r="BD19" s="96">
        <f t="shared" si="29"/>
        <v>0</v>
      </c>
      <c r="BE19" s="96">
        <f t="shared" si="29"/>
        <v>0</v>
      </c>
      <c r="BF19" s="95">
        <f t="shared" si="29"/>
        <v>0</v>
      </c>
      <c r="BG19" s="96">
        <f t="shared" si="29"/>
        <v>65</v>
      </c>
      <c r="BH19" s="96">
        <f t="shared" si="29"/>
        <v>137</v>
      </c>
      <c r="BI19" s="96">
        <f t="shared" si="29"/>
        <v>63</v>
      </c>
      <c r="BJ19" s="96">
        <f t="shared" si="29"/>
        <v>135</v>
      </c>
      <c r="BK19" s="96">
        <f t="shared" si="29"/>
        <v>63</v>
      </c>
      <c r="BL19" s="96">
        <f t="shared" si="29"/>
        <v>125</v>
      </c>
      <c r="BM19" s="96">
        <f t="shared" si="29"/>
        <v>18</v>
      </c>
      <c r="BN19" s="96">
        <f t="shared" si="29"/>
        <v>16</v>
      </c>
      <c r="BO19" s="96">
        <f t="shared" si="29"/>
        <v>18</v>
      </c>
      <c r="BP19" s="96">
        <f t="shared" si="29"/>
        <v>16</v>
      </c>
      <c r="BQ19" s="96">
        <f t="shared" si="29"/>
        <v>17</v>
      </c>
      <c r="BR19" s="95">
        <f t="shared" si="29"/>
        <v>10</v>
      </c>
    </row>
    <row r="20" spans="2:70" ht="20.25" customHeight="1">
      <c r="B20" s="68"/>
      <c r="C20" s="443" t="s">
        <v>359</v>
      </c>
      <c r="D20" s="443"/>
      <c r="E20" s="443"/>
      <c r="F20" s="442">
        <v>10</v>
      </c>
      <c r="G20" s="442">
        <v>78</v>
      </c>
      <c r="H20" s="442">
        <v>20</v>
      </c>
      <c r="I20" s="21"/>
      <c r="J20" s="163" t="s">
        <v>226</v>
      </c>
      <c r="K20" s="66">
        <f>SUM(K21:K25)</f>
        <v>323</v>
      </c>
      <c r="L20" s="66">
        <f t="shared" ref="L20:AA20" si="30">SUM(L21:L25)</f>
        <v>102</v>
      </c>
      <c r="M20" s="66">
        <f t="shared" si="30"/>
        <v>221</v>
      </c>
      <c r="N20" s="66">
        <f t="shared" si="30"/>
        <v>100</v>
      </c>
      <c r="O20" s="67">
        <f t="shared" si="30"/>
        <v>207</v>
      </c>
      <c r="P20" s="66">
        <f t="shared" si="30"/>
        <v>0</v>
      </c>
      <c r="Q20" s="67">
        <f t="shared" si="30"/>
        <v>0</v>
      </c>
      <c r="R20" s="66">
        <f t="shared" si="30"/>
        <v>0</v>
      </c>
      <c r="S20" s="66">
        <f t="shared" si="30"/>
        <v>0</v>
      </c>
      <c r="T20" s="66">
        <f t="shared" si="30"/>
        <v>102</v>
      </c>
      <c r="U20" s="66">
        <f t="shared" si="30"/>
        <v>221</v>
      </c>
      <c r="V20" s="66">
        <f t="shared" si="30"/>
        <v>100</v>
      </c>
      <c r="W20" s="66">
        <f t="shared" si="30"/>
        <v>207</v>
      </c>
      <c r="X20" s="66">
        <f t="shared" si="30"/>
        <v>0</v>
      </c>
      <c r="Y20" s="66">
        <f t="shared" si="30"/>
        <v>0</v>
      </c>
      <c r="Z20" s="66">
        <f t="shared" si="30"/>
        <v>0</v>
      </c>
      <c r="AA20" s="67">
        <f t="shared" si="30"/>
        <v>0</v>
      </c>
      <c r="AB20" s="1"/>
      <c r="AC20" s="163" t="s">
        <v>226</v>
      </c>
      <c r="AD20" s="66">
        <f>SUM(AD21:AD25)</f>
        <v>570</v>
      </c>
      <c r="AE20" s="66">
        <f>SUM(AE21:AE25)</f>
        <v>173</v>
      </c>
      <c r="AF20" s="96">
        <f>AJ20+AN20+AR20</f>
        <v>56</v>
      </c>
      <c r="AG20" s="96">
        <f>AK20+AO20+AS20</f>
        <v>117</v>
      </c>
      <c r="AH20" s="96">
        <f t="shared" si="6"/>
        <v>56</v>
      </c>
      <c r="AI20" s="96">
        <f t="shared" si="7"/>
        <v>109</v>
      </c>
      <c r="AJ20" s="96">
        <f>SUM(AJ21:AJ25)</f>
        <v>0</v>
      </c>
      <c r="AK20" s="95">
        <f t="shared" ref="AK20:AU20" si="31">SUM(AK21:AK25)</f>
        <v>0</v>
      </c>
      <c r="AL20" s="96">
        <f t="shared" si="31"/>
        <v>0</v>
      </c>
      <c r="AM20" s="96">
        <f t="shared" si="31"/>
        <v>0</v>
      </c>
      <c r="AN20" s="96">
        <f t="shared" si="31"/>
        <v>56</v>
      </c>
      <c r="AO20" s="96">
        <f t="shared" si="31"/>
        <v>117</v>
      </c>
      <c r="AP20" s="96">
        <f t="shared" si="31"/>
        <v>56</v>
      </c>
      <c r="AQ20" s="96">
        <f t="shared" si="31"/>
        <v>109</v>
      </c>
      <c r="AR20" s="96">
        <f t="shared" si="31"/>
        <v>0</v>
      </c>
      <c r="AS20" s="96">
        <f t="shared" si="31"/>
        <v>0</v>
      </c>
      <c r="AT20" s="96">
        <f t="shared" si="31"/>
        <v>0</v>
      </c>
      <c r="AU20" s="95">
        <f t="shared" si="31"/>
        <v>0</v>
      </c>
      <c r="AV20" s="1"/>
      <c r="AW20" s="171" t="s">
        <v>149</v>
      </c>
      <c r="AX20" s="96">
        <f t="shared" si="21"/>
        <v>32</v>
      </c>
      <c r="AY20" s="66">
        <f t="shared" si="8"/>
        <v>14</v>
      </c>
      <c r="AZ20" s="66">
        <f t="shared" si="9"/>
        <v>18</v>
      </c>
      <c r="BA20" s="66">
        <v>0</v>
      </c>
      <c r="BB20" s="66">
        <v>0</v>
      </c>
      <c r="BC20" s="66">
        <v>0</v>
      </c>
      <c r="BD20" s="66">
        <v>0</v>
      </c>
      <c r="BE20" s="96">
        <v>0</v>
      </c>
      <c r="BF20" s="95">
        <v>0</v>
      </c>
      <c r="BG20" s="96">
        <v>14</v>
      </c>
      <c r="BH20" s="96">
        <v>18</v>
      </c>
      <c r="BI20" s="96">
        <v>14</v>
      </c>
      <c r="BJ20" s="96">
        <v>18</v>
      </c>
      <c r="BK20" s="96">
        <v>13</v>
      </c>
      <c r="BL20" s="96">
        <v>18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5">
        <v>0</v>
      </c>
    </row>
    <row r="21" spans="2:70" ht="21" customHeight="1">
      <c r="B21" s="64"/>
      <c r="C21" s="443"/>
      <c r="D21" s="443"/>
      <c r="E21" s="443"/>
      <c r="F21" s="442"/>
      <c r="G21" s="442"/>
      <c r="H21" s="442"/>
      <c r="I21" s="21"/>
      <c r="J21" s="171" t="s">
        <v>149</v>
      </c>
      <c r="K21" s="66">
        <f t="shared" si="16"/>
        <v>45</v>
      </c>
      <c r="L21" s="66">
        <f t="shared" si="17"/>
        <v>15</v>
      </c>
      <c r="M21" s="66">
        <f t="shared" si="18"/>
        <v>30</v>
      </c>
      <c r="N21" s="66">
        <f t="shared" ref="N21:O25" si="32">R21+V21+Z21</f>
        <v>15</v>
      </c>
      <c r="O21" s="67">
        <f t="shared" si="32"/>
        <v>30</v>
      </c>
      <c r="P21" s="66">
        <v>0</v>
      </c>
      <c r="Q21" s="67">
        <v>0</v>
      </c>
      <c r="R21" s="66">
        <v>0</v>
      </c>
      <c r="S21" s="67">
        <v>0</v>
      </c>
      <c r="T21" s="66">
        <v>15</v>
      </c>
      <c r="U21" s="66">
        <v>30</v>
      </c>
      <c r="V21" s="66">
        <v>15</v>
      </c>
      <c r="W21" s="66">
        <v>30</v>
      </c>
      <c r="X21" s="66">
        <v>0</v>
      </c>
      <c r="Y21" s="66">
        <v>0</v>
      </c>
      <c r="Z21" s="66">
        <v>0</v>
      </c>
      <c r="AA21" s="67">
        <v>0</v>
      </c>
      <c r="AB21" s="1"/>
      <c r="AC21" s="171" t="s">
        <v>149</v>
      </c>
      <c r="AD21" s="96">
        <v>50</v>
      </c>
      <c r="AE21" s="66">
        <f t="shared" si="20"/>
        <v>26</v>
      </c>
      <c r="AF21" s="96">
        <v>8</v>
      </c>
      <c r="AG21" s="96">
        <v>18</v>
      </c>
      <c r="AH21" s="66">
        <f t="shared" si="6"/>
        <v>8</v>
      </c>
      <c r="AI21" s="66">
        <f t="shared" si="7"/>
        <v>18</v>
      </c>
      <c r="AJ21" s="96">
        <v>0</v>
      </c>
      <c r="AK21" s="95">
        <v>0</v>
      </c>
      <c r="AL21" s="95">
        <v>0</v>
      </c>
      <c r="AM21" s="95">
        <v>0</v>
      </c>
      <c r="AN21" s="96">
        <v>8</v>
      </c>
      <c r="AO21" s="96">
        <v>18</v>
      </c>
      <c r="AP21" s="96">
        <v>8</v>
      </c>
      <c r="AQ21" s="96">
        <v>18</v>
      </c>
      <c r="AR21" s="96">
        <v>0</v>
      </c>
      <c r="AS21" s="96">
        <v>0</v>
      </c>
      <c r="AT21" s="96">
        <v>0</v>
      </c>
      <c r="AU21" s="95">
        <v>0</v>
      </c>
      <c r="AV21" s="1"/>
      <c r="AW21" s="171" t="s">
        <v>150</v>
      </c>
      <c r="AX21" s="96">
        <f t="shared" si="21"/>
        <v>73</v>
      </c>
      <c r="AY21" s="66">
        <f t="shared" si="8"/>
        <v>29</v>
      </c>
      <c r="AZ21" s="66">
        <f t="shared" si="9"/>
        <v>44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5">
        <v>0</v>
      </c>
      <c r="BG21" s="96">
        <v>11</v>
      </c>
      <c r="BH21" s="96">
        <v>28</v>
      </c>
      <c r="BI21" s="96">
        <v>11</v>
      </c>
      <c r="BJ21" s="96">
        <v>28</v>
      </c>
      <c r="BK21" s="96">
        <v>10</v>
      </c>
      <c r="BL21" s="96">
        <v>17</v>
      </c>
      <c r="BM21" s="96">
        <v>18</v>
      </c>
      <c r="BN21" s="96">
        <v>16</v>
      </c>
      <c r="BO21" s="96">
        <v>18</v>
      </c>
      <c r="BP21" s="96">
        <v>16</v>
      </c>
      <c r="BQ21" s="96">
        <v>17</v>
      </c>
      <c r="BR21" s="95">
        <v>10</v>
      </c>
    </row>
    <row r="22" spans="2:70" ht="21" customHeight="1">
      <c r="B22" s="72"/>
      <c r="C22" s="443" t="s">
        <v>360</v>
      </c>
      <c r="D22" s="443"/>
      <c r="E22" s="443"/>
      <c r="F22" s="442">
        <v>3</v>
      </c>
      <c r="G22" s="442">
        <v>36</v>
      </c>
      <c r="H22" s="442">
        <v>15</v>
      </c>
      <c r="I22" s="21"/>
      <c r="J22" s="171" t="s">
        <v>150</v>
      </c>
      <c r="K22" s="66">
        <f t="shared" si="16"/>
        <v>28</v>
      </c>
      <c r="L22" s="66">
        <f t="shared" si="17"/>
        <v>17</v>
      </c>
      <c r="M22" s="66">
        <f t="shared" si="18"/>
        <v>11</v>
      </c>
      <c r="N22" s="66">
        <f t="shared" si="32"/>
        <v>17</v>
      </c>
      <c r="O22" s="67">
        <f t="shared" si="32"/>
        <v>11</v>
      </c>
      <c r="P22" s="66">
        <v>0</v>
      </c>
      <c r="Q22" s="67">
        <v>0</v>
      </c>
      <c r="R22" s="66">
        <v>0</v>
      </c>
      <c r="S22" s="67">
        <v>0</v>
      </c>
      <c r="T22" s="66">
        <v>17</v>
      </c>
      <c r="U22" s="66">
        <v>11</v>
      </c>
      <c r="V22" s="66">
        <v>17</v>
      </c>
      <c r="W22" s="66">
        <v>11</v>
      </c>
      <c r="X22" s="66">
        <v>0</v>
      </c>
      <c r="Y22" s="66">
        <v>0</v>
      </c>
      <c r="Z22" s="66">
        <v>0</v>
      </c>
      <c r="AA22" s="67">
        <v>0</v>
      </c>
      <c r="AB22" s="1"/>
      <c r="AC22" s="171" t="s">
        <v>150</v>
      </c>
      <c r="AD22" s="96">
        <v>180</v>
      </c>
      <c r="AE22" s="66">
        <f t="shared" si="20"/>
        <v>28</v>
      </c>
      <c r="AF22" s="96">
        <v>17</v>
      </c>
      <c r="AG22" s="96">
        <v>11</v>
      </c>
      <c r="AH22" s="66">
        <f t="shared" si="6"/>
        <v>17</v>
      </c>
      <c r="AI22" s="66">
        <f t="shared" si="7"/>
        <v>11</v>
      </c>
      <c r="AJ22" s="96">
        <v>0</v>
      </c>
      <c r="AK22" s="95">
        <v>0</v>
      </c>
      <c r="AL22" s="95">
        <v>0</v>
      </c>
      <c r="AM22" s="95">
        <v>0</v>
      </c>
      <c r="AN22" s="96">
        <v>17</v>
      </c>
      <c r="AO22" s="96">
        <v>11</v>
      </c>
      <c r="AP22" s="96">
        <v>17</v>
      </c>
      <c r="AQ22" s="96">
        <v>11</v>
      </c>
      <c r="AR22" s="96">
        <v>0</v>
      </c>
      <c r="AS22" s="96">
        <v>0</v>
      </c>
      <c r="AT22" s="96">
        <v>0</v>
      </c>
      <c r="AU22" s="95">
        <v>0</v>
      </c>
      <c r="AV22" s="1"/>
      <c r="AW22" s="171" t="s">
        <v>151</v>
      </c>
      <c r="AX22" s="96">
        <f t="shared" si="21"/>
        <v>13</v>
      </c>
      <c r="AY22" s="66">
        <f t="shared" si="8"/>
        <v>8</v>
      </c>
      <c r="AZ22" s="66">
        <f t="shared" si="9"/>
        <v>5</v>
      </c>
      <c r="BA22" s="96">
        <v>0</v>
      </c>
      <c r="BB22" s="66">
        <v>0</v>
      </c>
      <c r="BC22" s="96">
        <v>0</v>
      </c>
      <c r="BD22" s="66">
        <v>0</v>
      </c>
      <c r="BE22" s="96">
        <v>0</v>
      </c>
      <c r="BF22" s="95">
        <v>0</v>
      </c>
      <c r="BG22" s="96">
        <v>8</v>
      </c>
      <c r="BH22" s="96">
        <v>5</v>
      </c>
      <c r="BI22" s="96">
        <v>8</v>
      </c>
      <c r="BJ22" s="96">
        <v>5</v>
      </c>
      <c r="BK22" s="96">
        <v>8</v>
      </c>
      <c r="BL22" s="96">
        <v>5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5">
        <v>0</v>
      </c>
    </row>
    <row r="23" spans="2:70" ht="21" customHeight="1">
      <c r="B23" s="148"/>
      <c r="C23" s="443"/>
      <c r="D23" s="443"/>
      <c r="E23" s="443"/>
      <c r="F23" s="442"/>
      <c r="G23" s="442"/>
      <c r="H23" s="442"/>
      <c r="I23" s="21"/>
      <c r="J23" s="171" t="s">
        <v>151</v>
      </c>
      <c r="K23" s="66">
        <f t="shared" si="16"/>
        <v>15</v>
      </c>
      <c r="L23" s="66">
        <f t="shared" si="17"/>
        <v>8</v>
      </c>
      <c r="M23" s="66">
        <f t="shared" si="18"/>
        <v>7</v>
      </c>
      <c r="N23" s="66">
        <f t="shared" si="32"/>
        <v>8</v>
      </c>
      <c r="O23" s="67">
        <f t="shared" si="32"/>
        <v>7</v>
      </c>
      <c r="P23" s="66">
        <v>0</v>
      </c>
      <c r="Q23" s="67">
        <v>0</v>
      </c>
      <c r="R23" s="66">
        <v>0</v>
      </c>
      <c r="S23" s="67">
        <v>0</v>
      </c>
      <c r="T23" s="66">
        <v>8</v>
      </c>
      <c r="U23" s="66">
        <v>7</v>
      </c>
      <c r="V23" s="66">
        <v>8</v>
      </c>
      <c r="W23" s="66">
        <v>7</v>
      </c>
      <c r="X23" s="66">
        <v>0</v>
      </c>
      <c r="Y23" s="66">
        <v>0</v>
      </c>
      <c r="Z23" s="66">
        <v>0</v>
      </c>
      <c r="AA23" s="67">
        <v>0</v>
      </c>
      <c r="AB23" s="1"/>
      <c r="AC23" s="171" t="s">
        <v>151</v>
      </c>
      <c r="AD23" s="96">
        <v>90</v>
      </c>
      <c r="AE23" s="66">
        <f t="shared" si="20"/>
        <v>4</v>
      </c>
      <c r="AF23" s="96">
        <v>3</v>
      </c>
      <c r="AG23" s="96">
        <v>1</v>
      </c>
      <c r="AH23" s="66">
        <f t="shared" si="6"/>
        <v>3</v>
      </c>
      <c r="AI23" s="66">
        <f t="shared" si="7"/>
        <v>1</v>
      </c>
      <c r="AJ23" s="96">
        <v>0</v>
      </c>
      <c r="AK23" s="95">
        <v>0</v>
      </c>
      <c r="AL23" s="95">
        <v>0</v>
      </c>
      <c r="AM23" s="95">
        <v>0</v>
      </c>
      <c r="AN23" s="96">
        <v>3</v>
      </c>
      <c r="AO23" s="96">
        <v>1</v>
      </c>
      <c r="AP23" s="96">
        <v>3</v>
      </c>
      <c r="AQ23" s="96">
        <v>1</v>
      </c>
      <c r="AR23" s="96">
        <v>0</v>
      </c>
      <c r="AS23" s="96">
        <v>0</v>
      </c>
      <c r="AT23" s="96">
        <v>0</v>
      </c>
      <c r="AU23" s="95">
        <v>0</v>
      </c>
      <c r="AV23" s="1"/>
      <c r="AW23" s="171" t="s">
        <v>153</v>
      </c>
      <c r="AX23" s="96">
        <f t="shared" si="21"/>
        <v>107</v>
      </c>
      <c r="AY23" s="66">
        <f t="shared" si="8"/>
        <v>32</v>
      </c>
      <c r="AZ23" s="66">
        <f t="shared" si="9"/>
        <v>75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5">
        <v>0</v>
      </c>
      <c r="BG23" s="96">
        <v>32</v>
      </c>
      <c r="BH23" s="96">
        <v>75</v>
      </c>
      <c r="BI23" s="96">
        <v>30</v>
      </c>
      <c r="BJ23" s="96">
        <v>73</v>
      </c>
      <c r="BK23" s="96">
        <v>32</v>
      </c>
      <c r="BL23" s="96">
        <v>74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5">
        <v>0</v>
      </c>
    </row>
    <row r="24" spans="2:70" ht="21" customHeight="1">
      <c r="B24" s="148"/>
      <c r="C24" s="443" t="s">
        <v>361</v>
      </c>
      <c r="D24" s="443"/>
      <c r="E24" s="443"/>
      <c r="F24" s="442">
        <v>1</v>
      </c>
      <c r="G24" s="442">
        <v>17</v>
      </c>
      <c r="H24" s="442">
        <v>3</v>
      </c>
      <c r="I24" s="21"/>
      <c r="J24" s="171" t="s">
        <v>153</v>
      </c>
      <c r="K24" s="66">
        <f t="shared" si="16"/>
        <v>214</v>
      </c>
      <c r="L24" s="66">
        <f t="shared" si="17"/>
        <v>62</v>
      </c>
      <c r="M24" s="66">
        <f t="shared" si="18"/>
        <v>152</v>
      </c>
      <c r="N24" s="66">
        <f t="shared" si="32"/>
        <v>60</v>
      </c>
      <c r="O24" s="67">
        <f t="shared" si="32"/>
        <v>138</v>
      </c>
      <c r="P24" s="66">
        <v>0</v>
      </c>
      <c r="Q24" s="67">
        <v>0</v>
      </c>
      <c r="R24" s="66">
        <v>0</v>
      </c>
      <c r="S24" s="67">
        <v>0</v>
      </c>
      <c r="T24" s="66">
        <v>62</v>
      </c>
      <c r="U24" s="66">
        <v>152</v>
      </c>
      <c r="V24" s="66">
        <v>60</v>
      </c>
      <c r="W24" s="66">
        <v>138</v>
      </c>
      <c r="X24" s="66">
        <v>0</v>
      </c>
      <c r="Y24" s="66">
        <v>0</v>
      </c>
      <c r="Z24" s="66">
        <v>0</v>
      </c>
      <c r="AA24" s="67">
        <v>0</v>
      </c>
      <c r="AB24" s="1"/>
      <c r="AC24" s="171" t="s">
        <v>153</v>
      </c>
      <c r="AD24" s="96">
        <v>210</v>
      </c>
      <c r="AE24" s="66">
        <f t="shared" si="20"/>
        <v>100</v>
      </c>
      <c r="AF24" s="96">
        <v>28</v>
      </c>
      <c r="AG24" s="96">
        <v>72</v>
      </c>
      <c r="AH24" s="66">
        <f t="shared" si="6"/>
        <v>28</v>
      </c>
      <c r="AI24" s="66">
        <f t="shared" si="7"/>
        <v>64</v>
      </c>
      <c r="AJ24" s="96">
        <v>0</v>
      </c>
      <c r="AK24" s="67">
        <v>0</v>
      </c>
      <c r="AL24" s="95">
        <v>0</v>
      </c>
      <c r="AM24" s="95">
        <v>0</v>
      </c>
      <c r="AN24" s="96">
        <v>28</v>
      </c>
      <c r="AO24" s="96">
        <v>72</v>
      </c>
      <c r="AP24" s="96">
        <v>28</v>
      </c>
      <c r="AQ24" s="96">
        <v>64</v>
      </c>
      <c r="AR24" s="96">
        <v>0</v>
      </c>
      <c r="AS24" s="96">
        <v>0</v>
      </c>
      <c r="AT24" s="96">
        <v>0</v>
      </c>
      <c r="AU24" s="95">
        <v>0</v>
      </c>
      <c r="AV24" s="1"/>
      <c r="AW24" s="329" t="s">
        <v>325</v>
      </c>
      <c r="AX24" s="283">
        <f t="shared" si="21"/>
        <v>11</v>
      </c>
      <c r="AY24" s="261">
        <f t="shared" si="8"/>
        <v>0</v>
      </c>
      <c r="AZ24" s="261">
        <f t="shared" si="9"/>
        <v>11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2">
        <v>0</v>
      </c>
      <c r="BG24" s="283">
        <v>0</v>
      </c>
      <c r="BH24" s="283">
        <v>11</v>
      </c>
      <c r="BI24" s="283">
        <v>0</v>
      </c>
      <c r="BJ24" s="283">
        <v>11</v>
      </c>
      <c r="BK24" s="283">
        <v>0</v>
      </c>
      <c r="BL24" s="283">
        <v>11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2">
        <v>0</v>
      </c>
    </row>
    <row r="25" spans="2:70" ht="21" customHeight="1">
      <c r="B25" s="148" t="s">
        <v>178</v>
      </c>
      <c r="C25" s="443"/>
      <c r="D25" s="443"/>
      <c r="E25" s="443"/>
      <c r="F25" s="442"/>
      <c r="G25" s="442"/>
      <c r="H25" s="442"/>
      <c r="I25" s="21"/>
      <c r="J25" s="329" t="s">
        <v>142</v>
      </c>
      <c r="K25" s="261">
        <f t="shared" si="16"/>
        <v>21</v>
      </c>
      <c r="L25" s="261">
        <f t="shared" si="17"/>
        <v>0</v>
      </c>
      <c r="M25" s="261">
        <f t="shared" si="18"/>
        <v>21</v>
      </c>
      <c r="N25" s="261">
        <f t="shared" si="32"/>
        <v>0</v>
      </c>
      <c r="O25" s="259">
        <f t="shared" si="32"/>
        <v>21</v>
      </c>
      <c r="P25" s="261">
        <v>0</v>
      </c>
      <c r="Q25" s="259">
        <v>0</v>
      </c>
      <c r="R25" s="261">
        <v>0</v>
      </c>
      <c r="S25" s="259">
        <v>0</v>
      </c>
      <c r="T25" s="261">
        <v>0</v>
      </c>
      <c r="U25" s="261">
        <v>21</v>
      </c>
      <c r="V25" s="261">
        <v>0</v>
      </c>
      <c r="W25" s="261">
        <v>21</v>
      </c>
      <c r="X25" s="261">
        <v>0</v>
      </c>
      <c r="Y25" s="261">
        <v>0</v>
      </c>
      <c r="Z25" s="261">
        <v>0</v>
      </c>
      <c r="AA25" s="259">
        <v>0</v>
      </c>
      <c r="AB25" s="330"/>
      <c r="AC25" s="329" t="s">
        <v>142</v>
      </c>
      <c r="AD25" s="283">
        <v>40</v>
      </c>
      <c r="AE25" s="261">
        <f t="shared" si="20"/>
        <v>15</v>
      </c>
      <c r="AF25" s="283">
        <v>0</v>
      </c>
      <c r="AG25" s="283">
        <v>15</v>
      </c>
      <c r="AH25" s="261">
        <f t="shared" si="6"/>
        <v>0</v>
      </c>
      <c r="AI25" s="261">
        <f>AM25+AQ25+AU25</f>
        <v>15</v>
      </c>
      <c r="AJ25" s="283">
        <v>0</v>
      </c>
      <c r="AK25" s="282">
        <v>0</v>
      </c>
      <c r="AL25" s="282">
        <v>0</v>
      </c>
      <c r="AM25" s="282">
        <v>0</v>
      </c>
      <c r="AN25" s="283">
        <v>0</v>
      </c>
      <c r="AO25" s="283">
        <v>15</v>
      </c>
      <c r="AP25" s="283">
        <v>0</v>
      </c>
      <c r="AQ25" s="283">
        <v>15</v>
      </c>
      <c r="AR25" s="283">
        <v>0</v>
      </c>
      <c r="AS25" s="283">
        <v>0</v>
      </c>
      <c r="AT25" s="283">
        <v>0</v>
      </c>
      <c r="AU25" s="282">
        <v>0</v>
      </c>
      <c r="AV25" s="330"/>
      <c r="AW25" s="175" t="s">
        <v>227</v>
      </c>
      <c r="AX25" s="66">
        <f>SUM(AX26:AX27)</f>
        <v>100</v>
      </c>
      <c r="AY25" s="66">
        <f t="shared" si="8"/>
        <v>36</v>
      </c>
      <c r="AZ25" s="66">
        <f t="shared" si="9"/>
        <v>64</v>
      </c>
      <c r="BA25" s="66">
        <f t="shared" ref="BA25:BR25" si="33">SUM(BA26:BA27)</f>
        <v>0</v>
      </c>
      <c r="BB25" s="66">
        <f t="shared" si="33"/>
        <v>0</v>
      </c>
      <c r="BC25" s="66">
        <f t="shared" si="33"/>
        <v>0</v>
      </c>
      <c r="BD25" s="66">
        <f t="shared" si="33"/>
        <v>0</v>
      </c>
      <c r="BE25" s="96">
        <f t="shared" si="33"/>
        <v>0</v>
      </c>
      <c r="BF25" s="95">
        <f t="shared" si="33"/>
        <v>0</v>
      </c>
      <c r="BG25" s="96">
        <f t="shared" si="33"/>
        <v>36</v>
      </c>
      <c r="BH25" s="96">
        <f t="shared" si="33"/>
        <v>64</v>
      </c>
      <c r="BI25" s="96">
        <f t="shared" si="33"/>
        <v>36</v>
      </c>
      <c r="BJ25" s="96">
        <f t="shared" si="33"/>
        <v>64</v>
      </c>
      <c r="BK25" s="96">
        <f t="shared" si="33"/>
        <v>29</v>
      </c>
      <c r="BL25" s="96">
        <f t="shared" si="33"/>
        <v>48</v>
      </c>
      <c r="BM25" s="96">
        <f t="shared" si="33"/>
        <v>0</v>
      </c>
      <c r="BN25" s="96">
        <f t="shared" si="33"/>
        <v>0</v>
      </c>
      <c r="BO25" s="96">
        <f t="shared" si="33"/>
        <v>0</v>
      </c>
      <c r="BP25" s="96">
        <f t="shared" si="33"/>
        <v>0</v>
      </c>
      <c r="BQ25" s="96">
        <f t="shared" si="33"/>
        <v>0</v>
      </c>
      <c r="BR25" s="95">
        <f t="shared" si="33"/>
        <v>0</v>
      </c>
    </row>
    <row r="26" spans="2:70" ht="21" customHeight="1">
      <c r="B26" s="148"/>
      <c r="C26" s="443" t="s">
        <v>362</v>
      </c>
      <c r="D26" s="443"/>
      <c r="E26" s="443"/>
      <c r="F26" s="442">
        <v>1</v>
      </c>
      <c r="G26" s="442">
        <v>8</v>
      </c>
      <c r="H26" s="442">
        <v>1</v>
      </c>
      <c r="I26" s="21"/>
      <c r="J26" s="175" t="s">
        <v>227</v>
      </c>
      <c r="K26" s="66">
        <f t="shared" ref="K26:AA26" si="34">SUM(K27:K28)</f>
        <v>167</v>
      </c>
      <c r="L26" s="66">
        <f t="shared" si="34"/>
        <v>64</v>
      </c>
      <c r="M26" s="66">
        <f t="shared" si="34"/>
        <v>103</v>
      </c>
      <c r="N26" s="66">
        <f t="shared" si="34"/>
        <v>64</v>
      </c>
      <c r="O26" s="67">
        <f t="shared" si="34"/>
        <v>103</v>
      </c>
      <c r="P26" s="66">
        <f t="shared" si="34"/>
        <v>0</v>
      </c>
      <c r="Q26" s="67">
        <f t="shared" si="34"/>
        <v>0</v>
      </c>
      <c r="R26" s="66">
        <f t="shared" si="34"/>
        <v>0</v>
      </c>
      <c r="S26" s="66">
        <f t="shared" si="34"/>
        <v>0</v>
      </c>
      <c r="T26" s="66">
        <f>SUM(T27:T28)</f>
        <v>64</v>
      </c>
      <c r="U26" s="66">
        <f t="shared" si="34"/>
        <v>103</v>
      </c>
      <c r="V26" s="66">
        <f t="shared" si="34"/>
        <v>64</v>
      </c>
      <c r="W26" s="66">
        <f t="shared" si="34"/>
        <v>103</v>
      </c>
      <c r="X26" s="66">
        <f t="shared" si="34"/>
        <v>0</v>
      </c>
      <c r="Y26" s="66">
        <f t="shared" si="34"/>
        <v>0</v>
      </c>
      <c r="Z26" s="66">
        <f t="shared" si="34"/>
        <v>0</v>
      </c>
      <c r="AA26" s="67">
        <f t="shared" si="34"/>
        <v>0</v>
      </c>
      <c r="AB26" s="1"/>
      <c r="AC26" s="175" t="s">
        <v>227</v>
      </c>
      <c r="AD26" s="66">
        <f>SUM(AD27:AD28)</f>
        <v>205</v>
      </c>
      <c r="AE26" s="66">
        <f>SUM(AE27:AE28)</f>
        <v>91</v>
      </c>
      <c r="AF26" s="96">
        <f>AJ26+AN26+AR26</f>
        <v>32</v>
      </c>
      <c r="AG26" s="96">
        <f>AK26+AO26+AS26</f>
        <v>59</v>
      </c>
      <c r="AH26" s="96">
        <f>AL26+AP26+AT26</f>
        <v>32</v>
      </c>
      <c r="AI26" s="96">
        <f>AM26+AQ26+AU26</f>
        <v>59</v>
      </c>
      <c r="AJ26" s="96">
        <f t="shared" ref="AJ26:AU26" si="35">SUM(AJ27:AJ28)</f>
        <v>0</v>
      </c>
      <c r="AK26" s="95">
        <f t="shared" si="35"/>
        <v>0</v>
      </c>
      <c r="AL26" s="96">
        <f t="shared" si="35"/>
        <v>0</v>
      </c>
      <c r="AM26" s="96">
        <f t="shared" si="35"/>
        <v>0</v>
      </c>
      <c r="AN26" s="96">
        <f t="shared" si="35"/>
        <v>32</v>
      </c>
      <c r="AO26" s="96">
        <f t="shared" si="35"/>
        <v>59</v>
      </c>
      <c r="AP26" s="96">
        <f t="shared" si="35"/>
        <v>32</v>
      </c>
      <c r="AQ26" s="96">
        <f t="shared" si="35"/>
        <v>59</v>
      </c>
      <c r="AR26" s="96">
        <f t="shared" si="35"/>
        <v>0</v>
      </c>
      <c r="AS26" s="96">
        <f t="shared" si="35"/>
        <v>0</v>
      </c>
      <c r="AT26" s="96">
        <f t="shared" si="35"/>
        <v>0</v>
      </c>
      <c r="AU26" s="95">
        <f t="shared" si="35"/>
        <v>0</v>
      </c>
      <c r="AV26" s="1"/>
      <c r="AW26" s="171" t="s">
        <v>228</v>
      </c>
      <c r="AX26" s="96">
        <f t="shared" si="21"/>
        <v>50</v>
      </c>
      <c r="AY26" s="66">
        <f t="shared" si="8"/>
        <v>10</v>
      </c>
      <c r="AZ26" s="66">
        <f t="shared" si="9"/>
        <v>40</v>
      </c>
      <c r="BA26" s="66">
        <v>0</v>
      </c>
      <c r="BB26" s="66">
        <v>0</v>
      </c>
      <c r="BC26" s="66">
        <v>0</v>
      </c>
      <c r="BD26" s="66">
        <v>0</v>
      </c>
      <c r="BE26" s="96">
        <v>0</v>
      </c>
      <c r="BF26" s="95">
        <v>0</v>
      </c>
      <c r="BG26" s="96">
        <v>10</v>
      </c>
      <c r="BH26" s="96">
        <v>40</v>
      </c>
      <c r="BI26" s="96">
        <v>10</v>
      </c>
      <c r="BJ26" s="96">
        <v>40</v>
      </c>
      <c r="BK26" s="96">
        <v>4</v>
      </c>
      <c r="BL26" s="96">
        <v>28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5">
        <v>0</v>
      </c>
    </row>
    <row r="27" spans="2:70" ht="21" customHeight="1">
      <c r="B27" s="148"/>
      <c r="C27" s="443"/>
      <c r="D27" s="443"/>
      <c r="E27" s="443"/>
      <c r="F27" s="442"/>
      <c r="G27" s="442"/>
      <c r="H27" s="442"/>
      <c r="I27" s="21"/>
      <c r="J27" s="171" t="s">
        <v>228</v>
      </c>
      <c r="K27" s="66">
        <f t="shared" si="16"/>
        <v>104</v>
      </c>
      <c r="L27" s="66">
        <f t="shared" si="17"/>
        <v>29</v>
      </c>
      <c r="M27" s="66">
        <f t="shared" si="18"/>
        <v>75</v>
      </c>
      <c r="N27" s="66">
        <f>R27+V27+Z27</f>
        <v>29</v>
      </c>
      <c r="O27" s="67">
        <f>S27+W27+AA27</f>
        <v>75</v>
      </c>
      <c r="P27" s="66">
        <v>0</v>
      </c>
      <c r="Q27" s="67">
        <v>0</v>
      </c>
      <c r="R27" s="66">
        <v>0</v>
      </c>
      <c r="S27" s="67">
        <v>0</v>
      </c>
      <c r="T27" s="66">
        <v>29</v>
      </c>
      <c r="U27" s="66">
        <v>75</v>
      </c>
      <c r="V27" s="66">
        <v>29</v>
      </c>
      <c r="W27" s="66">
        <v>75</v>
      </c>
      <c r="X27" s="66">
        <v>0</v>
      </c>
      <c r="Y27" s="66">
        <v>0</v>
      </c>
      <c r="Z27" s="66">
        <v>0</v>
      </c>
      <c r="AA27" s="67">
        <v>0</v>
      </c>
      <c r="AB27" s="1"/>
      <c r="AC27" s="171" t="s">
        <v>228</v>
      </c>
      <c r="AD27" s="96">
        <v>100</v>
      </c>
      <c r="AE27" s="66">
        <f t="shared" si="20"/>
        <v>58</v>
      </c>
      <c r="AF27" s="96">
        <v>15</v>
      </c>
      <c r="AG27" s="96">
        <v>43</v>
      </c>
      <c r="AH27" s="66">
        <f t="shared" si="6"/>
        <v>15</v>
      </c>
      <c r="AI27" s="66">
        <f t="shared" si="7"/>
        <v>43</v>
      </c>
      <c r="AJ27" s="96">
        <v>0</v>
      </c>
      <c r="AK27" s="95">
        <v>0</v>
      </c>
      <c r="AL27" s="95">
        <v>0</v>
      </c>
      <c r="AM27" s="95">
        <v>0</v>
      </c>
      <c r="AN27" s="96">
        <v>15</v>
      </c>
      <c r="AO27" s="96">
        <v>43</v>
      </c>
      <c r="AP27" s="96">
        <v>15</v>
      </c>
      <c r="AQ27" s="96">
        <v>43</v>
      </c>
      <c r="AR27" s="96">
        <v>0</v>
      </c>
      <c r="AS27" s="96">
        <v>0</v>
      </c>
      <c r="AT27" s="96">
        <v>0</v>
      </c>
      <c r="AU27" s="95">
        <v>0</v>
      </c>
      <c r="AV27" s="1"/>
      <c r="AW27" s="329" t="s">
        <v>229</v>
      </c>
      <c r="AX27" s="283">
        <f t="shared" si="21"/>
        <v>50</v>
      </c>
      <c r="AY27" s="261">
        <f t="shared" si="8"/>
        <v>26</v>
      </c>
      <c r="AZ27" s="261">
        <f t="shared" si="9"/>
        <v>24</v>
      </c>
      <c r="BA27" s="261">
        <v>0</v>
      </c>
      <c r="BB27" s="261">
        <v>0</v>
      </c>
      <c r="BC27" s="261">
        <v>0</v>
      </c>
      <c r="BD27" s="261">
        <v>0</v>
      </c>
      <c r="BE27" s="283">
        <v>0</v>
      </c>
      <c r="BF27" s="282">
        <v>0</v>
      </c>
      <c r="BG27" s="283">
        <v>26</v>
      </c>
      <c r="BH27" s="283">
        <v>24</v>
      </c>
      <c r="BI27" s="283">
        <v>26</v>
      </c>
      <c r="BJ27" s="283">
        <v>24</v>
      </c>
      <c r="BK27" s="283">
        <v>25</v>
      </c>
      <c r="BL27" s="283">
        <v>20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2">
        <v>0</v>
      </c>
    </row>
    <row r="28" spans="2:70" ht="21" customHeight="1">
      <c r="B28" s="224"/>
      <c r="C28" s="441" t="s">
        <v>364</v>
      </c>
      <c r="D28" s="441"/>
      <c r="E28" s="441"/>
      <c r="F28" s="442">
        <v>4</v>
      </c>
      <c r="G28" s="442">
        <v>22</v>
      </c>
      <c r="H28" s="442">
        <v>2</v>
      </c>
      <c r="I28" s="21"/>
      <c r="J28" s="329" t="s">
        <v>229</v>
      </c>
      <c r="K28" s="261">
        <f t="shared" si="16"/>
        <v>63</v>
      </c>
      <c r="L28" s="261">
        <f t="shared" si="17"/>
        <v>35</v>
      </c>
      <c r="M28" s="261">
        <f t="shared" si="18"/>
        <v>28</v>
      </c>
      <c r="N28" s="261">
        <f>R28+V28+Z28</f>
        <v>35</v>
      </c>
      <c r="O28" s="259">
        <f>S28+W28+AA28</f>
        <v>28</v>
      </c>
      <c r="P28" s="261">
        <v>0</v>
      </c>
      <c r="Q28" s="259">
        <v>0</v>
      </c>
      <c r="R28" s="261">
        <v>0</v>
      </c>
      <c r="S28" s="259">
        <v>0</v>
      </c>
      <c r="T28" s="261">
        <v>35</v>
      </c>
      <c r="U28" s="261">
        <v>28</v>
      </c>
      <c r="V28" s="261">
        <v>35</v>
      </c>
      <c r="W28" s="261">
        <v>28</v>
      </c>
      <c r="X28" s="261">
        <v>0</v>
      </c>
      <c r="Y28" s="261">
        <v>0</v>
      </c>
      <c r="Z28" s="261">
        <v>0</v>
      </c>
      <c r="AA28" s="259">
        <v>0</v>
      </c>
      <c r="AB28" s="330"/>
      <c r="AC28" s="331" t="s">
        <v>229</v>
      </c>
      <c r="AD28" s="283">
        <v>105</v>
      </c>
      <c r="AE28" s="261">
        <f t="shared" si="20"/>
        <v>33</v>
      </c>
      <c r="AF28" s="283">
        <v>17</v>
      </c>
      <c r="AG28" s="283">
        <v>16</v>
      </c>
      <c r="AH28" s="261">
        <f t="shared" si="6"/>
        <v>17</v>
      </c>
      <c r="AI28" s="261">
        <f t="shared" si="7"/>
        <v>16</v>
      </c>
      <c r="AJ28" s="283">
        <v>0</v>
      </c>
      <c r="AK28" s="282">
        <v>0</v>
      </c>
      <c r="AL28" s="282">
        <v>0</v>
      </c>
      <c r="AM28" s="282">
        <v>0</v>
      </c>
      <c r="AN28" s="283">
        <v>17</v>
      </c>
      <c r="AO28" s="283">
        <v>16</v>
      </c>
      <c r="AP28" s="283">
        <v>17</v>
      </c>
      <c r="AQ28" s="283">
        <v>16</v>
      </c>
      <c r="AR28" s="283">
        <v>0</v>
      </c>
      <c r="AS28" s="283">
        <v>0</v>
      </c>
      <c r="AT28" s="283">
        <v>0</v>
      </c>
      <c r="AU28" s="282">
        <v>0</v>
      </c>
      <c r="AV28" s="330"/>
      <c r="AW28" s="163" t="s">
        <v>230</v>
      </c>
      <c r="AX28" s="66">
        <f>SUM(AX29:AX37)</f>
        <v>137</v>
      </c>
      <c r="AY28" s="66">
        <f t="shared" si="8"/>
        <v>40</v>
      </c>
      <c r="AZ28" s="66">
        <f>BB28+BH28+BN28</f>
        <v>97</v>
      </c>
      <c r="BA28" s="66">
        <f>SUM(BA29:BA37)</f>
        <v>0</v>
      </c>
      <c r="BB28" s="66">
        <f t="shared" ref="BB28:BR28" si="36">SUM(BB29:BB37)</f>
        <v>0</v>
      </c>
      <c r="BC28" s="66">
        <f t="shared" si="36"/>
        <v>0</v>
      </c>
      <c r="BD28" s="66">
        <f t="shared" si="36"/>
        <v>0</v>
      </c>
      <c r="BE28" s="66">
        <f t="shared" si="36"/>
        <v>0</v>
      </c>
      <c r="BF28" s="67">
        <f t="shared" si="36"/>
        <v>0</v>
      </c>
      <c r="BG28" s="66">
        <f t="shared" si="36"/>
        <v>40</v>
      </c>
      <c r="BH28" s="66">
        <f t="shared" si="36"/>
        <v>97</v>
      </c>
      <c r="BI28" s="66">
        <f>SUM(BI29:BI37)</f>
        <v>40</v>
      </c>
      <c r="BJ28" s="66">
        <f t="shared" si="36"/>
        <v>97</v>
      </c>
      <c r="BK28" s="66">
        <f t="shared" si="36"/>
        <v>29</v>
      </c>
      <c r="BL28" s="66">
        <f t="shared" si="36"/>
        <v>90</v>
      </c>
      <c r="BM28" s="66">
        <f t="shared" si="36"/>
        <v>0</v>
      </c>
      <c r="BN28" s="66">
        <f t="shared" si="36"/>
        <v>0</v>
      </c>
      <c r="BO28" s="66">
        <f t="shared" si="36"/>
        <v>0</v>
      </c>
      <c r="BP28" s="66">
        <f t="shared" si="36"/>
        <v>0</v>
      </c>
      <c r="BQ28" s="66">
        <f t="shared" si="36"/>
        <v>0</v>
      </c>
      <c r="BR28" s="67">
        <f t="shared" si="36"/>
        <v>0</v>
      </c>
    </row>
    <row r="29" spans="2:70" ht="21" customHeight="1">
      <c r="B29" s="225"/>
      <c r="C29" s="441"/>
      <c r="D29" s="441"/>
      <c r="E29" s="441"/>
      <c r="F29" s="442"/>
      <c r="G29" s="442"/>
      <c r="H29" s="442"/>
      <c r="I29" s="21"/>
      <c r="J29" s="163" t="s">
        <v>230</v>
      </c>
      <c r="K29" s="66">
        <f t="shared" ref="K29:AA29" si="37">SUM(K30:K37)</f>
        <v>290</v>
      </c>
      <c r="L29" s="66">
        <f t="shared" si="37"/>
        <v>107</v>
      </c>
      <c r="M29" s="66">
        <f t="shared" si="37"/>
        <v>183</v>
      </c>
      <c r="N29" s="66">
        <f t="shared" si="37"/>
        <v>107</v>
      </c>
      <c r="O29" s="66">
        <f t="shared" si="37"/>
        <v>183</v>
      </c>
      <c r="P29" s="66">
        <f t="shared" si="37"/>
        <v>0</v>
      </c>
      <c r="Q29" s="67">
        <f t="shared" si="37"/>
        <v>0</v>
      </c>
      <c r="R29" s="66">
        <f t="shared" si="37"/>
        <v>0</v>
      </c>
      <c r="S29" s="66">
        <f t="shared" si="37"/>
        <v>0</v>
      </c>
      <c r="T29" s="66">
        <f t="shared" si="37"/>
        <v>107</v>
      </c>
      <c r="U29" s="66">
        <f t="shared" si="37"/>
        <v>183</v>
      </c>
      <c r="V29" s="66">
        <f t="shared" si="37"/>
        <v>107</v>
      </c>
      <c r="W29" s="66">
        <f t="shared" si="37"/>
        <v>183</v>
      </c>
      <c r="X29" s="66">
        <f t="shared" si="37"/>
        <v>0</v>
      </c>
      <c r="Y29" s="66">
        <f t="shared" si="37"/>
        <v>0</v>
      </c>
      <c r="Z29" s="66">
        <f t="shared" si="37"/>
        <v>0</v>
      </c>
      <c r="AA29" s="67">
        <f t="shared" si="37"/>
        <v>0</v>
      </c>
      <c r="AB29" s="1"/>
      <c r="AC29" s="163" t="s">
        <v>230</v>
      </c>
      <c r="AD29" s="66">
        <f>SUM(AD30:AD37)</f>
        <v>290</v>
      </c>
      <c r="AE29" s="66">
        <f>SUM(AE30:AE37)</f>
        <v>145</v>
      </c>
      <c r="AF29" s="96">
        <f>AJ29+AN29+AR29</f>
        <v>53</v>
      </c>
      <c r="AG29" s="96">
        <f>AK29+AO29+AS29</f>
        <v>92</v>
      </c>
      <c r="AH29" s="96">
        <f t="shared" si="6"/>
        <v>53</v>
      </c>
      <c r="AI29" s="96">
        <f t="shared" si="7"/>
        <v>92</v>
      </c>
      <c r="AJ29" s="96">
        <f t="shared" ref="AJ29:AU29" si="38">SUM(AJ30:AJ37)</f>
        <v>0</v>
      </c>
      <c r="AK29" s="95">
        <f t="shared" si="38"/>
        <v>0</v>
      </c>
      <c r="AL29" s="96">
        <f t="shared" si="38"/>
        <v>0</v>
      </c>
      <c r="AM29" s="96">
        <f t="shared" si="38"/>
        <v>0</v>
      </c>
      <c r="AN29" s="96">
        <f t="shared" si="38"/>
        <v>53</v>
      </c>
      <c r="AO29" s="96">
        <f t="shared" si="38"/>
        <v>92</v>
      </c>
      <c r="AP29" s="96">
        <f t="shared" si="38"/>
        <v>53</v>
      </c>
      <c r="AQ29" s="96">
        <f t="shared" si="38"/>
        <v>92</v>
      </c>
      <c r="AR29" s="96">
        <f t="shared" si="38"/>
        <v>0</v>
      </c>
      <c r="AS29" s="96">
        <f t="shared" si="38"/>
        <v>0</v>
      </c>
      <c r="AT29" s="96">
        <f t="shared" si="38"/>
        <v>0</v>
      </c>
      <c r="AU29" s="95">
        <f t="shared" si="38"/>
        <v>0</v>
      </c>
      <c r="AV29" s="1"/>
      <c r="AW29" s="171" t="s">
        <v>352</v>
      </c>
      <c r="AX29" s="96">
        <f>AY29+AZ29</f>
        <v>24</v>
      </c>
      <c r="AY29" s="66">
        <f>BA29+BG29+BM29</f>
        <v>1</v>
      </c>
      <c r="AZ29" s="66">
        <f>BB29+BH29+BN29</f>
        <v>23</v>
      </c>
      <c r="BA29" s="66">
        <v>0</v>
      </c>
      <c r="BB29" s="66">
        <v>0</v>
      </c>
      <c r="BC29" s="66">
        <v>0</v>
      </c>
      <c r="BD29" s="66">
        <v>0</v>
      </c>
      <c r="BE29" s="96">
        <v>0</v>
      </c>
      <c r="BF29" s="95">
        <v>0</v>
      </c>
      <c r="BG29" s="96">
        <v>1</v>
      </c>
      <c r="BH29" s="96">
        <v>23</v>
      </c>
      <c r="BI29" s="96">
        <v>1</v>
      </c>
      <c r="BJ29" s="96">
        <v>23</v>
      </c>
      <c r="BK29" s="96">
        <v>1</v>
      </c>
      <c r="BL29" s="96">
        <v>23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95">
        <v>0</v>
      </c>
    </row>
    <row r="30" spans="2:70" ht="21" customHeight="1">
      <c r="B30" s="6"/>
      <c r="C30" s="6"/>
      <c r="D30" s="6"/>
      <c r="E30" s="6"/>
      <c r="F30" s="6"/>
      <c r="G30" s="6"/>
      <c r="H30" s="6"/>
      <c r="I30" s="21"/>
      <c r="J30" s="171" t="s">
        <v>352</v>
      </c>
      <c r="K30" s="66">
        <f>L30+M30</f>
        <v>72</v>
      </c>
      <c r="L30" s="66">
        <f>P30+T30+X30</f>
        <v>12</v>
      </c>
      <c r="M30" s="66">
        <f>Q30+U30+Y30</f>
        <v>60</v>
      </c>
      <c r="N30" s="66">
        <f>R30+V30+Z30</f>
        <v>12</v>
      </c>
      <c r="O30" s="67">
        <f>S30+W30+AA30</f>
        <v>60</v>
      </c>
      <c r="P30" s="66">
        <v>0</v>
      </c>
      <c r="Q30" s="67">
        <v>0</v>
      </c>
      <c r="R30" s="66">
        <v>0</v>
      </c>
      <c r="S30" s="67">
        <v>0</v>
      </c>
      <c r="T30" s="66">
        <v>12</v>
      </c>
      <c r="U30" s="66">
        <v>60</v>
      </c>
      <c r="V30" s="66">
        <v>12</v>
      </c>
      <c r="W30" s="66">
        <v>60</v>
      </c>
      <c r="X30" s="66">
        <v>0</v>
      </c>
      <c r="Y30" s="66">
        <v>0</v>
      </c>
      <c r="Z30" s="66">
        <v>0</v>
      </c>
      <c r="AA30" s="67">
        <v>0</v>
      </c>
      <c r="AB30" s="1"/>
      <c r="AC30" s="171" t="s">
        <v>352</v>
      </c>
      <c r="AD30" s="66">
        <v>35</v>
      </c>
      <c r="AE30" s="66">
        <f>AF30+AG30</f>
        <v>39</v>
      </c>
      <c r="AF30" s="96">
        <v>6</v>
      </c>
      <c r="AG30" s="96">
        <v>33</v>
      </c>
      <c r="AH30" s="66">
        <f>AL30+AP30+AT30</f>
        <v>6</v>
      </c>
      <c r="AI30" s="66">
        <f>AM30+AQ30+AU30</f>
        <v>33</v>
      </c>
      <c r="AJ30" s="96">
        <v>0</v>
      </c>
      <c r="AK30" s="95">
        <v>0</v>
      </c>
      <c r="AL30" s="95">
        <v>0</v>
      </c>
      <c r="AM30" s="95">
        <v>0</v>
      </c>
      <c r="AN30" s="96">
        <v>6</v>
      </c>
      <c r="AO30" s="96">
        <v>33</v>
      </c>
      <c r="AP30" s="96">
        <v>6</v>
      </c>
      <c r="AQ30" s="96">
        <v>33</v>
      </c>
      <c r="AR30" s="96">
        <v>0</v>
      </c>
      <c r="AS30" s="96">
        <v>0</v>
      </c>
      <c r="AT30" s="96">
        <v>0</v>
      </c>
      <c r="AU30" s="95">
        <v>0</v>
      </c>
      <c r="AV30" s="1"/>
      <c r="AW30" s="171" t="s">
        <v>147</v>
      </c>
      <c r="AX30" s="96">
        <f t="shared" si="21"/>
        <v>3</v>
      </c>
      <c r="AY30" s="66">
        <f t="shared" si="8"/>
        <v>3</v>
      </c>
      <c r="AZ30" s="66">
        <f t="shared" si="9"/>
        <v>0</v>
      </c>
      <c r="BA30" s="66">
        <v>0</v>
      </c>
      <c r="BB30" s="66">
        <v>0</v>
      </c>
      <c r="BC30" s="66">
        <v>0</v>
      </c>
      <c r="BD30" s="66">
        <v>0</v>
      </c>
      <c r="BE30" s="96">
        <v>0</v>
      </c>
      <c r="BF30" s="95">
        <v>0</v>
      </c>
      <c r="BG30" s="96">
        <v>3</v>
      </c>
      <c r="BH30" s="96">
        <v>0</v>
      </c>
      <c r="BI30" s="96">
        <v>3</v>
      </c>
      <c r="BJ30" s="96">
        <v>0</v>
      </c>
      <c r="BK30" s="96">
        <v>2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5">
        <v>0</v>
      </c>
    </row>
    <row r="31" spans="2:70" ht="21" customHeight="1">
      <c r="B31" s="6"/>
      <c r="C31" s="6"/>
      <c r="D31" s="6"/>
      <c r="E31" s="6"/>
      <c r="F31" s="6"/>
      <c r="G31" s="6"/>
      <c r="H31" s="6"/>
      <c r="I31" s="21"/>
      <c r="J31" s="171" t="s">
        <v>147</v>
      </c>
      <c r="K31" s="66">
        <f t="shared" si="16"/>
        <v>2</v>
      </c>
      <c r="L31" s="66">
        <f t="shared" si="17"/>
        <v>2</v>
      </c>
      <c r="M31" s="66">
        <f t="shared" si="18"/>
        <v>0</v>
      </c>
      <c r="N31" s="66">
        <f t="shared" ref="N31:O37" si="39">R31+V31+Z31</f>
        <v>2</v>
      </c>
      <c r="O31" s="67">
        <f t="shared" si="39"/>
        <v>0</v>
      </c>
      <c r="P31" s="66">
        <v>0</v>
      </c>
      <c r="Q31" s="67">
        <v>0</v>
      </c>
      <c r="R31" s="66">
        <v>0</v>
      </c>
      <c r="S31" s="67">
        <v>0</v>
      </c>
      <c r="T31" s="66">
        <v>2</v>
      </c>
      <c r="U31" s="66">
        <v>0</v>
      </c>
      <c r="V31" s="66">
        <v>2</v>
      </c>
      <c r="W31" s="66">
        <v>0</v>
      </c>
      <c r="X31" s="66">
        <v>0</v>
      </c>
      <c r="Y31" s="66">
        <v>0</v>
      </c>
      <c r="Z31" s="66">
        <v>0</v>
      </c>
      <c r="AA31" s="67">
        <v>0</v>
      </c>
      <c r="AB31" s="1"/>
      <c r="AC31" s="171" t="s">
        <v>147</v>
      </c>
      <c r="AD31" s="96">
        <v>20</v>
      </c>
      <c r="AE31" s="66">
        <f t="shared" si="20"/>
        <v>0</v>
      </c>
      <c r="AF31" s="96">
        <v>0</v>
      </c>
      <c r="AG31" s="96">
        <v>0</v>
      </c>
      <c r="AH31" s="66">
        <f t="shared" si="6"/>
        <v>0</v>
      </c>
      <c r="AI31" s="66">
        <f t="shared" si="7"/>
        <v>0</v>
      </c>
      <c r="AJ31" s="96">
        <v>0</v>
      </c>
      <c r="AK31" s="95">
        <v>0</v>
      </c>
      <c r="AL31" s="95">
        <v>0</v>
      </c>
      <c r="AM31" s="95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0</v>
      </c>
      <c r="AT31" s="96">
        <v>0</v>
      </c>
      <c r="AU31" s="95">
        <v>0</v>
      </c>
      <c r="AV31" s="1"/>
      <c r="AW31" s="171" t="s">
        <v>355</v>
      </c>
      <c r="AX31" s="96">
        <f t="shared" si="21"/>
        <v>1</v>
      </c>
      <c r="AY31" s="66">
        <f t="shared" si="8"/>
        <v>1</v>
      </c>
      <c r="AZ31" s="66">
        <f t="shared" si="9"/>
        <v>0</v>
      </c>
      <c r="BA31" s="66">
        <v>0</v>
      </c>
      <c r="BB31" s="66">
        <v>0</v>
      </c>
      <c r="BC31" s="66">
        <v>0</v>
      </c>
      <c r="BD31" s="66">
        <v>0</v>
      </c>
      <c r="BE31" s="96">
        <v>0</v>
      </c>
      <c r="BF31" s="95">
        <v>0</v>
      </c>
      <c r="BG31" s="96">
        <v>1</v>
      </c>
      <c r="BH31" s="96">
        <v>0</v>
      </c>
      <c r="BI31" s="96">
        <v>1</v>
      </c>
      <c r="BJ31" s="96">
        <v>0</v>
      </c>
      <c r="BK31" s="96">
        <v>1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5">
        <v>0</v>
      </c>
    </row>
    <row r="32" spans="2:70" ht="21" customHeight="1">
      <c r="B32" s="6"/>
      <c r="C32" s="6"/>
      <c r="D32" s="6"/>
      <c r="E32" s="6"/>
      <c r="F32" s="6"/>
      <c r="G32" s="6"/>
      <c r="H32" s="6"/>
      <c r="I32" s="21"/>
      <c r="J32" s="171" t="s">
        <v>356</v>
      </c>
      <c r="K32" s="66">
        <f t="shared" si="16"/>
        <v>13</v>
      </c>
      <c r="L32" s="66">
        <f t="shared" si="17"/>
        <v>0</v>
      </c>
      <c r="M32" s="66">
        <f t="shared" si="18"/>
        <v>13</v>
      </c>
      <c r="N32" s="66">
        <f t="shared" si="39"/>
        <v>0</v>
      </c>
      <c r="O32" s="67">
        <f t="shared" si="39"/>
        <v>13</v>
      </c>
      <c r="P32" s="66">
        <v>0</v>
      </c>
      <c r="Q32" s="67">
        <v>0</v>
      </c>
      <c r="R32" s="66">
        <v>0</v>
      </c>
      <c r="S32" s="67">
        <v>0</v>
      </c>
      <c r="T32" s="66">
        <v>0</v>
      </c>
      <c r="U32" s="66">
        <v>13</v>
      </c>
      <c r="V32" s="66">
        <v>0</v>
      </c>
      <c r="W32" s="66">
        <v>13</v>
      </c>
      <c r="X32" s="66">
        <v>0</v>
      </c>
      <c r="Y32" s="66">
        <v>0</v>
      </c>
      <c r="Z32" s="66">
        <v>0</v>
      </c>
      <c r="AA32" s="67">
        <v>0</v>
      </c>
      <c r="AB32" s="1"/>
      <c r="AC32" s="171" t="s">
        <v>356</v>
      </c>
      <c r="AD32" s="96">
        <v>20</v>
      </c>
      <c r="AE32" s="66">
        <f t="shared" si="20"/>
        <v>5</v>
      </c>
      <c r="AF32" s="96">
        <v>0</v>
      </c>
      <c r="AG32" s="96">
        <v>5</v>
      </c>
      <c r="AH32" s="66">
        <f t="shared" si="6"/>
        <v>0</v>
      </c>
      <c r="AI32" s="66">
        <f t="shared" si="7"/>
        <v>5</v>
      </c>
      <c r="AJ32" s="96">
        <v>0</v>
      </c>
      <c r="AK32" s="95">
        <v>0</v>
      </c>
      <c r="AL32" s="95">
        <v>0</v>
      </c>
      <c r="AM32" s="95">
        <v>0</v>
      </c>
      <c r="AN32" s="96">
        <v>0</v>
      </c>
      <c r="AO32" s="96">
        <v>5</v>
      </c>
      <c r="AP32" s="96">
        <v>0</v>
      </c>
      <c r="AQ32" s="96">
        <v>5</v>
      </c>
      <c r="AR32" s="96">
        <v>0</v>
      </c>
      <c r="AS32" s="96">
        <v>0</v>
      </c>
      <c r="AT32" s="96">
        <v>0</v>
      </c>
      <c r="AU32" s="95">
        <v>0</v>
      </c>
      <c r="AV32" s="1"/>
      <c r="AW32" s="171" t="s">
        <v>356</v>
      </c>
      <c r="AX32" s="96">
        <f t="shared" si="21"/>
        <v>5</v>
      </c>
      <c r="AY32" s="66">
        <f t="shared" si="8"/>
        <v>0</v>
      </c>
      <c r="AZ32" s="66">
        <f t="shared" si="9"/>
        <v>5</v>
      </c>
      <c r="BA32" s="66">
        <v>0</v>
      </c>
      <c r="BB32" s="66">
        <v>0</v>
      </c>
      <c r="BC32" s="66">
        <v>0</v>
      </c>
      <c r="BD32" s="66">
        <v>0</v>
      </c>
      <c r="BE32" s="96">
        <v>0</v>
      </c>
      <c r="BF32" s="95">
        <v>0</v>
      </c>
      <c r="BG32" s="96">
        <v>0</v>
      </c>
      <c r="BH32" s="96">
        <v>5</v>
      </c>
      <c r="BI32" s="96">
        <v>0</v>
      </c>
      <c r="BJ32" s="96">
        <v>5</v>
      </c>
      <c r="BK32" s="96">
        <v>0</v>
      </c>
      <c r="BL32" s="96">
        <v>5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5">
        <v>0</v>
      </c>
    </row>
    <row r="33" spans="2:70" ht="21" customHeight="1">
      <c r="B33" s="6"/>
      <c r="C33" s="6"/>
      <c r="D33" s="6"/>
      <c r="E33" s="6"/>
      <c r="F33" s="6"/>
      <c r="G33" s="6"/>
      <c r="H33" s="6"/>
      <c r="I33" s="21"/>
      <c r="J33" s="171" t="s">
        <v>357</v>
      </c>
      <c r="K33" s="66">
        <f t="shared" si="16"/>
        <v>2</v>
      </c>
      <c r="L33" s="66">
        <f t="shared" si="17"/>
        <v>1</v>
      </c>
      <c r="M33" s="66">
        <f t="shared" si="18"/>
        <v>1</v>
      </c>
      <c r="N33" s="66">
        <f t="shared" si="39"/>
        <v>1</v>
      </c>
      <c r="O33" s="67">
        <f t="shared" si="39"/>
        <v>1</v>
      </c>
      <c r="P33" s="66">
        <v>0</v>
      </c>
      <c r="Q33" s="67">
        <v>0</v>
      </c>
      <c r="R33" s="66">
        <v>0</v>
      </c>
      <c r="S33" s="67">
        <v>0</v>
      </c>
      <c r="T33" s="66">
        <v>1</v>
      </c>
      <c r="U33" s="66">
        <v>1</v>
      </c>
      <c r="V33" s="66">
        <v>1</v>
      </c>
      <c r="W33" s="66">
        <v>1</v>
      </c>
      <c r="X33" s="66">
        <v>0</v>
      </c>
      <c r="Y33" s="66">
        <v>0</v>
      </c>
      <c r="Z33" s="66">
        <v>0</v>
      </c>
      <c r="AA33" s="67">
        <v>0</v>
      </c>
      <c r="AB33" s="1"/>
      <c r="AC33" s="171" t="s">
        <v>357</v>
      </c>
      <c r="AD33" s="96">
        <v>10</v>
      </c>
      <c r="AE33" s="66">
        <f t="shared" si="20"/>
        <v>2</v>
      </c>
      <c r="AF33" s="96">
        <v>1</v>
      </c>
      <c r="AG33" s="96">
        <v>1</v>
      </c>
      <c r="AH33" s="66">
        <f t="shared" si="6"/>
        <v>1</v>
      </c>
      <c r="AI33" s="66">
        <f t="shared" si="7"/>
        <v>1</v>
      </c>
      <c r="AJ33" s="96">
        <v>0</v>
      </c>
      <c r="AK33" s="95">
        <v>0</v>
      </c>
      <c r="AL33" s="95">
        <v>0</v>
      </c>
      <c r="AM33" s="95">
        <v>0</v>
      </c>
      <c r="AN33" s="96">
        <v>1</v>
      </c>
      <c r="AO33" s="96">
        <v>1</v>
      </c>
      <c r="AP33" s="96">
        <v>1</v>
      </c>
      <c r="AQ33" s="96">
        <v>1</v>
      </c>
      <c r="AR33" s="96">
        <v>0</v>
      </c>
      <c r="AS33" s="96">
        <v>0</v>
      </c>
      <c r="AT33" s="96">
        <v>0</v>
      </c>
      <c r="AU33" s="95">
        <v>0</v>
      </c>
      <c r="AV33" s="1"/>
      <c r="AW33" s="171" t="s">
        <v>357</v>
      </c>
      <c r="AX33" s="96">
        <f t="shared" si="21"/>
        <v>1</v>
      </c>
      <c r="AY33" s="66">
        <f t="shared" si="8"/>
        <v>1</v>
      </c>
      <c r="AZ33" s="66">
        <f t="shared" si="9"/>
        <v>0</v>
      </c>
      <c r="BA33" s="66">
        <v>0</v>
      </c>
      <c r="BB33" s="66">
        <v>0</v>
      </c>
      <c r="BC33" s="66">
        <v>0</v>
      </c>
      <c r="BD33" s="66">
        <v>0</v>
      </c>
      <c r="BE33" s="96">
        <v>0</v>
      </c>
      <c r="BF33" s="95">
        <v>0</v>
      </c>
      <c r="BG33" s="96">
        <v>1</v>
      </c>
      <c r="BH33" s="96">
        <v>0</v>
      </c>
      <c r="BI33" s="96">
        <v>1</v>
      </c>
      <c r="BJ33" s="96">
        <v>0</v>
      </c>
      <c r="BK33" s="96">
        <v>1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95">
        <v>0</v>
      </c>
    </row>
    <row r="34" spans="2:70" ht="21" customHeight="1">
      <c r="B34" s="6"/>
      <c r="C34" s="6"/>
      <c r="D34" s="6"/>
      <c r="E34" s="6"/>
      <c r="F34" s="6"/>
      <c r="G34" s="6"/>
      <c r="H34" s="6"/>
      <c r="I34" s="21"/>
      <c r="J34" s="171" t="s">
        <v>353</v>
      </c>
      <c r="K34" s="66">
        <f>L34+M34</f>
        <v>7</v>
      </c>
      <c r="L34" s="66">
        <f>P34+T34+X34</f>
        <v>5</v>
      </c>
      <c r="M34" s="66">
        <f>Q34+U34+Y34</f>
        <v>2</v>
      </c>
      <c r="N34" s="66">
        <f>R34+V34+Z34</f>
        <v>5</v>
      </c>
      <c r="O34" s="67">
        <f>S34+W34+AA34</f>
        <v>2</v>
      </c>
      <c r="P34" s="66">
        <v>0</v>
      </c>
      <c r="Q34" s="67">
        <v>0</v>
      </c>
      <c r="R34" s="66">
        <v>0</v>
      </c>
      <c r="S34" s="67">
        <v>0</v>
      </c>
      <c r="T34" s="66">
        <v>5</v>
      </c>
      <c r="U34" s="66">
        <v>2</v>
      </c>
      <c r="V34" s="66">
        <v>5</v>
      </c>
      <c r="W34" s="66">
        <v>2</v>
      </c>
      <c r="X34" s="66">
        <v>0</v>
      </c>
      <c r="Y34" s="66">
        <v>0</v>
      </c>
      <c r="Z34" s="66">
        <v>0</v>
      </c>
      <c r="AA34" s="67">
        <v>0</v>
      </c>
      <c r="AB34" s="1"/>
      <c r="AC34" s="171" t="s">
        <v>353</v>
      </c>
      <c r="AD34" s="96">
        <v>20</v>
      </c>
      <c r="AE34" s="66">
        <f>AF34+AG34</f>
        <v>7</v>
      </c>
      <c r="AF34" s="96">
        <v>5</v>
      </c>
      <c r="AG34" s="96">
        <v>2</v>
      </c>
      <c r="AH34" s="66">
        <f>AL34+AP34+AT34</f>
        <v>5</v>
      </c>
      <c r="AI34" s="66">
        <f>AM34+AQ34+AU34</f>
        <v>2</v>
      </c>
      <c r="AJ34" s="96">
        <v>0</v>
      </c>
      <c r="AK34" s="95">
        <v>0</v>
      </c>
      <c r="AL34" s="95">
        <v>0</v>
      </c>
      <c r="AM34" s="95">
        <v>0</v>
      </c>
      <c r="AN34" s="96">
        <v>5</v>
      </c>
      <c r="AO34" s="96">
        <v>2</v>
      </c>
      <c r="AP34" s="96">
        <v>5</v>
      </c>
      <c r="AQ34" s="96">
        <v>2</v>
      </c>
      <c r="AR34" s="96">
        <v>0</v>
      </c>
      <c r="AS34" s="96">
        <v>0</v>
      </c>
      <c r="AT34" s="96">
        <v>0</v>
      </c>
      <c r="AU34" s="95">
        <v>0</v>
      </c>
      <c r="AV34" s="1"/>
      <c r="AW34" s="171" t="s">
        <v>353</v>
      </c>
      <c r="AX34" s="96">
        <f>AY34+AZ34</f>
        <v>5</v>
      </c>
      <c r="AY34" s="66">
        <f>BA34+BG34+BM34</f>
        <v>4</v>
      </c>
      <c r="AZ34" s="66">
        <f>BB34+BH34+BN34</f>
        <v>1</v>
      </c>
      <c r="BA34" s="66">
        <v>0</v>
      </c>
      <c r="BB34" s="66">
        <v>0</v>
      </c>
      <c r="BC34" s="66">
        <v>0</v>
      </c>
      <c r="BD34" s="66">
        <v>0</v>
      </c>
      <c r="BE34" s="96">
        <v>0</v>
      </c>
      <c r="BF34" s="95">
        <v>0</v>
      </c>
      <c r="BG34" s="96">
        <v>4</v>
      </c>
      <c r="BH34" s="96">
        <v>1</v>
      </c>
      <c r="BI34" s="96">
        <v>4</v>
      </c>
      <c r="BJ34" s="96">
        <v>1</v>
      </c>
      <c r="BK34" s="96">
        <v>1</v>
      </c>
      <c r="BL34" s="96">
        <v>1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95">
        <v>0</v>
      </c>
    </row>
    <row r="35" spans="2:70" ht="21" customHeight="1">
      <c r="B35" s="6"/>
      <c r="C35" s="6"/>
      <c r="D35" s="6"/>
      <c r="E35" s="6"/>
      <c r="F35" s="6"/>
      <c r="G35" s="6"/>
      <c r="H35" s="6"/>
      <c r="I35" s="21"/>
      <c r="J35" s="171" t="s">
        <v>231</v>
      </c>
      <c r="K35" s="66">
        <f t="shared" si="16"/>
        <v>74</v>
      </c>
      <c r="L35" s="66">
        <f t="shared" si="17"/>
        <v>57</v>
      </c>
      <c r="M35" s="66">
        <f t="shared" si="18"/>
        <v>17</v>
      </c>
      <c r="N35" s="66">
        <f t="shared" si="39"/>
        <v>57</v>
      </c>
      <c r="O35" s="67">
        <f t="shared" si="39"/>
        <v>17</v>
      </c>
      <c r="P35" s="66">
        <v>0</v>
      </c>
      <c r="Q35" s="67">
        <v>0</v>
      </c>
      <c r="R35" s="66">
        <v>0</v>
      </c>
      <c r="S35" s="67">
        <v>0</v>
      </c>
      <c r="T35" s="66">
        <v>57</v>
      </c>
      <c r="U35" s="66">
        <v>17</v>
      </c>
      <c r="V35" s="66">
        <v>57</v>
      </c>
      <c r="W35" s="66">
        <v>17</v>
      </c>
      <c r="X35" s="66">
        <v>0</v>
      </c>
      <c r="Y35" s="66">
        <v>0</v>
      </c>
      <c r="Z35" s="66">
        <v>0</v>
      </c>
      <c r="AA35" s="67">
        <v>0</v>
      </c>
      <c r="AB35" s="1"/>
      <c r="AC35" s="164" t="s">
        <v>231</v>
      </c>
      <c r="AD35" s="96">
        <v>60</v>
      </c>
      <c r="AE35" s="66">
        <f t="shared" si="20"/>
        <v>33</v>
      </c>
      <c r="AF35" s="96">
        <v>25</v>
      </c>
      <c r="AG35" s="96">
        <v>8</v>
      </c>
      <c r="AH35" s="66">
        <f t="shared" si="6"/>
        <v>25</v>
      </c>
      <c r="AI35" s="66">
        <f t="shared" si="7"/>
        <v>8</v>
      </c>
      <c r="AJ35" s="96">
        <v>0</v>
      </c>
      <c r="AK35" s="95">
        <v>0</v>
      </c>
      <c r="AL35" s="95">
        <v>0</v>
      </c>
      <c r="AM35" s="95">
        <v>0</v>
      </c>
      <c r="AN35" s="96">
        <v>25</v>
      </c>
      <c r="AO35" s="96">
        <v>8</v>
      </c>
      <c r="AP35" s="96">
        <v>25</v>
      </c>
      <c r="AQ35" s="96">
        <v>8</v>
      </c>
      <c r="AR35" s="96">
        <v>0</v>
      </c>
      <c r="AS35" s="96">
        <v>0</v>
      </c>
      <c r="AT35" s="96">
        <v>0</v>
      </c>
      <c r="AU35" s="95">
        <v>0</v>
      </c>
      <c r="AV35" s="1"/>
      <c r="AW35" s="164" t="s">
        <v>231</v>
      </c>
      <c r="AX35" s="96">
        <f t="shared" si="21"/>
        <v>29</v>
      </c>
      <c r="AY35" s="66">
        <f t="shared" si="8"/>
        <v>22</v>
      </c>
      <c r="AZ35" s="66">
        <f t="shared" si="9"/>
        <v>7</v>
      </c>
      <c r="BA35" s="66">
        <v>0</v>
      </c>
      <c r="BB35" s="66">
        <v>0</v>
      </c>
      <c r="BC35" s="66">
        <v>0</v>
      </c>
      <c r="BD35" s="66">
        <v>0</v>
      </c>
      <c r="BE35" s="96">
        <v>0</v>
      </c>
      <c r="BF35" s="95">
        <v>0</v>
      </c>
      <c r="BG35" s="96">
        <v>22</v>
      </c>
      <c r="BH35" s="96">
        <v>7</v>
      </c>
      <c r="BI35" s="96">
        <v>22</v>
      </c>
      <c r="BJ35" s="96">
        <v>7</v>
      </c>
      <c r="BK35" s="96">
        <v>19</v>
      </c>
      <c r="BL35" s="96">
        <v>7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5">
        <v>0</v>
      </c>
    </row>
    <row r="36" spans="2:70" ht="21" customHeight="1">
      <c r="C36" s="6"/>
      <c r="D36" s="6"/>
      <c r="I36" s="21"/>
      <c r="J36" s="171" t="s">
        <v>232</v>
      </c>
      <c r="K36" s="66">
        <f t="shared" si="16"/>
        <v>57</v>
      </c>
      <c r="L36" s="66">
        <f t="shared" si="17"/>
        <v>6</v>
      </c>
      <c r="M36" s="66">
        <f t="shared" si="18"/>
        <v>51</v>
      </c>
      <c r="N36" s="66">
        <f t="shared" si="39"/>
        <v>6</v>
      </c>
      <c r="O36" s="67">
        <f t="shared" si="39"/>
        <v>51</v>
      </c>
      <c r="P36" s="66">
        <v>0</v>
      </c>
      <c r="Q36" s="67">
        <v>0</v>
      </c>
      <c r="R36" s="66">
        <v>0</v>
      </c>
      <c r="S36" s="67">
        <v>0</v>
      </c>
      <c r="T36" s="66">
        <v>6</v>
      </c>
      <c r="U36" s="66">
        <v>51</v>
      </c>
      <c r="V36" s="66">
        <v>6</v>
      </c>
      <c r="W36" s="66">
        <v>51</v>
      </c>
      <c r="X36" s="66">
        <v>0</v>
      </c>
      <c r="Y36" s="66">
        <v>0</v>
      </c>
      <c r="Z36" s="66">
        <v>0</v>
      </c>
      <c r="AA36" s="67">
        <v>0</v>
      </c>
      <c r="AB36" s="1"/>
      <c r="AC36" s="164" t="s">
        <v>236</v>
      </c>
      <c r="AD36" s="96">
        <v>70</v>
      </c>
      <c r="AE36" s="66">
        <f t="shared" si="20"/>
        <v>28</v>
      </c>
      <c r="AF36" s="96">
        <v>3</v>
      </c>
      <c r="AG36" s="96">
        <v>25</v>
      </c>
      <c r="AH36" s="66">
        <f t="shared" si="6"/>
        <v>3</v>
      </c>
      <c r="AI36" s="66">
        <f t="shared" si="7"/>
        <v>25</v>
      </c>
      <c r="AJ36" s="96">
        <v>0</v>
      </c>
      <c r="AK36" s="95">
        <v>0</v>
      </c>
      <c r="AL36" s="95">
        <v>0</v>
      </c>
      <c r="AM36" s="95">
        <v>0</v>
      </c>
      <c r="AN36" s="96">
        <v>3</v>
      </c>
      <c r="AO36" s="96">
        <v>25</v>
      </c>
      <c r="AP36" s="96">
        <v>3</v>
      </c>
      <c r="AQ36" s="96">
        <v>25</v>
      </c>
      <c r="AR36" s="96">
        <v>0</v>
      </c>
      <c r="AS36" s="96">
        <v>0</v>
      </c>
      <c r="AT36" s="96">
        <v>0</v>
      </c>
      <c r="AU36" s="95">
        <v>0</v>
      </c>
      <c r="AV36" s="1"/>
      <c r="AW36" s="164" t="s">
        <v>236</v>
      </c>
      <c r="AX36" s="96">
        <f t="shared" si="21"/>
        <v>37</v>
      </c>
      <c r="AY36" s="66">
        <f t="shared" si="8"/>
        <v>2</v>
      </c>
      <c r="AZ36" s="66">
        <f t="shared" si="9"/>
        <v>35</v>
      </c>
      <c r="BA36" s="66">
        <v>0</v>
      </c>
      <c r="BB36" s="66">
        <v>0</v>
      </c>
      <c r="BC36" s="66">
        <v>0</v>
      </c>
      <c r="BD36" s="66">
        <v>0</v>
      </c>
      <c r="BE36" s="96">
        <v>0</v>
      </c>
      <c r="BF36" s="95">
        <v>0</v>
      </c>
      <c r="BG36" s="96">
        <v>2</v>
      </c>
      <c r="BH36" s="96">
        <v>35</v>
      </c>
      <c r="BI36" s="96">
        <v>2</v>
      </c>
      <c r="BJ36" s="96">
        <v>35</v>
      </c>
      <c r="BK36" s="96">
        <v>1</v>
      </c>
      <c r="BL36" s="96">
        <v>33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95">
        <v>0</v>
      </c>
    </row>
    <row r="37" spans="2:70" ht="21" customHeight="1">
      <c r="C37" s="6"/>
      <c r="I37" s="21"/>
      <c r="J37" s="329" t="s">
        <v>142</v>
      </c>
      <c r="K37" s="261">
        <f t="shared" si="16"/>
        <v>63</v>
      </c>
      <c r="L37" s="261">
        <f t="shared" si="17"/>
        <v>24</v>
      </c>
      <c r="M37" s="261">
        <f t="shared" si="18"/>
        <v>39</v>
      </c>
      <c r="N37" s="261">
        <f t="shared" si="39"/>
        <v>24</v>
      </c>
      <c r="O37" s="259">
        <f t="shared" si="39"/>
        <v>39</v>
      </c>
      <c r="P37" s="261">
        <v>0</v>
      </c>
      <c r="Q37" s="259">
        <v>0</v>
      </c>
      <c r="R37" s="261">
        <v>0</v>
      </c>
      <c r="S37" s="259">
        <v>0</v>
      </c>
      <c r="T37" s="261">
        <v>24</v>
      </c>
      <c r="U37" s="261">
        <v>39</v>
      </c>
      <c r="V37" s="261">
        <v>24</v>
      </c>
      <c r="W37" s="261">
        <v>39</v>
      </c>
      <c r="X37" s="261">
        <v>0</v>
      </c>
      <c r="Y37" s="261">
        <v>0</v>
      </c>
      <c r="Z37" s="261">
        <v>0</v>
      </c>
      <c r="AA37" s="259">
        <v>0</v>
      </c>
      <c r="AB37" s="330"/>
      <c r="AC37" s="329" t="s">
        <v>142</v>
      </c>
      <c r="AD37" s="283">
        <v>55</v>
      </c>
      <c r="AE37" s="261">
        <f t="shared" si="20"/>
        <v>31</v>
      </c>
      <c r="AF37" s="283">
        <v>13</v>
      </c>
      <c r="AG37" s="283">
        <v>18</v>
      </c>
      <c r="AH37" s="261">
        <f t="shared" si="6"/>
        <v>13</v>
      </c>
      <c r="AI37" s="261">
        <f t="shared" si="7"/>
        <v>18</v>
      </c>
      <c r="AJ37" s="283">
        <v>0</v>
      </c>
      <c r="AK37" s="282">
        <v>0</v>
      </c>
      <c r="AL37" s="282">
        <v>0</v>
      </c>
      <c r="AM37" s="282">
        <v>0</v>
      </c>
      <c r="AN37" s="283">
        <v>13</v>
      </c>
      <c r="AO37" s="283">
        <v>18</v>
      </c>
      <c r="AP37" s="283">
        <v>13</v>
      </c>
      <c r="AQ37" s="283">
        <v>18</v>
      </c>
      <c r="AR37" s="283">
        <v>0</v>
      </c>
      <c r="AS37" s="283">
        <v>0</v>
      </c>
      <c r="AT37" s="283">
        <v>0</v>
      </c>
      <c r="AU37" s="282">
        <v>0</v>
      </c>
      <c r="AV37" s="1"/>
      <c r="AW37" s="329" t="s">
        <v>142</v>
      </c>
      <c r="AX37" s="283">
        <f t="shared" si="21"/>
        <v>32</v>
      </c>
      <c r="AY37" s="261">
        <f t="shared" si="8"/>
        <v>6</v>
      </c>
      <c r="AZ37" s="261">
        <f t="shared" si="9"/>
        <v>26</v>
      </c>
      <c r="BA37" s="261">
        <v>0</v>
      </c>
      <c r="BB37" s="261">
        <v>0</v>
      </c>
      <c r="BC37" s="261">
        <v>0</v>
      </c>
      <c r="BD37" s="261">
        <v>0</v>
      </c>
      <c r="BE37" s="283">
        <v>0</v>
      </c>
      <c r="BF37" s="282">
        <v>0</v>
      </c>
      <c r="BG37" s="283">
        <v>6</v>
      </c>
      <c r="BH37" s="283">
        <v>26</v>
      </c>
      <c r="BI37" s="283">
        <v>6</v>
      </c>
      <c r="BJ37" s="283">
        <v>26</v>
      </c>
      <c r="BK37" s="283">
        <v>3</v>
      </c>
      <c r="BL37" s="283">
        <v>21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2">
        <v>0</v>
      </c>
    </row>
    <row r="38" spans="2:70" ht="21" customHeight="1">
      <c r="C38" s="6"/>
      <c r="I38" s="21"/>
      <c r="J38" s="163" t="s">
        <v>233</v>
      </c>
      <c r="K38" s="66">
        <f>SUM(K39:K42)</f>
        <v>41</v>
      </c>
      <c r="L38" s="66">
        <f t="shared" ref="L38:AA38" si="40">SUM(L39:L42)</f>
        <v>7</v>
      </c>
      <c r="M38" s="66">
        <f t="shared" si="40"/>
        <v>34</v>
      </c>
      <c r="N38" s="66">
        <f t="shared" si="40"/>
        <v>7</v>
      </c>
      <c r="O38" s="67">
        <f t="shared" si="40"/>
        <v>34</v>
      </c>
      <c r="P38" s="66">
        <f t="shared" si="40"/>
        <v>0</v>
      </c>
      <c r="Q38" s="67">
        <f t="shared" si="40"/>
        <v>1</v>
      </c>
      <c r="R38" s="66">
        <f t="shared" si="40"/>
        <v>0</v>
      </c>
      <c r="S38" s="66">
        <f t="shared" si="40"/>
        <v>1</v>
      </c>
      <c r="T38" s="66">
        <f t="shared" si="40"/>
        <v>7</v>
      </c>
      <c r="U38" s="66">
        <f t="shared" si="40"/>
        <v>33</v>
      </c>
      <c r="V38" s="66">
        <f t="shared" si="40"/>
        <v>7</v>
      </c>
      <c r="W38" s="66">
        <f t="shared" si="40"/>
        <v>33</v>
      </c>
      <c r="X38" s="66">
        <f t="shared" si="40"/>
        <v>0</v>
      </c>
      <c r="Y38" s="66">
        <f t="shared" si="40"/>
        <v>0</v>
      </c>
      <c r="Z38" s="66">
        <f t="shared" si="40"/>
        <v>0</v>
      </c>
      <c r="AA38" s="67">
        <f t="shared" si="40"/>
        <v>0</v>
      </c>
      <c r="AB38" s="1"/>
      <c r="AC38" s="163" t="s">
        <v>233</v>
      </c>
      <c r="AD38" s="66">
        <f>SUM(AD39:AD42)</f>
        <v>345</v>
      </c>
      <c r="AE38" s="66">
        <f>SUM(AE39:AE42)</f>
        <v>12</v>
      </c>
      <c r="AF38" s="96">
        <f>AJ38+AN38+AR38</f>
        <v>5</v>
      </c>
      <c r="AG38" s="96">
        <f>AK38+AO38+AS38</f>
        <v>7</v>
      </c>
      <c r="AH38" s="96">
        <f t="shared" si="6"/>
        <v>5</v>
      </c>
      <c r="AI38" s="96">
        <f t="shared" si="7"/>
        <v>7</v>
      </c>
      <c r="AJ38" s="96">
        <f>SUM(AJ39:AJ42)</f>
        <v>0</v>
      </c>
      <c r="AK38" s="95">
        <f t="shared" ref="AK38:AU38" si="41">SUM(AK39:AK42)</f>
        <v>0</v>
      </c>
      <c r="AL38" s="95">
        <f t="shared" si="41"/>
        <v>0</v>
      </c>
      <c r="AM38" s="96">
        <f t="shared" si="41"/>
        <v>0</v>
      </c>
      <c r="AN38" s="96">
        <f t="shared" si="41"/>
        <v>5</v>
      </c>
      <c r="AO38" s="96">
        <f t="shared" si="41"/>
        <v>7</v>
      </c>
      <c r="AP38" s="96">
        <f t="shared" si="41"/>
        <v>5</v>
      </c>
      <c r="AQ38" s="96">
        <f t="shared" si="41"/>
        <v>7</v>
      </c>
      <c r="AR38" s="96">
        <f t="shared" si="41"/>
        <v>0</v>
      </c>
      <c r="AS38" s="96">
        <f t="shared" si="41"/>
        <v>0</v>
      </c>
      <c r="AT38" s="96">
        <f t="shared" si="41"/>
        <v>0</v>
      </c>
      <c r="AU38" s="95">
        <f t="shared" si="41"/>
        <v>0</v>
      </c>
      <c r="AV38" s="330"/>
      <c r="AW38" s="163" t="s">
        <v>233</v>
      </c>
      <c r="AX38" s="66">
        <f>SUM(AX39:AX42)</f>
        <v>10</v>
      </c>
      <c r="AY38" s="66">
        <f>BA38+BG38+BM38</f>
        <v>0</v>
      </c>
      <c r="AZ38" s="66">
        <f t="shared" si="9"/>
        <v>10</v>
      </c>
      <c r="BA38" s="96">
        <f>SUM(BA39:BA42)</f>
        <v>0</v>
      </c>
      <c r="BB38" s="96">
        <f t="shared" ref="BB38:BR38" si="42">SUM(BB39:BB42)</f>
        <v>1</v>
      </c>
      <c r="BC38" s="96">
        <f t="shared" si="42"/>
        <v>0</v>
      </c>
      <c r="BD38" s="96">
        <f t="shared" si="42"/>
        <v>1</v>
      </c>
      <c r="BE38" s="96">
        <f t="shared" si="42"/>
        <v>0</v>
      </c>
      <c r="BF38" s="95">
        <f t="shared" si="42"/>
        <v>0</v>
      </c>
      <c r="BG38" s="96">
        <f t="shared" si="42"/>
        <v>0</v>
      </c>
      <c r="BH38" s="96">
        <f t="shared" si="42"/>
        <v>9</v>
      </c>
      <c r="BI38" s="96">
        <f t="shared" si="42"/>
        <v>0</v>
      </c>
      <c r="BJ38" s="96">
        <f t="shared" si="42"/>
        <v>9</v>
      </c>
      <c r="BK38" s="96">
        <f t="shared" si="42"/>
        <v>0</v>
      </c>
      <c r="BL38" s="96">
        <f t="shared" si="42"/>
        <v>6</v>
      </c>
      <c r="BM38" s="96">
        <f t="shared" si="42"/>
        <v>0</v>
      </c>
      <c r="BN38" s="96">
        <f t="shared" si="42"/>
        <v>0</v>
      </c>
      <c r="BO38" s="96">
        <f t="shared" si="42"/>
        <v>0</v>
      </c>
      <c r="BP38" s="96">
        <f t="shared" si="42"/>
        <v>0</v>
      </c>
      <c r="BQ38" s="96">
        <f t="shared" si="42"/>
        <v>0</v>
      </c>
      <c r="BR38" s="95">
        <f t="shared" si="42"/>
        <v>0</v>
      </c>
    </row>
    <row r="39" spans="2:70" ht="21" customHeight="1">
      <c r="C39" s="6"/>
      <c r="I39" s="21"/>
      <c r="J39" s="171" t="s">
        <v>158</v>
      </c>
      <c r="K39" s="66">
        <f t="shared" si="16"/>
        <v>2</v>
      </c>
      <c r="L39" s="66">
        <f t="shared" si="17"/>
        <v>0</v>
      </c>
      <c r="M39" s="66">
        <f t="shared" si="18"/>
        <v>2</v>
      </c>
      <c r="N39" s="66">
        <f t="shared" ref="N39:O42" si="43">R39+V39+Z39</f>
        <v>0</v>
      </c>
      <c r="O39" s="67">
        <f t="shared" si="43"/>
        <v>2</v>
      </c>
      <c r="P39" s="66">
        <v>0</v>
      </c>
      <c r="Q39" s="67">
        <v>0</v>
      </c>
      <c r="R39" s="66">
        <v>0</v>
      </c>
      <c r="S39" s="67">
        <v>0</v>
      </c>
      <c r="T39" s="66">
        <v>0</v>
      </c>
      <c r="U39" s="66">
        <v>2</v>
      </c>
      <c r="V39" s="66">
        <v>0</v>
      </c>
      <c r="W39" s="66">
        <v>2</v>
      </c>
      <c r="X39" s="66">
        <v>0</v>
      </c>
      <c r="Y39" s="66">
        <v>0</v>
      </c>
      <c r="Z39" s="66">
        <v>0</v>
      </c>
      <c r="AA39" s="67">
        <v>0</v>
      </c>
      <c r="AB39" s="1"/>
      <c r="AC39" s="171" t="s">
        <v>158</v>
      </c>
      <c r="AD39" s="96">
        <v>30</v>
      </c>
      <c r="AE39" s="66">
        <f t="shared" si="20"/>
        <v>0</v>
      </c>
      <c r="AF39" s="96">
        <v>0</v>
      </c>
      <c r="AG39" s="96">
        <v>0</v>
      </c>
      <c r="AH39" s="66">
        <f t="shared" si="6"/>
        <v>0</v>
      </c>
      <c r="AI39" s="66">
        <f t="shared" si="7"/>
        <v>0</v>
      </c>
      <c r="AJ39" s="96">
        <v>0</v>
      </c>
      <c r="AK39" s="95">
        <v>0</v>
      </c>
      <c r="AL39" s="95">
        <v>0</v>
      </c>
      <c r="AM39" s="95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5">
        <v>0</v>
      </c>
      <c r="AV39" s="1"/>
      <c r="AW39" s="171" t="s">
        <v>158</v>
      </c>
      <c r="AX39" s="96">
        <f t="shared" si="21"/>
        <v>0</v>
      </c>
      <c r="AY39" s="66">
        <f t="shared" si="8"/>
        <v>0</v>
      </c>
      <c r="AZ39" s="66">
        <f t="shared" si="9"/>
        <v>0</v>
      </c>
      <c r="BA39" s="96">
        <v>0</v>
      </c>
      <c r="BB39" s="66">
        <v>0</v>
      </c>
      <c r="BC39" s="96">
        <v>0</v>
      </c>
      <c r="BD39" s="66">
        <v>0</v>
      </c>
      <c r="BE39" s="96">
        <v>0</v>
      </c>
      <c r="BF39" s="95">
        <v>0</v>
      </c>
      <c r="BG39" s="96">
        <v>0</v>
      </c>
      <c r="BH39" s="66">
        <v>0</v>
      </c>
      <c r="BI39" s="96">
        <v>0</v>
      </c>
      <c r="BJ39" s="66">
        <v>0</v>
      </c>
      <c r="BK39" s="96">
        <v>0</v>
      </c>
      <c r="BL39" s="6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5">
        <v>0</v>
      </c>
    </row>
    <row r="40" spans="2:70" ht="21" customHeight="1">
      <c r="C40" s="6"/>
      <c r="I40" s="21"/>
      <c r="J40" s="171" t="s">
        <v>152</v>
      </c>
      <c r="K40" s="66">
        <f t="shared" si="16"/>
        <v>29</v>
      </c>
      <c r="L40" s="66">
        <f t="shared" si="17"/>
        <v>7</v>
      </c>
      <c r="M40" s="66">
        <f t="shared" si="18"/>
        <v>22</v>
      </c>
      <c r="N40" s="66">
        <f t="shared" si="43"/>
        <v>7</v>
      </c>
      <c r="O40" s="67">
        <f t="shared" si="43"/>
        <v>22</v>
      </c>
      <c r="P40" s="66">
        <v>0</v>
      </c>
      <c r="Q40" s="67">
        <v>1</v>
      </c>
      <c r="R40" s="66">
        <v>0</v>
      </c>
      <c r="S40" s="67">
        <v>1</v>
      </c>
      <c r="T40" s="66">
        <v>7</v>
      </c>
      <c r="U40" s="66">
        <v>21</v>
      </c>
      <c r="V40" s="66">
        <v>7</v>
      </c>
      <c r="W40" s="66">
        <v>21</v>
      </c>
      <c r="X40" s="66">
        <v>0</v>
      </c>
      <c r="Y40" s="66">
        <v>0</v>
      </c>
      <c r="Z40" s="66">
        <v>0</v>
      </c>
      <c r="AA40" s="67">
        <v>0</v>
      </c>
      <c r="AB40" s="1"/>
      <c r="AC40" s="171" t="s">
        <v>152</v>
      </c>
      <c r="AD40" s="96">
        <v>130</v>
      </c>
      <c r="AE40" s="66">
        <f>AF40+AG40</f>
        <v>12</v>
      </c>
      <c r="AF40" s="96">
        <v>5</v>
      </c>
      <c r="AG40" s="96">
        <v>7</v>
      </c>
      <c r="AH40" s="66">
        <v>5</v>
      </c>
      <c r="AI40" s="66">
        <v>7</v>
      </c>
      <c r="AJ40" s="96">
        <v>0</v>
      </c>
      <c r="AK40" s="67">
        <v>0</v>
      </c>
      <c r="AL40" s="95">
        <v>0</v>
      </c>
      <c r="AM40" s="67">
        <v>0</v>
      </c>
      <c r="AN40" s="96">
        <v>5</v>
      </c>
      <c r="AO40" s="66">
        <v>7</v>
      </c>
      <c r="AP40" s="96">
        <v>5</v>
      </c>
      <c r="AQ40" s="66">
        <v>7</v>
      </c>
      <c r="AR40" s="96">
        <v>0</v>
      </c>
      <c r="AS40" s="96">
        <v>0</v>
      </c>
      <c r="AT40" s="96">
        <v>0</v>
      </c>
      <c r="AU40" s="95">
        <v>0</v>
      </c>
      <c r="AV40" s="1"/>
      <c r="AW40" s="171" t="s">
        <v>152</v>
      </c>
      <c r="AX40" s="96">
        <f t="shared" si="21"/>
        <v>9</v>
      </c>
      <c r="AY40" s="66">
        <f t="shared" si="8"/>
        <v>0</v>
      </c>
      <c r="AZ40" s="66">
        <f t="shared" si="9"/>
        <v>9</v>
      </c>
      <c r="BA40" s="66">
        <v>0</v>
      </c>
      <c r="BB40" s="96">
        <v>0</v>
      </c>
      <c r="BC40" s="66">
        <v>0</v>
      </c>
      <c r="BD40" s="66">
        <v>0</v>
      </c>
      <c r="BE40" s="96">
        <v>0</v>
      </c>
      <c r="BF40" s="95">
        <v>0</v>
      </c>
      <c r="BG40" s="96">
        <v>0</v>
      </c>
      <c r="BH40" s="96">
        <v>9</v>
      </c>
      <c r="BI40" s="96">
        <v>0</v>
      </c>
      <c r="BJ40" s="96">
        <v>9</v>
      </c>
      <c r="BK40" s="96">
        <v>0</v>
      </c>
      <c r="BL40" s="96">
        <v>6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5">
        <v>0</v>
      </c>
    </row>
    <row r="41" spans="2:70" ht="21" customHeight="1">
      <c r="C41" s="6"/>
      <c r="I41" s="21"/>
      <c r="J41" s="171" t="s">
        <v>154</v>
      </c>
      <c r="K41" s="66">
        <f t="shared" si="16"/>
        <v>10</v>
      </c>
      <c r="L41" s="66">
        <f t="shared" si="17"/>
        <v>0</v>
      </c>
      <c r="M41" s="66">
        <f t="shared" si="18"/>
        <v>10</v>
      </c>
      <c r="N41" s="66">
        <f t="shared" si="43"/>
        <v>0</v>
      </c>
      <c r="O41" s="67">
        <f t="shared" si="43"/>
        <v>10</v>
      </c>
      <c r="P41" s="66">
        <v>0</v>
      </c>
      <c r="Q41" s="67">
        <v>0</v>
      </c>
      <c r="R41" s="66">
        <v>0</v>
      </c>
      <c r="S41" s="67">
        <v>0</v>
      </c>
      <c r="T41" s="66">
        <v>0</v>
      </c>
      <c r="U41" s="66">
        <v>10</v>
      </c>
      <c r="V41" s="66">
        <v>0</v>
      </c>
      <c r="W41" s="66">
        <v>10</v>
      </c>
      <c r="X41" s="66">
        <v>0</v>
      </c>
      <c r="Y41" s="66">
        <v>0</v>
      </c>
      <c r="Z41" s="66">
        <v>0</v>
      </c>
      <c r="AA41" s="67">
        <v>0</v>
      </c>
      <c r="AB41" s="1"/>
      <c r="AC41" s="171" t="s">
        <v>154</v>
      </c>
      <c r="AD41" s="96">
        <v>160</v>
      </c>
      <c r="AE41" s="66">
        <f>AF41+AG41</f>
        <v>0</v>
      </c>
      <c r="AF41" s="96">
        <v>0</v>
      </c>
      <c r="AG41" s="96">
        <v>0</v>
      </c>
      <c r="AH41" s="66">
        <f t="shared" si="6"/>
        <v>0</v>
      </c>
      <c r="AI41" s="66">
        <v>0</v>
      </c>
      <c r="AJ41" s="96">
        <v>0</v>
      </c>
      <c r="AK41" s="95">
        <v>0</v>
      </c>
      <c r="AL41" s="95">
        <v>0</v>
      </c>
      <c r="AM41" s="95">
        <v>0</v>
      </c>
      <c r="AN41" s="96">
        <v>0</v>
      </c>
      <c r="AO41" s="96">
        <v>0</v>
      </c>
      <c r="AP41" s="96">
        <v>0</v>
      </c>
      <c r="AQ41" s="66">
        <v>0</v>
      </c>
      <c r="AR41" s="96">
        <v>0</v>
      </c>
      <c r="AS41" s="96">
        <v>0</v>
      </c>
      <c r="AT41" s="96">
        <v>0</v>
      </c>
      <c r="AU41" s="95">
        <v>0</v>
      </c>
      <c r="AV41" s="1"/>
      <c r="AW41" s="171" t="s">
        <v>154</v>
      </c>
      <c r="AX41" s="96">
        <f t="shared" si="21"/>
        <v>0</v>
      </c>
      <c r="AY41" s="66">
        <f t="shared" si="8"/>
        <v>0</v>
      </c>
      <c r="AZ41" s="66">
        <f t="shared" si="9"/>
        <v>0</v>
      </c>
      <c r="BA41" s="96">
        <v>0</v>
      </c>
      <c r="BB41" s="66">
        <v>0</v>
      </c>
      <c r="BC41" s="96">
        <v>0</v>
      </c>
      <c r="BD41" s="66">
        <v>0</v>
      </c>
      <c r="BE41" s="96">
        <v>0</v>
      </c>
      <c r="BF41" s="95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95">
        <v>0</v>
      </c>
    </row>
    <row r="42" spans="2:70" ht="21" customHeight="1">
      <c r="C42" s="6"/>
      <c r="I42" s="21"/>
      <c r="J42" s="329" t="s">
        <v>345</v>
      </c>
      <c r="K42" s="261">
        <f t="shared" si="16"/>
        <v>0</v>
      </c>
      <c r="L42" s="261">
        <f t="shared" si="17"/>
        <v>0</v>
      </c>
      <c r="M42" s="261">
        <f t="shared" si="18"/>
        <v>0</v>
      </c>
      <c r="N42" s="261">
        <f t="shared" si="43"/>
        <v>0</v>
      </c>
      <c r="O42" s="259">
        <f t="shared" si="43"/>
        <v>0</v>
      </c>
      <c r="P42" s="261">
        <v>0</v>
      </c>
      <c r="Q42" s="259">
        <v>0</v>
      </c>
      <c r="R42" s="261">
        <v>0</v>
      </c>
      <c r="S42" s="259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59">
        <v>0</v>
      </c>
      <c r="AB42" s="330"/>
      <c r="AC42" s="329" t="s">
        <v>345</v>
      </c>
      <c r="AD42" s="283">
        <v>25</v>
      </c>
      <c r="AE42" s="261">
        <f t="shared" si="20"/>
        <v>0</v>
      </c>
      <c r="AF42" s="283">
        <v>0</v>
      </c>
      <c r="AG42" s="283">
        <v>0</v>
      </c>
      <c r="AH42" s="261">
        <f t="shared" si="6"/>
        <v>0</v>
      </c>
      <c r="AI42" s="261">
        <f t="shared" si="7"/>
        <v>0</v>
      </c>
      <c r="AJ42" s="283">
        <v>0</v>
      </c>
      <c r="AK42" s="282">
        <v>0</v>
      </c>
      <c r="AL42" s="282">
        <v>0</v>
      </c>
      <c r="AM42" s="282">
        <v>0</v>
      </c>
      <c r="AN42" s="283">
        <v>0</v>
      </c>
      <c r="AO42" s="283">
        <v>0</v>
      </c>
      <c r="AP42" s="283">
        <v>0</v>
      </c>
      <c r="AQ42" s="283">
        <v>0</v>
      </c>
      <c r="AR42" s="283">
        <v>0</v>
      </c>
      <c r="AS42" s="283">
        <v>0</v>
      </c>
      <c r="AT42" s="283">
        <v>0</v>
      </c>
      <c r="AU42" s="282">
        <v>0</v>
      </c>
      <c r="AV42" s="1"/>
      <c r="AW42" s="329" t="s">
        <v>345</v>
      </c>
      <c r="AX42" s="283">
        <f t="shared" si="21"/>
        <v>1</v>
      </c>
      <c r="AY42" s="261">
        <f t="shared" si="8"/>
        <v>0</v>
      </c>
      <c r="AZ42" s="261">
        <f t="shared" si="9"/>
        <v>1</v>
      </c>
      <c r="BA42" s="283">
        <v>0</v>
      </c>
      <c r="BB42" s="261">
        <v>1</v>
      </c>
      <c r="BC42" s="283">
        <v>0</v>
      </c>
      <c r="BD42" s="261">
        <v>1</v>
      </c>
      <c r="BE42" s="283">
        <v>0</v>
      </c>
      <c r="BF42" s="282"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v>0</v>
      </c>
      <c r="BN42" s="283">
        <v>0</v>
      </c>
      <c r="BO42" s="283">
        <v>0</v>
      </c>
      <c r="BP42" s="283">
        <v>0</v>
      </c>
      <c r="BQ42" s="283">
        <v>0</v>
      </c>
      <c r="BR42" s="282">
        <v>0</v>
      </c>
    </row>
    <row r="43" spans="2:70" ht="21" customHeight="1">
      <c r="C43" s="6"/>
      <c r="I43" s="21"/>
      <c r="J43" s="163" t="s">
        <v>234</v>
      </c>
      <c r="K43" s="66">
        <f>K45+K44</f>
        <v>60</v>
      </c>
      <c r="L43" s="66">
        <f t="shared" ref="L43:AA43" si="44">L45+L44</f>
        <v>36</v>
      </c>
      <c r="M43" s="66">
        <f t="shared" si="44"/>
        <v>24</v>
      </c>
      <c r="N43" s="66">
        <f t="shared" si="44"/>
        <v>36</v>
      </c>
      <c r="O43" s="67">
        <f t="shared" si="44"/>
        <v>24</v>
      </c>
      <c r="P43" s="66">
        <f t="shared" si="44"/>
        <v>0</v>
      </c>
      <c r="Q43" s="67">
        <f t="shared" si="44"/>
        <v>0</v>
      </c>
      <c r="R43" s="66">
        <f t="shared" si="44"/>
        <v>0</v>
      </c>
      <c r="S43" s="67">
        <f t="shared" si="44"/>
        <v>0</v>
      </c>
      <c r="T43" s="66">
        <f t="shared" si="44"/>
        <v>36</v>
      </c>
      <c r="U43" s="66">
        <f t="shared" si="44"/>
        <v>24</v>
      </c>
      <c r="V43" s="66">
        <f t="shared" si="44"/>
        <v>36</v>
      </c>
      <c r="W43" s="66">
        <f t="shared" si="44"/>
        <v>24</v>
      </c>
      <c r="X43" s="66">
        <f t="shared" si="44"/>
        <v>0</v>
      </c>
      <c r="Y43" s="66">
        <f t="shared" si="44"/>
        <v>0</v>
      </c>
      <c r="Z43" s="66">
        <f t="shared" si="44"/>
        <v>0</v>
      </c>
      <c r="AA43" s="67">
        <f t="shared" si="44"/>
        <v>0</v>
      </c>
      <c r="AB43" s="1"/>
      <c r="AC43" s="163" t="s">
        <v>234</v>
      </c>
      <c r="AD43" s="66">
        <f>AD45+AD44</f>
        <v>70</v>
      </c>
      <c r="AE43" s="66">
        <f>AE45+AE44</f>
        <v>38</v>
      </c>
      <c r="AF43" s="96">
        <f>AJ43+AN43+AR43</f>
        <v>23</v>
      </c>
      <c r="AG43" s="96">
        <f>AK43+AO43+AS43</f>
        <v>15</v>
      </c>
      <c r="AH43" s="66">
        <f t="shared" ref="AH43:AU43" si="45">AH45+AH44</f>
        <v>23</v>
      </c>
      <c r="AI43" s="66">
        <f t="shared" si="45"/>
        <v>15</v>
      </c>
      <c r="AJ43" s="66">
        <f t="shared" si="45"/>
        <v>0</v>
      </c>
      <c r="AK43" s="67">
        <f t="shared" si="45"/>
        <v>0</v>
      </c>
      <c r="AL43" s="67">
        <f t="shared" si="45"/>
        <v>0</v>
      </c>
      <c r="AM43" s="66">
        <f t="shared" si="45"/>
        <v>0</v>
      </c>
      <c r="AN43" s="66">
        <f t="shared" si="45"/>
        <v>23</v>
      </c>
      <c r="AO43" s="66">
        <f t="shared" si="45"/>
        <v>15</v>
      </c>
      <c r="AP43" s="66">
        <f t="shared" si="45"/>
        <v>23</v>
      </c>
      <c r="AQ43" s="66">
        <f t="shared" si="45"/>
        <v>15</v>
      </c>
      <c r="AR43" s="66">
        <f t="shared" si="45"/>
        <v>0</v>
      </c>
      <c r="AS43" s="66">
        <f t="shared" si="45"/>
        <v>0</v>
      </c>
      <c r="AT43" s="66">
        <f t="shared" si="45"/>
        <v>0</v>
      </c>
      <c r="AU43" s="67">
        <f t="shared" si="45"/>
        <v>0</v>
      </c>
      <c r="AV43" s="330"/>
      <c r="AW43" s="163" t="s">
        <v>234</v>
      </c>
      <c r="AX43" s="66">
        <f>AX45+AX44</f>
        <v>29</v>
      </c>
      <c r="AY43" s="66">
        <f t="shared" ref="AY43:BR43" si="46">AY45+AY44</f>
        <v>16</v>
      </c>
      <c r="AZ43" s="66">
        <f t="shared" si="46"/>
        <v>13</v>
      </c>
      <c r="BA43" s="66">
        <f t="shared" si="46"/>
        <v>0</v>
      </c>
      <c r="BB43" s="66">
        <f t="shared" si="46"/>
        <v>0</v>
      </c>
      <c r="BC43" s="66">
        <f t="shared" si="46"/>
        <v>0</v>
      </c>
      <c r="BD43" s="66">
        <f t="shared" si="46"/>
        <v>0</v>
      </c>
      <c r="BE43" s="66">
        <f t="shared" si="46"/>
        <v>0</v>
      </c>
      <c r="BF43" s="67">
        <f t="shared" si="46"/>
        <v>0</v>
      </c>
      <c r="BG43" s="66">
        <f t="shared" si="46"/>
        <v>16</v>
      </c>
      <c r="BH43" s="66">
        <f t="shared" si="46"/>
        <v>13</v>
      </c>
      <c r="BI43" s="66">
        <f t="shared" si="46"/>
        <v>16</v>
      </c>
      <c r="BJ43" s="66">
        <f t="shared" si="46"/>
        <v>13</v>
      </c>
      <c r="BK43" s="66">
        <f t="shared" si="46"/>
        <v>15</v>
      </c>
      <c r="BL43" s="66">
        <f t="shared" si="46"/>
        <v>12</v>
      </c>
      <c r="BM43" s="66">
        <f t="shared" si="46"/>
        <v>0</v>
      </c>
      <c r="BN43" s="66">
        <f t="shared" si="46"/>
        <v>0</v>
      </c>
      <c r="BO43" s="66">
        <f t="shared" si="46"/>
        <v>0</v>
      </c>
      <c r="BP43" s="66">
        <f t="shared" si="46"/>
        <v>0</v>
      </c>
      <c r="BQ43" s="66">
        <f t="shared" si="46"/>
        <v>0</v>
      </c>
      <c r="BR43" s="67">
        <f t="shared" si="46"/>
        <v>0</v>
      </c>
    </row>
    <row r="44" spans="2:70" ht="21" customHeight="1">
      <c r="C44" s="6"/>
      <c r="I44" s="21"/>
      <c r="J44" s="164" t="s">
        <v>235</v>
      </c>
      <c r="K44" s="66">
        <f>L44+M44</f>
        <v>51</v>
      </c>
      <c r="L44" s="67">
        <f>P44+T44+X44</f>
        <v>30</v>
      </c>
      <c r="M44" s="69">
        <f>Q44+U44+Y44</f>
        <v>21</v>
      </c>
      <c r="N44" s="66">
        <f>R44+V44+Z44</f>
        <v>30</v>
      </c>
      <c r="O44" s="66">
        <f>S44+W44+AA44</f>
        <v>21</v>
      </c>
      <c r="P44" s="66">
        <v>0</v>
      </c>
      <c r="Q44" s="67">
        <v>0</v>
      </c>
      <c r="R44" s="66">
        <v>0</v>
      </c>
      <c r="S44" s="67">
        <v>0</v>
      </c>
      <c r="T44" s="66">
        <v>30</v>
      </c>
      <c r="U44" s="66">
        <v>21</v>
      </c>
      <c r="V44" s="66">
        <v>30</v>
      </c>
      <c r="W44" s="66">
        <v>21</v>
      </c>
      <c r="X44" s="66">
        <v>0</v>
      </c>
      <c r="Y44" s="66">
        <v>0</v>
      </c>
      <c r="Z44" s="66">
        <v>0</v>
      </c>
      <c r="AA44" s="67">
        <v>0</v>
      </c>
      <c r="AB44" s="1"/>
      <c r="AC44" s="171" t="s">
        <v>235</v>
      </c>
      <c r="AD44" s="122">
        <v>30</v>
      </c>
      <c r="AE44" s="74">
        <f>AF44+AG44</f>
        <v>29</v>
      </c>
      <c r="AF44" s="122">
        <v>17</v>
      </c>
      <c r="AG44" s="122">
        <v>12</v>
      </c>
      <c r="AH44" s="74">
        <f>AL44+AP44+AT44</f>
        <v>17</v>
      </c>
      <c r="AI44" s="74">
        <f>AM44+AQ44+AU44</f>
        <v>12</v>
      </c>
      <c r="AJ44" s="122">
        <v>0</v>
      </c>
      <c r="AK44" s="122">
        <v>0</v>
      </c>
      <c r="AL44" s="95">
        <v>0</v>
      </c>
      <c r="AM44" s="122">
        <v>0</v>
      </c>
      <c r="AN44" s="122">
        <v>17</v>
      </c>
      <c r="AO44" s="122">
        <v>12</v>
      </c>
      <c r="AP44" s="122">
        <v>17</v>
      </c>
      <c r="AQ44" s="122">
        <v>12</v>
      </c>
      <c r="AR44" s="122">
        <v>0</v>
      </c>
      <c r="AS44" s="122">
        <v>0</v>
      </c>
      <c r="AT44" s="122">
        <v>0</v>
      </c>
      <c r="AU44" s="122">
        <v>0</v>
      </c>
      <c r="AV44" s="1"/>
      <c r="AW44" s="164" t="s">
        <v>235</v>
      </c>
      <c r="AX44" s="96">
        <f>AY44+AZ44</f>
        <v>18</v>
      </c>
      <c r="AY44" s="66">
        <f>BA44+BG44+BM44</f>
        <v>13</v>
      </c>
      <c r="AZ44" s="66">
        <f>BB44+BH44+BN44</f>
        <v>5</v>
      </c>
      <c r="BA44" s="96">
        <v>0</v>
      </c>
      <c r="BB44" s="66">
        <v>0</v>
      </c>
      <c r="BC44" s="96">
        <v>0</v>
      </c>
      <c r="BD44" s="66">
        <v>0</v>
      </c>
      <c r="BE44" s="96">
        <v>0</v>
      </c>
      <c r="BF44" s="95">
        <v>0</v>
      </c>
      <c r="BG44" s="219">
        <v>13</v>
      </c>
      <c r="BH44" s="219">
        <v>5</v>
      </c>
      <c r="BI44" s="219">
        <v>13</v>
      </c>
      <c r="BJ44" s="219">
        <v>5</v>
      </c>
      <c r="BK44" s="219">
        <v>12</v>
      </c>
      <c r="BL44" s="219">
        <v>5</v>
      </c>
      <c r="BM44" s="219">
        <v>0</v>
      </c>
      <c r="BN44" s="219">
        <v>0</v>
      </c>
      <c r="BO44" s="96">
        <v>0</v>
      </c>
      <c r="BP44" s="96">
        <v>0</v>
      </c>
      <c r="BQ44" s="96">
        <v>0</v>
      </c>
      <c r="BR44" s="95">
        <v>0</v>
      </c>
    </row>
    <row r="45" spans="2:70" ht="21" customHeight="1">
      <c r="C45" s="6"/>
      <c r="I45" s="6"/>
      <c r="J45" s="172" t="s">
        <v>142</v>
      </c>
      <c r="K45" s="77">
        <f t="shared" si="16"/>
        <v>9</v>
      </c>
      <c r="L45" s="77">
        <f t="shared" si="17"/>
        <v>6</v>
      </c>
      <c r="M45" s="77">
        <f t="shared" si="18"/>
        <v>3</v>
      </c>
      <c r="N45" s="77">
        <f>R45+V45+Z45</f>
        <v>6</v>
      </c>
      <c r="O45" s="108">
        <f>S45+W45+AA45</f>
        <v>3</v>
      </c>
      <c r="P45" s="77">
        <v>0</v>
      </c>
      <c r="Q45" s="108">
        <v>0</v>
      </c>
      <c r="R45" s="77">
        <v>0</v>
      </c>
      <c r="S45" s="108">
        <v>0</v>
      </c>
      <c r="T45" s="77">
        <v>6</v>
      </c>
      <c r="U45" s="77">
        <v>3</v>
      </c>
      <c r="V45" s="77">
        <v>6</v>
      </c>
      <c r="W45" s="77">
        <v>3</v>
      </c>
      <c r="X45" s="77">
        <v>0</v>
      </c>
      <c r="Y45" s="77">
        <v>0</v>
      </c>
      <c r="Z45" s="77">
        <v>0</v>
      </c>
      <c r="AA45" s="108">
        <v>0</v>
      </c>
      <c r="AB45" s="1"/>
      <c r="AC45" s="172" t="s">
        <v>142</v>
      </c>
      <c r="AD45" s="100">
        <v>40</v>
      </c>
      <c r="AE45" s="77">
        <f t="shared" si="20"/>
        <v>9</v>
      </c>
      <c r="AF45" s="100">
        <v>6</v>
      </c>
      <c r="AG45" s="101">
        <v>3</v>
      </c>
      <c r="AH45" s="77">
        <f t="shared" si="6"/>
        <v>6</v>
      </c>
      <c r="AI45" s="77">
        <f t="shared" si="7"/>
        <v>3</v>
      </c>
      <c r="AJ45" s="100">
        <v>0</v>
      </c>
      <c r="AK45" s="101">
        <v>0</v>
      </c>
      <c r="AL45" s="101">
        <v>0</v>
      </c>
      <c r="AM45" s="101">
        <v>0</v>
      </c>
      <c r="AN45" s="100">
        <v>6</v>
      </c>
      <c r="AO45" s="100">
        <v>3</v>
      </c>
      <c r="AP45" s="100">
        <v>6</v>
      </c>
      <c r="AQ45" s="100">
        <v>3</v>
      </c>
      <c r="AR45" s="100">
        <v>0</v>
      </c>
      <c r="AS45" s="100">
        <v>0</v>
      </c>
      <c r="AT45" s="100">
        <v>0</v>
      </c>
      <c r="AU45" s="101">
        <v>0</v>
      </c>
      <c r="AV45" s="1"/>
      <c r="AW45" s="172" t="s">
        <v>142</v>
      </c>
      <c r="AX45" s="100">
        <f t="shared" si="21"/>
        <v>11</v>
      </c>
      <c r="AY45" s="77">
        <f t="shared" si="8"/>
        <v>3</v>
      </c>
      <c r="AZ45" s="77">
        <f t="shared" si="9"/>
        <v>8</v>
      </c>
      <c r="BA45" s="100">
        <v>0</v>
      </c>
      <c r="BB45" s="77">
        <v>0</v>
      </c>
      <c r="BC45" s="100">
        <v>0</v>
      </c>
      <c r="BD45" s="77">
        <v>0</v>
      </c>
      <c r="BE45" s="100">
        <v>0</v>
      </c>
      <c r="BF45" s="101">
        <v>0</v>
      </c>
      <c r="BG45" s="173">
        <v>3</v>
      </c>
      <c r="BH45" s="173">
        <v>8</v>
      </c>
      <c r="BI45" s="173">
        <v>3</v>
      </c>
      <c r="BJ45" s="173">
        <v>8</v>
      </c>
      <c r="BK45" s="173">
        <v>3</v>
      </c>
      <c r="BL45" s="173">
        <v>7</v>
      </c>
      <c r="BM45" s="173">
        <v>0</v>
      </c>
      <c r="BN45" s="173">
        <v>0</v>
      </c>
      <c r="BO45" s="100">
        <v>0</v>
      </c>
      <c r="BP45" s="100">
        <v>0</v>
      </c>
      <c r="BQ45" s="100">
        <v>0</v>
      </c>
      <c r="BR45" s="101">
        <v>0</v>
      </c>
    </row>
    <row r="46" spans="2:70" ht="21" customHeight="1">
      <c r="C46" s="6"/>
      <c r="I46" s="2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"/>
    </row>
    <row r="47" spans="2:70" ht="15" customHeight="1">
      <c r="C47" s="6"/>
      <c r="I47" s="6"/>
      <c r="AB47" s="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1"/>
    </row>
    <row r="48" spans="2:70" ht="15" customHeight="1">
      <c r="C48" s="6"/>
      <c r="I48" s="6"/>
      <c r="AB48" s="6"/>
      <c r="AV48" s="1"/>
    </row>
    <row r="49" spans="3:48" ht="28.5" customHeight="1">
      <c r="C49" s="6"/>
      <c r="I49" s="6"/>
      <c r="AB49" s="6"/>
      <c r="AV49" s="6"/>
    </row>
    <row r="50" spans="3:48">
      <c r="C50" s="6"/>
      <c r="I50" s="6"/>
      <c r="AV50" s="6"/>
    </row>
    <row r="51" spans="3:48">
      <c r="C51" s="6"/>
      <c r="I51" s="6"/>
    </row>
    <row r="52" spans="3:48">
      <c r="C52" s="6"/>
    </row>
    <row r="53" spans="3:48">
      <c r="C53" s="6"/>
    </row>
    <row r="54" spans="3:48">
      <c r="C54" s="6"/>
    </row>
    <row r="55" spans="3:48">
      <c r="C55" s="6"/>
    </row>
    <row r="56" spans="3:48">
      <c r="C56" s="6"/>
    </row>
    <row r="57" spans="3:48">
      <c r="C57" s="6"/>
    </row>
    <row r="58" spans="3:48">
      <c r="C58" s="6"/>
    </row>
    <row r="59" spans="3:48">
      <c r="C59" s="6"/>
    </row>
    <row r="60" spans="3:48">
      <c r="C60" s="6"/>
    </row>
    <row r="61" spans="3:48">
      <c r="C61" s="6"/>
    </row>
    <row r="62" spans="3:48">
      <c r="C62" s="6"/>
    </row>
    <row r="63" spans="3:48">
      <c r="C63" s="6"/>
    </row>
    <row r="64" spans="3:48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</sheetData>
  <mergeCells count="70">
    <mergeCell ref="BQ5:BR5"/>
    <mergeCell ref="BO5:BP5"/>
    <mergeCell ref="BM5:BN5"/>
    <mergeCell ref="AX4:AZ5"/>
    <mergeCell ref="AW3:AW6"/>
    <mergeCell ref="BK5:BL5"/>
    <mergeCell ref="BE5:BF5"/>
    <mergeCell ref="BC5:BD5"/>
    <mergeCell ref="BI5:BJ5"/>
    <mergeCell ref="BA5:BB5"/>
    <mergeCell ref="BG5:BH5"/>
    <mergeCell ref="AT5:AU5"/>
    <mergeCell ref="V5:W5"/>
    <mergeCell ref="AP5:AQ5"/>
    <mergeCell ref="C18:E19"/>
    <mergeCell ref="C20:E21"/>
    <mergeCell ref="K4:M5"/>
    <mergeCell ref="N4:O4"/>
    <mergeCell ref="R5:S5"/>
    <mergeCell ref="N5:O5"/>
    <mergeCell ref="AH5:AI5"/>
    <mergeCell ref="AE4:AG5"/>
    <mergeCell ref="AC3:AC6"/>
    <mergeCell ref="AH4:AI4"/>
    <mergeCell ref="D14:D15"/>
    <mergeCell ref="D16:D17"/>
    <mergeCell ref="G12:G13"/>
    <mergeCell ref="C22:E23"/>
    <mergeCell ref="H22:H23"/>
    <mergeCell ref="H5:H7"/>
    <mergeCell ref="D8:D9"/>
    <mergeCell ref="D10:D11"/>
    <mergeCell ref="D12:D13"/>
    <mergeCell ref="F12:F13"/>
    <mergeCell ref="G5:G7"/>
    <mergeCell ref="F8:F9"/>
    <mergeCell ref="G10:G11"/>
    <mergeCell ref="H10:H11"/>
    <mergeCell ref="H12:H13"/>
    <mergeCell ref="F22:F23"/>
    <mergeCell ref="G22:G23"/>
    <mergeCell ref="F14:F15"/>
    <mergeCell ref="G14:G15"/>
    <mergeCell ref="F10:F11"/>
    <mergeCell ref="F18:F19"/>
    <mergeCell ref="G18:G19"/>
    <mergeCell ref="H18:H19"/>
    <mergeCell ref="F20:F21"/>
    <mergeCell ref="G20:G21"/>
    <mergeCell ref="H20:H21"/>
    <mergeCell ref="F16:F17"/>
    <mergeCell ref="G16:G17"/>
    <mergeCell ref="Z5:AA5"/>
    <mergeCell ref="AL5:AM5"/>
    <mergeCell ref="H14:H15"/>
    <mergeCell ref="H16:H17"/>
    <mergeCell ref="G8:G9"/>
    <mergeCell ref="H8:H9"/>
    <mergeCell ref="C28:E29"/>
    <mergeCell ref="F28:F29"/>
    <mergeCell ref="G28:G29"/>
    <mergeCell ref="H28:H29"/>
    <mergeCell ref="C24:E25"/>
    <mergeCell ref="C26:E27"/>
    <mergeCell ref="G24:G25"/>
    <mergeCell ref="H24:H25"/>
    <mergeCell ref="F26:F27"/>
    <mergeCell ref="G26:G27"/>
    <mergeCell ref="H26:H27"/>
    <mergeCell ref="F24:F25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scale="88" firstPageNumber="47" fitToWidth="0" orientation="portrait" useFirstPageNumber="1" r:id="rId1"/>
  <headerFooter alignWithMargins="0">
    <oddHeader>&amp;L&amp;10
　専修学校&amp;R&amp;10
専修学校</oddHeader>
    <oddFooter>&amp;C-&amp;P--</oddFooter>
  </headerFooter>
  <colBreaks count="3" manualBreakCount="3">
    <brk id="17" max="39" man="1"/>
    <brk id="37" max="42" man="1"/>
    <brk id="58" max="42" man="1"/>
  </colBreaks>
  <ignoredErrors>
    <ignoredError sqref="AE11 AE13 AE45 O11:Q14 AX30:AZ30 K35:Q36 O15 O41:Q41 O40 O45:Q45 O42 K19:Q28 AE20:AE29 K31:Q31 K38:N42 K37:L37 N37 O38:Q39 P37:Q37 AX28:AY28 K29:O29 AE38:AE39 AX18:AZ27 AE42 K11:N17 AX10:AZ17 O16:Q17" formula="1"/>
    <ignoredError sqref="W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K1" transitionEvaluation="1" codeName="Sheet8">
    <tabColor rgb="FFFFC000"/>
  </sheetPr>
  <dimension ref="A1:AF88"/>
  <sheetViews>
    <sheetView showGridLines="0" topLeftCell="K1" zoomScale="90" zoomScaleNormal="90" zoomScaleSheetLayoutView="100" workbookViewId="0">
      <selection activeCell="S1" sqref="S1:AB25"/>
    </sheetView>
  </sheetViews>
  <sheetFormatPr defaultColWidth="10.69921875" defaultRowHeight="12.75"/>
  <cols>
    <col min="1" max="1" width="5" style="6" customWidth="1"/>
    <col min="2" max="2" width="4.8984375" style="9" customWidth="1"/>
    <col min="3" max="3" width="12.8984375" style="9" customWidth="1"/>
    <col min="4" max="6" width="10.8984375" style="9" customWidth="1"/>
    <col min="7" max="7" width="1.3984375" style="9" customWidth="1"/>
    <col min="8" max="8" width="9.59765625" style="9" customWidth="1"/>
    <col min="9" max="9" width="16.69921875" style="9" customWidth="1"/>
    <col min="10" max="28" width="5.8984375" style="9" customWidth="1"/>
    <col min="29" max="32" width="6.69921875" style="9" customWidth="1"/>
    <col min="33" max="33" width="10.69921875" style="9"/>
    <col min="34" max="34" width="8.8984375" style="9" customWidth="1"/>
    <col min="35" max="35" width="4.8984375" style="9" customWidth="1"/>
    <col min="36" max="36" width="15.5" style="9" customWidth="1"/>
    <col min="37" max="37" width="14.09765625" style="9" customWidth="1"/>
    <col min="38" max="39" width="15.296875" style="9" customWidth="1"/>
    <col min="40" max="42" width="8.69921875" style="9" customWidth="1"/>
    <col min="43" max="16384" width="10.69921875" style="9"/>
  </cols>
  <sheetData>
    <row r="1" spans="2:32" ht="19.5" customHeight="1">
      <c r="B1" s="44" t="s">
        <v>378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2" ht="24.75" customHeight="1">
      <c r="B2" s="41"/>
      <c r="H2" s="6"/>
      <c r="I2" s="22" t="s">
        <v>117</v>
      </c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6"/>
      <c r="AA2" s="1"/>
      <c r="AB2" s="181" t="s">
        <v>118</v>
      </c>
    </row>
    <row r="3" spans="2:32" ht="18" customHeight="1">
      <c r="B3" s="3" t="s">
        <v>127</v>
      </c>
      <c r="F3" s="2" t="s">
        <v>71</v>
      </c>
      <c r="G3" s="2"/>
      <c r="H3" s="6"/>
      <c r="I3" s="161"/>
      <c r="J3" s="54"/>
      <c r="K3" s="119" t="s">
        <v>305</v>
      </c>
      <c r="L3" s="53"/>
      <c r="M3" s="53"/>
      <c r="N3" s="53"/>
      <c r="O3" s="53"/>
      <c r="P3" s="53"/>
      <c r="Q3" s="53"/>
      <c r="R3" s="53"/>
      <c r="S3" s="53"/>
      <c r="T3" s="53"/>
      <c r="U3" s="54"/>
      <c r="V3" s="119" t="s">
        <v>122</v>
      </c>
      <c r="W3" s="53"/>
      <c r="X3" s="53"/>
      <c r="Y3" s="53"/>
      <c r="Z3" s="176"/>
      <c r="AA3" s="80"/>
      <c r="AB3" s="110"/>
      <c r="AC3" s="20"/>
      <c r="AD3" s="20"/>
      <c r="AE3" s="20"/>
      <c r="AF3" s="20"/>
    </row>
    <row r="4" spans="2:32" ht="18" customHeight="1">
      <c r="B4" s="1"/>
      <c r="C4" s="1"/>
      <c r="D4" s="1"/>
      <c r="E4" s="1"/>
      <c r="F4" s="85"/>
      <c r="G4" s="1"/>
      <c r="H4" s="6"/>
      <c r="I4" s="160"/>
      <c r="J4" s="72"/>
      <c r="K4" s="1"/>
      <c r="L4" s="1"/>
      <c r="M4" s="424" t="s">
        <v>302</v>
      </c>
      <c r="N4" s="427"/>
      <c r="O4" s="424" t="s">
        <v>303</v>
      </c>
      <c r="P4" s="427"/>
      <c r="Q4" s="424" t="s">
        <v>304</v>
      </c>
      <c r="R4" s="427"/>
      <c r="S4" s="367" t="s">
        <v>126</v>
      </c>
      <c r="T4" s="368"/>
      <c r="U4" s="72"/>
      <c r="V4" s="1"/>
      <c r="W4" s="1"/>
      <c r="X4" s="367" t="s">
        <v>242</v>
      </c>
      <c r="Y4" s="6"/>
      <c r="Z4" s="405" t="s">
        <v>324</v>
      </c>
      <c r="AA4" s="475"/>
      <c r="AB4" s="406"/>
      <c r="AC4" s="6"/>
      <c r="AD4" s="6"/>
      <c r="AE4" s="6"/>
      <c r="AF4" s="6"/>
    </row>
    <row r="5" spans="2:32" ht="18" customHeight="1">
      <c r="B5" s="469" t="s">
        <v>128</v>
      </c>
      <c r="C5" s="392"/>
      <c r="D5" s="470" t="s">
        <v>199</v>
      </c>
      <c r="E5" s="158" t="s">
        <v>300</v>
      </c>
      <c r="F5" s="158" t="s">
        <v>203</v>
      </c>
      <c r="G5" s="159"/>
      <c r="H5" s="6"/>
      <c r="I5" s="177" t="s">
        <v>137</v>
      </c>
      <c r="J5" s="72"/>
      <c r="K5" s="78" t="s">
        <v>138</v>
      </c>
      <c r="L5" s="1"/>
      <c r="M5" s="416"/>
      <c r="N5" s="417"/>
      <c r="O5" s="416"/>
      <c r="P5" s="417"/>
      <c r="Q5" s="416"/>
      <c r="R5" s="417"/>
      <c r="S5" s="369" t="s">
        <v>139</v>
      </c>
      <c r="T5" s="21"/>
      <c r="U5" s="72"/>
      <c r="V5" s="373" t="s">
        <v>14</v>
      </c>
      <c r="W5" s="1"/>
      <c r="X5" s="369" t="s">
        <v>139</v>
      </c>
      <c r="Y5" s="6"/>
      <c r="Z5" s="416" t="s">
        <v>167</v>
      </c>
      <c r="AA5" s="423"/>
      <c r="AB5" s="417"/>
      <c r="AC5" s="6"/>
      <c r="AD5" s="6"/>
      <c r="AE5" s="6"/>
      <c r="AF5" s="6"/>
    </row>
    <row r="6" spans="2:32" ht="18" customHeight="1">
      <c r="B6" s="393"/>
      <c r="C6" s="394"/>
      <c r="D6" s="422"/>
      <c r="E6" s="111" t="s">
        <v>200</v>
      </c>
      <c r="F6" s="88" t="s">
        <v>301</v>
      </c>
      <c r="G6" s="159"/>
      <c r="H6" s="6"/>
      <c r="I6" s="160"/>
      <c r="J6" s="87"/>
      <c r="K6" s="85"/>
      <c r="L6" s="85"/>
      <c r="M6" s="428"/>
      <c r="N6" s="429"/>
      <c r="O6" s="428"/>
      <c r="P6" s="429"/>
      <c r="Q6" s="428"/>
      <c r="R6" s="429"/>
      <c r="S6" s="370" t="s">
        <v>140</v>
      </c>
      <c r="T6" s="371"/>
      <c r="U6" s="87"/>
      <c r="V6" s="85"/>
      <c r="W6" s="85"/>
      <c r="X6" s="370" t="s">
        <v>140</v>
      </c>
      <c r="Y6" s="7"/>
      <c r="Z6" s="87"/>
      <c r="AA6" s="85"/>
      <c r="AB6" s="114"/>
      <c r="AC6" s="8"/>
      <c r="AD6" s="8"/>
      <c r="AE6" s="8"/>
      <c r="AF6" s="8"/>
    </row>
    <row r="7" spans="2:32" ht="18" customHeight="1">
      <c r="B7" s="469" t="s">
        <v>415</v>
      </c>
      <c r="C7" s="392"/>
      <c r="D7" s="447">
        <v>12</v>
      </c>
      <c r="E7" s="447">
        <v>35</v>
      </c>
      <c r="F7" s="447">
        <v>4</v>
      </c>
      <c r="G7" s="182"/>
      <c r="H7" s="6"/>
      <c r="I7" s="134"/>
      <c r="J7" s="56" t="s">
        <v>14</v>
      </c>
      <c r="K7" s="56" t="s">
        <v>32</v>
      </c>
      <c r="L7" s="56" t="s">
        <v>33</v>
      </c>
      <c r="M7" s="56" t="s">
        <v>32</v>
      </c>
      <c r="N7" s="56" t="s">
        <v>33</v>
      </c>
      <c r="O7" s="56" t="s">
        <v>32</v>
      </c>
      <c r="P7" s="56" t="s">
        <v>33</v>
      </c>
      <c r="Q7" s="365" t="s">
        <v>32</v>
      </c>
      <c r="R7" s="366" t="s">
        <v>33</v>
      </c>
      <c r="S7" s="56" t="s">
        <v>32</v>
      </c>
      <c r="T7" s="56" t="s">
        <v>33</v>
      </c>
      <c r="U7" s="56" t="s">
        <v>14</v>
      </c>
      <c r="V7" s="56" t="s">
        <v>32</v>
      </c>
      <c r="W7" s="56" t="s">
        <v>33</v>
      </c>
      <c r="X7" s="56" t="s">
        <v>32</v>
      </c>
      <c r="Y7" s="56" t="s">
        <v>33</v>
      </c>
      <c r="Z7" s="56" t="s">
        <v>14</v>
      </c>
      <c r="AA7" s="56" t="s">
        <v>32</v>
      </c>
      <c r="AB7" s="57" t="s">
        <v>33</v>
      </c>
      <c r="AC7" s="6"/>
      <c r="AD7" s="6"/>
      <c r="AE7" s="6"/>
      <c r="AF7" s="6"/>
    </row>
    <row r="8" spans="2:32" ht="18" customHeight="1">
      <c r="B8" s="393"/>
      <c r="C8" s="394"/>
      <c r="D8" s="465"/>
      <c r="E8" s="465"/>
      <c r="F8" s="465"/>
      <c r="G8" s="182"/>
      <c r="H8" s="6"/>
      <c r="I8" s="178" t="s">
        <v>408</v>
      </c>
      <c r="J8" s="96">
        <v>291</v>
      </c>
      <c r="K8" s="96">
        <v>96</v>
      </c>
      <c r="L8" s="96">
        <v>195</v>
      </c>
      <c r="M8" s="96">
        <v>0</v>
      </c>
      <c r="N8" s="96">
        <v>5</v>
      </c>
      <c r="O8" s="96">
        <v>96</v>
      </c>
      <c r="P8" s="96">
        <v>190</v>
      </c>
      <c r="Q8" s="96">
        <v>93</v>
      </c>
      <c r="R8" s="95">
        <v>192</v>
      </c>
      <c r="S8" s="96">
        <v>41</v>
      </c>
      <c r="T8" s="96">
        <v>18</v>
      </c>
      <c r="U8" s="96">
        <v>186</v>
      </c>
      <c r="V8" s="96">
        <v>73</v>
      </c>
      <c r="W8" s="96">
        <v>113</v>
      </c>
      <c r="X8" s="96">
        <v>41</v>
      </c>
      <c r="Y8" s="96">
        <v>23</v>
      </c>
      <c r="Z8" s="96">
        <v>219</v>
      </c>
      <c r="AA8" s="96">
        <v>95</v>
      </c>
      <c r="AB8" s="92">
        <v>124</v>
      </c>
      <c r="AC8" s="8"/>
      <c r="AD8" s="8"/>
      <c r="AE8" s="8"/>
      <c r="AF8" s="8"/>
    </row>
    <row r="9" spans="2:32" ht="18" customHeight="1">
      <c r="B9" s="471" t="s">
        <v>416</v>
      </c>
      <c r="C9" s="472"/>
      <c r="D9" s="451">
        <f>D11+D13+D15</f>
        <v>11</v>
      </c>
      <c r="E9" s="451">
        <f>E11+E13+E15</f>
        <v>40</v>
      </c>
      <c r="F9" s="451">
        <f>F11+F13+F15</f>
        <v>11</v>
      </c>
      <c r="G9" s="183"/>
      <c r="H9" s="6"/>
      <c r="I9" s="179" t="s">
        <v>417</v>
      </c>
      <c r="J9" s="151">
        <f t="shared" ref="J9:AB9" si="0">J10+J11+J12+J15+J16+J17+J20+J22+J23</f>
        <v>302</v>
      </c>
      <c r="K9" s="151">
        <f t="shared" si="0"/>
        <v>108</v>
      </c>
      <c r="L9" s="151">
        <f t="shared" si="0"/>
        <v>194</v>
      </c>
      <c r="M9" s="151">
        <f t="shared" si="0"/>
        <v>0</v>
      </c>
      <c r="N9" s="151">
        <f t="shared" si="0"/>
        <v>5</v>
      </c>
      <c r="O9" s="151">
        <f t="shared" si="0"/>
        <v>108</v>
      </c>
      <c r="P9" s="151">
        <f t="shared" si="0"/>
        <v>189</v>
      </c>
      <c r="Q9" s="151">
        <f t="shared" si="0"/>
        <v>107</v>
      </c>
      <c r="R9" s="93">
        <f t="shared" si="0"/>
        <v>191</v>
      </c>
      <c r="S9" s="151">
        <f t="shared" si="0"/>
        <v>56</v>
      </c>
      <c r="T9" s="151">
        <f t="shared" si="0"/>
        <v>24</v>
      </c>
      <c r="U9" s="151">
        <f t="shared" si="0"/>
        <v>196</v>
      </c>
      <c r="V9" s="151">
        <f t="shared" si="0"/>
        <v>83</v>
      </c>
      <c r="W9" s="151">
        <f t="shared" si="0"/>
        <v>113</v>
      </c>
      <c r="X9" s="151">
        <f t="shared" si="0"/>
        <v>56</v>
      </c>
      <c r="Y9" s="151">
        <f t="shared" si="0"/>
        <v>29</v>
      </c>
      <c r="Z9" s="151">
        <f t="shared" si="0"/>
        <v>183</v>
      </c>
      <c r="AA9" s="151">
        <f t="shared" si="0"/>
        <v>69</v>
      </c>
      <c r="AB9" s="93">
        <f t="shared" si="0"/>
        <v>114</v>
      </c>
      <c r="AC9" s="10"/>
      <c r="AD9" s="10"/>
      <c r="AE9" s="10"/>
      <c r="AF9" s="10"/>
    </row>
    <row r="10" spans="2:32" ht="18" customHeight="1">
      <c r="B10" s="473"/>
      <c r="C10" s="474"/>
      <c r="D10" s="452"/>
      <c r="E10" s="452"/>
      <c r="F10" s="452"/>
      <c r="G10" s="183"/>
      <c r="H10" s="6"/>
      <c r="I10" s="332" t="s">
        <v>221</v>
      </c>
      <c r="J10" s="333">
        <v>0</v>
      </c>
      <c r="K10" s="333">
        <v>0</v>
      </c>
      <c r="L10" s="333">
        <v>0</v>
      </c>
      <c r="M10" s="333">
        <v>0</v>
      </c>
      <c r="N10" s="333">
        <v>0</v>
      </c>
      <c r="O10" s="333">
        <v>0</v>
      </c>
      <c r="P10" s="333">
        <v>0</v>
      </c>
      <c r="Q10" s="333">
        <v>0</v>
      </c>
      <c r="R10" s="334">
        <v>0</v>
      </c>
      <c r="S10" s="333">
        <v>0</v>
      </c>
      <c r="T10" s="333">
        <v>0</v>
      </c>
      <c r="U10" s="333">
        <v>0</v>
      </c>
      <c r="V10" s="333">
        <v>0</v>
      </c>
      <c r="W10" s="333">
        <v>0</v>
      </c>
      <c r="X10" s="333">
        <v>0</v>
      </c>
      <c r="Y10" s="333">
        <v>0</v>
      </c>
      <c r="Z10" s="333">
        <v>0</v>
      </c>
      <c r="AA10" s="333">
        <v>0</v>
      </c>
      <c r="AB10" s="334">
        <v>0</v>
      </c>
      <c r="AC10" s="10"/>
      <c r="AD10" s="10"/>
      <c r="AE10" s="10"/>
      <c r="AF10" s="10"/>
    </row>
    <row r="11" spans="2:32" ht="18" customHeight="1">
      <c r="B11" s="79"/>
      <c r="C11" s="392" t="s">
        <v>201</v>
      </c>
      <c r="D11" s="468" t="s">
        <v>37</v>
      </c>
      <c r="E11" s="468" t="s">
        <v>37</v>
      </c>
      <c r="F11" s="468" t="s">
        <v>37</v>
      </c>
      <c r="G11" s="69"/>
      <c r="H11" s="6"/>
      <c r="I11" s="335" t="s">
        <v>222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3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0</v>
      </c>
      <c r="X11" s="241">
        <v>0</v>
      </c>
      <c r="Y11" s="241">
        <v>0</v>
      </c>
      <c r="Z11" s="241">
        <v>0</v>
      </c>
      <c r="AA11" s="241">
        <v>0</v>
      </c>
      <c r="AB11" s="243">
        <v>0</v>
      </c>
      <c r="AC11" s="10"/>
      <c r="AD11" s="10"/>
      <c r="AE11" s="10"/>
      <c r="AF11" s="10"/>
    </row>
    <row r="12" spans="2:32" ht="18" customHeight="1">
      <c r="B12" s="68"/>
      <c r="C12" s="394"/>
      <c r="D12" s="467"/>
      <c r="E12" s="467"/>
      <c r="F12" s="467"/>
      <c r="G12" s="69"/>
      <c r="H12" s="6"/>
      <c r="I12" s="163" t="s">
        <v>224</v>
      </c>
      <c r="J12" s="96">
        <f>SUM(J13:J14)</f>
        <v>206</v>
      </c>
      <c r="K12" s="96">
        <f>SUM(K13:K14)</f>
        <v>47</v>
      </c>
      <c r="L12" s="96">
        <f t="shared" ref="L12:AA12" si="1">SUM(L13:L14)</f>
        <v>159</v>
      </c>
      <c r="M12" s="96">
        <f t="shared" si="1"/>
        <v>0</v>
      </c>
      <c r="N12" s="96">
        <f t="shared" si="1"/>
        <v>0</v>
      </c>
      <c r="O12" s="96">
        <f t="shared" si="1"/>
        <v>47</v>
      </c>
      <c r="P12" s="96">
        <f t="shared" si="1"/>
        <v>159</v>
      </c>
      <c r="Q12" s="96">
        <f t="shared" si="1"/>
        <v>47</v>
      </c>
      <c r="R12" s="95">
        <f t="shared" si="1"/>
        <v>159</v>
      </c>
      <c r="S12" s="96">
        <f t="shared" si="1"/>
        <v>0</v>
      </c>
      <c r="T12" s="96">
        <f t="shared" si="1"/>
        <v>0</v>
      </c>
      <c r="U12" s="96">
        <f t="shared" si="1"/>
        <v>100</v>
      </c>
      <c r="V12" s="96">
        <f t="shared" si="1"/>
        <v>22</v>
      </c>
      <c r="W12" s="96">
        <f t="shared" si="1"/>
        <v>78</v>
      </c>
      <c r="X12" s="96">
        <f t="shared" si="1"/>
        <v>0</v>
      </c>
      <c r="Y12" s="96">
        <f t="shared" si="1"/>
        <v>0</v>
      </c>
      <c r="Z12" s="96">
        <f t="shared" si="1"/>
        <v>100</v>
      </c>
      <c r="AA12" s="96">
        <f t="shared" si="1"/>
        <v>22</v>
      </c>
      <c r="AB12" s="95">
        <f>SUM(AB13:AB14)</f>
        <v>78</v>
      </c>
      <c r="AC12" s="10"/>
      <c r="AD12" s="10"/>
      <c r="AE12" s="10"/>
      <c r="AF12" s="10"/>
    </row>
    <row r="13" spans="2:32" ht="18" customHeight="1">
      <c r="B13" s="79"/>
      <c r="C13" s="392" t="s">
        <v>202</v>
      </c>
      <c r="D13" s="468" t="s">
        <v>37</v>
      </c>
      <c r="E13" s="468" t="s">
        <v>37</v>
      </c>
      <c r="F13" s="468" t="s">
        <v>37</v>
      </c>
      <c r="G13" s="69"/>
      <c r="H13" s="6"/>
      <c r="I13" s="163" t="s">
        <v>347</v>
      </c>
      <c r="J13" s="96">
        <f>SUM(K13:L13)</f>
        <v>0</v>
      </c>
      <c r="K13" s="96">
        <f>M13+O13</f>
        <v>0</v>
      </c>
      <c r="L13" s="96">
        <f>N13+P13</f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5">
        <v>0</v>
      </c>
      <c r="S13" s="96">
        <v>0</v>
      </c>
      <c r="T13" s="96">
        <v>0</v>
      </c>
      <c r="U13" s="96">
        <f>SUM(V13:W13)</f>
        <v>0</v>
      </c>
      <c r="V13" s="96">
        <v>0</v>
      </c>
      <c r="W13" s="96">
        <v>0</v>
      </c>
      <c r="X13" s="96">
        <v>0</v>
      </c>
      <c r="Y13" s="96">
        <v>0</v>
      </c>
      <c r="Z13" s="96">
        <f>SUM(AA13:AB13)</f>
        <v>0</v>
      </c>
      <c r="AA13" s="96">
        <v>0</v>
      </c>
      <c r="AB13" s="95">
        <v>0</v>
      </c>
      <c r="AC13" s="10"/>
      <c r="AD13" s="10"/>
      <c r="AE13" s="10"/>
      <c r="AF13" s="10"/>
    </row>
    <row r="14" spans="2:32" ht="18" customHeight="1">
      <c r="B14" s="111"/>
      <c r="C14" s="406"/>
      <c r="D14" s="468"/>
      <c r="E14" s="468"/>
      <c r="F14" s="468"/>
      <c r="G14" s="69"/>
      <c r="H14" s="6"/>
      <c r="I14" s="336" t="s">
        <v>144</v>
      </c>
      <c r="J14" s="283">
        <f>SUM(K14:L14)</f>
        <v>206</v>
      </c>
      <c r="K14" s="283">
        <f>M14+O14</f>
        <v>47</v>
      </c>
      <c r="L14" s="283">
        <f>N14+P14</f>
        <v>159</v>
      </c>
      <c r="M14" s="283">
        <v>0</v>
      </c>
      <c r="N14" s="283">
        <v>0</v>
      </c>
      <c r="O14" s="283">
        <v>47</v>
      </c>
      <c r="P14" s="283">
        <v>159</v>
      </c>
      <c r="Q14" s="283">
        <v>47</v>
      </c>
      <c r="R14" s="282">
        <v>159</v>
      </c>
      <c r="S14" s="283">
        <v>0</v>
      </c>
      <c r="T14" s="283">
        <v>0</v>
      </c>
      <c r="U14" s="283">
        <f>SUM(V14:W14)</f>
        <v>100</v>
      </c>
      <c r="V14" s="283">
        <v>22</v>
      </c>
      <c r="W14" s="283">
        <v>78</v>
      </c>
      <c r="X14" s="283">
        <v>0</v>
      </c>
      <c r="Y14" s="283">
        <v>0</v>
      </c>
      <c r="Z14" s="283">
        <f>SUM(AA14:AB14)</f>
        <v>100</v>
      </c>
      <c r="AA14" s="283">
        <v>22</v>
      </c>
      <c r="AB14" s="282">
        <v>78</v>
      </c>
      <c r="AC14" s="10"/>
      <c r="AD14" s="10"/>
      <c r="AE14" s="10"/>
      <c r="AF14" s="10"/>
    </row>
    <row r="15" spans="2:32" ht="18" customHeight="1">
      <c r="B15" s="72"/>
      <c r="C15" s="421" t="s">
        <v>14</v>
      </c>
      <c r="D15" s="447">
        <f>SUM(D17:D28)</f>
        <v>11</v>
      </c>
      <c r="E15" s="447">
        <f>SUM(E17:E28)</f>
        <v>40</v>
      </c>
      <c r="F15" s="447">
        <f>SUM(F17:F28)</f>
        <v>11</v>
      </c>
      <c r="G15" s="182"/>
      <c r="H15" s="6"/>
      <c r="I15" s="335" t="s">
        <v>226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3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1">
        <v>0</v>
      </c>
      <c r="Y15" s="241">
        <v>0</v>
      </c>
      <c r="Z15" s="241">
        <v>0</v>
      </c>
      <c r="AA15" s="241">
        <v>0</v>
      </c>
      <c r="AB15" s="243">
        <v>0</v>
      </c>
      <c r="AC15" s="10"/>
      <c r="AD15" s="10"/>
      <c r="AE15" s="10"/>
      <c r="AF15" s="10"/>
    </row>
    <row r="16" spans="2:32" ht="18" customHeight="1">
      <c r="B16" s="68"/>
      <c r="C16" s="430"/>
      <c r="D16" s="448"/>
      <c r="E16" s="448"/>
      <c r="F16" s="448"/>
      <c r="G16" s="182"/>
      <c r="H16" s="6"/>
      <c r="I16" s="337" t="s">
        <v>237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3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1">
        <v>0</v>
      </c>
      <c r="Z16" s="241">
        <v>0</v>
      </c>
      <c r="AA16" s="241">
        <v>0</v>
      </c>
      <c r="AB16" s="243">
        <v>0</v>
      </c>
      <c r="AC16" s="10"/>
      <c r="AD16" s="10"/>
      <c r="AE16" s="10"/>
      <c r="AF16" s="10"/>
    </row>
    <row r="17" spans="2:32" ht="18" customHeight="1">
      <c r="B17" s="68"/>
      <c r="C17" s="464" t="s">
        <v>215</v>
      </c>
      <c r="D17" s="465">
        <v>0</v>
      </c>
      <c r="E17" s="465">
        <v>0</v>
      </c>
      <c r="F17" s="465">
        <v>0</v>
      </c>
      <c r="G17" s="182"/>
      <c r="H17" s="6"/>
      <c r="I17" s="163" t="s">
        <v>230</v>
      </c>
      <c r="J17" s="96">
        <f>SUM(J18:J19)</f>
        <v>16</v>
      </c>
      <c r="K17" s="96">
        <f t="shared" ref="K17:AB17" si="2">SUM(K18:K19)</f>
        <v>5</v>
      </c>
      <c r="L17" s="96">
        <f t="shared" si="2"/>
        <v>11</v>
      </c>
      <c r="M17" s="96">
        <f t="shared" si="2"/>
        <v>0</v>
      </c>
      <c r="N17" s="96">
        <f t="shared" si="2"/>
        <v>5</v>
      </c>
      <c r="O17" s="96">
        <f t="shared" si="2"/>
        <v>5</v>
      </c>
      <c r="P17" s="96">
        <f t="shared" si="2"/>
        <v>6</v>
      </c>
      <c r="Q17" s="96">
        <f t="shared" si="2"/>
        <v>4</v>
      </c>
      <c r="R17" s="95">
        <f t="shared" si="2"/>
        <v>8</v>
      </c>
      <c r="S17" s="96">
        <f t="shared" si="2"/>
        <v>0</v>
      </c>
      <c r="T17" s="96">
        <f t="shared" si="2"/>
        <v>0</v>
      </c>
      <c r="U17" s="96">
        <f t="shared" si="2"/>
        <v>16</v>
      </c>
      <c r="V17" s="96">
        <f t="shared" si="2"/>
        <v>5</v>
      </c>
      <c r="W17" s="96">
        <f t="shared" si="2"/>
        <v>11</v>
      </c>
      <c r="X17" s="96">
        <f t="shared" si="2"/>
        <v>0</v>
      </c>
      <c r="Y17" s="96">
        <f t="shared" si="2"/>
        <v>5</v>
      </c>
      <c r="Z17" s="96">
        <f>SUM(Z18:Z19)</f>
        <v>24</v>
      </c>
      <c r="AA17" s="96">
        <f t="shared" si="2"/>
        <v>6</v>
      </c>
      <c r="AB17" s="95">
        <f t="shared" si="2"/>
        <v>18</v>
      </c>
      <c r="AC17" s="10"/>
      <c r="AD17" s="10"/>
      <c r="AE17" s="10"/>
      <c r="AF17" s="10"/>
    </row>
    <row r="18" spans="2:32" ht="18" customHeight="1">
      <c r="B18" s="68" t="s">
        <v>155</v>
      </c>
      <c r="C18" s="464"/>
      <c r="D18" s="465"/>
      <c r="E18" s="465"/>
      <c r="F18" s="465"/>
      <c r="G18" s="182"/>
      <c r="H18" s="6"/>
      <c r="I18" s="163" t="s">
        <v>147</v>
      </c>
      <c r="J18" s="96">
        <f>SUM(K18:L18)</f>
        <v>11</v>
      </c>
      <c r="K18" s="96">
        <f>M18+O18</f>
        <v>5</v>
      </c>
      <c r="L18" s="96">
        <f>N18+P18</f>
        <v>6</v>
      </c>
      <c r="M18" s="96">
        <v>0</v>
      </c>
      <c r="N18" s="96">
        <v>0</v>
      </c>
      <c r="O18" s="96">
        <v>5</v>
      </c>
      <c r="P18" s="96">
        <v>6</v>
      </c>
      <c r="Q18" s="96">
        <v>4</v>
      </c>
      <c r="R18" s="95">
        <v>3</v>
      </c>
      <c r="S18" s="96">
        <v>0</v>
      </c>
      <c r="T18" s="96">
        <v>0</v>
      </c>
      <c r="U18" s="96">
        <f>SUM(V18:W18)</f>
        <v>11</v>
      </c>
      <c r="V18" s="96">
        <v>5</v>
      </c>
      <c r="W18" s="96">
        <v>6</v>
      </c>
      <c r="X18" s="96">
        <v>0</v>
      </c>
      <c r="Y18" s="96">
        <v>0</v>
      </c>
      <c r="Z18" s="96">
        <f>SUM(AA18:AB18)</f>
        <v>13</v>
      </c>
      <c r="AA18" s="96">
        <v>6</v>
      </c>
      <c r="AB18" s="95">
        <v>7</v>
      </c>
      <c r="AC18" s="10"/>
      <c r="AD18" s="10"/>
      <c r="AE18" s="10"/>
      <c r="AF18" s="10"/>
    </row>
    <row r="19" spans="2:32" ht="18" customHeight="1">
      <c r="B19" s="64"/>
      <c r="C19" s="421" t="s">
        <v>216</v>
      </c>
      <c r="D19" s="447">
        <v>0</v>
      </c>
      <c r="E19" s="447">
        <v>0</v>
      </c>
      <c r="F19" s="466" t="s">
        <v>37</v>
      </c>
      <c r="G19" s="69"/>
      <c r="H19" s="6"/>
      <c r="I19" s="336" t="s">
        <v>148</v>
      </c>
      <c r="J19" s="283">
        <f>SUM(K19:L19)</f>
        <v>5</v>
      </c>
      <c r="K19" s="283">
        <f>M19+O19</f>
        <v>0</v>
      </c>
      <c r="L19" s="283">
        <f>N19+P19</f>
        <v>5</v>
      </c>
      <c r="M19" s="283">
        <v>0</v>
      </c>
      <c r="N19" s="283">
        <v>5</v>
      </c>
      <c r="O19" s="283">
        <v>0</v>
      </c>
      <c r="P19" s="283">
        <v>0</v>
      </c>
      <c r="Q19" s="283">
        <v>0</v>
      </c>
      <c r="R19" s="282">
        <v>5</v>
      </c>
      <c r="S19" s="283">
        <v>0</v>
      </c>
      <c r="T19" s="283">
        <v>0</v>
      </c>
      <c r="U19" s="283">
        <f>SUM(V19:W19)</f>
        <v>5</v>
      </c>
      <c r="V19" s="283">
        <v>0</v>
      </c>
      <c r="W19" s="283">
        <v>5</v>
      </c>
      <c r="X19" s="283">
        <v>0</v>
      </c>
      <c r="Y19" s="283">
        <v>5</v>
      </c>
      <c r="Z19" s="283">
        <f>SUM(AA19:AB19)</f>
        <v>11</v>
      </c>
      <c r="AA19" s="283">
        <v>0</v>
      </c>
      <c r="AB19" s="282">
        <v>11</v>
      </c>
      <c r="AC19" s="10"/>
      <c r="AD19" s="10"/>
      <c r="AE19" s="10"/>
      <c r="AF19" s="10"/>
    </row>
    <row r="20" spans="2:32" ht="18" customHeight="1">
      <c r="B20" s="68"/>
      <c r="C20" s="430"/>
      <c r="D20" s="448"/>
      <c r="E20" s="448"/>
      <c r="F20" s="467"/>
      <c r="G20" s="69"/>
      <c r="H20" s="6"/>
      <c r="I20" s="163" t="s">
        <v>238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5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f>Z21</f>
        <v>0</v>
      </c>
      <c r="AA20" s="96">
        <f>AA21</f>
        <v>0</v>
      </c>
      <c r="AB20" s="95">
        <f>AB21</f>
        <v>0</v>
      </c>
      <c r="AC20" s="10"/>
      <c r="AD20" s="10"/>
      <c r="AE20" s="10"/>
      <c r="AF20" s="10"/>
    </row>
    <row r="21" spans="2:32" ht="18" customHeight="1">
      <c r="B21" s="68"/>
      <c r="C21" s="464" t="s">
        <v>217</v>
      </c>
      <c r="D21" s="465">
        <v>2</v>
      </c>
      <c r="E21" s="465">
        <v>9</v>
      </c>
      <c r="F21" s="465">
        <v>1</v>
      </c>
      <c r="G21" s="182"/>
      <c r="H21" s="6"/>
      <c r="I21" s="336" t="s">
        <v>152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83">
        <v>0</v>
      </c>
      <c r="Q21" s="283">
        <v>0</v>
      </c>
      <c r="R21" s="282"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>AA21+AB21</f>
        <v>0</v>
      </c>
      <c r="AA21" s="283">
        <v>0</v>
      </c>
      <c r="AB21" s="282">
        <v>0</v>
      </c>
      <c r="AC21" s="10"/>
      <c r="AD21" s="10"/>
      <c r="AE21" s="10"/>
      <c r="AF21" s="10"/>
    </row>
    <row r="22" spans="2:32" ht="18" customHeight="1">
      <c r="B22" s="68"/>
      <c r="C22" s="464"/>
      <c r="D22" s="465"/>
      <c r="E22" s="465"/>
      <c r="F22" s="465"/>
      <c r="G22" s="182"/>
      <c r="H22" s="6"/>
      <c r="I22" s="335" t="s">
        <v>239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3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241">
        <v>0</v>
      </c>
      <c r="Z22" s="241">
        <v>0</v>
      </c>
      <c r="AA22" s="241">
        <v>0</v>
      </c>
      <c r="AB22" s="243">
        <v>0</v>
      </c>
      <c r="AC22" s="10"/>
      <c r="AD22" s="10"/>
      <c r="AE22" s="10"/>
      <c r="AF22" s="10"/>
    </row>
    <row r="23" spans="2:32" ht="18" customHeight="1">
      <c r="B23" s="68" t="s">
        <v>159</v>
      </c>
      <c r="C23" s="421" t="s">
        <v>218</v>
      </c>
      <c r="D23" s="447">
        <v>2</v>
      </c>
      <c r="E23" s="447">
        <v>17</v>
      </c>
      <c r="F23" s="447">
        <v>2</v>
      </c>
      <c r="G23" s="182"/>
      <c r="H23" s="6"/>
      <c r="I23" s="163" t="s">
        <v>240</v>
      </c>
      <c r="J23" s="96">
        <f t="shared" ref="J23:AB23" si="3">SUM(J24:J25)</f>
        <v>80</v>
      </c>
      <c r="K23" s="96">
        <f t="shared" si="3"/>
        <v>56</v>
      </c>
      <c r="L23" s="96">
        <f t="shared" si="3"/>
        <v>24</v>
      </c>
      <c r="M23" s="96">
        <f t="shared" si="3"/>
        <v>0</v>
      </c>
      <c r="N23" s="96">
        <f t="shared" si="3"/>
        <v>0</v>
      </c>
      <c r="O23" s="96">
        <f t="shared" si="3"/>
        <v>56</v>
      </c>
      <c r="P23" s="96">
        <f t="shared" si="3"/>
        <v>24</v>
      </c>
      <c r="Q23" s="96">
        <f t="shared" si="3"/>
        <v>56</v>
      </c>
      <c r="R23" s="95">
        <f t="shared" si="3"/>
        <v>24</v>
      </c>
      <c r="S23" s="96">
        <f t="shared" si="3"/>
        <v>56</v>
      </c>
      <c r="T23" s="96">
        <f t="shared" si="3"/>
        <v>24</v>
      </c>
      <c r="U23" s="96">
        <f t="shared" si="3"/>
        <v>80</v>
      </c>
      <c r="V23" s="96">
        <f t="shared" si="3"/>
        <v>56</v>
      </c>
      <c r="W23" s="96">
        <f t="shared" si="3"/>
        <v>24</v>
      </c>
      <c r="X23" s="96">
        <f t="shared" si="3"/>
        <v>56</v>
      </c>
      <c r="Y23" s="96">
        <f t="shared" si="3"/>
        <v>24</v>
      </c>
      <c r="Z23" s="96">
        <f t="shared" si="3"/>
        <v>59</v>
      </c>
      <c r="AA23" s="96">
        <f t="shared" si="3"/>
        <v>41</v>
      </c>
      <c r="AB23" s="95">
        <f t="shared" si="3"/>
        <v>18</v>
      </c>
      <c r="AC23" s="10"/>
      <c r="AD23" s="10"/>
      <c r="AE23" s="10"/>
      <c r="AF23" s="10"/>
    </row>
    <row r="24" spans="2:32" ht="18" customHeight="1">
      <c r="B24" s="64"/>
      <c r="C24" s="430"/>
      <c r="D24" s="448"/>
      <c r="E24" s="448"/>
      <c r="F24" s="448"/>
      <c r="G24" s="182"/>
      <c r="H24" s="6"/>
      <c r="I24" s="163" t="s">
        <v>156</v>
      </c>
      <c r="J24" s="96">
        <f>SUM(K24:L24)</f>
        <v>80</v>
      </c>
      <c r="K24" s="96">
        <f>M24+O24</f>
        <v>56</v>
      </c>
      <c r="L24" s="96">
        <f>N24+P24</f>
        <v>24</v>
      </c>
      <c r="M24" s="96">
        <v>0</v>
      </c>
      <c r="N24" s="96">
        <v>0</v>
      </c>
      <c r="O24" s="96">
        <v>56</v>
      </c>
      <c r="P24" s="96">
        <v>24</v>
      </c>
      <c r="Q24" s="96">
        <v>56</v>
      </c>
      <c r="R24" s="95">
        <v>24</v>
      </c>
      <c r="S24" s="96">
        <v>56</v>
      </c>
      <c r="T24" s="96">
        <v>24</v>
      </c>
      <c r="U24" s="96">
        <f>SUM(V24:W24)</f>
        <v>80</v>
      </c>
      <c r="V24" s="96">
        <v>56</v>
      </c>
      <c r="W24" s="96">
        <v>24</v>
      </c>
      <c r="X24" s="96">
        <v>56</v>
      </c>
      <c r="Y24" s="96">
        <v>24</v>
      </c>
      <c r="Z24" s="96">
        <f>SUM(AA24:AB24)</f>
        <v>59</v>
      </c>
      <c r="AA24" s="96">
        <v>41</v>
      </c>
      <c r="AB24" s="95">
        <v>18</v>
      </c>
      <c r="AC24" s="10"/>
      <c r="AD24" s="10"/>
      <c r="AE24" s="10"/>
      <c r="AF24" s="10"/>
    </row>
    <row r="25" spans="2:32" ht="18" customHeight="1">
      <c r="B25" s="68"/>
      <c r="C25" s="464" t="s">
        <v>219</v>
      </c>
      <c r="D25" s="465">
        <v>0</v>
      </c>
      <c r="E25" s="465">
        <v>0</v>
      </c>
      <c r="F25" s="465">
        <v>0</v>
      </c>
      <c r="G25" s="182"/>
      <c r="H25" s="6"/>
      <c r="I25" s="180" t="s">
        <v>157</v>
      </c>
      <c r="J25" s="100">
        <f>SUM(K25:L25)</f>
        <v>0</v>
      </c>
      <c r="K25" s="100">
        <f>M25+O25</f>
        <v>0</v>
      </c>
      <c r="L25" s="101">
        <f>N25+P25</f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1">
        <v>0</v>
      </c>
      <c r="S25" s="100">
        <v>0</v>
      </c>
      <c r="T25" s="100">
        <v>0</v>
      </c>
      <c r="U25" s="101">
        <f>SUM(V25:W25)</f>
        <v>0</v>
      </c>
      <c r="V25" s="100">
        <v>0</v>
      </c>
      <c r="W25" s="100">
        <v>0</v>
      </c>
      <c r="X25" s="100">
        <v>0</v>
      </c>
      <c r="Y25" s="100">
        <v>0</v>
      </c>
      <c r="Z25" s="101">
        <f>SUM(AA25:AB25)</f>
        <v>0</v>
      </c>
      <c r="AA25" s="100">
        <v>0</v>
      </c>
      <c r="AB25" s="101">
        <v>0</v>
      </c>
      <c r="AC25" s="10"/>
      <c r="AD25" s="10"/>
      <c r="AE25" s="10"/>
      <c r="AF25" s="10"/>
    </row>
    <row r="26" spans="2:32" ht="18" customHeight="1">
      <c r="B26" s="72"/>
      <c r="C26" s="430"/>
      <c r="D26" s="448"/>
      <c r="E26" s="448"/>
      <c r="F26" s="448"/>
      <c r="G26" s="182"/>
      <c r="H26" s="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2:32" ht="18" customHeight="1">
      <c r="B27" s="72"/>
      <c r="C27" s="464" t="s">
        <v>220</v>
      </c>
      <c r="D27" s="465">
        <v>7</v>
      </c>
      <c r="E27" s="465">
        <v>14</v>
      </c>
      <c r="F27" s="465">
        <v>8</v>
      </c>
      <c r="G27" s="182"/>
      <c r="H27" s="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2:32" ht="18" customHeight="1">
      <c r="B28" s="87"/>
      <c r="C28" s="430"/>
      <c r="D28" s="448"/>
      <c r="E28" s="448"/>
      <c r="F28" s="448"/>
      <c r="G28" s="182"/>
      <c r="H28" s="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2:32" ht="18" customHeight="1">
      <c r="B29" s="34"/>
      <c r="C29" s="42"/>
      <c r="D29" s="43"/>
      <c r="E29" s="43"/>
      <c r="F29" s="43"/>
      <c r="G29" s="43"/>
      <c r="H29" s="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ht="18" customHeight="1">
      <c r="H30" s="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8" customHeight="1">
      <c r="H31" s="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2:32" ht="18" customHeight="1">
      <c r="H32" s="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8" customHeight="1"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8" customHeight="1">
      <c r="H34" s="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8" customHeight="1">
      <c r="H35" s="6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8" customHeight="1">
      <c r="H36" s="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8" customHeight="1"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8" customHeight="1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" customHeight="1">
      <c r="H39" s="6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8" customHeight="1"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8.5" customHeight="1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8.5" customHeight="1">
      <c r="A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8.5" customHeight="1">
      <c r="A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8.5" customHeight="1">
      <c r="A44" s="9"/>
      <c r="H44" s="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8.5" customHeight="1">
      <c r="A45" s="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28.5" customHeight="1">
      <c r="A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28.5" customHeight="1">
      <c r="A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28.5" customHeight="1">
      <c r="A48" s="9"/>
      <c r="H48" s="6"/>
    </row>
    <row r="49" spans="1:8" ht="28.5" customHeight="1">
      <c r="A49" s="9"/>
      <c r="H49" s="6"/>
    </row>
    <row r="50" spans="1:8" ht="28.5" customHeight="1">
      <c r="A50" s="9"/>
      <c r="H50" s="6"/>
    </row>
    <row r="51" spans="1:8" ht="28.5" customHeight="1">
      <c r="A51" s="9"/>
      <c r="H51" s="6"/>
    </row>
    <row r="52" spans="1:8" ht="28.5" customHeight="1">
      <c r="A52" s="9"/>
      <c r="H52" s="6"/>
    </row>
    <row r="53" spans="1:8" ht="28.5" customHeight="1">
      <c r="A53" s="9"/>
      <c r="H53" s="6"/>
    </row>
    <row r="54" spans="1:8" ht="28.5" customHeight="1">
      <c r="A54" s="9"/>
      <c r="H54" s="6"/>
    </row>
    <row r="55" spans="1:8" ht="28.5" customHeight="1">
      <c r="A55" s="9"/>
      <c r="H55" s="6"/>
    </row>
    <row r="56" spans="1:8" ht="28.5" customHeight="1">
      <c r="A56" s="9"/>
      <c r="H56" s="6"/>
    </row>
    <row r="57" spans="1:8" ht="28.5" customHeight="1">
      <c r="A57" s="9"/>
      <c r="H57" s="6"/>
    </row>
    <row r="58" spans="1:8" ht="28.5" customHeight="1">
      <c r="A58" s="9"/>
      <c r="H58" s="6"/>
    </row>
    <row r="59" spans="1:8" ht="28.5" customHeight="1">
      <c r="A59" s="9"/>
      <c r="H59" s="6"/>
    </row>
    <row r="60" spans="1:8" ht="28.5" customHeight="1">
      <c r="A60" s="9"/>
      <c r="H60" s="6"/>
    </row>
    <row r="61" spans="1:8" ht="28.5" customHeight="1">
      <c r="A61" s="9"/>
      <c r="H61" s="6"/>
    </row>
    <row r="62" spans="1:8" ht="28.5" customHeight="1">
      <c r="A62" s="9"/>
      <c r="H62" s="6"/>
    </row>
    <row r="63" spans="1:8" ht="28.5" customHeight="1">
      <c r="A63" s="9"/>
      <c r="H63" s="6"/>
    </row>
    <row r="64" spans="1:8" ht="28.5" customHeight="1">
      <c r="A64" s="9"/>
      <c r="H64" s="6"/>
    </row>
    <row r="65" spans="1:8" ht="28.5" customHeight="1">
      <c r="A65" s="9"/>
      <c r="H65" s="6"/>
    </row>
    <row r="66" spans="1:8" ht="28.5" customHeight="1">
      <c r="A66" s="9"/>
      <c r="H66" s="6"/>
    </row>
    <row r="67" spans="1:8" ht="28.5" customHeight="1">
      <c r="A67" s="9"/>
      <c r="H67" s="6"/>
    </row>
    <row r="68" spans="1:8" ht="28.5" customHeight="1">
      <c r="A68" s="9"/>
      <c r="H68" s="6"/>
    </row>
    <row r="69" spans="1:8" ht="28.5" customHeight="1">
      <c r="A69" s="9"/>
      <c r="H69" s="6"/>
    </row>
    <row r="70" spans="1:8" ht="28.5" customHeight="1">
      <c r="A70" s="9"/>
      <c r="H70" s="6"/>
    </row>
    <row r="71" spans="1:8" ht="28.5" customHeight="1">
      <c r="A71" s="9"/>
      <c r="H71" s="6"/>
    </row>
    <row r="72" spans="1:8" ht="28.5" customHeight="1">
      <c r="A72" s="9"/>
      <c r="H72" s="6"/>
    </row>
    <row r="73" spans="1:8" ht="28.5" customHeight="1">
      <c r="A73" s="9"/>
      <c r="H73" s="6"/>
    </row>
    <row r="74" spans="1:8" ht="28.5" customHeight="1">
      <c r="A74" s="9"/>
      <c r="B74" s="6"/>
      <c r="C74" s="6"/>
      <c r="D74" s="6"/>
      <c r="H74" s="6"/>
    </row>
    <row r="75" spans="1:8" ht="28.5" customHeight="1">
      <c r="A75" s="9"/>
      <c r="B75" s="6"/>
      <c r="C75" s="15"/>
      <c r="D75" s="19"/>
      <c r="E75" s="19"/>
      <c r="F75" s="19"/>
      <c r="G75" s="19"/>
      <c r="H75" s="6"/>
    </row>
    <row r="76" spans="1:8" ht="28.5" customHeight="1">
      <c r="A76" s="9"/>
      <c r="B76" s="6"/>
      <c r="C76" s="42"/>
      <c r="D76" s="43"/>
      <c r="E76" s="43"/>
      <c r="F76" s="43"/>
      <c r="G76" s="43"/>
      <c r="H76" s="6"/>
    </row>
    <row r="77" spans="1:8" ht="28.5" customHeight="1">
      <c r="A77" s="9"/>
      <c r="H77" s="6"/>
    </row>
    <row r="78" spans="1:8" ht="28.5" customHeight="1">
      <c r="A78" s="9"/>
      <c r="H78" s="6"/>
    </row>
    <row r="79" spans="1:8" ht="28.5" customHeight="1">
      <c r="A79" s="9"/>
      <c r="H79" s="6"/>
    </row>
    <row r="80" spans="1:8" ht="28.5" customHeight="1">
      <c r="A80" s="9"/>
      <c r="H80" s="6"/>
    </row>
    <row r="81" spans="1:8" ht="28.5" customHeight="1">
      <c r="A81" s="9"/>
    </row>
    <row r="82" spans="1:8" ht="22.5" customHeight="1"/>
    <row r="83" spans="1:8" ht="22.5" customHeight="1"/>
    <row r="84" spans="1:8" ht="22.5" customHeight="1"/>
    <row r="85" spans="1:8" ht="22.5" customHeight="1"/>
    <row r="86" spans="1:8" ht="22.5" customHeight="1">
      <c r="H86" s="6"/>
    </row>
    <row r="87" spans="1:8" ht="22.5" customHeight="1"/>
    <row r="88" spans="1:8" ht="22.5" customHeight="1"/>
  </sheetData>
  <mergeCells count="51">
    <mergeCell ref="Z5:AB5"/>
    <mergeCell ref="M4:N6"/>
    <mergeCell ref="O4:P6"/>
    <mergeCell ref="Q4:R6"/>
    <mergeCell ref="Z4:AB4"/>
    <mergeCell ref="B5:C6"/>
    <mergeCell ref="D5:D6"/>
    <mergeCell ref="B7:C8"/>
    <mergeCell ref="B9:C10"/>
    <mergeCell ref="D7:D8"/>
    <mergeCell ref="E7:E8"/>
    <mergeCell ref="F7:F8"/>
    <mergeCell ref="D9:D10"/>
    <mergeCell ref="E9:E10"/>
    <mergeCell ref="F9:F10"/>
    <mergeCell ref="C15:C16"/>
    <mergeCell ref="D15:D16"/>
    <mergeCell ref="E15:E16"/>
    <mergeCell ref="F15:F16"/>
    <mergeCell ref="F11:F12"/>
    <mergeCell ref="D13:D14"/>
    <mergeCell ref="E13:E14"/>
    <mergeCell ref="F13:F14"/>
    <mergeCell ref="C11:C12"/>
    <mergeCell ref="C13:C14"/>
    <mergeCell ref="D11:D12"/>
    <mergeCell ref="E11:E12"/>
    <mergeCell ref="C19:C20"/>
    <mergeCell ref="D19:D20"/>
    <mergeCell ref="E19:E20"/>
    <mergeCell ref="F19:F20"/>
    <mergeCell ref="C17:C18"/>
    <mergeCell ref="D17:D18"/>
    <mergeCell ref="E17:E18"/>
    <mergeCell ref="F17:F18"/>
    <mergeCell ref="C23:C24"/>
    <mergeCell ref="D23:D24"/>
    <mergeCell ref="E23:E24"/>
    <mergeCell ref="F23:F24"/>
    <mergeCell ref="C21:C22"/>
    <mergeCell ref="D21:D22"/>
    <mergeCell ref="E21:E22"/>
    <mergeCell ref="F21:F22"/>
    <mergeCell ref="C27:C28"/>
    <mergeCell ref="D27:D28"/>
    <mergeCell ref="E27:E28"/>
    <mergeCell ref="F27:F28"/>
    <mergeCell ref="C25:C26"/>
    <mergeCell ref="D25:D26"/>
    <mergeCell ref="E25:E26"/>
    <mergeCell ref="F25:F26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firstPageNumber="47" fitToHeight="0" orientation="portrait" useFirstPageNumber="1" r:id="rId1"/>
  <headerFooter alignWithMargins="0">
    <oddHeader>&amp;L&amp;10
各種学校&amp;R&amp;10
各種学校</oddHeader>
    <oddFooter>&amp;C-&amp;P--</oddFooter>
  </headerFooter>
  <colBreaks count="2" manualBreakCount="2">
    <brk id="8" max="27" man="1"/>
    <brk id="18" max="1048575" man="1"/>
  </colBreaks>
  <ignoredErrors>
    <ignoredError sqref="J14:J16 J18:J25 L12 M12:O12 P12:Y12 U24:U25 AA12:AB12 M15:O17 M14:N14 P15:Y17 S14:U14 M13:N13 Q13:U13 S18:U18 S19:V19 X13:Y13 X14:Y14 X18:Y18 X19 K15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幼稚園</vt:lpstr>
      <vt:lpstr>幼保連携</vt:lpstr>
      <vt:lpstr>小学校</vt:lpstr>
      <vt:lpstr>中学校</vt:lpstr>
      <vt:lpstr>高等学校（１）</vt:lpstr>
      <vt:lpstr>高等学校（２）（３）</vt:lpstr>
      <vt:lpstr>特別支援学校</vt:lpstr>
      <vt:lpstr>専修学校</vt:lpstr>
      <vt:lpstr>各種学校</vt:lpstr>
      <vt:lpstr>Sheet1</vt:lpstr>
      <vt:lpstr>'高等学校（１）'!Print_Area</vt:lpstr>
      <vt:lpstr>小学校!Print_Area</vt:lpstr>
      <vt:lpstr>専修学校!Print_Area</vt:lpstr>
      <vt:lpstr>中学校!Print_Area</vt:lpstr>
      <vt:lpstr>特別支援学校!Print_Area</vt:lpstr>
      <vt:lpstr>幼稚園!Print_Area</vt:lpstr>
      <vt:lpstr>幼保連携!Print_Area</vt:lpstr>
      <vt:lpstr>'高等学校（１）'!Print_Area_MI</vt:lpstr>
      <vt:lpstr>中学校!Print_Area_MI</vt:lpstr>
      <vt:lpstr>特別支援学校!Print_Area_MI</vt:lpstr>
      <vt:lpstr>幼稚園!Print_Area_MI</vt:lpstr>
      <vt:lpstr>幼保連携!Print_Area_MI</vt:lpstr>
    </vt:vector>
  </TitlesOfParts>
  <Company>青森県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企画分析２</dc:creator>
  <cp:lastModifiedBy>tokei-13</cp:lastModifiedBy>
  <cp:lastPrinted>2017-01-27T04:43:33Z</cp:lastPrinted>
  <dcterms:created xsi:type="dcterms:W3CDTF">1998-08-11T01:11:05Z</dcterms:created>
  <dcterms:modified xsi:type="dcterms:W3CDTF">2017-02-17T06:17:46Z</dcterms:modified>
</cp:coreProperties>
</file>