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管理_教育統計G\301_学校基本調査\H30年度調査\301101~報告書刊行\30報告書\30_統計表\"/>
    </mc:Choice>
  </mc:AlternateContent>
  <bookViews>
    <workbookView xWindow="3360" yWindow="2430" windowWidth="8475" windowHeight="4365" tabRatio="902" firstSheet="5" activeTab="8"/>
  </bookViews>
  <sheets>
    <sheet name="幼稚園" sheetId="21" r:id="rId1"/>
    <sheet name="幼保連携" sheetId="23" r:id="rId2"/>
    <sheet name="小学校" sheetId="15" r:id="rId3"/>
    <sheet name="中学校" sheetId="16" r:id="rId4"/>
    <sheet name="高等学校（１）" sheetId="9" r:id="rId5"/>
    <sheet name="高等学校（２）（３）" sheetId="17" r:id="rId6"/>
    <sheet name="特別支援学校" sheetId="10" r:id="rId7"/>
    <sheet name="専修学校（1）" sheetId="24" r:id="rId8"/>
    <sheet name="専修学校（２）～（４）" sheetId="19" r:id="rId9"/>
    <sheet name="各種学校（１）" sheetId="20" r:id="rId10"/>
    <sheet name="各種学校（２）" sheetId="26" r:id="rId11"/>
  </sheets>
  <definedNames>
    <definedName name="_Regression_Int" localSheetId="9" hidden="1">1</definedName>
    <definedName name="_Regression_Int" localSheetId="4" hidden="1">1</definedName>
    <definedName name="_Regression_Int" localSheetId="5" hidden="1">1</definedName>
    <definedName name="_Regression_Int" localSheetId="2" hidden="1">1</definedName>
    <definedName name="_Regression_Int" localSheetId="8" hidden="1">1</definedName>
    <definedName name="_Regression_Int" localSheetId="3" hidden="1">1</definedName>
    <definedName name="_Regression_Int" localSheetId="6" hidden="1">1</definedName>
    <definedName name="_Regression_Int" localSheetId="0" hidden="1">1</definedName>
    <definedName name="_Regression_Int" localSheetId="1" hidden="1">1</definedName>
    <definedName name="_xlnm.Print_Area" localSheetId="4">'高等学校（１）'!$A$1:$X$58</definedName>
    <definedName name="_xlnm.Print_Area" localSheetId="2">小学校!$A$1:$AA$61,小学校!$AC$1:$BI$61,小学校!$BK$1:$BS$62</definedName>
    <definedName name="_xlnm.Print_Area" localSheetId="8">'専修学校（２）～（４）'!#REF!,'専修学校（２）～（４）'!$B$1:$S$46,'専修学校（２）～（４）'!$W$1:$AN$46,'専修学校（２）～（４）'!$AR$1:$BL$46</definedName>
    <definedName name="_xlnm.Print_Area" localSheetId="3">中学校!$A$2:$R$64,中学校!$T$2:$BB$64,中学校!$BD$2:$BL$67</definedName>
    <definedName name="_xlnm.Print_Area" localSheetId="6">特別支援学校!$A$1:$T$19</definedName>
    <definedName name="_xlnm.Print_Area" localSheetId="0">幼稚園!$A$1:$L$58</definedName>
    <definedName name="_xlnm.Print_Area" localSheetId="1">幼保連携!$A$1:$O$58</definedName>
    <definedName name="Print_Area_MI" localSheetId="9">'各種学校（１）'!#REF!</definedName>
    <definedName name="Print_Area_MI" localSheetId="4">'高等学校（１）'!$N$2:$X$36</definedName>
    <definedName name="Print_Area_MI" localSheetId="5">'高等学校（２）（３）'!#REF!</definedName>
    <definedName name="Print_Area_MI" localSheetId="2">小学校!#REF!</definedName>
    <definedName name="Print_Area_MI" localSheetId="8">'専修学校（２）～（４）'!#REF!</definedName>
    <definedName name="Print_Area_MI" localSheetId="3">中学校!$BD$2:$BL$48</definedName>
    <definedName name="Print_Area_MI" localSheetId="6">特別支援学校!$K$2:$T$15</definedName>
    <definedName name="Print_Area_MI" localSheetId="0">幼稚園!$A$36:$L$58</definedName>
    <definedName name="Print_Area_MI" localSheetId="1">幼保連携!$A$36:$O$58</definedName>
  </definedNames>
  <calcPr calcId="162913"/>
</workbook>
</file>

<file path=xl/calcChain.xml><?xml version="1.0" encoding="utf-8"?>
<calcChain xmlns="http://schemas.openxmlformats.org/spreadsheetml/2006/main">
  <c r="C14" i="26" l="1"/>
  <c r="R25" i="26" l="1"/>
  <c r="M25" i="26"/>
  <c r="D25" i="26"/>
  <c r="C25" i="26"/>
  <c r="B25" i="26" s="1"/>
  <c r="R24" i="26"/>
  <c r="R23" i="26" s="1"/>
  <c r="M24" i="26"/>
  <c r="M23" i="26" s="1"/>
  <c r="D24" i="26"/>
  <c r="C24" i="26"/>
  <c r="B24" i="26" s="1"/>
  <c r="B23" i="26" s="1"/>
  <c r="T23" i="26"/>
  <c r="S23" i="26"/>
  <c r="Q23" i="26"/>
  <c r="P23" i="26"/>
  <c r="O23" i="26"/>
  <c r="N23" i="26"/>
  <c r="L23" i="26"/>
  <c r="K23" i="26"/>
  <c r="K9" i="26" s="1"/>
  <c r="J23" i="26"/>
  <c r="I23" i="26"/>
  <c r="H23" i="26"/>
  <c r="G23" i="26"/>
  <c r="F23" i="26"/>
  <c r="E23" i="26"/>
  <c r="C23" i="26"/>
  <c r="R21" i="26"/>
  <c r="T20" i="26"/>
  <c r="S20" i="26"/>
  <c r="R20" i="26"/>
  <c r="R19" i="26"/>
  <c r="M19" i="26"/>
  <c r="D19" i="26"/>
  <c r="C19" i="26"/>
  <c r="R18" i="26"/>
  <c r="R17" i="26" s="1"/>
  <c r="M18" i="26"/>
  <c r="M17" i="26" s="1"/>
  <c r="D18" i="26"/>
  <c r="C18" i="26"/>
  <c r="B18" i="26" s="1"/>
  <c r="T17" i="26"/>
  <c r="S17" i="26"/>
  <c r="Q17" i="26"/>
  <c r="P17" i="26"/>
  <c r="O17" i="26"/>
  <c r="N17" i="26"/>
  <c r="L17" i="26"/>
  <c r="K17" i="26"/>
  <c r="J17" i="26"/>
  <c r="I17" i="26"/>
  <c r="H17" i="26"/>
  <c r="G17" i="26"/>
  <c r="F17" i="26"/>
  <c r="E17" i="26"/>
  <c r="D17" i="26"/>
  <c r="R14" i="26"/>
  <c r="M14" i="26"/>
  <c r="D14" i="26"/>
  <c r="R13" i="26"/>
  <c r="M13" i="26"/>
  <c r="D13" i="26"/>
  <c r="D12" i="26" s="1"/>
  <c r="C13" i="26"/>
  <c r="T12" i="26"/>
  <c r="S12" i="26"/>
  <c r="Q12" i="26"/>
  <c r="P12" i="26"/>
  <c r="P9" i="26" s="1"/>
  <c r="O12" i="26"/>
  <c r="N12" i="26"/>
  <c r="N9" i="26" s="1"/>
  <c r="L12" i="26"/>
  <c r="K12" i="26"/>
  <c r="J12" i="26"/>
  <c r="I12" i="26"/>
  <c r="I9" i="26" s="1"/>
  <c r="H12" i="26"/>
  <c r="G12" i="26"/>
  <c r="G9" i="26" s="1"/>
  <c r="F12" i="26"/>
  <c r="F9" i="26" s="1"/>
  <c r="E12" i="26"/>
  <c r="E9" i="26" s="1"/>
  <c r="C12" i="26"/>
  <c r="O9" i="26"/>
  <c r="G14" i="20"/>
  <c r="G8" i="20" s="1"/>
  <c r="F14" i="20"/>
  <c r="F8" i="20" s="1"/>
  <c r="E14" i="20"/>
  <c r="E8" i="20" s="1"/>
  <c r="G14" i="24"/>
  <c r="G8" i="24" s="1"/>
  <c r="F14" i="24"/>
  <c r="F8" i="24" s="1"/>
  <c r="E14" i="24"/>
  <c r="E8" i="24" s="1"/>
  <c r="T9" i="26" l="1"/>
  <c r="S9" i="26"/>
  <c r="R12" i="26"/>
  <c r="M12" i="26"/>
  <c r="M9" i="26" s="1"/>
  <c r="J9" i="26"/>
  <c r="D23" i="26"/>
  <c r="D9" i="26" s="1"/>
  <c r="B13" i="26"/>
  <c r="R9" i="26"/>
  <c r="B19" i="26"/>
  <c r="B17" i="26" s="1"/>
  <c r="H9" i="26"/>
  <c r="L9" i="26"/>
  <c r="Q9" i="26"/>
  <c r="B14" i="26"/>
  <c r="B12" i="26" s="1"/>
  <c r="B9" i="26" s="1"/>
  <c r="C17" i="26"/>
  <c r="C9" i="26" s="1"/>
  <c r="H20" i="9"/>
  <c r="I20" i="9"/>
  <c r="J20" i="9"/>
  <c r="X52" i="16" l="1"/>
  <c r="Y52" i="16"/>
  <c r="M19" i="16"/>
  <c r="BN31" i="15"/>
  <c r="BA13" i="15" l="1"/>
  <c r="BA12" i="15"/>
  <c r="BA11" i="15"/>
  <c r="AE13" i="15"/>
  <c r="AE12" i="15"/>
  <c r="AE11" i="15"/>
  <c r="Y13" i="15"/>
  <c r="Y12" i="15"/>
  <c r="Y11" i="15"/>
  <c r="V13" i="15"/>
  <c r="V12" i="15"/>
  <c r="V11" i="15"/>
  <c r="S13" i="15"/>
  <c r="S12" i="15"/>
  <c r="S11" i="15"/>
  <c r="P13" i="15"/>
  <c r="P12" i="15"/>
  <c r="P11" i="15"/>
  <c r="M13" i="15"/>
  <c r="M12" i="15"/>
  <c r="M11" i="15"/>
  <c r="J13" i="15"/>
  <c r="J12" i="15"/>
  <c r="J11" i="15"/>
  <c r="G11" i="15"/>
  <c r="G13" i="15"/>
  <c r="G12" i="15"/>
  <c r="I20" i="23"/>
  <c r="C53" i="23" l="1"/>
  <c r="C54" i="23"/>
  <c r="C55" i="23"/>
  <c r="C56" i="23"/>
  <c r="C57" i="23"/>
  <c r="C58" i="23"/>
  <c r="AB41" i="19" l="1"/>
  <c r="AA41" i="19"/>
  <c r="G10" i="19"/>
  <c r="G19" i="9"/>
  <c r="G18" i="9"/>
  <c r="G17" i="9"/>
  <c r="G16" i="9"/>
  <c r="G15" i="9"/>
  <c r="G14" i="9"/>
  <c r="G13" i="9"/>
  <c r="G12" i="9"/>
  <c r="G11" i="9"/>
  <c r="G10" i="9"/>
  <c r="F37" i="15" l="1"/>
  <c r="AU9" i="19" l="1"/>
  <c r="AV9" i="19"/>
  <c r="AW9" i="19"/>
  <c r="AX9" i="19"/>
  <c r="AY9" i="19"/>
  <c r="AZ9" i="19"/>
  <c r="AS10" i="19"/>
  <c r="AS9" i="19" s="1"/>
  <c r="AT10" i="19"/>
  <c r="AT9" i="19" s="1"/>
  <c r="AU11" i="19"/>
  <c r="AV11" i="19"/>
  <c r="AW11" i="19"/>
  <c r="AX11" i="19"/>
  <c r="AY11" i="19"/>
  <c r="AZ11" i="19"/>
  <c r="AS12" i="19"/>
  <c r="AS11" i="19" s="1"/>
  <c r="AT12" i="19"/>
  <c r="AT11" i="19" s="1"/>
  <c r="AU13" i="19"/>
  <c r="AV13" i="19"/>
  <c r="AW13" i="19"/>
  <c r="AX13" i="19"/>
  <c r="AY13" i="19"/>
  <c r="AZ13" i="19"/>
  <c r="AS14" i="19"/>
  <c r="AT14" i="19"/>
  <c r="AS15" i="19"/>
  <c r="AT15" i="19"/>
  <c r="AS16" i="19"/>
  <c r="AT16" i="19"/>
  <c r="AS17" i="19"/>
  <c r="AT17" i="19"/>
  <c r="AS18" i="19"/>
  <c r="AT18" i="19"/>
  <c r="AS19" i="19"/>
  <c r="AT19" i="19"/>
  <c r="AU20" i="19"/>
  <c r="AV20" i="19"/>
  <c r="AW20" i="19"/>
  <c r="AX20" i="19"/>
  <c r="AY20" i="19"/>
  <c r="AZ20" i="19"/>
  <c r="AS21" i="19"/>
  <c r="AT21" i="19"/>
  <c r="AS22" i="19"/>
  <c r="AT22" i="19"/>
  <c r="AS23" i="19"/>
  <c r="AT23" i="19"/>
  <c r="AS24" i="19"/>
  <c r="AT24" i="19"/>
  <c r="AS25" i="19"/>
  <c r="AT25" i="19"/>
  <c r="AU26" i="19"/>
  <c r="AV26" i="19"/>
  <c r="AW26" i="19"/>
  <c r="AX26" i="19"/>
  <c r="AY26" i="19"/>
  <c r="AZ26" i="19"/>
  <c r="AS27" i="19"/>
  <c r="AT27" i="19"/>
  <c r="AS28" i="19"/>
  <c r="AT28" i="19"/>
  <c r="AU29" i="19"/>
  <c r="AV29" i="19"/>
  <c r="AW29" i="19"/>
  <c r="AX29" i="19"/>
  <c r="AY29" i="19"/>
  <c r="AZ29" i="19"/>
  <c r="AS30" i="19"/>
  <c r="AT30" i="19"/>
  <c r="AS31" i="19"/>
  <c r="AT31" i="19"/>
  <c r="AS32" i="19"/>
  <c r="AT32" i="19"/>
  <c r="AS33" i="19"/>
  <c r="AT33" i="19"/>
  <c r="AS34" i="19"/>
  <c r="AT34" i="19"/>
  <c r="AS35" i="19"/>
  <c r="AT35" i="19"/>
  <c r="AS36" i="19"/>
  <c r="AT36" i="19"/>
  <c r="AS37" i="19"/>
  <c r="AT37" i="19"/>
  <c r="AS38" i="19"/>
  <c r="AT38" i="19"/>
  <c r="AU39" i="19"/>
  <c r="AW39" i="19"/>
  <c r="AX39" i="19"/>
  <c r="AY39" i="19"/>
  <c r="AZ39" i="19"/>
  <c r="AS40" i="19"/>
  <c r="AT40" i="19"/>
  <c r="AS41" i="19"/>
  <c r="AT41" i="19"/>
  <c r="AS42" i="19"/>
  <c r="AT42" i="19"/>
  <c r="AS43" i="19"/>
  <c r="AT43" i="19"/>
  <c r="AU44" i="19"/>
  <c r="AV44" i="19"/>
  <c r="AW44" i="19"/>
  <c r="AX44" i="19"/>
  <c r="AY44" i="19"/>
  <c r="AZ44" i="19"/>
  <c r="AS45" i="19"/>
  <c r="AT45" i="19"/>
  <c r="AS46" i="19"/>
  <c r="AT46" i="19"/>
  <c r="AR23" i="19" l="1"/>
  <c r="AR22" i="19"/>
  <c r="AR18" i="19"/>
  <c r="AR21" i="19"/>
  <c r="AR45" i="19"/>
  <c r="AR43" i="19"/>
  <c r="AR41" i="19"/>
  <c r="AR33" i="19"/>
  <c r="AR31" i="19"/>
  <c r="AR25" i="19"/>
  <c r="AR14" i="19"/>
  <c r="AT44" i="19"/>
  <c r="AR46" i="19"/>
  <c r="AR44" i="19" s="1"/>
  <c r="AR42" i="19"/>
  <c r="AR36" i="19"/>
  <c r="AR32" i="19"/>
  <c r="AR30" i="19"/>
  <c r="AR24" i="19"/>
  <c r="AR17" i="19"/>
  <c r="AR10" i="19"/>
  <c r="AR9" i="19" s="1"/>
  <c r="AR35" i="19"/>
  <c r="AW8" i="19"/>
  <c r="AR37" i="19"/>
  <c r="AR34" i="19"/>
  <c r="AR27" i="19"/>
  <c r="AR19" i="19"/>
  <c r="AR16" i="19"/>
  <c r="AR12" i="19"/>
  <c r="AR11" i="19" s="1"/>
  <c r="AZ8" i="19"/>
  <c r="AV8" i="19"/>
  <c r="AY8" i="19"/>
  <c r="AR40" i="19"/>
  <c r="AR38" i="19"/>
  <c r="AR28" i="19"/>
  <c r="AR15" i="19"/>
  <c r="AX8" i="19"/>
  <c r="AU8" i="19"/>
  <c r="AS44" i="19"/>
  <c r="AA32" i="19"/>
  <c r="AB32" i="19"/>
  <c r="Z32" i="19"/>
  <c r="Y32" i="19"/>
  <c r="Z46" i="19"/>
  <c r="Y46" i="19"/>
  <c r="Z45" i="19"/>
  <c r="Y45" i="19"/>
  <c r="Z43" i="19"/>
  <c r="Y43" i="19"/>
  <c r="Z42" i="19"/>
  <c r="Y42" i="19"/>
  <c r="Z41" i="19"/>
  <c r="Y41" i="19"/>
  <c r="Z40" i="19"/>
  <c r="Y40" i="19"/>
  <c r="Z38" i="19"/>
  <c r="Y38" i="19"/>
  <c r="Z37" i="19"/>
  <c r="Y37" i="19"/>
  <c r="Z36" i="19"/>
  <c r="Y36" i="19"/>
  <c r="Z35" i="19"/>
  <c r="Y35" i="19"/>
  <c r="Z34" i="19"/>
  <c r="Y34" i="19"/>
  <c r="Z33" i="19"/>
  <c r="Y33" i="19"/>
  <c r="Z31" i="19"/>
  <c r="Y31" i="19"/>
  <c r="Z30" i="19"/>
  <c r="Y30" i="19"/>
  <c r="Z28" i="19"/>
  <c r="Y28" i="19"/>
  <c r="Z27" i="19"/>
  <c r="Y27" i="19"/>
  <c r="Z25" i="19"/>
  <c r="Y25" i="19"/>
  <c r="Z24" i="19"/>
  <c r="Y24" i="19"/>
  <c r="Z23" i="19"/>
  <c r="Y23" i="19"/>
  <c r="Z22" i="19"/>
  <c r="Y22" i="19"/>
  <c r="Z21" i="19"/>
  <c r="Y21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2" i="19"/>
  <c r="Y12" i="19"/>
  <c r="Z10" i="19"/>
  <c r="Y10" i="19"/>
  <c r="O9" i="19"/>
  <c r="G32" i="19"/>
  <c r="F32" i="19"/>
  <c r="E32" i="19"/>
  <c r="D32" i="19"/>
  <c r="AR20" i="19" l="1"/>
  <c r="AR29" i="19"/>
  <c r="AR39" i="19"/>
  <c r="AR13" i="19"/>
  <c r="AR26" i="19"/>
  <c r="X32" i="19"/>
  <c r="C32" i="19"/>
  <c r="J48" i="17"/>
  <c r="H48" i="17"/>
  <c r="F48" i="17"/>
  <c r="D48" i="17" s="1"/>
  <c r="J46" i="17"/>
  <c r="D46" i="17" s="1"/>
  <c r="H46" i="17"/>
  <c r="F46" i="17"/>
  <c r="J44" i="17"/>
  <c r="H44" i="17"/>
  <c r="D44" i="17" s="1"/>
  <c r="F44" i="17"/>
  <c r="J42" i="17"/>
  <c r="H42" i="17"/>
  <c r="F42" i="17"/>
  <c r="D42" i="17" s="1"/>
  <c r="J40" i="17"/>
  <c r="H40" i="17"/>
  <c r="F40" i="17"/>
  <c r="D40" i="17" s="1"/>
  <c r="J38" i="17"/>
  <c r="D38" i="17" s="1"/>
  <c r="H38" i="17"/>
  <c r="F38" i="17"/>
  <c r="J36" i="17"/>
  <c r="H36" i="17"/>
  <c r="D36" i="17" s="1"/>
  <c r="F36" i="17"/>
  <c r="J34" i="17"/>
  <c r="H34" i="17"/>
  <c r="F34" i="17"/>
  <c r="D34" i="17" s="1"/>
  <c r="J32" i="17"/>
  <c r="H32" i="17"/>
  <c r="F32" i="17"/>
  <c r="D32" i="17" s="1"/>
  <c r="J30" i="17"/>
  <c r="D30" i="17" s="1"/>
  <c r="H30" i="17"/>
  <c r="F30" i="17"/>
  <c r="J28" i="17"/>
  <c r="H28" i="17"/>
  <c r="D28" i="17" s="1"/>
  <c r="F28" i="17"/>
  <c r="D10" i="17"/>
  <c r="AR8" i="19" l="1"/>
  <c r="AV40" i="16"/>
  <c r="AU40" i="16"/>
  <c r="L40" i="16"/>
  <c r="L31" i="16"/>
  <c r="J11" i="16"/>
  <c r="I40" i="16"/>
  <c r="H40" i="16"/>
  <c r="AZ31" i="15" l="1"/>
  <c r="AS54" i="15"/>
  <c r="AR37" i="15"/>
  <c r="AI37" i="15"/>
  <c r="AG28" i="15"/>
  <c r="AF28" i="15"/>
  <c r="AA28" i="15"/>
  <c r="W37" i="15" l="1"/>
  <c r="R54" i="15"/>
  <c r="Q28" i="15"/>
  <c r="Y60" i="15"/>
  <c r="Y59" i="15"/>
  <c r="Y58" i="15"/>
  <c r="Y57" i="15"/>
  <c r="Y56" i="15"/>
  <c r="Y55" i="15"/>
  <c r="Y53" i="15"/>
  <c r="Y52" i="15"/>
  <c r="Y51" i="15"/>
  <c r="Y50" i="15"/>
  <c r="Y48" i="15"/>
  <c r="Y47" i="15"/>
  <c r="Y46" i="15"/>
  <c r="Y45" i="15"/>
  <c r="Y44" i="15"/>
  <c r="Y43" i="15"/>
  <c r="Y42" i="15"/>
  <c r="Y40" i="15"/>
  <c r="Y39" i="15"/>
  <c r="Y38" i="15"/>
  <c r="Y36" i="15"/>
  <c r="Y35" i="15"/>
  <c r="Y34" i="15"/>
  <c r="Y32" i="15"/>
  <c r="Y31" i="15" s="1"/>
  <c r="Y30" i="15"/>
  <c r="Y29" i="15"/>
  <c r="Y27" i="15"/>
  <c r="Y26" i="15"/>
  <c r="Y25" i="15"/>
  <c r="Y24" i="15"/>
  <c r="Y21" i="15"/>
  <c r="Y20" i="15"/>
  <c r="Y19" i="15"/>
  <c r="Y18" i="15"/>
  <c r="Y17" i="15"/>
  <c r="Y16" i="15"/>
  <c r="Y15" i="15"/>
  <c r="Y14" i="15"/>
  <c r="V60" i="15"/>
  <c r="V59" i="15"/>
  <c r="V58" i="15"/>
  <c r="V57" i="15"/>
  <c r="V56" i="15"/>
  <c r="V55" i="15"/>
  <c r="V53" i="15"/>
  <c r="V52" i="15"/>
  <c r="V51" i="15"/>
  <c r="V50" i="15"/>
  <c r="V48" i="15"/>
  <c r="V47" i="15"/>
  <c r="V46" i="15"/>
  <c r="V45" i="15"/>
  <c r="V44" i="15"/>
  <c r="V43" i="15"/>
  <c r="V42" i="15"/>
  <c r="V40" i="15"/>
  <c r="V39" i="15"/>
  <c r="V38" i="15"/>
  <c r="V36" i="15"/>
  <c r="V35" i="15"/>
  <c r="V34" i="15"/>
  <c r="V32" i="15"/>
  <c r="V31" i="15" s="1"/>
  <c r="V30" i="15"/>
  <c r="V29" i="15"/>
  <c r="V27" i="15"/>
  <c r="V26" i="15"/>
  <c r="V25" i="15"/>
  <c r="V24" i="15"/>
  <c r="V21" i="15"/>
  <c r="V20" i="15"/>
  <c r="V19" i="15"/>
  <c r="V18" i="15"/>
  <c r="V17" i="15"/>
  <c r="V16" i="15"/>
  <c r="V15" i="15"/>
  <c r="V14" i="15"/>
  <c r="S60" i="15"/>
  <c r="S59" i="15"/>
  <c r="S58" i="15"/>
  <c r="S57" i="15"/>
  <c r="S56" i="15"/>
  <c r="S55" i="15"/>
  <c r="S53" i="15"/>
  <c r="S52" i="15"/>
  <c r="S51" i="15"/>
  <c r="S50" i="15"/>
  <c r="S48" i="15"/>
  <c r="S47" i="15"/>
  <c r="S46" i="15"/>
  <c r="S45" i="15"/>
  <c r="S44" i="15"/>
  <c r="S43" i="15"/>
  <c r="S42" i="15"/>
  <c r="S40" i="15"/>
  <c r="S39" i="15"/>
  <c r="S38" i="15"/>
  <c r="S36" i="15"/>
  <c r="S35" i="15"/>
  <c r="S34" i="15"/>
  <c r="S32" i="15"/>
  <c r="S31" i="15" s="1"/>
  <c r="S30" i="15"/>
  <c r="S29" i="15"/>
  <c r="S27" i="15"/>
  <c r="S26" i="15"/>
  <c r="S25" i="15"/>
  <c r="S24" i="15"/>
  <c r="S21" i="15"/>
  <c r="S20" i="15"/>
  <c r="S19" i="15"/>
  <c r="S18" i="15"/>
  <c r="S17" i="15"/>
  <c r="S16" i="15"/>
  <c r="S15" i="15"/>
  <c r="S14" i="15"/>
  <c r="P60" i="15"/>
  <c r="P59" i="15"/>
  <c r="P58" i="15"/>
  <c r="P57" i="15"/>
  <c r="P56" i="15"/>
  <c r="P55" i="15"/>
  <c r="P53" i="15"/>
  <c r="P52" i="15"/>
  <c r="P51" i="15"/>
  <c r="P50" i="15"/>
  <c r="P48" i="15"/>
  <c r="P47" i="15"/>
  <c r="P46" i="15"/>
  <c r="P45" i="15"/>
  <c r="P44" i="15"/>
  <c r="P43" i="15"/>
  <c r="P42" i="15"/>
  <c r="P40" i="15"/>
  <c r="P39" i="15"/>
  <c r="P38" i="15"/>
  <c r="P36" i="15"/>
  <c r="P35" i="15"/>
  <c r="P34" i="15"/>
  <c r="P32" i="15"/>
  <c r="P31" i="15" s="1"/>
  <c r="P30" i="15"/>
  <c r="P29" i="15"/>
  <c r="P27" i="15"/>
  <c r="P26" i="15"/>
  <c r="P25" i="15"/>
  <c r="P24" i="15"/>
  <c r="P21" i="15"/>
  <c r="P20" i="15"/>
  <c r="P19" i="15"/>
  <c r="P18" i="15"/>
  <c r="P17" i="15"/>
  <c r="P16" i="15"/>
  <c r="P15" i="15"/>
  <c r="P14" i="15"/>
  <c r="M60" i="15"/>
  <c r="M59" i="15"/>
  <c r="M58" i="15"/>
  <c r="M57" i="15"/>
  <c r="M56" i="15"/>
  <c r="M55" i="15"/>
  <c r="M53" i="15"/>
  <c r="M52" i="15"/>
  <c r="M51" i="15"/>
  <c r="M50" i="15"/>
  <c r="M48" i="15"/>
  <c r="M47" i="15"/>
  <c r="M46" i="15"/>
  <c r="M45" i="15"/>
  <c r="M44" i="15"/>
  <c r="M43" i="15"/>
  <c r="M42" i="15"/>
  <c r="M40" i="15"/>
  <c r="M39" i="15"/>
  <c r="M38" i="15"/>
  <c r="M36" i="15"/>
  <c r="M35" i="15"/>
  <c r="M34" i="15"/>
  <c r="M32" i="15"/>
  <c r="M31" i="15" s="1"/>
  <c r="M30" i="15"/>
  <c r="M29" i="15"/>
  <c r="M27" i="15"/>
  <c r="M26" i="15"/>
  <c r="M25" i="15"/>
  <c r="M24" i="15"/>
  <c r="M21" i="15"/>
  <c r="M20" i="15"/>
  <c r="M19" i="15"/>
  <c r="M18" i="15"/>
  <c r="M17" i="15"/>
  <c r="M16" i="15"/>
  <c r="M15" i="15"/>
  <c r="M14" i="15"/>
  <c r="J60" i="15"/>
  <c r="J59" i="15"/>
  <c r="J58" i="15"/>
  <c r="J57" i="15"/>
  <c r="J56" i="15"/>
  <c r="J55" i="15"/>
  <c r="J53" i="15"/>
  <c r="J52" i="15"/>
  <c r="J51" i="15"/>
  <c r="J50" i="15"/>
  <c r="J48" i="15"/>
  <c r="J47" i="15"/>
  <c r="J46" i="15"/>
  <c r="J45" i="15"/>
  <c r="J44" i="15"/>
  <c r="J43" i="15"/>
  <c r="J42" i="15"/>
  <c r="J40" i="15"/>
  <c r="J39" i="15"/>
  <c r="J38" i="15"/>
  <c r="J36" i="15"/>
  <c r="J35" i="15"/>
  <c r="J34" i="15"/>
  <c r="J32" i="15"/>
  <c r="J31" i="15" s="1"/>
  <c r="J30" i="15"/>
  <c r="J28" i="15" s="1"/>
  <c r="J29" i="15"/>
  <c r="J27" i="15"/>
  <c r="J26" i="15"/>
  <c r="J25" i="15"/>
  <c r="J24" i="15"/>
  <c r="J21" i="15"/>
  <c r="J20" i="15"/>
  <c r="J19" i="15"/>
  <c r="J18" i="15"/>
  <c r="J17" i="15"/>
  <c r="J16" i="15"/>
  <c r="J15" i="15"/>
  <c r="J14" i="15"/>
  <c r="G60" i="15"/>
  <c r="G59" i="15"/>
  <c r="G58" i="15"/>
  <c r="G57" i="15"/>
  <c r="G56" i="15"/>
  <c r="G55" i="15"/>
  <c r="G53" i="15"/>
  <c r="G52" i="15"/>
  <c r="G51" i="15"/>
  <c r="G50" i="15"/>
  <c r="G48" i="15"/>
  <c r="G47" i="15"/>
  <c r="G46" i="15"/>
  <c r="G45" i="15"/>
  <c r="G44" i="15"/>
  <c r="G43" i="15"/>
  <c r="G42" i="15"/>
  <c r="G40" i="15"/>
  <c r="G39" i="15"/>
  <c r="G38" i="15"/>
  <c r="G36" i="15"/>
  <c r="G35" i="15"/>
  <c r="G34" i="15"/>
  <c r="G32" i="15"/>
  <c r="G30" i="15"/>
  <c r="G29" i="15"/>
  <c r="G27" i="15"/>
  <c r="G26" i="15"/>
  <c r="G25" i="15"/>
  <c r="G24" i="15"/>
  <c r="G21" i="15"/>
  <c r="G20" i="15"/>
  <c r="G19" i="15"/>
  <c r="G18" i="15"/>
  <c r="G17" i="15"/>
  <c r="G16" i="15"/>
  <c r="G15" i="15"/>
  <c r="G14" i="15"/>
  <c r="I28" i="15"/>
  <c r="H28" i="15"/>
  <c r="V37" i="15" l="1"/>
  <c r="P41" i="15"/>
  <c r="S49" i="15"/>
  <c r="P28" i="15"/>
  <c r="S28" i="15"/>
  <c r="Y28" i="15"/>
  <c r="P23" i="15"/>
  <c r="Y23" i="15"/>
  <c r="Y54" i="15"/>
  <c r="Y49" i="15"/>
  <c r="Y41" i="15"/>
  <c r="Y37" i="15"/>
  <c r="Y33" i="15"/>
  <c r="V23" i="15"/>
  <c r="V54" i="15"/>
  <c r="V49" i="15"/>
  <c r="V41" i="15"/>
  <c r="V33" i="15"/>
  <c r="V28" i="15"/>
  <c r="S41" i="15"/>
  <c r="S37" i="15"/>
  <c r="S33" i="15"/>
  <c r="S54" i="15"/>
  <c r="S23" i="15"/>
  <c r="P54" i="15"/>
  <c r="P49" i="15"/>
  <c r="P37" i="15"/>
  <c r="P33" i="15"/>
  <c r="M54" i="15"/>
  <c r="M49" i="15"/>
  <c r="M41" i="15"/>
  <c r="M37" i="15"/>
  <c r="M33" i="15"/>
  <c r="M28" i="15"/>
  <c r="M23" i="15"/>
  <c r="J54" i="15"/>
  <c r="J49" i="15"/>
  <c r="J41" i="15"/>
  <c r="J37" i="15"/>
  <c r="J33" i="15"/>
  <c r="J23" i="15"/>
  <c r="M35" i="23"/>
  <c r="J26" i="23"/>
  <c r="H26" i="23"/>
  <c r="S22" i="15" l="1"/>
  <c r="Y22" i="15"/>
  <c r="V22" i="15"/>
  <c r="P22" i="15"/>
  <c r="M22" i="15"/>
  <c r="J22" i="15"/>
  <c r="AA18" i="19" l="1"/>
  <c r="AB18" i="19"/>
  <c r="X18" i="19"/>
  <c r="L26" i="19" l="1"/>
  <c r="D18" i="19"/>
  <c r="E18" i="19"/>
  <c r="F18" i="19"/>
  <c r="G18" i="19"/>
  <c r="R15" i="10"/>
  <c r="R14" i="10"/>
  <c r="R13" i="10"/>
  <c r="R12" i="10"/>
  <c r="R11" i="10"/>
  <c r="R10" i="10"/>
  <c r="R9" i="10"/>
  <c r="L15" i="10"/>
  <c r="L14" i="10"/>
  <c r="L13" i="10"/>
  <c r="L12" i="10"/>
  <c r="L11" i="10"/>
  <c r="L10" i="10"/>
  <c r="L9" i="10"/>
  <c r="I15" i="10"/>
  <c r="E15" i="10" s="1"/>
  <c r="I14" i="10"/>
  <c r="E14" i="10" s="1"/>
  <c r="I13" i="10"/>
  <c r="E13" i="10" s="1"/>
  <c r="I12" i="10"/>
  <c r="E12" i="10" s="1"/>
  <c r="I11" i="10"/>
  <c r="E11" i="10" s="1"/>
  <c r="I10" i="10"/>
  <c r="E10" i="10" s="1"/>
  <c r="I9" i="10"/>
  <c r="E9" i="10" s="1"/>
  <c r="C18" i="19" l="1"/>
  <c r="N56" i="9"/>
  <c r="K56" i="9"/>
  <c r="N55" i="9"/>
  <c r="K55" i="9"/>
  <c r="N54" i="9"/>
  <c r="K54" i="9"/>
  <c r="N53" i="9"/>
  <c r="K53" i="9"/>
  <c r="N48" i="9"/>
  <c r="K48" i="9"/>
  <c r="N46" i="9"/>
  <c r="K46" i="9"/>
  <c r="N45" i="9"/>
  <c r="K45" i="9"/>
  <c r="N42" i="9"/>
  <c r="K42" i="9"/>
  <c r="N41" i="9"/>
  <c r="K41" i="9"/>
  <c r="N40" i="9"/>
  <c r="K40" i="9"/>
  <c r="N38" i="9"/>
  <c r="K38" i="9"/>
  <c r="N37" i="9"/>
  <c r="K37" i="9"/>
  <c r="N36" i="9"/>
  <c r="K36" i="9"/>
  <c r="N32" i="9"/>
  <c r="K32" i="9"/>
  <c r="N28" i="9"/>
  <c r="K28" i="9"/>
  <c r="N27" i="9"/>
  <c r="K27" i="9"/>
  <c r="N23" i="9"/>
  <c r="K23" i="9"/>
  <c r="N22" i="9"/>
  <c r="K22" i="9"/>
  <c r="R19" i="9"/>
  <c r="N19" i="9"/>
  <c r="K19" i="9"/>
  <c r="R18" i="9"/>
  <c r="N18" i="9"/>
  <c r="K18" i="9"/>
  <c r="R17" i="9"/>
  <c r="N17" i="9"/>
  <c r="K17" i="9"/>
  <c r="R16" i="9"/>
  <c r="N16" i="9"/>
  <c r="K16" i="9"/>
  <c r="R15" i="9"/>
  <c r="N15" i="9"/>
  <c r="K15" i="9"/>
  <c r="R14" i="9"/>
  <c r="N14" i="9"/>
  <c r="K14" i="9"/>
  <c r="R13" i="9"/>
  <c r="N13" i="9"/>
  <c r="K13" i="9"/>
  <c r="R12" i="9"/>
  <c r="N12" i="9"/>
  <c r="K12" i="9"/>
  <c r="R11" i="9"/>
  <c r="N11" i="9"/>
  <c r="K11" i="9"/>
  <c r="R10" i="9"/>
  <c r="N10" i="9"/>
  <c r="K10" i="9"/>
  <c r="C19" i="9"/>
  <c r="C18" i="9"/>
  <c r="C17" i="9"/>
  <c r="C16" i="9"/>
  <c r="C15" i="9"/>
  <c r="C14" i="9"/>
  <c r="C13" i="9"/>
  <c r="C12" i="9"/>
  <c r="C11" i="9"/>
  <c r="C10" i="9"/>
  <c r="AZ57" i="16"/>
  <c r="BB22" i="16"/>
  <c r="AU31" i="16"/>
  <c r="BB63" i="16"/>
  <c r="BA63" i="16"/>
  <c r="AT63" i="16"/>
  <c r="BB62" i="16"/>
  <c r="BA62" i="16"/>
  <c r="AT62" i="16"/>
  <c r="BB61" i="16"/>
  <c r="BA61" i="16"/>
  <c r="AT61" i="16"/>
  <c r="BB60" i="16"/>
  <c r="BA60" i="16"/>
  <c r="AT60" i="16"/>
  <c r="BB59" i="16"/>
  <c r="BA59" i="16"/>
  <c r="AT59" i="16"/>
  <c r="BB58" i="16"/>
  <c r="BA58" i="16"/>
  <c r="AT58" i="16"/>
  <c r="BB56" i="16"/>
  <c r="BA56" i="16"/>
  <c r="AT56" i="16"/>
  <c r="BB55" i="16"/>
  <c r="BA55" i="16"/>
  <c r="AT55" i="16"/>
  <c r="BB54" i="16"/>
  <c r="BA54" i="16"/>
  <c r="AT54" i="16"/>
  <c r="BB53" i="16"/>
  <c r="BA53" i="16"/>
  <c r="AT53" i="16"/>
  <c r="BB51" i="16"/>
  <c r="BA51" i="16"/>
  <c r="AT51" i="16"/>
  <c r="BB50" i="16"/>
  <c r="BA50" i="16"/>
  <c r="AT50" i="16"/>
  <c r="BB49" i="16"/>
  <c r="BA49" i="16"/>
  <c r="AT49" i="16"/>
  <c r="BB48" i="16"/>
  <c r="BA48" i="16"/>
  <c r="AT48" i="16"/>
  <c r="BB47" i="16"/>
  <c r="BA47" i="16"/>
  <c r="AT47" i="16"/>
  <c r="BB46" i="16"/>
  <c r="BA46" i="16"/>
  <c r="AT46" i="16"/>
  <c r="BB45" i="16"/>
  <c r="BA45" i="16"/>
  <c r="AT45" i="16"/>
  <c r="BB43" i="16"/>
  <c r="BA43" i="16"/>
  <c r="AT43" i="16"/>
  <c r="BB42" i="16"/>
  <c r="BA42" i="16"/>
  <c r="AT42" i="16"/>
  <c r="BB41" i="16"/>
  <c r="BA41" i="16"/>
  <c r="AT41" i="16"/>
  <c r="BB39" i="16"/>
  <c r="BA39" i="16"/>
  <c r="AT39" i="16"/>
  <c r="BB38" i="16"/>
  <c r="BA38" i="16"/>
  <c r="AT38" i="16"/>
  <c r="BB37" i="16"/>
  <c r="BA37" i="16"/>
  <c r="AT37" i="16"/>
  <c r="BB33" i="16"/>
  <c r="BA33" i="16"/>
  <c r="AT33" i="16"/>
  <c r="BB32" i="16"/>
  <c r="BA32" i="16"/>
  <c r="AT32" i="16"/>
  <c r="BB30" i="16"/>
  <c r="BA30" i="16"/>
  <c r="AT30" i="16"/>
  <c r="BB29" i="16"/>
  <c r="BA29" i="16"/>
  <c r="AT29" i="16"/>
  <c r="BB28" i="16"/>
  <c r="BA28" i="16"/>
  <c r="AT28" i="16"/>
  <c r="BB27" i="16"/>
  <c r="BA27" i="16"/>
  <c r="AT27" i="16"/>
  <c r="BB24" i="16"/>
  <c r="BA24" i="16"/>
  <c r="AT24" i="16"/>
  <c r="BB23" i="16"/>
  <c r="BA23" i="16"/>
  <c r="AT23" i="16"/>
  <c r="BA22" i="16"/>
  <c r="AT22" i="16"/>
  <c r="BB21" i="16"/>
  <c r="BA21" i="16"/>
  <c r="AT21" i="16"/>
  <c r="BB19" i="16"/>
  <c r="BA19" i="16"/>
  <c r="AT19" i="16"/>
  <c r="BB18" i="16"/>
  <c r="BA18" i="16"/>
  <c r="AT18" i="16"/>
  <c r="BB17" i="16"/>
  <c r="BA17" i="16"/>
  <c r="AT17" i="16"/>
  <c r="BB15" i="16"/>
  <c r="BA15" i="16"/>
  <c r="AT15" i="16"/>
  <c r="BB13" i="16"/>
  <c r="BA13" i="16"/>
  <c r="AT13" i="16"/>
  <c r="AT11" i="16"/>
  <c r="AI40" i="16"/>
  <c r="V63" i="16"/>
  <c r="V62" i="16"/>
  <c r="V61" i="16"/>
  <c r="V60" i="16"/>
  <c r="V59" i="16"/>
  <c r="V58" i="16"/>
  <c r="V56" i="16"/>
  <c r="V55" i="16"/>
  <c r="V54" i="16"/>
  <c r="V53" i="16"/>
  <c r="V51" i="16"/>
  <c r="V50" i="16"/>
  <c r="V49" i="16"/>
  <c r="V48" i="16"/>
  <c r="V47" i="16"/>
  <c r="V46" i="16"/>
  <c r="V45" i="16"/>
  <c r="V43" i="16"/>
  <c r="V42" i="16"/>
  <c r="V41" i="16"/>
  <c r="V39" i="16"/>
  <c r="V38" i="16"/>
  <c r="V37" i="16"/>
  <c r="V33" i="16"/>
  <c r="V32" i="16"/>
  <c r="V30" i="16"/>
  <c r="V29" i="16"/>
  <c r="V28" i="16"/>
  <c r="V27" i="16"/>
  <c r="V24" i="16"/>
  <c r="V23" i="16"/>
  <c r="V22" i="16"/>
  <c r="V21" i="16"/>
  <c r="V19" i="16"/>
  <c r="V18" i="16"/>
  <c r="V17" i="16"/>
  <c r="V15" i="16"/>
  <c r="V13" i="16"/>
  <c r="V11" i="16"/>
  <c r="L36" i="16"/>
  <c r="K21" i="9" l="1"/>
  <c r="P63" i="16"/>
  <c r="M63" i="16"/>
  <c r="J63" i="16"/>
  <c r="G63" i="16"/>
  <c r="P62" i="16"/>
  <c r="M62" i="16"/>
  <c r="J62" i="16"/>
  <c r="G62" i="16"/>
  <c r="P61" i="16"/>
  <c r="M61" i="16"/>
  <c r="J61" i="16"/>
  <c r="G61" i="16"/>
  <c r="P60" i="16"/>
  <c r="M60" i="16"/>
  <c r="J60" i="16"/>
  <c r="G60" i="16"/>
  <c r="P59" i="16"/>
  <c r="M59" i="16"/>
  <c r="J59" i="16"/>
  <c r="G59" i="16"/>
  <c r="P58" i="16"/>
  <c r="M58" i="16"/>
  <c r="J58" i="16"/>
  <c r="G58" i="16"/>
  <c r="P56" i="16"/>
  <c r="M56" i="16"/>
  <c r="J56" i="16"/>
  <c r="G56" i="16"/>
  <c r="P55" i="16"/>
  <c r="M55" i="16"/>
  <c r="J55" i="16"/>
  <c r="G55" i="16"/>
  <c r="P54" i="16"/>
  <c r="M54" i="16"/>
  <c r="J54" i="16"/>
  <c r="G54" i="16"/>
  <c r="P53" i="16"/>
  <c r="M53" i="16"/>
  <c r="J53" i="16"/>
  <c r="G53" i="16"/>
  <c r="P51" i="16"/>
  <c r="M51" i="16"/>
  <c r="J51" i="16"/>
  <c r="G51" i="16"/>
  <c r="P50" i="16"/>
  <c r="M50" i="16"/>
  <c r="J50" i="16"/>
  <c r="G50" i="16"/>
  <c r="P49" i="16"/>
  <c r="M49" i="16"/>
  <c r="J49" i="16"/>
  <c r="G49" i="16"/>
  <c r="P48" i="16"/>
  <c r="M48" i="16"/>
  <c r="J48" i="16"/>
  <c r="G48" i="16"/>
  <c r="P47" i="16"/>
  <c r="M47" i="16"/>
  <c r="J47" i="16"/>
  <c r="G47" i="16"/>
  <c r="P46" i="16"/>
  <c r="M46" i="16"/>
  <c r="J46" i="16"/>
  <c r="G46" i="16"/>
  <c r="P45" i="16"/>
  <c r="M45" i="16"/>
  <c r="J45" i="16"/>
  <c r="G45" i="16"/>
  <c r="P43" i="16"/>
  <c r="M43" i="16"/>
  <c r="J43" i="16"/>
  <c r="G43" i="16"/>
  <c r="P42" i="16"/>
  <c r="M42" i="16"/>
  <c r="J42" i="16"/>
  <c r="G42" i="16"/>
  <c r="P41" i="16"/>
  <c r="M41" i="16"/>
  <c r="J41" i="16"/>
  <c r="G41" i="16"/>
  <c r="P39" i="16"/>
  <c r="M39" i="16"/>
  <c r="J39" i="16"/>
  <c r="G39" i="16"/>
  <c r="P38" i="16"/>
  <c r="M38" i="16"/>
  <c r="J38" i="16"/>
  <c r="G38" i="16"/>
  <c r="P37" i="16"/>
  <c r="M37" i="16"/>
  <c r="J37" i="16"/>
  <c r="G37" i="16"/>
  <c r="P33" i="16"/>
  <c r="M33" i="16"/>
  <c r="J33" i="16"/>
  <c r="G33" i="16"/>
  <c r="P32" i="16"/>
  <c r="M32" i="16"/>
  <c r="J32" i="16"/>
  <c r="G32" i="16"/>
  <c r="P30" i="16"/>
  <c r="M30" i="16"/>
  <c r="J30" i="16"/>
  <c r="G30" i="16"/>
  <c r="P29" i="16"/>
  <c r="M29" i="16"/>
  <c r="J29" i="16"/>
  <c r="G29" i="16"/>
  <c r="P28" i="16"/>
  <c r="M28" i="16"/>
  <c r="J28" i="16"/>
  <c r="G28" i="16"/>
  <c r="P27" i="16"/>
  <c r="M27" i="16"/>
  <c r="J27" i="16"/>
  <c r="G27" i="16"/>
  <c r="P24" i="16"/>
  <c r="M24" i="16"/>
  <c r="J24" i="16"/>
  <c r="G24" i="16"/>
  <c r="P23" i="16"/>
  <c r="M23" i="16"/>
  <c r="J23" i="16"/>
  <c r="G23" i="16"/>
  <c r="P22" i="16"/>
  <c r="M22" i="16"/>
  <c r="J22" i="16"/>
  <c r="G22" i="16"/>
  <c r="P21" i="16"/>
  <c r="M21" i="16"/>
  <c r="J21" i="16"/>
  <c r="G21" i="16"/>
  <c r="P19" i="16"/>
  <c r="J19" i="16"/>
  <c r="G19" i="16"/>
  <c r="P18" i="16"/>
  <c r="M18" i="16"/>
  <c r="J18" i="16"/>
  <c r="G18" i="16"/>
  <c r="P17" i="16"/>
  <c r="M17" i="16"/>
  <c r="J17" i="16"/>
  <c r="G17" i="16"/>
  <c r="P15" i="16"/>
  <c r="M15" i="16"/>
  <c r="J15" i="16"/>
  <c r="G15" i="16"/>
  <c r="P13" i="16"/>
  <c r="M13" i="16"/>
  <c r="J13" i="16"/>
  <c r="G13" i="16"/>
  <c r="P11" i="16"/>
  <c r="M11" i="16"/>
  <c r="G11" i="16"/>
  <c r="BN33" i="15"/>
  <c r="BM41" i="15"/>
  <c r="BF33" i="15"/>
  <c r="BA60" i="15"/>
  <c r="BA59" i="15"/>
  <c r="BA58" i="15"/>
  <c r="BA57" i="15"/>
  <c r="BA56" i="15"/>
  <c r="BA55" i="15"/>
  <c r="BA53" i="15"/>
  <c r="BA52" i="15"/>
  <c r="BA51" i="15"/>
  <c r="BA50" i="15"/>
  <c r="BA48" i="15"/>
  <c r="BA47" i="15"/>
  <c r="BA46" i="15"/>
  <c r="BA45" i="15"/>
  <c r="BA44" i="15"/>
  <c r="BA43" i="15"/>
  <c r="BA42" i="15"/>
  <c r="BA40" i="15"/>
  <c r="BA39" i="15"/>
  <c r="BA38" i="15"/>
  <c r="BA36" i="15"/>
  <c r="BA35" i="15"/>
  <c r="BA34" i="15"/>
  <c r="BA32" i="15"/>
  <c r="BA30" i="15"/>
  <c r="BA29" i="15"/>
  <c r="BA27" i="15"/>
  <c r="BA26" i="15"/>
  <c r="BA25" i="15"/>
  <c r="BA24" i="15"/>
  <c r="BA21" i="15"/>
  <c r="BA20" i="15"/>
  <c r="BA19" i="15"/>
  <c r="BA18" i="15"/>
  <c r="BA17" i="15"/>
  <c r="BA16" i="15"/>
  <c r="BA15" i="15"/>
  <c r="BA14" i="15"/>
  <c r="BI32" i="15"/>
  <c r="BH32" i="15"/>
  <c r="BI24" i="15"/>
  <c r="BH24" i="15"/>
  <c r="AR31" i="15" l="1"/>
  <c r="AE60" i="15"/>
  <c r="AE59" i="15"/>
  <c r="AE58" i="15"/>
  <c r="AE57" i="15"/>
  <c r="AE56" i="15"/>
  <c r="AE55" i="15"/>
  <c r="AE53" i="15"/>
  <c r="AE52" i="15"/>
  <c r="AE51" i="15"/>
  <c r="AE50" i="15"/>
  <c r="AE48" i="15"/>
  <c r="AE47" i="15"/>
  <c r="AE46" i="15"/>
  <c r="AE45" i="15"/>
  <c r="AE44" i="15"/>
  <c r="AE43" i="15"/>
  <c r="AE42" i="15"/>
  <c r="AE40" i="15"/>
  <c r="AE39" i="15"/>
  <c r="AE38" i="15"/>
  <c r="AE36" i="15"/>
  <c r="AE35" i="15"/>
  <c r="AE34" i="15"/>
  <c r="AE32" i="15"/>
  <c r="AE30" i="15"/>
  <c r="AE29" i="15"/>
  <c r="AE27" i="15"/>
  <c r="AE26" i="15"/>
  <c r="AE25" i="15"/>
  <c r="AE24" i="15"/>
  <c r="AE21" i="15"/>
  <c r="AE20" i="15"/>
  <c r="AE19" i="15"/>
  <c r="AE18" i="15"/>
  <c r="AE17" i="15"/>
  <c r="AE16" i="15"/>
  <c r="AE15" i="15"/>
  <c r="AE14" i="15"/>
  <c r="O26" i="23" l="1"/>
  <c r="O21" i="23"/>
  <c r="K26" i="23" l="1"/>
  <c r="F58" i="23"/>
  <c r="F57" i="23"/>
  <c r="F56" i="23"/>
  <c r="F55" i="23"/>
  <c r="F54" i="23"/>
  <c r="F53" i="23"/>
  <c r="F51" i="23"/>
  <c r="F50" i="23"/>
  <c r="F49" i="23"/>
  <c r="F48" i="23"/>
  <c r="F46" i="23"/>
  <c r="F45" i="23"/>
  <c r="F44" i="23"/>
  <c r="F43" i="23"/>
  <c r="F42" i="23"/>
  <c r="F41" i="23"/>
  <c r="F40" i="23"/>
  <c r="F38" i="23"/>
  <c r="F37" i="23"/>
  <c r="F36" i="23"/>
  <c r="F34" i="23"/>
  <c r="F33" i="23"/>
  <c r="F32" i="23"/>
  <c r="F28" i="23"/>
  <c r="F27" i="23"/>
  <c r="F25" i="23"/>
  <c r="F24" i="23"/>
  <c r="F23" i="23"/>
  <c r="F22" i="23"/>
  <c r="F19" i="23"/>
  <c r="F18" i="23"/>
  <c r="F17" i="23"/>
  <c r="F16" i="23"/>
  <c r="F15" i="23"/>
  <c r="F14" i="23"/>
  <c r="F13" i="23"/>
  <c r="F12" i="23"/>
  <c r="F11" i="23"/>
  <c r="F10" i="23"/>
  <c r="C51" i="23"/>
  <c r="C50" i="23"/>
  <c r="C49" i="23"/>
  <c r="C48" i="23"/>
  <c r="F58" i="21"/>
  <c r="F57" i="21"/>
  <c r="F56" i="21"/>
  <c r="F55" i="21"/>
  <c r="F54" i="21"/>
  <c r="F53" i="21"/>
  <c r="F51" i="21"/>
  <c r="F50" i="21"/>
  <c r="F49" i="21"/>
  <c r="F48" i="21"/>
  <c r="F46" i="21"/>
  <c r="F45" i="21"/>
  <c r="F44" i="21"/>
  <c r="F43" i="21"/>
  <c r="F42" i="21"/>
  <c r="F41" i="21"/>
  <c r="F40" i="21"/>
  <c r="F38" i="21"/>
  <c r="F37" i="21"/>
  <c r="F36" i="21"/>
  <c r="F34" i="21"/>
  <c r="F33" i="21"/>
  <c r="F32" i="21"/>
  <c r="F30" i="21"/>
  <c r="F28" i="21"/>
  <c r="F27" i="21"/>
  <c r="F25" i="21"/>
  <c r="F24" i="21"/>
  <c r="F23" i="21"/>
  <c r="F22" i="21"/>
  <c r="F19" i="21"/>
  <c r="F18" i="21"/>
  <c r="F17" i="21"/>
  <c r="F16" i="21"/>
  <c r="F15" i="21"/>
  <c r="F14" i="21"/>
  <c r="F13" i="21"/>
  <c r="F12" i="21"/>
  <c r="F11" i="21"/>
  <c r="F10" i="21"/>
  <c r="BI54" i="15" l="1"/>
  <c r="BH23" i="15"/>
  <c r="BH33" i="15"/>
  <c r="X41" i="19"/>
  <c r="X42" i="19"/>
  <c r="X45" i="19"/>
  <c r="K52" i="23"/>
  <c r="J52" i="23"/>
  <c r="I52" i="23"/>
  <c r="K47" i="23"/>
  <c r="J47" i="23"/>
  <c r="I47" i="23"/>
  <c r="K39" i="23"/>
  <c r="J39" i="23"/>
  <c r="I39" i="23"/>
  <c r="K35" i="23"/>
  <c r="J35" i="23"/>
  <c r="I35" i="23"/>
  <c r="K31" i="23"/>
  <c r="J31" i="23"/>
  <c r="I31" i="23"/>
  <c r="K29" i="23"/>
  <c r="J29" i="23"/>
  <c r="I29" i="23"/>
  <c r="I26" i="23"/>
  <c r="K21" i="23"/>
  <c r="J21" i="23"/>
  <c r="I21" i="23"/>
  <c r="K9" i="23"/>
  <c r="J9" i="23"/>
  <c r="I9" i="23"/>
  <c r="I8" i="23" s="1"/>
  <c r="I47" i="21"/>
  <c r="O52" i="23"/>
  <c r="N52" i="23"/>
  <c r="M52" i="23"/>
  <c r="L52" i="23"/>
  <c r="H52" i="23"/>
  <c r="G52" i="23"/>
  <c r="F52" i="23"/>
  <c r="E52" i="23"/>
  <c r="D52" i="23"/>
  <c r="C52" i="23"/>
  <c r="O47" i="23"/>
  <c r="N47" i="23"/>
  <c r="M47" i="23"/>
  <c r="L47" i="23"/>
  <c r="H47" i="23"/>
  <c r="G47" i="23"/>
  <c r="F47" i="23"/>
  <c r="E47" i="23"/>
  <c r="D47" i="23"/>
  <c r="C47" i="23"/>
  <c r="O39" i="23"/>
  <c r="N39" i="23"/>
  <c r="M39" i="23"/>
  <c r="L39" i="23"/>
  <c r="H39" i="23"/>
  <c r="G39" i="23"/>
  <c r="F39" i="23"/>
  <c r="E39" i="23"/>
  <c r="D39" i="23"/>
  <c r="C39" i="23"/>
  <c r="O35" i="23"/>
  <c r="N35" i="23"/>
  <c r="L35" i="23"/>
  <c r="H35" i="23"/>
  <c r="G35" i="23"/>
  <c r="F35" i="23"/>
  <c r="E35" i="23"/>
  <c r="D35" i="23"/>
  <c r="C35" i="23"/>
  <c r="O31" i="23"/>
  <c r="N31" i="23"/>
  <c r="M31" i="23"/>
  <c r="L31" i="23"/>
  <c r="L20" i="23" s="1"/>
  <c r="L8" i="23" s="1"/>
  <c r="H31" i="23"/>
  <c r="G31" i="23"/>
  <c r="F31" i="23"/>
  <c r="E31" i="23"/>
  <c r="D31" i="23"/>
  <c r="C31" i="23"/>
  <c r="O29" i="23"/>
  <c r="N29" i="23"/>
  <c r="M29" i="23"/>
  <c r="L29" i="23"/>
  <c r="H29" i="23"/>
  <c r="G29" i="23"/>
  <c r="F29" i="23"/>
  <c r="E29" i="23"/>
  <c r="D29" i="23"/>
  <c r="C29" i="23"/>
  <c r="N26" i="23"/>
  <c r="M26" i="23"/>
  <c r="L26" i="23"/>
  <c r="G26" i="23"/>
  <c r="F26" i="23"/>
  <c r="E26" i="23"/>
  <c r="D26" i="23"/>
  <c r="C26" i="23"/>
  <c r="N21" i="23"/>
  <c r="M21" i="23"/>
  <c r="L21" i="23"/>
  <c r="H21" i="23"/>
  <c r="G21" i="23"/>
  <c r="F21" i="23"/>
  <c r="E21" i="23"/>
  <c r="D21" i="23"/>
  <c r="D20" i="23" s="1"/>
  <c r="D8" i="23" s="1"/>
  <c r="C21" i="23"/>
  <c r="O9" i="23"/>
  <c r="N9" i="23"/>
  <c r="M9" i="23"/>
  <c r="L9" i="23"/>
  <c r="H9" i="23"/>
  <c r="G9" i="23"/>
  <c r="F9" i="23"/>
  <c r="E9" i="23"/>
  <c r="E8" i="23" s="1"/>
  <c r="D9" i="23"/>
  <c r="C9" i="23"/>
  <c r="AI9" i="19"/>
  <c r="AJ9" i="19"/>
  <c r="D33" i="19"/>
  <c r="D34" i="19"/>
  <c r="E33" i="19"/>
  <c r="E34" i="19"/>
  <c r="F33" i="19"/>
  <c r="F34" i="19"/>
  <c r="G33" i="19"/>
  <c r="G34" i="19"/>
  <c r="X33" i="19"/>
  <c r="X34" i="19"/>
  <c r="AB33" i="19"/>
  <c r="AB34" i="19"/>
  <c r="AA33" i="19"/>
  <c r="AA34" i="19"/>
  <c r="AA54" i="15"/>
  <c r="Z54" i="15"/>
  <c r="X54" i="15"/>
  <c r="W54" i="15"/>
  <c r="U54" i="15"/>
  <c r="T54" i="15"/>
  <c r="T22" i="15" s="1"/>
  <c r="T9" i="15" s="1"/>
  <c r="Q54" i="15"/>
  <c r="O54" i="15"/>
  <c r="N54" i="15"/>
  <c r="L54" i="15"/>
  <c r="K54" i="15"/>
  <c r="I54" i="15"/>
  <c r="H54" i="15"/>
  <c r="G54" i="15"/>
  <c r="AA49" i="15"/>
  <c r="Z49" i="15"/>
  <c r="X49" i="15"/>
  <c r="W49" i="15"/>
  <c r="U49" i="15"/>
  <c r="T49" i="15"/>
  <c r="R49" i="15"/>
  <c r="Q49" i="15"/>
  <c r="O49" i="15"/>
  <c r="N49" i="15"/>
  <c r="L49" i="15"/>
  <c r="K49" i="15"/>
  <c r="I49" i="15"/>
  <c r="H49" i="15"/>
  <c r="G49" i="15"/>
  <c r="AA41" i="15"/>
  <c r="Z41" i="15"/>
  <c r="X41" i="15"/>
  <c r="W41" i="15"/>
  <c r="U41" i="15"/>
  <c r="T41" i="15"/>
  <c r="R41" i="15"/>
  <c r="Q41" i="15"/>
  <c r="O41" i="15"/>
  <c r="N41" i="15"/>
  <c r="L41" i="15"/>
  <c r="K41" i="15"/>
  <c r="I41" i="15"/>
  <c r="H41" i="15"/>
  <c r="G41" i="15"/>
  <c r="AA37" i="15"/>
  <c r="Z37" i="15"/>
  <c r="X37" i="15"/>
  <c r="U37" i="15"/>
  <c r="T37" i="15"/>
  <c r="R37" i="15"/>
  <c r="Q37" i="15"/>
  <c r="O37" i="15"/>
  <c r="N37" i="15"/>
  <c r="L37" i="15"/>
  <c r="K37" i="15"/>
  <c r="I37" i="15"/>
  <c r="H37" i="15"/>
  <c r="G37" i="15"/>
  <c r="AA33" i="15"/>
  <c r="Z33" i="15"/>
  <c r="X33" i="15"/>
  <c r="W33" i="15"/>
  <c r="U33" i="15"/>
  <c r="T33" i="15"/>
  <c r="R33" i="15"/>
  <c r="Q33" i="15"/>
  <c r="O33" i="15"/>
  <c r="N33" i="15"/>
  <c r="L33" i="15"/>
  <c r="K33" i="15"/>
  <c r="I33" i="15"/>
  <c r="H33" i="15"/>
  <c r="G33" i="15"/>
  <c r="AA31" i="15"/>
  <c r="Z31" i="15"/>
  <c r="X31" i="15"/>
  <c r="W31" i="15"/>
  <c r="U31" i="15"/>
  <c r="T31" i="15"/>
  <c r="R31" i="15"/>
  <c r="Q31" i="15"/>
  <c r="O31" i="15"/>
  <c r="O22" i="15" s="1"/>
  <c r="N31" i="15"/>
  <c r="L31" i="15"/>
  <c r="K31" i="15"/>
  <c r="I31" i="15"/>
  <c r="H31" i="15"/>
  <c r="G31" i="15"/>
  <c r="Z28" i="15"/>
  <c r="X28" i="15"/>
  <c r="W28" i="15"/>
  <c r="U28" i="15"/>
  <c r="T28" i="15"/>
  <c r="R28" i="15"/>
  <c r="O28" i="15"/>
  <c r="N28" i="15"/>
  <c r="L28" i="15"/>
  <c r="K28" i="15"/>
  <c r="G28" i="15"/>
  <c r="AA23" i="15"/>
  <c r="Z23" i="15"/>
  <c r="X23" i="15"/>
  <c r="W23" i="15"/>
  <c r="U23" i="15"/>
  <c r="T23" i="15"/>
  <c r="R23" i="15"/>
  <c r="Q23" i="15"/>
  <c r="O23" i="15"/>
  <c r="N23" i="15"/>
  <c r="L23" i="15"/>
  <c r="K23" i="15"/>
  <c r="I23" i="15"/>
  <c r="H23" i="15"/>
  <c r="G23" i="15"/>
  <c r="Y10" i="15"/>
  <c r="V10" i="15"/>
  <c r="V9" i="15" s="1"/>
  <c r="S10" i="15"/>
  <c r="P10" i="15"/>
  <c r="P9" i="15" s="1"/>
  <c r="M10" i="15"/>
  <c r="M9" i="15" s="1"/>
  <c r="J10" i="15"/>
  <c r="G10" i="15"/>
  <c r="AA10" i="15"/>
  <c r="Z10" i="15"/>
  <c r="X10" i="15"/>
  <c r="W10" i="15"/>
  <c r="U10" i="15"/>
  <c r="T10" i="15"/>
  <c r="R10" i="15"/>
  <c r="Q10" i="15"/>
  <c r="O10" i="15"/>
  <c r="N10" i="15"/>
  <c r="L10" i="15"/>
  <c r="K10" i="15"/>
  <c r="I10" i="15"/>
  <c r="H10" i="15"/>
  <c r="F54" i="15"/>
  <c r="F49" i="15"/>
  <c r="F41" i="15"/>
  <c r="F33" i="15"/>
  <c r="F31" i="15"/>
  <c r="F28" i="15"/>
  <c r="F23" i="15"/>
  <c r="F10" i="15"/>
  <c r="D54" i="15"/>
  <c r="D49" i="15"/>
  <c r="D41" i="15"/>
  <c r="D37" i="15"/>
  <c r="D33" i="15"/>
  <c r="D31" i="15"/>
  <c r="D28" i="15"/>
  <c r="D23" i="15"/>
  <c r="C54" i="15"/>
  <c r="C49" i="15"/>
  <c r="C41" i="15"/>
  <c r="C37" i="15"/>
  <c r="C33" i="15"/>
  <c r="C31" i="15"/>
  <c r="C28" i="15"/>
  <c r="C23" i="15"/>
  <c r="D10" i="15"/>
  <c r="C10" i="15"/>
  <c r="Q39" i="19"/>
  <c r="O39" i="19"/>
  <c r="BI20" i="19"/>
  <c r="BJ20" i="19"/>
  <c r="BK20" i="19"/>
  <c r="BL20" i="19"/>
  <c r="BL44" i="19"/>
  <c r="BK44" i="19"/>
  <c r="BJ44" i="19"/>
  <c r="BI44" i="19"/>
  <c r="BH44" i="19"/>
  <c r="BG44" i="19"/>
  <c r="BF44" i="19"/>
  <c r="BE44" i="19"/>
  <c r="BD44" i="19"/>
  <c r="BC44" i="19"/>
  <c r="BB44" i="19"/>
  <c r="BA44" i="19"/>
  <c r="AB25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X12" i="19"/>
  <c r="X11" i="19" s="1"/>
  <c r="W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AB45" i="19"/>
  <c r="AA45" i="19"/>
  <c r="G45" i="19"/>
  <c r="F45" i="19"/>
  <c r="E45" i="19"/>
  <c r="D45" i="19"/>
  <c r="H13" i="19"/>
  <c r="I13" i="19"/>
  <c r="J13" i="19"/>
  <c r="D17" i="17"/>
  <c r="BB40" i="16"/>
  <c r="BB35" i="16"/>
  <c r="BB14" i="16"/>
  <c r="BB11" i="16"/>
  <c r="BA57" i="16"/>
  <c r="BA52" i="16"/>
  <c r="BA35" i="16"/>
  <c r="BA11" i="16"/>
  <c r="W29" i="19"/>
  <c r="BC29" i="19"/>
  <c r="E38" i="19"/>
  <c r="G38" i="19"/>
  <c r="BL29" i="19"/>
  <c r="BK29" i="19"/>
  <c r="BJ29" i="19"/>
  <c r="BI29" i="19"/>
  <c r="BH29" i="19"/>
  <c r="BG29" i="19"/>
  <c r="BF29" i="19"/>
  <c r="BE29" i="19"/>
  <c r="BD29" i="19"/>
  <c r="BB29" i="19"/>
  <c r="BA29" i="19"/>
  <c r="AB35" i="19"/>
  <c r="AA35" i="19"/>
  <c r="G35" i="19"/>
  <c r="F35" i="19"/>
  <c r="E35" i="19"/>
  <c r="D35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AN29" i="19"/>
  <c r="AM29" i="19"/>
  <c r="AL29" i="19"/>
  <c r="AK29" i="19"/>
  <c r="AJ29" i="19"/>
  <c r="AI29" i="19"/>
  <c r="AH29" i="19"/>
  <c r="AF29" i="19"/>
  <c r="AE29" i="19"/>
  <c r="AD29" i="19"/>
  <c r="AC29" i="19"/>
  <c r="AG29" i="19"/>
  <c r="AB30" i="19"/>
  <c r="AA30" i="19"/>
  <c r="G30" i="19"/>
  <c r="F30" i="19"/>
  <c r="E30" i="19"/>
  <c r="D30" i="19"/>
  <c r="O47" i="9"/>
  <c r="BH49" i="15"/>
  <c r="BH31" i="15"/>
  <c r="BM10" i="15"/>
  <c r="BN10" i="15"/>
  <c r="BM23" i="15"/>
  <c r="BN23" i="15"/>
  <c r="BM28" i="15"/>
  <c r="BN28" i="15"/>
  <c r="BM31" i="15"/>
  <c r="BM33" i="15"/>
  <c r="BM37" i="15"/>
  <c r="BN37" i="15"/>
  <c r="BN41" i="15"/>
  <c r="BM49" i="15"/>
  <c r="BN49" i="15"/>
  <c r="BM54" i="15"/>
  <c r="BN54" i="15"/>
  <c r="BJ11" i="19"/>
  <c r="BK11" i="19"/>
  <c r="BL11" i="19"/>
  <c r="BB39" i="19"/>
  <c r="BL39" i="19"/>
  <c r="BK39" i="19"/>
  <c r="BJ39" i="19"/>
  <c r="BI39" i="19"/>
  <c r="BH39" i="19"/>
  <c r="BG39" i="19"/>
  <c r="BF39" i="19"/>
  <c r="BE39" i="19"/>
  <c r="BD39" i="19"/>
  <c r="BC39" i="19"/>
  <c r="BA39" i="19"/>
  <c r="BL26" i="19"/>
  <c r="BK26" i="19"/>
  <c r="BJ26" i="19"/>
  <c r="BI26" i="19"/>
  <c r="BH26" i="19"/>
  <c r="BG26" i="19"/>
  <c r="BF26" i="19"/>
  <c r="BE26" i="19"/>
  <c r="BD26" i="19"/>
  <c r="BC26" i="19"/>
  <c r="BB26" i="19"/>
  <c r="BA26" i="19"/>
  <c r="BH20" i="19"/>
  <c r="BG20" i="19"/>
  <c r="BF20" i="19"/>
  <c r="BE20" i="19"/>
  <c r="BD20" i="19"/>
  <c r="BC20" i="19"/>
  <c r="BB20" i="19"/>
  <c r="BA20" i="19"/>
  <c r="BL13" i="19"/>
  <c r="BK13" i="19"/>
  <c r="BJ13" i="19"/>
  <c r="BI13" i="19"/>
  <c r="BH13" i="19"/>
  <c r="BG13" i="19"/>
  <c r="BF13" i="19"/>
  <c r="BE13" i="19"/>
  <c r="BD13" i="19"/>
  <c r="BC13" i="19"/>
  <c r="BB13" i="19"/>
  <c r="BA13" i="19"/>
  <c r="BI11" i="19"/>
  <c r="BH11" i="19"/>
  <c r="BG11" i="19"/>
  <c r="BF11" i="19"/>
  <c r="BE11" i="19"/>
  <c r="BD11" i="19"/>
  <c r="BC11" i="19"/>
  <c r="BB11" i="19"/>
  <c r="BA11" i="19"/>
  <c r="BL9" i="19"/>
  <c r="BK9" i="19"/>
  <c r="BJ9" i="19"/>
  <c r="BI9" i="19"/>
  <c r="BH9" i="19"/>
  <c r="BG9" i="19"/>
  <c r="BF9" i="19"/>
  <c r="BE9" i="19"/>
  <c r="BD9" i="19"/>
  <c r="BC9" i="19"/>
  <c r="BB9" i="19"/>
  <c r="BA9" i="19"/>
  <c r="AD39" i="19"/>
  <c r="AE39" i="19"/>
  <c r="AF39" i="19"/>
  <c r="AG39" i="19"/>
  <c r="AH39" i="19"/>
  <c r="AI39" i="19"/>
  <c r="AJ39" i="19"/>
  <c r="AK39" i="19"/>
  <c r="AL39" i="19"/>
  <c r="AM39" i="19"/>
  <c r="AN39" i="19"/>
  <c r="AC39" i="19"/>
  <c r="AD26" i="19"/>
  <c r="AE26" i="19"/>
  <c r="AF26" i="19"/>
  <c r="AG26" i="19"/>
  <c r="AH26" i="19"/>
  <c r="AI26" i="19"/>
  <c r="AJ26" i="19"/>
  <c r="AK26" i="19"/>
  <c r="AL26" i="19"/>
  <c r="AM26" i="19"/>
  <c r="AN26" i="19"/>
  <c r="AC26" i="19"/>
  <c r="AD20" i="19"/>
  <c r="AE20" i="19"/>
  <c r="AF20" i="19"/>
  <c r="AG20" i="19"/>
  <c r="AH20" i="19"/>
  <c r="AI20" i="19"/>
  <c r="AJ20" i="19"/>
  <c r="AK20" i="19"/>
  <c r="AL20" i="19"/>
  <c r="AM20" i="19"/>
  <c r="AN20" i="19"/>
  <c r="AC20" i="19"/>
  <c r="AD13" i="19"/>
  <c r="AE13" i="19"/>
  <c r="AF13" i="19"/>
  <c r="AG13" i="19"/>
  <c r="AH13" i="19"/>
  <c r="AI13" i="19"/>
  <c r="AJ13" i="19"/>
  <c r="AK13" i="19"/>
  <c r="AL13" i="19"/>
  <c r="AM13" i="19"/>
  <c r="AN13" i="19"/>
  <c r="AC13" i="19"/>
  <c r="AN11" i="19"/>
  <c r="AM11" i="19"/>
  <c r="AL11" i="19"/>
  <c r="AK11" i="19"/>
  <c r="AJ11" i="19"/>
  <c r="AI11" i="19"/>
  <c r="AH11" i="19"/>
  <c r="AG11" i="19"/>
  <c r="AF11" i="19"/>
  <c r="AB11" i="19" s="1"/>
  <c r="AE11" i="19"/>
  <c r="AD11" i="19"/>
  <c r="AC11" i="19"/>
  <c r="AD9" i="19"/>
  <c r="AE9" i="19"/>
  <c r="AF9" i="19"/>
  <c r="AG9" i="19"/>
  <c r="AH9" i="19"/>
  <c r="AK9" i="19"/>
  <c r="AL9" i="19"/>
  <c r="AM9" i="19"/>
  <c r="AN9" i="19"/>
  <c r="AC9" i="19"/>
  <c r="AB46" i="19"/>
  <c r="AA46" i="19"/>
  <c r="AA44" i="19" s="1"/>
  <c r="AB43" i="19"/>
  <c r="AA43" i="19"/>
  <c r="AA42" i="19"/>
  <c r="AB40" i="19"/>
  <c r="AA40" i="19"/>
  <c r="AB38" i="19"/>
  <c r="AA38" i="19"/>
  <c r="AB37" i="19"/>
  <c r="AA37" i="19"/>
  <c r="AB36" i="19"/>
  <c r="AA36" i="19"/>
  <c r="AB31" i="19"/>
  <c r="AA31" i="19"/>
  <c r="AB28" i="19"/>
  <c r="AA28" i="19"/>
  <c r="AB27" i="19"/>
  <c r="AA27" i="19"/>
  <c r="AA25" i="19"/>
  <c r="AB24" i="19"/>
  <c r="AA24" i="19"/>
  <c r="AB23" i="19"/>
  <c r="AA23" i="19"/>
  <c r="AB22" i="19"/>
  <c r="AA22" i="19"/>
  <c r="AB21" i="19"/>
  <c r="AA21" i="19"/>
  <c r="AB19" i="19"/>
  <c r="AA19" i="19"/>
  <c r="AB17" i="19"/>
  <c r="AA17" i="19"/>
  <c r="AB16" i="19"/>
  <c r="AA16" i="19"/>
  <c r="AB15" i="19"/>
  <c r="AA15" i="19"/>
  <c r="AB14" i="19"/>
  <c r="AA14" i="19"/>
  <c r="AB12" i="19"/>
  <c r="AA12" i="19"/>
  <c r="AB10" i="19"/>
  <c r="AA10" i="19"/>
  <c r="W39" i="19"/>
  <c r="W26" i="19"/>
  <c r="W20" i="19"/>
  <c r="W13" i="19"/>
  <c r="W11" i="19"/>
  <c r="W9" i="19"/>
  <c r="X14" i="19"/>
  <c r="X16" i="19"/>
  <c r="X46" i="19"/>
  <c r="X44" i="19" s="1"/>
  <c r="G15" i="19"/>
  <c r="F15" i="19"/>
  <c r="E15" i="19"/>
  <c r="D15" i="19"/>
  <c r="H39" i="19"/>
  <c r="I39" i="19"/>
  <c r="J39" i="19"/>
  <c r="K39" i="19"/>
  <c r="L39" i="19"/>
  <c r="M39" i="19"/>
  <c r="N39" i="19"/>
  <c r="P39" i="19"/>
  <c r="R39" i="19"/>
  <c r="S39" i="19"/>
  <c r="H26" i="19"/>
  <c r="I26" i="19"/>
  <c r="J26" i="19"/>
  <c r="K26" i="19"/>
  <c r="M26" i="19"/>
  <c r="N26" i="19"/>
  <c r="O26" i="19"/>
  <c r="P26" i="19"/>
  <c r="Q26" i="19"/>
  <c r="R26" i="19"/>
  <c r="S26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K13" i="19"/>
  <c r="L13" i="19"/>
  <c r="M13" i="19"/>
  <c r="N13" i="19"/>
  <c r="O13" i="19"/>
  <c r="P13" i="19"/>
  <c r="Q13" i="19"/>
  <c r="R13" i="19"/>
  <c r="S13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H9" i="19"/>
  <c r="I9" i="19"/>
  <c r="J9" i="19"/>
  <c r="K9" i="19"/>
  <c r="L9" i="19"/>
  <c r="M9" i="19"/>
  <c r="N9" i="19"/>
  <c r="P9" i="19"/>
  <c r="Q9" i="19"/>
  <c r="R9" i="19"/>
  <c r="S9" i="19"/>
  <c r="G46" i="19"/>
  <c r="F46" i="19"/>
  <c r="G43" i="19"/>
  <c r="F43" i="19"/>
  <c r="G42" i="19"/>
  <c r="F42" i="19"/>
  <c r="G41" i="19"/>
  <c r="F41" i="19"/>
  <c r="G40" i="19"/>
  <c r="F40" i="19"/>
  <c r="F38" i="19"/>
  <c r="G37" i="19"/>
  <c r="F37" i="19"/>
  <c r="G36" i="19"/>
  <c r="F36" i="19"/>
  <c r="G31" i="19"/>
  <c r="F31" i="19"/>
  <c r="G28" i="19"/>
  <c r="F28" i="19"/>
  <c r="G27" i="19"/>
  <c r="F27" i="19"/>
  <c r="G25" i="19"/>
  <c r="F25" i="19"/>
  <c r="G24" i="19"/>
  <c r="F24" i="19"/>
  <c r="G23" i="19"/>
  <c r="F23" i="19"/>
  <c r="G22" i="19"/>
  <c r="F22" i="19"/>
  <c r="G21" i="19"/>
  <c r="F21" i="19"/>
  <c r="F20" i="19" s="1"/>
  <c r="G19" i="19"/>
  <c r="F19" i="19"/>
  <c r="G17" i="19"/>
  <c r="F17" i="19"/>
  <c r="G16" i="19"/>
  <c r="F16" i="19"/>
  <c r="G14" i="19"/>
  <c r="F14" i="19"/>
  <c r="G12" i="19"/>
  <c r="G11" i="19" s="1"/>
  <c r="F12" i="19"/>
  <c r="F11" i="19" s="1"/>
  <c r="F10" i="19"/>
  <c r="F9" i="19" s="1"/>
  <c r="D14" i="19"/>
  <c r="E14" i="19"/>
  <c r="D16" i="19"/>
  <c r="E16" i="19"/>
  <c r="D17" i="19"/>
  <c r="E17" i="19"/>
  <c r="D19" i="19"/>
  <c r="E19" i="19"/>
  <c r="D21" i="19"/>
  <c r="E21" i="19"/>
  <c r="D22" i="19"/>
  <c r="E22" i="19"/>
  <c r="D23" i="19"/>
  <c r="E23" i="19"/>
  <c r="D24" i="19"/>
  <c r="E24" i="19"/>
  <c r="D25" i="19"/>
  <c r="E25" i="19"/>
  <c r="D27" i="19"/>
  <c r="E27" i="19"/>
  <c r="D28" i="19"/>
  <c r="E28" i="19"/>
  <c r="D31" i="19"/>
  <c r="E31" i="19"/>
  <c r="D36" i="19"/>
  <c r="E36" i="19"/>
  <c r="D37" i="19"/>
  <c r="E37" i="19"/>
  <c r="D38" i="19"/>
  <c r="C38" i="19" s="1"/>
  <c r="D40" i="19"/>
  <c r="E40" i="19"/>
  <c r="D41" i="19"/>
  <c r="E41" i="19"/>
  <c r="D42" i="19"/>
  <c r="E42" i="19"/>
  <c r="D43" i="19"/>
  <c r="E43" i="19"/>
  <c r="D46" i="19"/>
  <c r="E46" i="19"/>
  <c r="E44" i="19" s="1"/>
  <c r="E12" i="19"/>
  <c r="E11" i="19" s="1"/>
  <c r="D12" i="19"/>
  <c r="D11" i="19" s="1"/>
  <c r="D10" i="19"/>
  <c r="D9" i="19" s="1"/>
  <c r="E10" i="19"/>
  <c r="E9" i="19" s="1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F31" i="16"/>
  <c r="G31" i="16"/>
  <c r="H31" i="16"/>
  <c r="H25" i="16" s="1"/>
  <c r="I31" i="16"/>
  <c r="J31" i="16"/>
  <c r="K31" i="16"/>
  <c r="M31" i="16"/>
  <c r="N31" i="16"/>
  <c r="O31" i="16"/>
  <c r="P31" i="16"/>
  <c r="Q31" i="16"/>
  <c r="R31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F36" i="16"/>
  <c r="G36" i="16"/>
  <c r="H36" i="16"/>
  <c r="I36" i="16"/>
  <c r="J36" i="16"/>
  <c r="K36" i="16"/>
  <c r="M36" i="16"/>
  <c r="N36" i="16"/>
  <c r="O36" i="16"/>
  <c r="P36" i="16"/>
  <c r="Q36" i="16"/>
  <c r="R36" i="16"/>
  <c r="F40" i="16"/>
  <c r="G40" i="16"/>
  <c r="J40" i="16"/>
  <c r="K40" i="16"/>
  <c r="M40" i="16"/>
  <c r="N40" i="16"/>
  <c r="O40" i="16"/>
  <c r="P40" i="16"/>
  <c r="Q40" i="16"/>
  <c r="R40" i="16"/>
  <c r="R25" i="16" s="1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C9" i="21"/>
  <c r="D9" i="21"/>
  <c r="E9" i="21"/>
  <c r="F9" i="21"/>
  <c r="G9" i="21"/>
  <c r="H9" i="21"/>
  <c r="I9" i="21"/>
  <c r="J9" i="21"/>
  <c r="K9" i="21"/>
  <c r="L9" i="21"/>
  <c r="C21" i="21"/>
  <c r="D21" i="21"/>
  <c r="E21" i="21"/>
  <c r="F21" i="21"/>
  <c r="G21" i="21"/>
  <c r="H21" i="21"/>
  <c r="I21" i="21"/>
  <c r="J21" i="21"/>
  <c r="K21" i="21"/>
  <c r="L21" i="21"/>
  <c r="C26" i="21"/>
  <c r="D26" i="21"/>
  <c r="E26" i="21"/>
  <c r="F26" i="21"/>
  <c r="G26" i="21"/>
  <c r="H26" i="21"/>
  <c r="I26" i="21"/>
  <c r="J26" i="21"/>
  <c r="K26" i="21"/>
  <c r="L26" i="21"/>
  <c r="C29" i="21"/>
  <c r="D29" i="21"/>
  <c r="E29" i="21"/>
  <c r="F29" i="21"/>
  <c r="G29" i="21"/>
  <c r="H29" i="21"/>
  <c r="I29" i="21"/>
  <c r="J29" i="21"/>
  <c r="K29" i="21"/>
  <c r="L29" i="21"/>
  <c r="C31" i="21"/>
  <c r="D31" i="21"/>
  <c r="E31" i="21"/>
  <c r="F31" i="21"/>
  <c r="G31" i="21"/>
  <c r="H31" i="21"/>
  <c r="I31" i="21"/>
  <c r="J31" i="21"/>
  <c r="K31" i="21"/>
  <c r="L31" i="21"/>
  <c r="C35" i="21"/>
  <c r="D35" i="21"/>
  <c r="E35" i="21"/>
  <c r="F35" i="21"/>
  <c r="G35" i="21"/>
  <c r="H35" i="21"/>
  <c r="I35" i="21"/>
  <c r="J35" i="21"/>
  <c r="K35" i="21"/>
  <c r="L35" i="21"/>
  <c r="C39" i="21"/>
  <c r="D39" i="21"/>
  <c r="D20" i="21" s="1"/>
  <c r="E39" i="21"/>
  <c r="F39" i="21"/>
  <c r="G39" i="21"/>
  <c r="H39" i="21"/>
  <c r="I39" i="21"/>
  <c r="J39" i="21"/>
  <c r="K39" i="21"/>
  <c r="L39" i="21"/>
  <c r="C47" i="21"/>
  <c r="D47" i="21"/>
  <c r="E47" i="21"/>
  <c r="F47" i="21"/>
  <c r="G47" i="21"/>
  <c r="H47" i="21"/>
  <c r="H20" i="21" s="1"/>
  <c r="J47" i="21"/>
  <c r="K47" i="21"/>
  <c r="L47" i="21"/>
  <c r="C52" i="21"/>
  <c r="D52" i="21"/>
  <c r="E52" i="21"/>
  <c r="F52" i="21"/>
  <c r="G52" i="21"/>
  <c r="H52" i="21"/>
  <c r="I52" i="21"/>
  <c r="J52" i="21"/>
  <c r="K52" i="21"/>
  <c r="L52" i="21"/>
  <c r="AR31" i="16"/>
  <c r="C10" i="16"/>
  <c r="BB49" i="15"/>
  <c r="B8" i="10"/>
  <c r="C8" i="10"/>
  <c r="D8" i="10"/>
  <c r="F8" i="10"/>
  <c r="G8" i="10"/>
  <c r="H8" i="10"/>
  <c r="J8" i="10"/>
  <c r="K8" i="10"/>
  <c r="M8" i="10"/>
  <c r="N8" i="10"/>
  <c r="O8" i="10"/>
  <c r="P8" i="10"/>
  <c r="Q8" i="10"/>
  <c r="S8" i="10"/>
  <c r="T8" i="10"/>
  <c r="L26" i="17"/>
  <c r="F26" i="17" s="1"/>
  <c r="N26" i="17"/>
  <c r="P26" i="17"/>
  <c r="R26" i="17"/>
  <c r="T26" i="17"/>
  <c r="V26" i="17"/>
  <c r="D9" i="17"/>
  <c r="C9" i="17" s="1"/>
  <c r="H9" i="17"/>
  <c r="H10" i="17"/>
  <c r="C10" i="17" s="1"/>
  <c r="D11" i="17"/>
  <c r="C11" i="17" s="1"/>
  <c r="H11" i="17"/>
  <c r="D12" i="17"/>
  <c r="H12" i="17"/>
  <c r="D13" i="17"/>
  <c r="C13" i="17" s="1"/>
  <c r="H13" i="17"/>
  <c r="D14" i="17"/>
  <c r="H14" i="17"/>
  <c r="D15" i="17"/>
  <c r="C15" i="17" s="1"/>
  <c r="H15" i="17"/>
  <c r="D16" i="17"/>
  <c r="H16" i="17"/>
  <c r="C16" i="17" s="1"/>
  <c r="H17" i="17"/>
  <c r="C17" i="17"/>
  <c r="D18" i="17"/>
  <c r="H18" i="17"/>
  <c r="D8" i="17"/>
  <c r="H8" i="17"/>
  <c r="C8" i="17" s="1"/>
  <c r="N8" i="17"/>
  <c r="M8" i="17" s="1"/>
  <c r="N9" i="17"/>
  <c r="M9" i="17" s="1"/>
  <c r="N10" i="17"/>
  <c r="M10" i="17" s="1"/>
  <c r="N11" i="17"/>
  <c r="M11" i="17" s="1"/>
  <c r="N12" i="17"/>
  <c r="M12" i="17" s="1"/>
  <c r="N13" i="17"/>
  <c r="M13" i="17" s="1"/>
  <c r="N14" i="17"/>
  <c r="M14" i="17" s="1"/>
  <c r="N15" i="17"/>
  <c r="M15" i="17" s="1"/>
  <c r="N16" i="17"/>
  <c r="M16" i="17" s="1"/>
  <c r="N17" i="17"/>
  <c r="M17" i="17" s="1"/>
  <c r="N18" i="17"/>
  <c r="M18" i="17" s="1"/>
  <c r="I7" i="17"/>
  <c r="J7" i="17"/>
  <c r="K7" i="17"/>
  <c r="L7" i="17"/>
  <c r="O7" i="17"/>
  <c r="P7" i="17"/>
  <c r="Q7" i="17"/>
  <c r="R7" i="17"/>
  <c r="S7" i="17"/>
  <c r="T7" i="17"/>
  <c r="U7" i="17"/>
  <c r="V7" i="17"/>
  <c r="E7" i="17"/>
  <c r="F7" i="17"/>
  <c r="G7" i="17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D47" i="9"/>
  <c r="E47" i="9"/>
  <c r="F47" i="9"/>
  <c r="G47" i="9"/>
  <c r="H47" i="9"/>
  <c r="I47" i="9"/>
  <c r="J47" i="9"/>
  <c r="K47" i="9"/>
  <c r="L47" i="9"/>
  <c r="M47" i="9"/>
  <c r="N47" i="9"/>
  <c r="P47" i="9"/>
  <c r="Q47" i="9"/>
  <c r="R47" i="9"/>
  <c r="S47" i="9"/>
  <c r="T47" i="9"/>
  <c r="U47" i="9"/>
  <c r="V47" i="9"/>
  <c r="W47" i="9"/>
  <c r="X47" i="9"/>
  <c r="D39" i="9"/>
  <c r="E39" i="9"/>
  <c r="F39" i="9"/>
  <c r="G39" i="9"/>
  <c r="H39" i="9"/>
  <c r="I39" i="9"/>
  <c r="J39" i="9"/>
  <c r="K39" i="9"/>
  <c r="L39" i="9"/>
  <c r="L20" i="9" s="1"/>
  <c r="L8" i="9" s="1"/>
  <c r="M39" i="9"/>
  <c r="N39" i="9"/>
  <c r="O39" i="9"/>
  <c r="P39" i="9"/>
  <c r="Q39" i="9"/>
  <c r="R39" i="9"/>
  <c r="S39" i="9"/>
  <c r="T39" i="9"/>
  <c r="U39" i="9"/>
  <c r="V39" i="9"/>
  <c r="W39" i="9"/>
  <c r="X39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U20" i="9" s="1"/>
  <c r="V31" i="9"/>
  <c r="W31" i="9"/>
  <c r="X31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S20" i="9" s="1"/>
  <c r="T26" i="9"/>
  <c r="U26" i="9"/>
  <c r="V26" i="9"/>
  <c r="W26" i="9"/>
  <c r="W20" i="9" s="1"/>
  <c r="X26" i="9"/>
  <c r="D21" i="9"/>
  <c r="E21" i="9"/>
  <c r="F21" i="9"/>
  <c r="G21" i="9"/>
  <c r="G20" i="9" s="1"/>
  <c r="H21" i="9"/>
  <c r="I21" i="9"/>
  <c r="J21" i="9"/>
  <c r="L21" i="9"/>
  <c r="M21" i="9"/>
  <c r="N21" i="9"/>
  <c r="O21" i="9"/>
  <c r="P21" i="9"/>
  <c r="P20" i="9" s="1"/>
  <c r="Q21" i="9"/>
  <c r="R21" i="9"/>
  <c r="R20" i="9" s="1"/>
  <c r="S21" i="9"/>
  <c r="T21" i="9"/>
  <c r="T20" i="9" s="1"/>
  <c r="U21" i="9"/>
  <c r="V21" i="9"/>
  <c r="V20" i="9" s="1"/>
  <c r="W21" i="9"/>
  <c r="X21" i="9"/>
  <c r="X20" i="9" s="1"/>
  <c r="X8" i="9" s="1"/>
  <c r="D9" i="9"/>
  <c r="E9" i="9"/>
  <c r="E8" i="9" s="1"/>
  <c r="F9" i="9"/>
  <c r="G9" i="9"/>
  <c r="H9" i="9"/>
  <c r="I9" i="9"/>
  <c r="I8" i="9" s="1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C9" i="9"/>
  <c r="C21" i="9"/>
  <c r="C26" i="9"/>
  <c r="C29" i="9"/>
  <c r="C31" i="9"/>
  <c r="C35" i="9"/>
  <c r="C39" i="9"/>
  <c r="C47" i="9"/>
  <c r="C52" i="9"/>
  <c r="BG57" i="16"/>
  <c r="BG52" i="16"/>
  <c r="BG44" i="16"/>
  <c r="BG40" i="16"/>
  <c r="BG36" i="16"/>
  <c r="BG34" i="16"/>
  <c r="BG31" i="16"/>
  <c r="BG26" i="16"/>
  <c r="BG10" i="16"/>
  <c r="BF10" i="16"/>
  <c r="BF57" i="16"/>
  <c r="BF52" i="16"/>
  <c r="BF44" i="16"/>
  <c r="BF40" i="16"/>
  <c r="BF36" i="16"/>
  <c r="BF34" i="16"/>
  <c r="BF31" i="16"/>
  <c r="BF26" i="16"/>
  <c r="W57" i="16"/>
  <c r="X57" i="16"/>
  <c r="Y57" i="16"/>
  <c r="Z57" i="16"/>
  <c r="AA57" i="16"/>
  <c r="AB57" i="16"/>
  <c r="AC57" i="16"/>
  <c r="AC25" i="16" s="1"/>
  <c r="AD57" i="16"/>
  <c r="AD25" i="16" s="1"/>
  <c r="AD9" i="16" s="1"/>
  <c r="AE57" i="16"/>
  <c r="AF57" i="16"/>
  <c r="AG57" i="16"/>
  <c r="AH57" i="16"/>
  <c r="AI57" i="16"/>
  <c r="AJ57" i="16"/>
  <c r="AK57" i="16"/>
  <c r="AL57" i="16"/>
  <c r="AM57" i="16"/>
  <c r="AN57" i="16"/>
  <c r="AO57" i="16"/>
  <c r="AP57" i="16"/>
  <c r="AQ57" i="16"/>
  <c r="AR57" i="16"/>
  <c r="AS57" i="16"/>
  <c r="AT57" i="16"/>
  <c r="AU57" i="16"/>
  <c r="AV57" i="16"/>
  <c r="AW57" i="16"/>
  <c r="AX57" i="16"/>
  <c r="AY57" i="16"/>
  <c r="BB57" i="16"/>
  <c r="W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AN52" i="16"/>
  <c r="AO52" i="16"/>
  <c r="AP52" i="16"/>
  <c r="AQ52" i="16"/>
  <c r="AR52" i="16"/>
  <c r="AS52" i="16"/>
  <c r="AT52" i="16"/>
  <c r="AU52" i="16"/>
  <c r="AV52" i="16"/>
  <c r="AW52" i="16"/>
  <c r="AX52" i="16"/>
  <c r="AY52" i="16"/>
  <c r="AZ52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AI44" i="16"/>
  <c r="AJ44" i="16"/>
  <c r="AK44" i="16"/>
  <c r="AL44" i="16"/>
  <c r="AM44" i="16"/>
  <c r="AN44" i="16"/>
  <c r="AO44" i="16"/>
  <c r="AP44" i="16"/>
  <c r="AQ44" i="16"/>
  <c r="AR44" i="16"/>
  <c r="AS44" i="16"/>
  <c r="AT44" i="16"/>
  <c r="AU44" i="16"/>
  <c r="AV44" i="16"/>
  <c r="AW44" i="16"/>
  <c r="AX44" i="16"/>
  <c r="AY44" i="16"/>
  <c r="AZ44" i="16"/>
  <c r="BA44" i="16"/>
  <c r="BB44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J40" i="16"/>
  <c r="AK40" i="16"/>
  <c r="AK25" i="16" s="1"/>
  <c r="AK9" i="16" s="1"/>
  <c r="AL40" i="16"/>
  <c r="AM40" i="16"/>
  <c r="AN40" i="16"/>
  <c r="AO40" i="16"/>
  <c r="AP40" i="16"/>
  <c r="AQ40" i="16"/>
  <c r="AR40" i="16"/>
  <c r="AS40" i="16"/>
  <c r="AT40" i="16"/>
  <c r="AW40" i="16"/>
  <c r="AX40" i="16"/>
  <c r="AY40" i="16"/>
  <c r="AZ40" i="16"/>
  <c r="BA40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BA36" i="16"/>
  <c r="BB36" i="16"/>
  <c r="W34" i="16"/>
  <c r="X34" i="16"/>
  <c r="Y34" i="16"/>
  <c r="Z34" i="16"/>
  <c r="AA34" i="16"/>
  <c r="AB34" i="16"/>
  <c r="AC34" i="16"/>
  <c r="AD34" i="16"/>
  <c r="AE34" i="16"/>
  <c r="AF34" i="16"/>
  <c r="AG34" i="16"/>
  <c r="AH34" i="16"/>
  <c r="AI34" i="16"/>
  <c r="AJ34" i="16"/>
  <c r="AK34" i="16"/>
  <c r="AL34" i="16"/>
  <c r="AM34" i="16"/>
  <c r="AN34" i="16"/>
  <c r="AO34" i="16"/>
  <c r="AP34" i="16"/>
  <c r="AQ34" i="16"/>
  <c r="AR34" i="16"/>
  <c r="AS34" i="16"/>
  <c r="AT34" i="16"/>
  <c r="AU34" i="16"/>
  <c r="AV34" i="16"/>
  <c r="AW34" i="16"/>
  <c r="AX34" i="16"/>
  <c r="AY34" i="16"/>
  <c r="AZ34" i="16"/>
  <c r="BA34" i="16"/>
  <c r="BB34" i="16"/>
  <c r="W31" i="16"/>
  <c r="X31" i="16"/>
  <c r="Y31" i="16"/>
  <c r="Z31" i="16"/>
  <c r="AA31" i="16"/>
  <c r="AB31" i="16"/>
  <c r="AB25" i="16" s="1"/>
  <c r="AB9" i="16" s="1"/>
  <c r="AC31" i="16"/>
  <c r="AD31" i="16"/>
  <c r="AE31" i="16"/>
  <c r="AF31" i="16"/>
  <c r="AG31" i="16"/>
  <c r="AH31" i="16"/>
  <c r="AI31" i="16"/>
  <c r="AJ31" i="16"/>
  <c r="AK31" i="16"/>
  <c r="AL31" i="16"/>
  <c r="AM31" i="16"/>
  <c r="AN31" i="16"/>
  <c r="AO31" i="16"/>
  <c r="AP31" i="16"/>
  <c r="AQ31" i="16"/>
  <c r="AS31" i="16"/>
  <c r="AT31" i="16"/>
  <c r="AV31" i="16"/>
  <c r="AW31" i="16"/>
  <c r="AX31" i="16"/>
  <c r="AY31" i="16"/>
  <c r="AZ31" i="16"/>
  <c r="BA31" i="16"/>
  <c r="BB31" i="16"/>
  <c r="W26" i="16"/>
  <c r="X26" i="16"/>
  <c r="Y26" i="16"/>
  <c r="Z26" i="16"/>
  <c r="AA26" i="16"/>
  <c r="AB26" i="16"/>
  <c r="AC26" i="16"/>
  <c r="AD26" i="16"/>
  <c r="AE26" i="16"/>
  <c r="AE25" i="16"/>
  <c r="AF26" i="16"/>
  <c r="AG26" i="16"/>
  <c r="AG25" i="16" s="1"/>
  <c r="AG9" i="16" s="1"/>
  <c r="AH26" i="16"/>
  <c r="AI26" i="16"/>
  <c r="AI25" i="16" s="1"/>
  <c r="AJ26" i="16"/>
  <c r="AK26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BA26" i="16"/>
  <c r="BB26" i="16"/>
  <c r="W10" i="16"/>
  <c r="X10" i="16"/>
  <c r="Y10" i="16"/>
  <c r="Z10" i="16"/>
  <c r="AA10" i="16"/>
  <c r="AA9" i="16" s="1"/>
  <c r="AB10" i="16"/>
  <c r="AC10" i="16"/>
  <c r="AD10" i="16"/>
  <c r="AE10" i="16"/>
  <c r="AE9" i="16" s="1"/>
  <c r="AF10" i="16"/>
  <c r="AG10" i="16"/>
  <c r="AH10" i="16"/>
  <c r="AI10" i="16"/>
  <c r="AJ10" i="16"/>
  <c r="AK10" i="16"/>
  <c r="AL10" i="16"/>
  <c r="AM10" i="16"/>
  <c r="AN10" i="16"/>
  <c r="AO10" i="16"/>
  <c r="AP10" i="16"/>
  <c r="AQ10" i="16"/>
  <c r="AR10" i="16"/>
  <c r="AS10" i="16"/>
  <c r="AT10" i="16"/>
  <c r="AU10" i="16"/>
  <c r="AV10" i="16"/>
  <c r="AW10" i="16"/>
  <c r="AX10" i="16"/>
  <c r="AY10" i="16"/>
  <c r="AZ10" i="16"/>
  <c r="V57" i="16"/>
  <c r="V52" i="16"/>
  <c r="V44" i="16"/>
  <c r="V40" i="16"/>
  <c r="V36" i="16"/>
  <c r="V34" i="16"/>
  <c r="V31" i="16"/>
  <c r="V26" i="16"/>
  <c r="V10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D52" i="16"/>
  <c r="E52" i="16"/>
  <c r="D44" i="16"/>
  <c r="E44" i="16"/>
  <c r="D40" i="16"/>
  <c r="E40" i="16"/>
  <c r="D36" i="16"/>
  <c r="E36" i="16"/>
  <c r="D34" i="16"/>
  <c r="E34" i="16"/>
  <c r="D31" i="16"/>
  <c r="E31" i="16"/>
  <c r="E25" i="16"/>
  <c r="D26" i="16"/>
  <c r="E26" i="16"/>
  <c r="D10" i="16"/>
  <c r="E10" i="16"/>
  <c r="E9" i="16" s="1"/>
  <c r="F10" i="16"/>
  <c r="H10" i="16"/>
  <c r="I10" i="16"/>
  <c r="J10" i="16"/>
  <c r="K10" i="16"/>
  <c r="L10" i="16"/>
  <c r="M10" i="16"/>
  <c r="N10" i="16"/>
  <c r="O10" i="16"/>
  <c r="P10" i="16"/>
  <c r="Q10" i="16"/>
  <c r="R10" i="16"/>
  <c r="AQ54" i="15"/>
  <c r="AP54" i="15"/>
  <c r="AQ49" i="15"/>
  <c r="AP49" i="15"/>
  <c r="AQ41" i="15"/>
  <c r="AP41" i="15"/>
  <c r="AQ37" i="15"/>
  <c r="AP37" i="15"/>
  <c r="AQ33" i="15"/>
  <c r="AP33" i="15"/>
  <c r="AQ31" i="15"/>
  <c r="AP31" i="15"/>
  <c r="AQ28" i="15"/>
  <c r="AP28" i="15"/>
  <c r="AQ23" i="15"/>
  <c r="AP23" i="15"/>
  <c r="AQ10" i="15"/>
  <c r="AP10" i="15"/>
  <c r="AO54" i="15"/>
  <c r="AN54" i="15"/>
  <c r="AO49" i="15"/>
  <c r="AN49" i="15"/>
  <c r="AO41" i="15"/>
  <c r="AN41" i="15"/>
  <c r="AO37" i="15"/>
  <c r="AN37" i="15"/>
  <c r="AO33" i="15"/>
  <c r="AN33" i="15"/>
  <c r="AO31" i="15"/>
  <c r="AN31" i="15"/>
  <c r="AO28" i="15"/>
  <c r="AN28" i="15"/>
  <c r="AO23" i="15"/>
  <c r="AN23" i="15"/>
  <c r="AO10" i="15"/>
  <c r="AN10" i="15"/>
  <c r="AK54" i="15"/>
  <c r="AJ54" i="15"/>
  <c r="AK49" i="15"/>
  <c r="AJ49" i="15"/>
  <c r="AK41" i="15"/>
  <c r="AJ41" i="15"/>
  <c r="AK37" i="15"/>
  <c r="AJ37" i="15"/>
  <c r="AK33" i="15"/>
  <c r="AJ33" i="15"/>
  <c r="AK31" i="15"/>
  <c r="AJ31" i="15"/>
  <c r="AK28" i="15"/>
  <c r="AJ28" i="15"/>
  <c r="AK23" i="15"/>
  <c r="AJ23" i="15"/>
  <c r="AK10" i="15"/>
  <c r="AJ10" i="15"/>
  <c r="AF10" i="15"/>
  <c r="AF23" i="15"/>
  <c r="AF31" i="15"/>
  <c r="AF33" i="15"/>
  <c r="AF37" i="15"/>
  <c r="AF41" i="15"/>
  <c r="AF49" i="15"/>
  <c r="AF54" i="15"/>
  <c r="AG10" i="15"/>
  <c r="AG23" i="15"/>
  <c r="AG31" i="15"/>
  <c r="AG33" i="15"/>
  <c r="AG37" i="15"/>
  <c r="AG41" i="15"/>
  <c r="AG49" i="15"/>
  <c r="AG54" i="15"/>
  <c r="AH10" i="15"/>
  <c r="AH23" i="15"/>
  <c r="AH28" i="15"/>
  <c r="AH31" i="15"/>
  <c r="AH33" i="15"/>
  <c r="AH37" i="15"/>
  <c r="AH41" i="15"/>
  <c r="AH49" i="15"/>
  <c r="AH54" i="15"/>
  <c r="AI10" i="15"/>
  <c r="AI23" i="15"/>
  <c r="AI28" i="15"/>
  <c r="AI31" i="15"/>
  <c r="AI33" i="15"/>
  <c r="AI41" i="15"/>
  <c r="AI49" i="15"/>
  <c r="AI54" i="15"/>
  <c r="AL10" i="15"/>
  <c r="AL23" i="15"/>
  <c r="AL28" i="15"/>
  <c r="AL31" i="15"/>
  <c r="AL33" i="15"/>
  <c r="AL37" i="15"/>
  <c r="AL41" i="15"/>
  <c r="AL49" i="15"/>
  <c r="AL54" i="15"/>
  <c r="AM10" i="15"/>
  <c r="AM23" i="15"/>
  <c r="AM28" i="15"/>
  <c r="AM31" i="15"/>
  <c r="AM33" i="15"/>
  <c r="AM37" i="15"/>
  <c r="AM41" i="15"/>
  <c r="AM49" i="15"/>
  <c r="AM54" i="15"/>
  <c r="AR10" i="15"/>
  <c r="AR23" i="15"/>
  <c r="AR28" i="15"/>
  <c r="AR33" i="15"/>
  <c r="AR41" i="15"/>
  <c r="AR49" i="15"/>
  <c r="AR54" i="15"/>
  <c r="AS10" i="15"/>
  <c r="AS23" i="15"/>
  <c r="AS28" i="15"/>
  <c r="AS33" i="15"/>
  <c r="AS37" i="15"/>
  <c r="AS41" i="15"/>
  <c r="AS49" i="15"/>
  <c r="AT10" i="15"/>
  <c r="AT23" i="15"/>
  <c r="AT28" i="15"/>
  <c r="AT31" i="15"/>
  <c r="AT33" i="15"/>
  <c r="AT37" i="15"/>
  <c r="AT41" i="15"/>
  <c r="AT49" i="15"/>
  <c r="AT54" i="15"/>
  <c r="AU10" i="15"/>
  <c r="AU23" i="15"/>
  <c r="AU28" i="15"/>
  <c r="AU31" i="15"/>
  <c r="AU33" i="15"/>
  <c r="AU37" i="15"/>
  <c r="AU41" i="15"/>
  <c r="AU49" i="15"/>
  <c r="AU54" i="15"/>
  <c r="AV10" i="15"/>
  <c r="AV23" i="15"/>
  <c r="AV28" i="15"/>
  <c r="AV31" i="15"/>
  <c r="AV33" i="15"/>
  <c r="AV37" i="15"/>
  <c r="AV41" i="15"/>
  <c r="AV49" i="15"/>
  <c r="AV54" i="15"/>
  <c r="AW10" i="15"/>
  <c r="AW23" i="15"/>
  <c r="AW28" i="15"/>
  <c r="AW31" i="15"/>
  <c r="AW33" i="15"/>
  <c r="AW37" i="15"/>
  <c r="AW41" i="15"/>
  <c r="AW49" i="15"/>
  <c r="AW54" i="15"/>
  <c r="AX10" i="15"/>
  <c r="AX23" i="15"/>
  <c r="AX28" i="15"/>
  <c r="AX31" i="15"/>
  <c r="AX33" i="15"/>
  <c r="AX37" i="15"/>
  <c r="AX41" i="15"/>
  <c r="AX49" i="15"/>
  <c r="AX54" i="15"/>
  <c r="AY10" i="15"/>
  <c r="AY23" i="15"/>
  <c r="AY28" i="15"/>
  <c r="AY31" i="15"/>
  <c r="AY33" i="15"/>
  <c r="AY37" i="15"/>
  <c r="AY41" i="15"/>
  <c r="AY49" i="15"/>
  <c r="AY54" i="15"/>
  <c r="AZ10" i="15"/>
  <c r="AZ23" i="15"/>
  <c r="AZ28" i="15"/>
  <c r="AZ33" i="15"/>
  <c r="AZ37" i="15"/>
  <c r="AZ41" i="15"/>
  <c r="AZ49" i="15"/>
  <c r="AZ54" i="15"/>
  <c r="BA10" i="15"/>
  <c r="BA23" i="15"/>
  <c r="BA28" i="15"/>
  <c r="BA31" i="15"/>
  <c r="BA33" i="15"/>
  <c r="BA37" i="15"/>
  <c r="BA41" i="15"/>
  <c r="BA49" i="15"/>
  <c r="BA54" i="15"/>
  <c r="BB10" i="15"/>
  <c r="BB23" i="15"/>
  <c r="BB28" i="15"/>
  <c r="BB31" i="15"/>
  <c r="BB33" i="15"/>
  <c r="BB37" i="15"/>
  <c r="BB41" i="15"/>
  <c r="BB54" i="15"/>
  <c r="BC10" i="15"/>
  <c r="BC23" i="15"/>
  <c r="BC28" i="15"/>
  <c r="BC31" i="15"/>
  <c r="BC33" i="15"/>
  <c r="BC37" i="15"/>
  <c r="BC41" i="15"/>
  <c r="BC49" i="15"/>
  <c r="BC54" i="15"/>
  <c r="BD10" i="15"/>
  <c r="BD23" i="15"/>
  <c r="BD28" i="15"/>
  <c r="BD31" i="15"/>
  <c r="BD33" i="15"/>
  <c r="BD37" i="15"/>
  <c r="BD41" i="15"/>
  <c r="BD49" i="15"/>
  <c r="BD54" i="15"/>
  <c r="BE10" i="15"/>
  <c r="BE23" i="15"/>
  <c r="BE28" i="15"/>
  <c r="BE31" i="15"/>
  <c r="BE33" i="15"/>
  <c r="BE37" i="15"/>
  <c r="BE41" i="15"/>
  <c r="BE49" i="15"/>
  <c r="BE54" i="15"/>
  <c r="BF10" i="15"/>
  <c r="BF23" i="15"/>
  <c r="BF28" i="15"/>
  <c r="BF31" i="15"/>
  <c r="BF37" i="15"/>
  <c r="BF41" i="15"/>
  <c r="BF49" i="15"/>
  <c r="BF54" i="15"/>
  <c r="BG10" i="15"/>
  <c r="BG23" i="15"/>
  <c r="BG28" i="15"/>
  <c r="BG31" i="15"/>
  <c r="BG33" i="15"/>
  <c r="BG37" i="15"/>
  <c r="BG41" i="15"/>
  <c r="BG49" i="15"/>
  <c r="BG54" i="15"/>
  <c r="BH28" i="15"/>
  <c r="BH37" i="15"/>
  <c r="BH41" i="15"/>
  <c r="BH54" i="15"/>
  <c r="BI28" i="15"/>
  <c r="BI31" i="15"/>
  <c r="BI33" i="15"/>
  <c r="AE54" i="15"/>
  <c r="AE49" i="15"/>
  <c r="AE41" i="15"/>
  <c r="AE37" i="15"/>
  <c r="AE33" i="15"/>
  <c r="AE31" i="15"/>
  <c r="AE28" i="15"/>
  <c r="AE23" i="15"/>
  <c r="AE10" i="15"/>
  <c r="O25" i="16"/>
  <c r="R8" i="10"/>
  <c r="I8" i="10"/>
  <c r="X23" i="19"/>
  <c r="X21" i="19"/>
  <c r="X25" i="19"/>
  <c r="AP25" i="16"/>
  <c r="AP9" i="16" s="1"/>
  <c r="AL25" i="16"/>
  <c r="AL9" i="16"/>
  <c r="AH25" i="16"/>
  <c r="AH9" i="16" s="1"/>
  <c r="AF25" i="16"/>
  <c r="AF9" i="16"/>
  <c r="Z25" i="16"/>
  <c r="C20" i="9"/>
  <c r="E8" i="10"/>
  <c r="X22" i="19"/>
  <c r="X30" i="19"/>
  <c r="X24" i="19"/>
  <c r="X17" i="19"/>
  <c r="X10" i="19"/>
  <c r="X9" i="19" s="1"/>
  <c r="X35" i="19"/>
  <c r="BI37" i="15"/>
  <c r="BI23" i="15"/>
  <c r="BI41" i="15"/>
  <c r="E20" i="21"/>
  <c r="AZ25" i="16"/>
  <c r="J8" i="9"/>
  <c r="F20" i="9"/>
  <c r="F8" i="9" s="1"/>
  <c r="D44" i="19"/>
  <c r="C45" i="19"/>
  <c r="X37" i="19"/>
  <c r="X19" i="19"/>
  <c r="X40" i="19"/>
  <c r="X27" i="19"/>
  <c r="L8" i="10"/>
  <c r="AA20" i="19"/>
  <c r="AB44" i="19"/>
  <c r="J9" i="15"/>
  <c r="N22" i="15"/>
  <c r="N9" i="15" s="1"/>
  <c r="K20" i="21"/>
  <c r="H8" i="9"/>
  <c r="D20" i="9"/>
  <c r="D8" i="9" s="1"/>
  <c r="AO25" i="16"/>
  <c r="AO9" i="16"/>
  <c r="AB20" i="19"/>
  <c r="AA13" i="19"/>
  <c r="AA26" i="19"/>
  <c r="C22" i="19"/>
  <c r="X43" i="19"/>
  <c r="X38" i="19"/>
  <c r="X36" i="19"/>
  <c r="X31" i="19"/>
  <c r="X28" i="19"/>
  <c r="X15" i="19"/>
  <c r="C40" i="19"/>
  <c r="AA11" i="19"/>
  <c r="AB13" i="19"/>
  <c r="N20" i="23"/>
  <c r="E20" i="23"/>
  <c r="C20" i="21"/>
  <c r="C8" i="21" s="1"/>
  <c r="AA25" i="16"/>
  <c r="C9" i="16"/>
  <c r="D25" i="16"/>
  <c r="D9" i="16" s="1"/>
  <c r="BI49" i="15"/>
  <c r="BH10" i="15"/>
  <c r="BI10" i="15"/>
  <c r="C18" i="17"/>
  <c r="D7" i="17"/>
  <c r="E20" i="9"/>
  <c r="BB52" i="16"/>
  <c r="BB10" i="16"/>
  <c r="BA10" i="16"/>
  <c r="C24" i="19" l="1"/>
  <c r="C19" i="19"/>
  <c r="D20" i="19"/>
  <c r="BC8" i="19"/>
  <c r="BG8" i="19"/>
  <c r="C30" i="19"/>
  <c r="G20" i="19"/>
  <c r="AE8" i="19"/>
  <c r="D39" i="19"/>
  <c r="F44" i="19"/>
  <c r="P8" i="19"/>
  <c r="M8" i="19"/>
  <c r="AI8" i="19"/>
  <c r="AA9" i="19"/>
  <c r="C42" i="19"/>
  <c r="C36" i="19"/>
  <c r="E13" i="19"/>
  <c r="G29" i="19"/>
  <c r="C10" i="19"/>
  <c r="C9" i="19" s="1"/>
  <c r="AS29" i="19"/>
  <c r="C25" i="19"/>
  <c r="C23" i="19"/>
  <c r="C17" i="19"/>
  <c r="C14" i="19"/>
  <c r="F26" i="19"/>
  <c r="R8" i="19"/>
  <c r="AT13" i="19"/>
  <c r="C15" i="19"/>
  <c r="AT39" i="19"/>
  <c r="AS13" i="19"/>
  <c r="AS20" i="19"/>
  <c r="AS26" i="19"/>
  <c r="AT20" i="19"/>
  <c r="AT26" i="19"/>
  <c r="C35" i="19"/>
  <c r="H7" i="17"/>
  <c r="Q20" i="9"/>
  <c r="Q8" i="9" s="1"/>
  <c r="O20" i="9"/>
  <c r="O8" i="9" s="1"/>
  <c r="G8" i="9"/>
  <c r="AZ9" i="16"/>
  <c r="BA25" i="16"/>
  <c r="AU25" i="16"/>
  <c r="AV25" i="16"/>
  <c r="AV9" i="16" s="1"/>
  <c r="BB25" i="16"/>
  <c r="BB9" i="16" s="1"/>
  <c r="Z9" i="16"/>
  <c r="X25" i="16"/>
  <c r="X9" i="16" s="1"/>
  <c r="L25" i="16"/>
  <c r="L9" i="16" s="1"/>
  <c r="N25" i="16"/>
  <c r="BM22" i="15"/>
  <c r="BM9" i="15" s="1"/>
  <c r="AO22" i="15"/>
  <c r="AO9" i="15" s="1"/>
  <c r="AP22" i="15"/>
  <c r="L22" i="15"/>
  <c r="L9" i="15" s="1"/>
  <c r="H22" i="15"/>
  <c r="H9" i="15" s="1"/>
  <c r="O9" i="15"/>
  <c r="O20" i="23"/>
  <c r="O8" i="23" s="1"/>
  <c r="N8" i="23"/>
  <c r="K20" i="23"/>
  <c r="J20" i="23"/>
  <c r="J8" i="23" s="1"/>
  <c r="C20" i="23"/>
  <c r="C8" i="23" s="1"/>
  <c r="H8" i="21"/>
  <c r="AW22" i="15"/>
  <c r="W8" i="9"/>
  <c r="S8" i="9"/>
  <c r="B16" i="17"/>
  <c r="C14" i="17"/>
  <c r="C12" i="17"/>
  <c r="B12" i="17" s="1"/>
  <c r="J20" i="21"/>
  <c r="J8" i="21" s="1"/>
  <c r="F20" i="21"/>
  <c r="F8" i="21" s="1"/>
  <c r="G26" i="19"/>
  <c r="BN22" i="15"/>
  <c r="BN9" i="15" s="1"/>
  <c r="E29" i="19"/>
  <c r="F22" i="15"/>
  <c r="F9" i="15" s="1"/>
  <c r="W22" i="15"/>
  <c r="W9" i="15" s="1"/>
  <c r="R22" i="15"/>
  <c r="R9" i="15" s="1"/>
  <c r="X22" i="15"/>
  <c r="X9" i="15" s="1"/>
  <c r="V8" i="9"/>
  <c r="R8" i="9"/>
  <c r="B15" i="17"/>
  <c r="C41" i="19"/>
  <c r="I8" i="19"/>
  <c r="Q8" i="19"/>
  <c r="J8" i="19"/>
  <c r="AS39" i="19"/>
  <c r="AT29" i="19"/>
  <c r="C8" i="9"/>
  <c r="U8" i="9"/>
  <c r="AA39" i="19"/>
  <c r="O8" i="19"/>
  <c r="D29" i="19"/>
  <c r="AS25" i="16"/>
  <c r="AS9" i="16" s="1"/>
  <c r="AM25" i="16"/>
  <c r="BF25" i="16"/>
  <c r="BF9" i="16" s="1"/>
  <c r="T8" i="9"/>
  <c r="G9" i="19"/>
  <c r="AH8" i="19"/>
  <c r="H20" i="23"/>
  <c r="H8" i="23" s="1"/>
  <c r="AV22" i="15"/>
  <c r="AV9" i="15" s="1"/>
  <c r="AL22" i="15"/>
  <c r="AL9" i="15" s="1"/>
  <c r="AN22" i="15"/>
  <c r="AN9" i="15" s="1"/>
  <c r="AQ22" i="15"/>
  <c r="BD8" i="19"/>
  <c r="BF8" i="19"/>
  <c r="BE8" i="19"/>
  <c r="BB8" i="19"/>
  <c r="C33" i="19"/>
  <c r="D13" i="19"/>
  <c r="BA8" i="19"/>
  <c r="AF8" i="19"/>
  <c r="AK8" i="19"/>
  <c r="BI8" i="19"/>
  <c r="AM8" i="19"/>
  <c r="AN8" i="19"/>
  <c r="AD8" i="19"/>
  <c r="AL8" i="19"/>
  <c r="Z20" i="19"/>
  <c r="Z26" i="19"/>
  <c r="Z39" i="19"/>
  <c r="Z44" i="19"/>
  <c r="Y11" i="19"/>
  <c r="Y13" i="19"/>
  <c r="Y20" i="19"/>
  <c r="Y26" i="19"/>
  <c r="Y39" i="19"/>
  <c r="Z11" i="19"/>
  <c r="Y44" i="19"/>
  <c r="AB29" i="19"/>
  <c r="AA29" i="19"/>
  <c r="Z29" i="19"/>
  <c r="Y29" i="19"/>
  <c r="X20" i="19"/>
  <c r="AG8" i="19"/>
  <c r="Z13" i="19"/>
  <c r="W8" i="19"/>
  <c r="X26" i="19"/>
  <c r="N8" i="19"/>
  <c r="L8" i="19"/>
  <c r="F29" i="19"/>
  <c r="E39" i="19"/>
  <c r="C31" i="19"/>
  <c r="D26" i="19"/>
  <c r="C21" i="19"/>
  <c r="F13" i="19"/>
  <c r="G13" i="19"/>
  <c r="H26" i="17"/>
  <c r="N7" i="17"/>
  <c r="M20" i="9"/>
  <c r="M8" i="9" s="1"/>
  <c r="BG25" i="16"/>
  <c r="BG9" i="16" s="1"/>
  <c r="AX25" i="16"/>
  <c r="AX9" i="16" s="1"/>
  <c r="AJ25" i="16"/>
  <c r="AJ9" i="16" s="1"/>
  <c r="Y25" i="16"/>
  <c r="Y9" i="16"/>
  <c r="P25" i="16"/>
  <c r="P9" i="16" s="1"/>
  <c r="Q25" i="16"/>
  <c r="Q9" i="16" s="1"/>
  <c r="O9" i="16"/>
  <c r="J25" i="16"/>
  <c r="J9" i="16" s="1"/>
  <c r="F25" i="16"/>
  <c r="F9" i="16" s="1"/>
  <c r="BA22" i="15"/>
  <c r="BA9" i="15" s="1"/>
  <c r="AM22" i="15"/>
  <c r="AM9" i="15" s="1"/>
  <c r="Z22" i="15"/>
  <c r="Z9" i="15" s="1"/>
  <c r="Q22" i="15"/>
  <c r="Q9" i="15" s="1"/>
  <c r="K22" i="15"/>
  <c r="K9" i="15" s="1"/>
  <c r="G22" i="15"/>
  <c r="G9" i="15" s="1"/>
  <c r="M20" i="23"/>
  <c r="M8" i="23" s="1"/>
  <c r="K8" i="23"/>
  <c r="G20" i="23"/>
  <c r="G8" i="23" s="1"/>
  <c r="L20" i="21"/>
  <c r="L8" i="21" s="1"/>
  <c r="I20" i="21"/>
  <c r="I8" i="21" s="1"/>
  <c r="G20" i="21"/>
  <c r="G8" i="21" s="1"/>
  <c r="D8" i="21"/>
  <c r="AK22" i="15"/>
  <c r="AP9" i="15"/>
  <c r="AQ9" i="15"/>
  <c r="AJ22" i="15"/>
  <c r="AJ9" i="15" s="1"/>
  <c r="E20" i="19"/>
  <c r="E26" i="19"/>
  <c r="F39" i="19"/>
  <c r="X13" i="19"/>
  <c r="C28" i="19"/>
  <c r="AB9" i="19"/>
  <c r="AB26" i="19"/>
  <c r="BJ8" i="19"/>
  <c r="X39" i="19"/>
  <c r="X29" i="19"/>
  <c r="AJ8" i="19"/>
  <c r="C16" i="19"/>
  <c r="Z9" i="19"/>
  <c r="AB39" i="19"/>
  <c r="Y9" i="19"/>
  <c r="K8" i="19"/>
  <c r="G44" i="19"/>
  <c r="G39" i="19"/>
  <c r="C37" i="19"/>
  <c r="C34" i="19"/>
  <c r="C27" i="19"/>
  <c r="S8" i="19"/>
  <c r="H8" i="19"/>
  <c r="C46" i="19"/>
  <c r="C44" i="19" s="1"/>
  <c r="AC8" i="19"/>
  <c r="BL8" i="19"/>
  <c r="C43" i="19"/>
  <c r="BH8" i="19"/>
  <c r="BK8" i="19"/>
  <c r="C12" i="19"/>
  <c r="C11" i="19" s="1"/>
  <c r="J26" i="17"/>
  <c r="B18" i="17"/>
  <c r="B10" i="17"/>
  <c r="B8" i="17"/>
  <c r="B13" i="17"/>
  <c r="B17" i="17"/>
  <c r="B14" i="17"/>
  <c r="M7" i="17"/>
  <c r="B11" i="17"/>
  <c r="B9" i="17"/>
  <c r="P8" i="9"/>
  <c r="N20" i="9"/>
  <c r="N8" i="9" s="1"/>
  <c r="K20" i="9"/>
  <c r="K8" i="9" s="1"/>
  <c r="AY25" i="16"/>
  <c r="AY9" i="16" s="1"/>
  <c r="AW25" i="16"/>
  <c r="AW9" i="16" s="1"/>
  <c r="AT25" i="16"/>
  <c r="AT9" i="16" s="1"/>
  <c r="AU9" i="16"/>
  <c r="BA9" i="16"/>
  <c r="AR25" i="16"/>
  <c r="AR9" i="16" s="1"/>
  <c r="AQ25" i="16"/>
  <c r="AQ9" i="16" s="1"/>
  <c r="AN25" i="16"/>
  <c r="AN9" i="16" s="1"/>
  <c r="AM9" i="16"/>
  <c r="AI9" i="16"/>
  <c r="AC9" i="16"/>
  <c r="V25" i="16"/>
  <c r="V9" i="16" s="1"/>
  <c r="W25" i="16"/>
  <c r="W9" i="16" s="1"/>
  <c r="R9" i="16"/>
  <c r="N9" i="16"/>
  <c r="H9" i="16"/>
  <c r="G25" i="16"/>
  <c r="K25" i="16"/>
  <c r="K9" i="16" s="1"/>
  <c r="M25" i="16"/>
  <c r="M9" i="16" s="1"/>
  <c r="I25" i="16"/>
  <c r="I9" i="16" s="1"/>
  <c r="AK9" i="15"/>
  <c r="BF22" i="15"/>
  <c r="BF9" i="15" s="1"/>
  <c r="BE22" i="15"/>
  <c r="BE9" i="15" s="1"/>
  <c r="BD22" i="15"/>
  <c r="BD9" i="15" s="1"/>
  <c r="BH22" i="15"/>
  <c r="BH9" i="15" s="1"/>
  <c r="BI22" i="15"/>
  <c r="BI9" i="15" s="1"/>
  <c r="BG22" i="15"/>
  <c r="BG9" i="15" s="1"/>
  <c r="BC22" i="15"/>
  <c r="BC9" i="15" s="1"/>
  <c r="BB22" i="15"/>
  <c r="BB9" i="15" s="1"/>
  <c r="AZ22" i="15"/>
  <c r="AZ9" i="15" s="1"/>
  <c r="AY22" i="15"/>
  <c r="AY9" i="15" s="1"/>
  <c r="AX22" i="15"/>
  <c r="AX9" i="15" s="1"/>
  <c r="AW9" i="15"/>
  <c r="AU22" i="15"/>
  <c r="AU9" i="15" s="1"/>
  <c r="AT22" i="15"/>
  <c r="AT9" i="15" s="1"/>
  <c r="AS22" i="15"/>
  <c r="AS9" i="15" s="1"/>
  <c r="AH22" i="15"/>
  <c r="AH9" i="15" s="1"/>
  <c r="AI22" i="15"/>
  <c r="AI9" i="15" s="1"/>
  <c r="AR22" i="15"/>
  <c r="AR9" i="15" s="1"/>
  <c r="AG22" i="15"/>
  <c r="AG9" i="15" s="1"/>
  <c r="AF22" i="15"/>
  <c r="AF9" i="15" s="1"/>
  <c r="AE22" i="15"/>
  <c r="AE9" i="15" s="1"/>
  <c r="C22" i="15"/>
  <c r="C9" i="15" s="1"/>
  <c r="D22" i="15"/>
  <c r="D9" i="15" s="1"/>
  <c r="I22" i="15"/>
  <c r="I9" i="15" s="1"/>
  <c r="U22" i="15"/>
  <c r="U9" i="15" s="1"/>
  <c r="Y9" i="15"/>
  <c r="S9" i="15"/>
  <c r="AA22" i="15"/>
  <c r="AA9" i="15" s="1"/>
  <c r="F20" i="23"/>
  <c r="F8" i="23" s="1"/>
  <c r="K8" i="21"/>
  <c r="AT8" i="19" l="1"/>
  <c r="C13" i="19"/>
  <c r="C39" i="19"/>
  <c r="C20" i="19"/>
  <c r="D8" i="19"/>
  <c r="AS8" i="19"/>
  <c r="AA8" i="19"/>
  <c r="D26" i="17"/>
  <c r="C7" i="17"/>
  <c r="B7" i="17" s="1"/>
  <c r="C26" i="19"/>
  <c r="F8" i="19"/>
  <c r="Y8" i="19"/>
  <c r="E8" i="19"/>
  <c r="X8" i="19"/>
  <c r="AB8" i="19"/>
  <c r="Z8" i="19"/>
  <c r="G8" i="19"/>
  <c r="C29" i="19"/>
  <c r="G10" i="16"/>
  <c r="G9" i="16" s="1"/>
  <c r="C8" i="19" l="1"/>
</calcChain>
</file>

<file path=xl/sharedStrings.xml><?xml version="1.0" encoding="utf-8"?>
<sst xmlns="http://schemas.openxmlformats.org/spreadsheetml/2006/main" count="1430" uniqueCount="397">
  <si>
    <t>　（２）教員及び職員数</t>
  </si>
  <si>
    <t>　　単位：人</t>
  </si>
  <si>
    <t>　（１）学校数、学級数、児童数</t>
  </si>
  <si>
    <t>　単位：校、級、人</t>
  </si>
  <si>
    <t>教</t>
  </si>
  <si>
    <t>員</t>
  </si>
  <si>
    <t>数</t>
  </si>
  <si>
    <t>学</t>
  </si>
  <si>
    <t>校</t>
  </si>
  <si>
    <t>児</t>
  </si>
  <si>
    <t>童</t>
  </si>
  <si>
    <t xml:space="preserve">  区 　 　分</t>
  </si>
  <si>
    <t>　　 本                      務                      者</t>
  </si>
  <si>
    <t>兼</t>
  </si>
  <si>
    <t>計</t>
  </si>
  <si>
    <t>長</t>
  </si>
  <si>
    <t>者</t>
  </si>
  <si>
    <t>本</t>
  </si>
  <si>
    <t>分</t>
  </si>
  <si>
    <t>級</t>
  </si>
  <si>
    <t>総</t>
  </si>
  <si>
    <t>１</t>
  </si>
  <si>
    <t>年</t>
  </si>
  <si>
    <t>２</t>
  </si>
  <si>
    <t>３</t>
  </si>
  <si>
    <t>４</t>
  </si>
  <si>
    <t>５</t>
  </si>
  <si>
    <t>６</t>
  </si>
  <si>
    <t>頭</t>
  </si>
  <si>
    <t>講</t>
  </si>
  <si>
    <t>師</t>
  </si>
  <si>
    <t>務</t>
  </si>
  <si>
    <t>男</t>
  </si>
  <si>
    <t>女</t>
  </si>
  <si>
    <t>教諭</t>
  </si>
  <si>
    <t>助教諭</t>
  </si>
  <si>
    <t>青  森  市</t>
  </si>
  <si>
    <t>-</t>
  </si>
  <si>
    <t>弘  前  市</t>
  </si>
  <si>
    <t>八  戸  市</t>
  </si>
  <si>
    <t>黒  石  市</t>
  </si>
  <si>
    <t>五所川原市</t>
  </si>
  <si>
    <t>三  沢  市</t>
  </si>
  <si>
    <t>む  つ  市</t>
  </si>
  <si>
    <t>平  内  町</t>
  </si>
  <si>
    <t>今  別  町</t>
  </si>
  <si>
    <t>蓬  田  村</t>
  </si>
  <si>
    <t>深  浦  町</t>
  </si>
  <si>
    <t>藤  崎  町</t>
  </si>
  <si>
    <t>大  鰐  町</t>
  </si>
  <si>
    <t>板  柳  町</t>
  </si>
  <si>
    <t>鶴  田  町</t>
  </si>
  <si>
    <t>七  戸  町</t>
  </si>
  <si>
    <t>六  戸  町</t>
  </si>
  <si>
    <t>横  浜  町</t>
  </si>
  <si>
    <t>東  北  町</t>
  </si>
  <si>
    <t>大  間  町</t>
  </si>
  <si>
    <t>東  通  村</t>
  </si>
  <si>
    <t>佐  井  村</t>
  </si>
  <si>
    <t>三  戸  町</t>
  </si>
  <si>
    <t>五　戸　町</t>
  </si>
  <si>
    <t>田  子  町</t>
  </si>
  <si>
    <t>南  部  町</t>
  </si>
  <si>
    <t>階  上  町</t>
  </si>
  <si>
    <t>新  郷  村</t>
  </si>
  <si>
    <t>　（１）学校数、学級数、生徒数</t>
  </si>
  <si>
    <t>　　　　 生</t>
  </si>
  <si>
    <t>　　　　 徒</t>
  </si>
  <si>
    <t>　　　　 数</t>
  </si>
  <si>
    <t>諭</t>
    <rPh sb="0" eb="1">
      <t>ユ</t>
    </rPh>
    <phoneticPr fontId="2"/>
  </si>
  <si>
    <t>　（１）学校数、生徒数</t>
  </si>
  <si>
    <t>単位：校、人</t>
  </si>
  <si>
    <t xml:space="preserve">     学</t>
  </si>
  <si>
    <t xml:space="preserve">     校</t>
  </si>
  <si>
    <t xml:space="preserve">     数</t>
  </si>
  <si>
    <t>　総　　数</t>
  </si>
  <si>
    <t>専攻科</t>
  </si>
  <si>
    <t>別　科</t>
  </si>
  <si>
    <t>合　　　計</t>
  </si>
  <si>
    <t>定</t>
  </si>
  <si>
    <t>時</t>
  </si>
  <si>
    <t>制</t>
  </si>
  <si>
    <t>全日制</t>
  </si>
  <si>
    <t>定時制</t>
  </si>
  <si>
    <t>併　置</t>
  </si>
  <si>
    <t>(A)+(B)+(C)</t>
  </si>
  <si>
    <t>計 (A)</t>
  </si>
  <si>
    <t>１学年</t>
  </si>
  <si>
    <t>２学年</t>
  </si>
  <si>
    <t>３学年</t>
  </si>
  <si>
    <t>計 (B)</t>
  </si>
  <si>
    <t>４学年</t>
  </si>
  <si>
    <t>(C)</t>
  </si>
  <si>
    <t>(A)＋(B)</t>
  </si>
  <si>
    <t xml:space="preserve"> (A)</t>
  </si>
  <si>
    <t xml:space="preserve"> 計 </t>
  </si>
  <si>
    <t xml:space="preserve"> (B)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</si>
  <si>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</si>
  <si>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</si>
  <si>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</si>
  <si>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</si>
  <si>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</si>
  <si>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</si>
  <si>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</si>
  <si>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そ  の  他</t>
  </si>
  <si>
    <t>総　　　合</t>
  </si>
  <si>
    <t>総　　　数</t>
    <rPh sb="0" eb="5">
      <t>ソウスウ</t>
    </rPh>
    <phoneticPr fontId="2"/>
  </si>
  <si>
    <t>　（１）園数、園児数、修了者数</t>
  </si>
  <si>
    <t>園</t>
  </si>
  <si>
    <t>在</t>
  </si>
  <si>
    <t>総　数</t>
  </si>
  <si>
    <t>本　園</t>
  </si>
  <si>
    <t>分　園</t>
  </si>
  <si>
    <t>３歳児</t>
  </si>
  <si>
    <t>４歳児</t>
  </si>
  <si>
    <t>５歳児</t>
  </si>
  <si>
    <t>者　　数</t>
  </si>
  <si>
    <t>（２）課程別生徒数、入学者数、卒業者数</t>
  </si>
  <si>
    <t>単位：人</t>
  </si>
  <si>
    <t>（２）学科別課程別生徒数</t>
  </si>
  <si>
    <t>入　　　学　　　者　　　数</t>
  </si>
  <si>
    <t>入  　　　　　　　　　学　　　　　　　　　　者　　　　　　　　　数</t>
  </si>
  <si>
    <t>卒</t>
  </si>
  <si>
    <t>業</t>
  </si>
  <si>
    <t>（１）設置者別学校数、教員数、職員数</t>
  </si>
  <si>
    <t>区　　　分</t>
  </si>
  <si>
    <t>高</t>
  </si>
  <si>
    <t>等</t>
  </si>
  <si>
    <t>課</t>
  </si>
  <si>
    <t>程</t>
  </si>
  <si>
    <t>専</t>
  </si>
  <si>
    <t>門</t>
  </si>
  <si>
    <t>一</t>
  </si>
  <si>
    <t>般</t>
  </si>
  <si>
    <t>総　　数</t>
  </si>
  <si>
    <t xml:space="preserve"> 卒業以上を入学</t>
  </si>
  <si>
    <t xml:space="preserve"> 資格とする課程</t>
  </si>
  <si>
    <t>　　情　報　処　理</t>
  </si>
  <si>
    <t>　　そ　　の　　他</t>
  </si>
  <si>
    <t>　　看　　　　　護</t>
  </si>
  <si>
    <t>　　准　　看　　護</t>
  </si>
  <si>
    <t>　　歯　科　衛　生</t>
  </si>
  <si>
    <t>　　歯　科　技　工</t>
  </si>
  <si>
    <t>　　経 理 ・ 簿 記</t>
  </si>
  <si>
    <t>　　タ イ ピ ス ト</t>
  </si>
  <si>
    <t>　　栄　　　　　養</t>
  </si>
  <si>
    <t>　　調　　　　　理</t>
  </si>
  <si>
    <t>　　理　　　　　容</t>
  </si>
  <si>
    <t>　　和　　洋　　裁</t>
  </si>
  <si>
    <t>　　美　　　　　容</t>
  </si>
  <si>
    <t>　　編 物 ・ 手 芸</t>
  </si>
  <si>
    <t>　　予　　備　　校</t>
  </si>
  <si>
    <t>　　自 動 車 操 縦</t>
  </si>
  <si>
    <t>　　家　　　　　政</t>
  </si>
  <si>
    <t>　（１）学校数、学級数、在学者数</t>
  </si>
  <si>
    <t>部</t>
  </si>
  <si>
    <t>幼稚部</t>
  </si>
  <si>
    <t>小学部</t>
  </si>
  <si>
    <t>中学部</t>
  </si>
  <si>
    <t>本　科</t>
  </si>
  <si>
    <t>在　　　　学　　　　者　　　　数</t>
    <rPh sb="0" eb="16">
      <t>ザイガクシャスウ</t>
    </rPh>
    <phoneticPr fontId="2"/>
  </si>
  <si>
    <t>（前 年 度 間 ）</t>
    <rPh sb="1" eb="2">
      <t>マエ</t>
    </rPh>
    <rPh sb="3" eb="4">
      <t>ドシ</t>
    </rPh>
    <phoneticPr fontId="2"/>
  </si>
  <si>
    <t>区 　 　分</t>
    <phoneticPr fontId="2"/>
  </si>
  <si>
    <t>　　　 私          　　　　　 立</t>
    <rPh sb="4" eb="5">
      <t>ワタシ</t>
    </rPh>
    <rPh sb="21" eb="22">
      <t>リツ</t>
    </rPh>
    <phoneticPr fontId="2"/>
  </si>
  <si>
    <t>総　　　数</t>
    <rPh sb="4" eb="5">
      <t>スウ</t>
    </rPh>
    <phoneticPr fontId="2"/>
  </si>
  <si>
    <t>　（２）学科別学年別生徒数（本科）</t>
    <rPh sb="14" eb="15">
      <t>ホン</t>
    </rPh>
    <phoneticPr fontId="2"/>
  </si>
  <si>
    <t>田舎館村</t>
    <phoneticPr fontId="2"/>
  </si>
  <si>
    <t>生</t>
    <rPh sb="0" eb="1">
      <t>セイ</t>
    </rPh>
    <phoneticPr fontId="2"/>
  </si>
  <si>
    <t>徒</t>
    <rPh sb="0" eb="1">
      <t>ト</t>
    </rPh>
    <phoneticPr fontId="2"/>
  </si>
  <si>
    <t>数</t>
    <rPh sb="0" eb="1">
      <t>スウ</t>
    </rPh>
    <phoneticPr fontId="2"/>
  </si>
  <si>
    <t>定　　　　時　　　　制</t>
    <rPh sb="0" eb="1">
      <t>サダム</t>
    </rPh>
    <rPh sb="5" eb="6">
      <t>ジ</t>
    </rPh>
    <rPh sb="10" eb="11">
      <t>セイ</t>
    </rPh>
    <phoneticPr fontId="2"/>
  </si>
  <si>
    <t>公</t>
    <rPh sb="0" eb="1">
      <t>コウ</t>
    </rPh>
    <phoneticPr fontId="2"/>
  </si>
  <si>
    <t>立</t>
    <rPh sb="0" eb="1">
      <t>リツ</t>
    </rPh>
    <phoneticPr fontId="2"/>
  </si>
  <si>
    <t>学　　　　級　　　　数</t>
    <rPh sb="0" eb="1">
      <t>ガク</t>
    </rPh>
    <rPh sb="5" eb="6">
      <t>キュウ</t>
    </rPh>
    <rPh sb="10" eb="11">
      <t>カズ</t>
    </rPh>
    <phoneticPr fontId="2"/>
  </si>
  <si>
    <t>つがる市</t>
    <rPh sb="3" eb="4">
      <t>シ</t>
    </rPh>
    <phoneticPr fontId="2"/>
  </si>
  <si>
    <t>外ヶ浜町</t>
    <rPh sb="0" eb="1">
      <t>ソト</t>
    </rPh>
    <rPh sb="2" eb="4">
      <t>ハママチ</t>
    </rPh>
    <phoneticPr fontId="2"/>
  </si>
  <si>
    <t>中  泊  町</t>
    <rPh sb="0" eb="1">
      <t>ナカ</t>
    </rPh>
    <rPh sb="6" eb="7">
      <t>マチ</t>
    </rPh>
    <phoneticPr fontId="2"/>
  </si>
  <si>
    <t>平川市</t>
    <rPh sb="0" eb="2">
      <t>ヒラカワ</t>
    </rPh>
    <rPh sb="2" eb="3">
      <t>シ</t>
    </rPh>
    <phoneticPr fontId="2"/>
  </si>
  <si>
    <t>おいらせ町</t>
    <rPh sb="4" eb="5">
      <t>マチ</t>
    </rPh>
    <phoneticPr fontId="2"/>
  </si>
  <si>
    <t>三　戸　郡</t>
    <rPh sb="0" eb="1">
      <t>サン</t>
    </rPh>
    <rPh sb="2" eb="3">
      <t>ト</t>
    </rPh>
    <rPh sb="4" eb="5">
      <t>グン</t>
    </rPh>
    <phoneticPr fontId="2"/>
  </si>
  <si>
    <t>十和田市</t>
    <phoneticPr fontId="2"/>
  </si>
  <si>
    <t>鰺ケ沢町</t>
    <phoneticPr fontId="2"/>
  </si>
  <si>
    <t>西目屋村</t>
    <phoneticPr fontId="2"/>
  </si>
  <si>
    <t>風間浦村</t>
    <phoneticPr fontId="2"/>
  </si>
  <si>
    <t>北 津 軽 郡</t>
    <rPh sb="0" eb="1">
      <t>キタ</t>
    </rPh>
    <rPh sb="2" eb="3">
      <t>ツ</t>
    </rPh>
    <rPh sb="4" eb="5">
      <t>ケイ</t>
    </rPh>
    <rPh sb="6" eb="7">
      <t>グン</t>
    </rPh>
    <phoneticPr fontId="2"/>
  </si>
  <si>
    <t>南 津 軽 郡</t>
    <rPh sb="0" eb="1">
      <t>ミナミ</t>
    </rPh>
    <rPh sb="2" eb="3">
      <t>ツ</t>
    </rPh>
    <rPh sb="4" eb="5">
      <t>ケイ</t>
    </rPh>
    <rPh sb="6" eb="7">
      <t>グン</t>
    </rPh>
    <phoneticPr fontId="2"/>
  </si>
  <si>
    <t>中 津 軽 郡</t>
    <rPh sb="0" eb="1">
      <t>ナカ</t>
    </rPh>
    <rPh sb="2" eb="3">
      <t>ツ</t>
    </rPh>
    <rPh sb="4" eb="5">
      <t>ケイ</t>
    </rPh>
    <rPh sb="6" eb="7">
      <t>グン</t>
    </rPh>
    <phoneticPr fontId="2"/>
  </si>
  <si>
    <t>西 津 軽 郡</t>
    <rPh sb="0" eb="1">
      <t>ニシ</t>
    </rPh>
    <rPh sb="2" eb="3">
      <t>ツ</t>
    </rPh>
    <rPh sb="4" eb="5">
      <t>ケイ</t>
    </rPh>
    <rPh sb="6" eb="7">
      <t>グン</t>
    </rPh>
    <phoneticPr fontId="2"/>
  </si>
  <si>
    <t>東 津 軽 郡</t>
    <rPh sb="0" eb="1">
      <t>ヒガシ</t>
    </rPh>
    <rPh sb="2" eb="3">
      <t>ツ</t>
    </rPh>
    <rPh sb="4" eb="5">
      <t>ケイ</t>
    </rPh>
    <rPh sb="6" eb="7">
      <t>グン</t>
    </rPh>
    <phoneticPr fontId="2"/>
  </si>
  <si>
    <t>上  北  郡</t>
    <rPh sb="0" eb="1">
      <t>ウエ</t>
    </rPh>
    <rPh sb="3" eb="4">
      <t>キタ</t>
    </rPh>
    <rPh sb="6" eb="7">
      <t>グン</t>
    </rPh>
    <phoneticPr fontId="2"/>
  </si>
  <si>
    <t>下  北  郡</t>
    <rPh sb="0" eb="1">
      <t>シタ</t>
    </rPh>
    <rPh sb="3" eb="4">
      <t>キタ</t>
    </rPh>
    <rPh sb="6" eb="7">
      <t>グン</t>
    </rPh>
    <phoneticPr fontId="2"/>
  </si>
  <si>
    <t>野辺地町</t>
    <phoneticPr fontId="2"/>
  </si>
  <si>
    <t>六ヶ所村</t>
    <phoneticPr fontId="2"/>
  </si>
  <si>
    <t>学　校　数</t>
  </si>
  <si>
    <t>国　　　  立</t>
  </si>
  <si>
    <t>公　　　　立</t>
  </si>
  <si>
    <t>区 　 　分</t>
    <phoneticPr fontId="2"/>
  </si>
  <si>
    <t>高　　等　　部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</si>
  <si>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</si>
  <si>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</si>
  <si>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情　　　報</t>
    <rPh sb="0" eb="1">
      <t>ジョウ</t>
    </rPh>
    <rPh sb="4" eb="5">
      <t>ホウ</t>
    </rPh>
    <phoneticPr fontId="3"/>
  </si>
  <si>
    <t>福　　　祉</t>
    <rPh sb="0" eb="1">
      <t>フク</t>
    </rPh>
    <rPh sb="4" eb="5">
      <t>シ</t>
    </rPh>
    <phoneticPr fontId="3"/>
  </si>
  <si>
    <t>　（３）公立私立別、全日制・定時制・全定併置別学科数（本科）</t>
    <rPh sb="21" eb="22">
      <t>チ</t>
    </rPh>
    <rPh sb="27" eb="29">
      <t>ホンカ</t>
    </rPh>
    <phoneticPr fontId="3"/>
  </si>
  <si>
    <t>　　単位：学科</t>
  </si>
  <si>
    <t>定　　時　　制</t>
  </si>
  <si>
    <t>全 定 併 置</t>
    <rPh sb="6" eb="7">
      <t>チ</t>
    </rPh>
    <phoneticPr fontId="3"/>
  </si>
  <si>
    <t>全　　日　　制</t>
  </si>
  <si>
    <t>工業関係計</t>
  </si>
  <si>
    <t>農業関係計</t>
  </si>
  <si>
    <t>　　農　　　　　業</t>
    <rPh sb="2" eb="3">
      <t>ノウ</t>
    </rPh>
    <rPh sb="8" eb="9">
      <t>ギョウ</t>
    </rPh>
    <phoneticPr fontId="3"/>
  </si>
  <si>
    <t>医療関係計</t>
  </si>
  <si>
    <t>理学・作業療法</t>
    <rPh sb="0" eb="2">
      <t>リガク</t>
    </rPh>
    <rPh sb="3" eb="5">
      <t>サギョウ</t>
    </rPh>
    <rPh sb="5" eb="7">
      <t>リョウホウ</t>
    </rPh>
    <phoneticPr fontId="3"/>
  </si>
  <si>
    <t>衛生関係計</t>
  </si>
  <si>
    <t>教育･社会福祉関係計</t>
  </si>
  <si>
    <t>　　保 育 士 養 成</t>
    <rPh sb="2" eb="5">
      <t>ホイク</t>
    </rPh>
    <rPh sb="6" eb="7">
      <t>シ</t>
    </rPh>
    <phoneticPr fontId="3"/>
  </si>
  <si>
    <t>　　介　護　福　祉</t>
    <rPh sb="2" eb="3">
      <t>スケ</t>
    </rPh>
    <rPh sb="4" eb="5">
      <t>ユズル</t>
    </rPh>
    <rPh sb="6" eb="7">
      <t>フク</t>
    </rPh>
    <rPh sb="8" eb="9">
      <t>シ</t>
    </rPh>
    <phoneticPr fontId="3"/>
  </si>
  <si>
    <t>商業実務関係計</t>
  </si>
  <si>
    <t>情　　　　　報</t>
    <rPh sb="0" eb="1">
      <t>ジョウ</t>
    </rPh>
    <rPh sb="6" eb="7">
      <t>ホウ</t>
    </rPh>
    <phoneticPr fontId="3"/>
  </si>
  <si>
    <t>　ビ　ジ　ネ　ス</t>
  </si>
  <si>
    <t>服飾･家政関係計</t>
  </si>
  <si>
    <t>文化･教養関係計</t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</si>
  <si>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3"/>
  </si>
  <si>
    <t>教育・社会福祉関係計</t>
  </si>
  <si>
    <t>家政関係計</t>
  </si>
  <si>
    <t>文化・教養関係計</t>
  </si>
  <si>
    <t>その他計</t>
    <rPh sb="2" eb="3">
      <t>タ</t>
    </rPh>
    <phoneticPr fontId="3"/>
  </si>
  <si>
    <t>　　　</t>
  </si>
  <si>
    <t xml:space="preserve"> 計のうち高校</t>
    <rPh sb="1" eb="2">
      <t>ケイ</t>
    </rPh>
    <phoneticPr fontId="2"/>
  </si>
  <si>
    <t>学校栄養職員</t>
    <phoneticPr fontId="2"/>
  </si>
  <si>
    <t>郡　　計</t>
    <phoneticPr fontId="2"/>
  </si>
  <si>
    <t xml:space="preserve">       単位：級、人</t>
    <phoneticPr fontId="2"/>
  </si>
  <si>
    <t>　　本　　　　　務　　　　　職　　　　　員　　　　　数</t>
    <phoneticPr fontId="2"/>
  </si>
  <si>
    <t>市　　計</t>
    <phoneticPr fontId="2"/>
  </si>
  <si>
    <t>十和田市</t>
    <phoneticPr fontId="2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</si>
  <si>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</si>
  <si>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"/>
  </si>
  <si>
    <t>市　　　　計</t>
    <phoneticPr fontId="2"/>
  </si>
  <si>
    <t>郡　　　　計</t>
    <phoneticPr fontId="2"/>
  </si>
  <si>
    <t>市　　　　計</t>
    <phoneticPr fontId="2"/>
  </si>
  <si>
    <t>本　　科　　全　　日　　制</t>
    <phoneticPr fontId="2"/>
  </si>
  <si>
    <t>本　　科　　定　　時　　制</t>
    <phoneticPr fontId="2"/>
  </si>
  <si>
    <t>市　　　　計</t>
    <phoneticPr fontId="2"/>
  </si>
  <si>
    <t>十和田市</t>
    <phoneticPr fontId="2"/>
  </si>
  <si>
    <t>区　　分</t>
    <phoneticPr fontId="2"/>
  </si>
  <si>
    <t>区 　 　　　　分</t>
    <phoneticPr fontId="2"/>
  </si>
  <si>
    <t>計</t>
    <phoneticPr fontId="2"/>
  </si>
  <si>
    <t>市　　計</t>
    <phoneticPr fontId="2"/>
  </si>
  <si>
    <t>負  担  法  に  よ  る</t>
    <phoneticPr fontId="2"/>
  </si>
  <si>
    <t>そ の 他</t>
    <phoneticPr fontId="2"/>
  </si>
  <si>
    <t>市　　計</t>
    <phoneticPr fontId="2"/>
  </si>
  <si>
    <t>十和田市</t>
    <phoneticPr fontId="2"/>
  </si>
  <si>
    <t>事 務 職 員</t>
    <phoneticPr fontId="2"/>
  </si>
  <si>
    <t xml:space="preserve">  養 護（女）</t>
    <phoneticPr fontId="2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</si>
  <si>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</si>
  <si>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</si>
  <si>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 xml:space="preserve"> 　 本                      務                      者</t>
    <phoneticPr fontId="2"/>
  </si>
  <si>
    <t>学校栄養職員</t>
    <phoneticPr fontId="2"/>
  </si>
  <si>
    <t>市　　　　計</t>
    <phoneticPr fontId="2"/>
  </si>
  <si>
    <t>単位：校、級、人</t>
    <phoneticPr fontId="2"/>
  </si>
  <si>
    <t xml:space="preserve">    単位：人</t>
    <phoneticPr fontId="2"/>
  </si>
  <si>
    <t>学　　校　　数</t>
    <phoneticPr fontId="2"/>
  </si>
  <si>
    <t>本 校</t>
    <phoneticPr fontId="2"/>
  </si>
  <si>
    <t>分 校</t>
    <phoneticPr fontId="2"/>
  </si>
  <si>
    <t>青 　 森　  市</t>
    <phoneticPr fontId="2"/>
  </si>
  <si>
    <t>弘　　前  　市</t>
    <phoneticPr fontId="2"/>
  </si>
  <si>
    <t>八 　 戸  　市</t>
    <phoneticPr fontId="2"/>
  </si>
  <si>
    <t>黒　　石　　市</t>
    <phoneticPr fontId="2"/>
  </si>
  <si>
    <t>む　  つ 　 市</t>
    <phoneticPr fontId="2"/>
  </si>
  <si>
    <t>つ　が　る　市</t>
    <rPh sb="6" eb="7">
      <t>シ</t>
    </rPh>
    <phoneticPr fontId="3"/>
  </si>
  <si>
    <t>七  　戸 　 町</t>
    <phoneticPr fontId="2"/>
  </si>
  <si>
    <t>生　　　　　　　　　　　　　　　徒　　　　　　　　　　　　　　数</t>
    <phoneticPr fontId="2"/>
  </si>
  <si>
    <t xml:space="preserve"> 総 数 の う ち</t>
    <phoneticPr fontId="2"/>
  </si>
  <si>
    <t xml:space="preserve"> 昼　　　    間</t>
    <phoneticPr fontId="2"/>
  </si>
  <si>
    <t xml:space="preserve"> 計のうち昼間</t>
    <phoneticPr fontId="2"/>
  </si>
  <si>
    <t>　　   計</t>
    <phoneticPr fontId="2"/>
  </si>
  <si>
    <t>　　　 計</t>
    <phoneticPr fontId="2"/>
  </si>
  <si>
    <t>関係分野への就職</t>
    <phoneticPr fontId="2"/>
  </si>
  <si>
    <t>総　　　　数</t>
    <rPh sb="0" eb="1">
      <t>フサ</t>
    </rPh>
    <rPh sb="5" eb="6">
      <t>カズ</t>
    </rPh>
    <phoneticPr fontId="2"/>
  </si>
  <si>
    <t>定　員</t>
    <phoneticPr fontId="2"/>
  </si>
  <si>
    <t>入　学</t>
    <phoneticPr fontId="2"/>
  </si>
  <si>
    <t>総数のうち</t>
    <phoneticPr fontId="2"/>
  </si>
  <si>
    <t>昼　  　間</t>
    <phoneticPr fontId="2"/>
  </si>
  <si>
    <t>修業年限１年
未満の課程</t>
    <rPh sb="7" eb="9">
      <t>ミマン</t>
    </rPh>
    <rPh sb="10" eb="12">
      <t>カテイ</t>
    </rPh>
    <phoneticPr fontId="2"/>
  </si>
  <si>
    <t>修業年限１年
以上の課程</t>
    <rPh sb="7" eb="9">
      <t>イジョウ</t>
    </rPh>
    <rPh sb="10" eb="12">
      <t>カテイ</t>
    </rPh>
    <phoneticPr fontId="2"/>
  </si>
  <si>
    <t>総数のうち
昼間課程</t>
    <rPh sb="0" eb="2">
      <t>ソウスウ</t>
    </rPh>
    <rPh sb="6" eb="8">
      <t>チュウカン</t>
    </rPh>
    <rPh sb="8" eb="10">
      <t>カテイ</t>
    </rPh>
    <phoneticPr fontId="2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</si>
  <si>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2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</si>
  <si>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2"/>
  </si>
  <si>
    <t>助 教 諭</t>
    <rPh sb="0" eb="1">
      <t>スケ</t>
    </rPh>
    <rPh sb="2" eb="3">
      <t>キョウ</t>
    </rPh>
    <rPh sb="4" eb="5">
      <t>サトシ</t>
    </rPh>
    <phoneticPr fontId="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</si>
  <si>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"/>
  </si>
  <si>
    <t>区 　 　分</t>
    <phoneticPr fontId="2"/>
  </si>
  <si>
    <t>区  　分</t>
    <phoneticPr fontId="2"/>
  </si>
  <si>
    <t>特別支援
学 級 数</t>
    <rPh sb="0" eb="2">
      <t>トクベツ</t>
    </rPh>
    <rPh sb="2" eb="4">
      <t>シエン</t>
    </rPh>
    <phoneticPr fontId="3"/>
  </si>
  <si>
    <t>特別支援
学級児童数</t>
    <rPh sb="0" eb="2">
      <t>トクベツ</t>
    </rPh>
    <rPh sb="2" eb="4">
      <t>シエン</t>
    </rPh>
    <phoneticPr fontId="3"/>
  </si>
  <si>
    <t>特別支援
学級生徒数</t>
    <rPh sb="0" eb="2">
      <t>トクベツ</t>
    </rPh>
    <rPh sb="2" eb="4">
      <t>シエン</t>
    </rPh>
    <phoneticPr fontId="3"/>
  </si>
  <si>
    <t>計 の う ち 分 校</t>
    <phoneticPr fontId="2"/>
  </si>
  <si>
    <t>合　計</t>
    <phoneticPr fontId="2"/>
  </si>
  <si>
    <t>全　　　日　　　制</t>
    <phoneticPr fontId="2"/>
  </si>
  <si>
    <t>合　　　　　　　　　　計</t>
    <rPh sb="0" eb="1">
      <t>ゴウ</t>
    </rPh>
    <rPh sb="11" eb="12">
      <t>ケイ</t>
    </rPh>
    <phoneticPr fontId="2"/>
  </si>
  <si>
    <t>公　　　　　　　　　　立</t>
    <rPh sb="0" eb="1">
      <t>オオヤケ</t>
    </rPh>
    <rPh sb="11" eb="12">
      <t>リツ</t>
    </rPh>
    <phoneticPr fontId="2"/>
  </si>
  <si>
    <t>私　　　　　　　　　　立</t>
    <rPh sb="0" eb="1">
      <t>ワタクシ</t>
    </rPh>
    <rPh sb="11" eb="12">
      <t>リツ</t>
    </rPh>
    <phoneticPr fontId="2"/>
  </si>
  <si>
    <t>単位：校、人</t>
    <phoneticPr fontId="2"/>
  </si>
  <si>
    <t>教 員 数
（本務者）</t>
    <phoneticPr fontId="2"/>
  </si>
  <si>
    <t>職 員 数
（本務者）</t>
    <rPh sb="0" eb="1">
      <t>ショク</t>
    </rPh>
    <rPh sb="2" eb="3">
      <t>イン</t>
    </rPh>
    <rPh sb="4" eb="5">
      <t>カズ</t>
    </rPh>
    <phoneticPr fontId="2"/>
  </si>
  <si>
    <t>男</t>
    <phoneticPr fontId="2"/>
  </si>
  <si>
    <t>風間浦村</t>
    <phoneticPr fontId="2"/>
  </si>
  <si>
    <t>六ヶ所村</t>
    <phoneticPr fontId="2"/>
  </si>
  <si>
    <t>野辺地町</t>
    <phoneticPr fontId="2"/>
  </si>
  <si>
    <t>田舎館村</t>
    <phoneticPr fontId="2"/>
  </si>
  <si>
    <t>西目屋村</t>
    <phoneticPr fontId="2"/>
  </si>
  <si>
    <t>鰺ケ沢町</t>
    <phoneticPr fontId="2"/>
  </si>
  <si>
    <t>郡　　　　計</t>
    <phoneticPr fontId="2"/>
  </si>
  <si>
    <t>十和田市</t>
    <phoneticPr fontId="2"/>
  </si>
  <si>
    <t>市　　　　計</t>
    <phoneticPr fontId="2"/>
  </si>
  <si>
    <t>修    了</t>
    <phoneticPr fontId="2"/>
  </si>
  <si>
    <t>区 　 　分</t>
    <phoneticPr fontId="2"/>
  </si>
  <si>
    <t>　　単位：園、人</t>
    <phoneticPr fontId="2"/>
  </si>
  <si>
    <t>　　准　　看　　護</t>
    <rPh sb="2" eb="3">
      <t>ジュン</t>
    </rPh>
    <rPh sb="5" eb="6">
      <t>ミル</t>
    </rPh>
    <phoneticPr fontId="2"/>
  </si>
  <si>
    <t>(-)</t>
    <phoneticPr fontId="2"/>
  </si>
  <si>
    <t>　　　　　　　　　　　　　　　　　　　　　　　　　　　　　　　　　　　　　　</t>
    <phoneticPr fontId="15"/>
  </si>
  <si>
    <t>計のうち昼間</t>
    <phoneticPr fontId="2"/>
  </si>
  <si>
    <t>　看　　　　　護</t>
    <phoneticPr fontId="2"/>
  </si>
  <si>
    <t>Ⅰ　学校調査</t>
    <phoneticPr fontId="15"/>
  </si>
  <si>
    <t xml:space="preserve"> １．幼稚園</t>
    <phoneticPr fontId="2"/>
  </si>
  <si>
    <t>(-)</t>
    <phoneticPr fontId="2"/>
  </si>
  <si>
    <t>(-)</t>
  </si>
  <si>
    <t>商　　　　　業</t>
    <rPh sb="0" eb="1">
      <t>ショウ</t>
    </rPh>
    <rPh sb="6" eb="7">
      <t>ギョウ</t>
    </rPh>
    <phoneticPr fontId="3"/>
  </si>
  <si>
    <t>旅　　　　　行</t>
    <rPh sb="0" eb="1">
      <t>リョ</t>
    </rPh>
    <rPh sb="6" eb="7">
      <t>コウ</t>
    </rPh>
    <phoneticPr fontId="3"/>
  </si>
  <si>
    <t>(X)</t>
  </si>
  <si>
    <t>秘　　　　　書</t>
    <rPh sb="0" eb="1">
      <t>ヒ</t>
    </rPh>
    <rPh sb="6" eb="7">
      <t>ショ</t>
    </rPh>
    <phoneticPr fontId="3"/>
  </si>
  <si>
    <t>経　　　　　営</t>
    <rPh sb="0" eb="1">
      <t>ヘ</t>
    </rPh>
    <rPh sb="6" eb="7">
      <t>エイ</t>
    </rPh>
    <phoneticPr fontId="3"/>
  </si>
  <si>
    <t>学校法人</t>
    <rPh sb="0" eb="2">
      <t>ガッコウ</t>
    </rPh>
    <rPh sb="2" eb="4">
      <t>ホウジン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</si>
  <si>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</si>
  <si>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>財団法人</t>
    <rPh sb="0" eb="2">
      <t>ザイダン</t>
    </rPh>
    <rPh sb="2" eb="4">
      <t>ホウジン</t>
    </rPh>
    <phoneticPr fontId="2"/>
  </si>
  <si>
    <t>社団法人</t>
    <rPh sb="0" eb="1">
      <t>シャ</t>
    </rPh>
    <rPh sb="1" eb="2">
      <t>ダン</t>
    </rPh>
    <rPh sb="2" eb="4">
      <t>ホウジン</t>
    </rPh>
    <phoneticPr fontId="2"/>
  </si>
  <si>
    <t>その他の法人</t>
    <rPh sb="2" eb="3">
      <t>タ</t>
    </rPh>
    <rPh sb="4" eb="6">
      <t>ホウジン</t>
    </rPh>
    <phoneticPr fontId="2"/>
  </si>
  <si>
    <t>私</t>
    <rPh sb="0" eb="1">
      <t>ワタシ</t>
    </rPh>
    <phoneticPr fontId="2"/>
  </si>
  <si>
    <t>個　　人</t>
    <rPh sb="0" eb="1">
      <t>コ</t>
    </rPh>
    <rPh sb="3" eb="4">
      <t>ヒト</t>
    </rPh>
    <phoneticPr fontId="2"/>
  </si>
  <si>
    <t xml:space="preserve"> ２．幼保連携型認定こども園</t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</si>
  <si>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>0歳児</t>
    <rPh sb="1" eb="3">
      <t>サイジ</t>
    </rPh>
    <phoneticPr fontId="15"/>
  </si>
  <si>
    <t>1歳児</t>
    <rPh sb="1" eb="3">
      <t>サイジ</t>
    </rPh>
    <phoneticPr fontId="15"/>
  </si>
  <si>
    <t>2歳児</t>
    <rPh sb="1" eb="3">
      <t>サイジ</t>
    </rPh>
    <phoneticPr fontId="15"/>
  </si>
  <si>
    <t>園</t>
    <rPh sb="0" eb="1">
      <t>エン</t>
    </rPh>
    <phoneticPr fontId="15"/>
  </si>
  <si>
    <t>者</t>
    <rPh sb="0" eb="1">
      <t>シャ</t>
    </rPh>
    <phoneticPr fontId="15"/>
  </si>
  <si>
    <t>３．小学校</t>
    <phoneticPr fontId="2"/>
  </si>
  <si>
    <t>４．中学校</t>
    <phoneticPr fontId="2"/>
  </si>
  <si>
    <t>５．高等学校</t>
    <phoneticPr fontId="2"/>
  </si>
  <si>
    <t>６．特別支援学校</t>
    <phoneticPr fontId="2"/>
  </si>
  <si>
    <t>７．専修学校</t>
    <phoneticPr fontId="2"/>
  </si>
  <si>
    <t>-</t>
    <phoneticPr fontId="15"/>
  </si>
  <si>
    <t>-</t>
    <phoneticPr fontId="15"/>
  </si>
  <si>
    <t>（３）特別支援学級数、児童数</t>
    <rPh sb="3" eb="5">
      <t>トクベツ</t>
    </rPh>
    <rPh sb="5" eb="7">
      <t>シエン</t>
    </rPh>
    <phoneticPr fontId="2"/>
  </si>
  <si>
    <t>(-)</t>
    <phoneticPr fontId="2"/>
  </si>
  <si>
    <t>（３）特別支援学級数、生徒数</t>
    <rPh sb="3" eb="5">
      <t>トクベツ</t>
    </rPh>
    <rPh sb="5" eb="7">
      <t>シエン</t>
    </rPh>
    <phoneticPr fontId="3"/>
  </si>
  <si>
    <t xml:space="preserve">       単位：級、人</t>
  </si>
  <si>
    <t>　　柔　道　整　復</t>
    <rPh sb="2" eb="3">
      <t>ジュウ</t>
    </rPh>
    <rPh sb="4" eb="5">
      <t>ミチ</t>
    </rPh>
    <rPh sb="6" eb="7">
      <t>ヒトシ</t>
    </rPh>
    <rPh sb="8" eb="9">
      <t>マタ</t>
    </rPh>
    <phoneticPr fontId="2"/>
  </si>
  <si>
    <t>(-)</t>
    <phoneticPr fontId="2"/>
  </si>
  <si>
    <t>者　数</t>
    <phoneticPr fontId="15"/>
  </si>
  <si>
    <t>修 了</t>
    <phoneticPr fontId="2"/>
  </si>
  <si>
    <t>-</t>
    <phoneticPr fontId="15"/>
  </si>
  <si>
    <t>　注：（　）内は青森市から私立分を、弘前市から国立及び私立分を、八戸市から私立分を、十和田市から県立分を抜き出した数値</t>
    <rPh sb="8" eb="11">
      <t>アオモリシ</t>
    </rPh>
    <rPh sb="13" eb="15">
      <t>ワタクシリツ</t>
    </rPh>
    <rPh sb="15" eb="16">
      <t>ブン</t>
    </rPh>
    <rPh sb="25" eb="26">
      <t>オヨ</t>
    </rPh>
    <rPh sb="27" eb="29">
      <t>シリツ</t>
    </rPh>
    <rPh sb="32" eb="35">
      <t>ハチノヘシ</t>
    </rPh>
    <rPh sb="37" eb="39">
      <t>シリツ</t>
    </rPh>
    <rPh sb="39" eb="40">
      <t>ブン</t>
    </rPh>
    <rPh sb="42" eb="45">
      <t>トワダ</t>
    </rPh>
    <rPh sb="48" eb="50">
      <t>ケンリツ</t>
    </rPh>
    <rPh sb="52" eb="53">
      <t>ヌ</t>
    </rPh>
    <rPh sb="54" eb="55">
      <t>ダ</t>
    </rPh>
    <rPh sb="57" eb="59">
      <t>スウチ</t>
    </rPh>
    <phoneticPr fontId="3"/>
  </si>
  <si>
    <t xml:space="preserve"> </t>
    <phoneticPr fontId="2"/>
  </si>
  <si>
    <t>29 年 度</t>
    <phoneticPr fontId="2"/>
  </si>
  <si>
    <t>29　 年 　度</t>
    <phoneticPr fontId="2"/>
  </si>
  <si>
    <t>計</t>
    <phoneticPr fontId="2"/>
  </si>
  <si>
    <t>タ イ ピ ス ト</t>
    <phoneticPr fontId="3"/>
  </si>
  <si>
    <t>　注：（　）内は青森市から私立分を、弘前市から国立及び私立分を、八戸市から私立分を、十和田市から県立分を抜き出した数値</t>
    <rPh sb="8" eb="11">
      <t>アオモリシ</t>
    </rPh>
    <rPh sb="13" eb="15">
      <t>ワタクシリツ</t>
    </rPh>
    <rPh sb="15" eb="16">
      <t>ブン</t>
    </rPh>
    <rPh sb="25" eb="26">
      <t>オヨ</t>
    </rPh>
    <rPh sb="27" eb="29">
      <t>シリツ</t>
    </rPh>
    <rPh sb="32" eb="35">
      <t>ハチノヘシ</t>
    </rPh>
    <rPh sb="37" eb="39">
      <t>シリツ</t>
    </rPh>
    <rPh sb="39" eb="40">
      <t>ブン</t>
    </rPh>
    <phoneticPr fontId="3"/>
  </si>
  <si>
    <t>注：（　）内は弘前市から国立分を抜き出した数値</t>
    <rPh sb="16" eb="17">
      <t>ヌ</t>
    </rPh>
    <rPh sb="18" eb="19">
      <t>ダ</t>
    </rPh>
    <rPh sb="21" eb="23">
      <t>スウチ</t>
    </rPh>
    <phoneticPr fontId="2"/>
  </si>
  <si>
    <t xml:space="preserve"> 29　年　度</t>
    <phoneticPr fontId="15"/>
  </si>
  <si>
    <t xml:space="preserve"> 29　年　度</t>
    <phoneticPr fontId="15"/>
  </si>
  <si>
    <t xml:space="preserve"> 30　年　度</t>
    <phoneticPr fontId="2"/>
  </si>
  <si>
    <t xml:space="preserve">  29　年　度</t>
  </si>
  <si>
    <t xml:space="preserve">  30　年　度</t>
    <phoneticPr fontId="2"/>
  </si>
  <si>
    <t xml:space="preserve">  29　年　度</t>
    <phoneticPr fontId="2"/>
  </si>
  <si>
    <t xml:space="preserve">  30　年　度</t>
    <phoneticPr fontId="2"/>
  </si>
  <si>
    <t>　29　年　度</t>
    <phoneticPr fontId="2"/>
  </si>
  <si>
    <t>　30　年　度</t>
    <phoneticPr fontId="2"/>
  </si>
  <si>
    <t xml:space="preserve">  29　年　度</t>
    <phoneticPr fontId="2"/>
  </si>
  <si>
    <t xml:space="preserve">  29　年　度</t>
    <phoneticPr fontId="2"/>
  </si>
  <si>
    <t>　29　年　度</t>
    <phoneticPr fontId="2"/>
  </si>
  <si>
    <t xml:space="preserve">  29　年　度</t>
    <phoneticPr fontId="2"/>
  </si>
  <si>
    <t>29 年 度</t>
  </si>
  <si>
    <t>30 年 度</t>
  </si>
  <si>
    <t>30 年 度</t>
    <phoneticPr fontId="2"/>
  </si>
  <si>
    <t>29　年　度</t>
    <phoneticPr fontId="2"/>
  </si>
  <si>
    <t>30　年　度</t>
    <phoneticPr fontId="2"/>
  </si>
  <si>
    <t>30　 年 　度</t>
    <phoneticPr fontId="2"/>
  </si>
  <si>
    <t>29　　年　　度</t>
    <phoneticPr fontId="2"/>
  </si>
  <si>
    <t>30　　年　　度</t>
    <phoneticPr fontId="2"/>
  </si>
  <si>
    <r>
      <rPr>
        <sz val="10"/>
        <rFont val="ＭＳ 明朝"/>
        <family val="1"/>
        <charset val="128"/>
      </rPr>
      <t xml:space="preserve">           </t>
    </r>
    <r>
      <rPr>
        <sz val="12"/>
        <rFont val="ＭＳ 明朝"/>
        <family val="1"/>
        <charset val="128"/>
      </rPr>
      <t xml:space="preserve"> ﾌｧｯｼｮﾝﾋﾞｼﾞﾈｽ  </t>
    </r>
    <phoneticPr fontId="2"/>
  </si>
  <si>
    <t>（３）学科別家庭別入学者数</t>
    <rPh sb="3" eb="5">
      <t>ガッカ</t>
    </rPh>
    <rPh sb="5" eb="6">
      <t>ベツ</t>
    </rPh>
    <rPh sb="6" eb="8">
      <t>カテイ</t>
    </rPh>
    <rPh sb="8" eb="9">
      <t>ベツ</t>
    </rPh>
    <rPh sb="9" eb="12">
      <t>ニュウガクシャ</t>
    </rPh>
    <rPh sb="12" eb="13">
      <t>スウ</t>
    </rPh>
    <phoneticPr fontId="2"/>
  </si>
  <si>
    <t>（４）学科別課程別卒業者数</t>
    <rPh sb="9" eb="12">
      <t>ソツギョウシャ</t>
    </rPh>
    <phoneticPr fontId="2"/>
  </si>
  <si>
    <t>卒　業　者　数</t>
    <phoneticPr fontId="2"/>
  </si>
  <si>
    <t>８．各種学校</t>
    <rPh sb="2" eb="4">
      <t>カクシュ</t>
    </rPh>
    <phoneticPr fontId="2"/>
  </si>
  <si>
    <t xml:space="preserve"> 区　　　分</t>
    <phoneticPr fontId="15"/>
  </si>
  <si>
    <t>29　　年　　度</t>
    <phoneticPr fontId="15"/>
  </si>
  <si>
    <t xml:space="preserve"> 総数のうち高校</t>
    <phoneticPr fontId="15"/>
  </si>
  <si>
    <r>
      <t>　　　生　　　　　　　　　　　　　　　徒　　　　　　　　　　　　　　</t>
    </r>
    <r>
      <rPr>
        <sz val="10"/>
        <rFont val="ＭＳ 明朝"/>
        <family val="1"/>
        <charset val="128"/>
      </rPr>
      <t>数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</si>
</sst>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_);[Red]\(0\)"/>
    <numFmt numFmtId="177" formatCode="\(###,###,###\)"/>
    <numFmt numFmtId="178" formatCode="#,##0_);[Red]\(#,##0\)"/>
  </numFmts>
  <fonts count="2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4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</xf>
    <xf numFmtId="41" fontId="6" fillId="0" borderId="2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41" fontId="8" fillId="0" borderId="2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41" fontId="6" fillId="0" borderId="2" xfId="0" quotePrefix="1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textRotation="255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horizontal="right" vertical="center"/>
    </xf>
    <xf numFmtId="41" fontId="10" fillId="0" borderId="12" xfId="0" applyNumberFormat="1" applyFont="1" applyFill="1" applyBorder="1" applyAlignment="1" applyProtection="1">
      <alignment horizontal="right" vertical="center"/>
    </xf>
    <xf numFmtId="41" fontId="11" fillId="0" borderId="2" xfId="0" applyNumberFormat="1" applyFont="1" applyFill="1" applyBorder="1" applyAlignment="1" applyProtection="1">
      <alignment horizontal="right" vertical="center"/>
    </xf>
    <xf numFmtId="41" fontId="11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/>
    </xf>
    <xf numFmtId="41" fontId="3" fillId="0" borderId="2" xfId="0" applyNumberFormat="1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</xf>
    <xf numFmtId="41" fontId="11" fillId="0" borderId="1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textRotation="255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2" xfId="0" quotePrefix="1" applyNumberFormat="1" applyFont="1" applyFill="1" applyBorder="1" applyAlignment="1" applyProtection="1">
      <alignment horizontal="right" vertical="center"/>
    </xf>
    <xf numFmtId="41" fontId="3" fillId="0" borderId="14" xfId="0" quotePrefix="1" applyNumberFormat="1" applyFont="1" applyFill="1" applyBorder="1" applyAlignment="1" applyProtection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41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vertical="center"/>
    </xf>
    <xf numFmtId="41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41" fontId="3" fillId="0" borderId="8" xfId="0" applyNumberFormat="1" applyFont="1" applyFill="1" applyBorder="1" applyAlignment="1" applyProtection="1">
      <alignment vertical="center"/>
    </xf>
    <xf numFmtId="41" fontId="3" fillId="0" borderId="10" xfId="0" applyNumberFormat="1" applyFont="1" applyFill="1" applyBorder="1" applyAlignment="1" applyProtection="1">
      <alignment vertical="center"/>
    </xf>
    <xf numFmtId="41" fontId="10" fillId="0" borderId="12" xfId="0" applyNumberFormat="1" applyFont="1" applyFill="1" applyBorder="1" applyAlignment="1" applyProtection="1">
      <alignment vertical="center"/>
    </xf>
    <xf numFmtId="41" fontId="11" fillId="0" borderId="14" xfId="0" applyNumberFormat="1" applyFont="1" applyFill="1" applyBorder="1" applyAlignment="1" applyProtection="1">
      <alignment vertical="center"/>
    </xf>
    <xf numFmtId="41" fontId="3" fillId="0" borderId="14" xfId="0" applyNumberFormat="1" applyFont="1" applyFill="1" applyBorder="1" applyAlignment="1" applyProtection="1">
      <alignment vertical="center"/>
    </xf>
    <xf numFmtId="41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1" xfId="0" applyNumberFormat="1" applyFont="1" applyFill="1" applyBorder="1" applyAlignment="1" applyProtection="1">
      <alignment vertical="center"/>
    </xf>
    <xf numFmtId="41" fontId="3" fillId="0" borderId="1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41" fontId="3" fillId="0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11" fillId="0" borderId="2" xfId="0" applyNumberFormat="1" applyFont="1" applyFill="1" applyBorder="1" applyAlignment="1" applyProtection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quotePrefix="1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/>
    </xf>
    <xf numFmtId="41" fontId="3" fillId="0" borderId="8" xfId="0" quotePrefix="1" applyNumberFormat="1" applyFont="1" applyFill="1" applyBorder="1" applyAlignment="1" applyProtection="1">
      <alignment horizontal="right" vertical="center"/>
    </xf>
    <xf numFmtId="41" fontId="11" fillId="0" borderId="3" xfId="0" applyNumberFormat="1" applyFont="1" applyFill="1" applyBorder="1" applyAlignment="1" applyProtection="1">
      <alignment vertical="center"/>
    </xf>
    <xf numFmtId="41" fontId="3" fillId="0" borderId="3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14" xfId="0" applyNumberFormat="1" applyFont="1" applyFill="1" applyBorder="1" applyAlignment="1" applyProtection="1">
      <alignment vertical="center"/>
    </xf>
    <xf numFmtId="178" fontId="3" fillId="0" borderId="14" xfId="0" quotePrefix="1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8" fontId="3" fillId="0" borderId="2" xfId="0" quotePrefix="1" applyNumberFormat="1" applyFont="1" applyFill="1" applyBorder="1" applyAlignment="1" applyProtection="1">
      <alignment vertical="center"/>
    </xf>
    <xf numFmtId="41" fontId="11" fillId="0" borderId="0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 applyProtection="1">
      <alignment horizontal="lef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41" fontId="3" fillId="0" borderId="9" xfId="0" applyNumberFormat="1" applyFont="1" applyFill="1" applyBorder="1" applyAlignment="1" applyProtection="1">
      <alignment horizontal="right" vertical="center"/>
    </xf>
    <xf numFmtId="41" fontId="3" fillId="0" borderId="8" xfId="0" applyNumberFormat="1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center" vertical="center"/>
    </xf>
    <xf numFmtId="41" fontId="10" fillId="0" borderId="1" xfId="0" applyNumberFormat="1" applyFont="1" applyFill="1" applyBorder="1" applyAlignment="1" applyProtection="1">
      <alignment horizontal="right" vertical="center"/>
    </xf>
    <xf numFmtId="41" fontId="10" fillId="0" borderId="13" xfId="0" applyNumberFormat="1" applyFont="1" applyFill="1" applyBorder="1" applyAlignment="1" applyProtection="1">
      <alignment horizontal="right" vertical="center"/>
    </xf>
    <xf numFmtId="41" fontId="11" fillId="0" borderId="11" xfId="0" applyNumberFormat="1" applyFont="1" applyFill="1" applyBorder="1" applyAlignment="1" applyProtection="1">
      <alignment horizontal="right" vertical="center"/>
    </xf>
    <xf numFmtId="41" fontId="11" fillId="0" borderId="8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 applyProtection="1">
      <alignment vertical="center"/>
    </xf>
    <xf numFmtId="41" fontId="10" fillId="0" borderId="11" xfId="0" applyNumberFormat="1" applyFont="1" applyFill="1" applyBorder="1" applyAlignment="1" applyProtection="1">
      <alignment vertical="center"/>
    </xf>
    <xf numFmtId="41" fontId="10" fillId="0" borderId="13" xfId="0" applyNumberFormat="1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41" fontId="10" fillId="0" borderId="16" xfId="0" applyNumberFormat="1" applyFont="1" applyFill="1" applyBorder="1" applyAlignment="1" applyProtection="1">
      <alignment horizontal="right" vertical="center"/>
    </xf>
    <xf numFmtId="41" fontId="10" fillId="0" borderId="17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176" fontId="3" fillId="0" borderId="14" xfId="0" quotePrefix="1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41" fontId="6" fillId="0" borderId="14" xfId="0" applyNumberFormat="1" applyFont="1" applyFill="1" applyBorder="1" applyAlignment="1" applyProtection="1">
      <alignment vertical="center"/>
    </xf>
    <xf numFmtId="41" fontId="7" fillId="0" borderId="14" xfId="0" applyNumberFormat="1" applyFont="1" applyFill="1" applyBorder="1" applyAlignment="1" applyProtection="1">
      <alignment vertical="center"/>
    </xf>
    <xf numFmtId="41" fontId="8" fillId="0" borderId="14" xfId="0" applyNumberFormat="1" applyFont="1" applyFill="1" applyBorder="1" applyAlignment="1" applyProtection="1">
      <alignment vertical="center"/>
    </xf>
    <xf numFmtId="41" fontId="6" fillId="0" borderId="14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vertical="center"/>
    </xf>
    <xf numFmtId="41" fontId="11" fillId="2" borderId="2" xfId="0" applyNumberFormat="1" applyFont="1" applyFill="1" applyBorder="1" applyAlignment="1" applyProtection="1">
      <alignment horizontal="right" vertical="center"/>
    </xf>
    <xf numFmtId="41" fontId="11" fillId="2" borderId="14" xfId="0" applyNumberFormat="1" applyFont="1" applyFill="1" applyBorder="1" applyAlignment="1" applyProtection="1">
      <alignment horizontal="right" vertical="center"/>
    </xf>
    <xf numFmtId="41" fontId="11" fillId="2" borderId="0" xfId="0" applyNumberFormat="1" applyFont="1" applyFill="1" applyBorder="1" applyAlignment="1" applyProtection="1">
      <alignment horizontal="right" vertical="center"/>
    </xf>
    <xf numFmtId="41" fontId="11" fillId="2" borderId="2" xfId="0" applyNumberFormat="1" applyFont="1" applyFill="1" applyBorder="1" applyAlignment="1" applyProtection="1">
      <alignment vertical="center"/>
    </xf>
    <xf numFmtId="41" fontId="11" fillId="2" borderId="14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1" fontId="8" fillId="2" borderId="2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vertical="center"/>
    </xf>
    <xf numFmtId="41" fontId="8" fillId="2" borderId="2" xfId="0" quotePrefix="1" applyNumberFormat="1" applyFont="1" applyFill="1" applyBorder="1" applyAlignment="1" applyProtection="1">
      <alignment horizontal="right" vertical="center"/>
    </xf>
    <xf numFmtId="0" fontId="8" fillId="2" borderId="3" xfId="0" applyFont="1" applyFill="1" applyBorder="1" applyAlignment="1">
      <alignment vertical="center"/>
    </xf>
    <xf numFmtId="41" fontId="11" fillId="2" borderId="0" xfId="0" applyNumberFormat="1" applyFont="1" applyFill="1" applyBorder="1" applyAlignment="1" applyProtection="1">
      <alignment vertical="center"/>
    </xf>
    <xf numFmtId="41" fontId="8" fillId="2" borderId="0" xfId="0" applyNumberFormat="1" applyFont="1" applyFill="1" applyBorder="1" applyAlignment="1" applyProtection="1">
      <alignment vertical="center"/>
    </xf>
    <xf numFmtId="41" fontId="11" fillId="2" borderId="3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41" fontId="11" fillId="2" borderId="2" xfId="0" quotePrefix="1" applyNumberFormat="1" applyFont="1" applyFill="1" applyBorder="1" applyAlignment="1" applyProtection="1">
      <alignment horizontal="right" vertical="center"/>
    </xf>
    <xf numFmtId="41" fontId="11" fillId="2" borderId="14" xfId="0" quotePrefix="1" applyNumberFormat="1" applyFont="1" applyFill="1" applyBorder="1" applyAlignment="1" applyProtection="1">
      <alignment horizontal="right" vertical="center"/>
    </xf>
    <xf numFmtId="41" fontId="11" fillId="0" borderId="8" xfId="0" applyNumberFormat="1" applyFont="1" applyFill="1" applyBorder="1" applyAlignment="1" applyProtection="1">
      <alignment vertical="center"/>
    </xf>
    <xf numFmtId="41" fontId="11" fillId="0" borderId="10" xfId="0" applyNumberFormat="1" applyFont="1" applyFill="1" applyBorder="1" applyAlignment="1" applyProtection="1">
      <alignment vertical="center"/>
    </xf>
    <xf numFmtId="41" fontId="3" fillId="0" borderId="10" xfId="0" quotePrefix="1" applyNumberFormat="1" applyFont="1" applyFill="1" applyBorder="1" applyAlignment="1" applyProtection="1">
      <alignment horizontal="right" vertical="center"/>
    </xf>
    <xf numFmtId="41" fontId="3" fillId="0" borderId="15" xfId="0" quotePrefix="1" applyNumberFormat="1" applyFont="1" applyFill="1" applyBorder="1" applyAlignment="1" applyProtection="1">
      <alignment horizontal="right" vertical="center"/>
    </xf>
    <xf numFmtId="41" fontId="18" fillId="0" borderId="0" xfId="0" applyNumberFormat="1" applyFont="1" applyFill="1" applyBorder="1" applyAlignment="1" applyProtection="1">
      <alignment horizontal="right" vertical="center"/>
    </xf>
    <xf numFmtId="41" fontId="18" fillId="0" borderId="9" xfId="0" applyNumberFormat="1" applyFont="1" applyFill="1" applyBorder="1" applyAlignment="1" applyProtection="1">
      <alignment horizontal="right" vertical="center"/>
    </xf>
    <xf numFmtId="41" fontId="18" fillId="0" borderId="8" xfId="0" applyNumberFormat="1" applyFont="1" applyFill="1" applyBorder="1" applyAlignment="1" applyProtection="1">
      <alignment horizontal="right" vertical="center"/>
    </xf>
    <xf numFmtId="41" fontId="3" fillId="0" borderId="9" xfId="0" quotePrefix="1" applyNumberFormat="1" applyFont="1" applyFill="1" applyBorder="1" applyAlignment="1" applyProtection="1">
      <alignment horizontal="right" vertical="center"/>
    </xf>
    <xf numFmtId="41" fontId="3" fillId="0" borderId="2" xfId="0" applyNumberFormat="1" applyFont="1" applyFill="1" applyBorder="1" applyAlignment="1">
      <alignment vertical="center"/>
    </xf>
    <xf numFmtId="41" fontId="17" fillId="0" borderId="0" xfId="0" applyNumberFormat="1" applyFont="1" applyAlignment="1">
      <alignment vertical="center" shrinkToFit="1"/>
    </xf>
    <xf numFmtId="41" fontId="17" fillId="0" borderId="14" xfId="0" applyNumberFormat="1" applyFont="1" applyBorder="1" applyAlignment="1">
      <alignment vertical="center" shrinkToFit="1"/>
    </xf>
    <xf numFmtId="41" fontId="10" fillId="0" borderId="12" xfId="0" applyNumberFormat="1" applyFont="1" applyFill="1" applyBorder="1" applyAlignment="1" applyProtection="1">
      <alignment vertical="center" shrinkToFit="1"/>
    </xf>
    <xf numFmtId="41" fontId="11" fillId="0" borderId="2" xfId="0" applyNumberFormat="1" applyFont="1" applyFill="1" applyBorder="1" applyAlignment="1" applyProtection="1">
      <alignment vertical="center" shrinkToFit="1"/>
    </xf>
    <xf numFmtId="177" fontId="13" fillId="0" borderId="18" xfId="0" applyNumberFormat="1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 applyProtection="1">
      <alignment horizontal="distributed" vertical="center"/>
    </xf>
    <xf numFmtId="177" fontId="3" fillId="0" borderId="19" xfId="0" quotePrefix="1" applyNumberFormat="1" applyFont="1" applyFill="1" applyBorder="1" applyAlignment="1" applyProtection="1">
      <alignment horizontal="right" vertical="center"/>
    </xf>
    <xf numFmtId="177" fontId="3" fillId="0" borderId="20" xfId="0" quotePrefix="1" applyNumberFormat="1" applyFont="1" applyFill="1" applyBorder="1" applyAlignment="1" applyProtection="1">
      <alignment horizontal="right" vertical="center"/>
    </xf>
    <xf numFmtId="177" fontId="3" fillId="0" borderId="20" xfId="0" applyNumberFormat="1" applyFont="1" applyFill="1" applyBorder="1" applyAlignment="1" applyProtection="1">
      <alignment horizontal="right" vertical="center"/>
    </xf>
    <xf numFmtId="177" fontId="3" fillId="0" borderId="18" xfId="0" quotePrefix="1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7" fontId="14" fillId="0" borderId="20" xfId="0" quotePrefix="1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177" fontId="14" fillId="0" borderId="18" xfId="0" quotePrefix="1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>
      <alignment vertical="center"/>
    </xf>
    <xf numFmtId="177" fontId="14" fillId="0" borderId="21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distributed" vertical="center"/>
    </xf>
    <xf numFmtId="41" fontId="3" fillId="0" borderId="23" xfId="0" applyNumberFormat="1" applyFont="1" applyFill="1" applyBorder="1" applyAlignment="1" applyProtection="1">
      <alignment vertical="center"/>
    </xf>
    <xf numFmtId="41" fontId="3" fillId="0" borderId="22" xfId="0" applyNumberFormat="1" applyFont="1" applyFill="1" applyBorder="1" applyAlignment="1" applyProtection="1">
      <alignment vertical="center"/>
    </xf>
    <xf numFmtId="41" fontId="3" fillId="0" borderId="22" xfId="0" quotePrefix="1" applyNumberFormat="1" applyFont="1" applyFill="1" applyBorder="1" applyAlignment="1" applyProtection="1">
      <alignment horizontal="right" vertical="center"/>
    </xf>
    <xf numFmtId="41" fontId="3" fillId="0" borderId="24" xfId="0" applyNumberFormat="1" applyFont="1" applyFill="1" applyBorder="1" applyAlignment="1" applyProtection="1">
      <alignment vertical="center"/>
    </xf>
    <xf numFmtId="0" fontId="6" fillId="0" borderId="25" xfId="0" applyFont="1" applyFill="1" applyBorder="1" applyAlignment="1">
      <alignment vertical="center"/>
    </xf>
    <xf numFmtId="41" fontId="3" fillId="0" borderId="22" xfId="0" applyNumberFormat="1" applyFont="1" applyFill="1" applyBorder="1" applyAlignment="1" applyProtection="1">
      <alignment horizontal="right" vertical="center"/>
    </xf>
    <xf numFmtId="41" fontId="3" fillId="0" borderId="24" xfId="0" applyNumberFormat="1" applyFont="1" applyFill="1" applyBorder="1" applyAlignment="1" applyProtection="1">
      <alignment horizontal="right" vertical="center"/>
    </xf>
    <xf numFmtId="41" fontId="3" fillId="0" borderId="24" xfId="0" quotePrefix="1" applyNumberFormat="1" applyFont="1" applyFill="1" applyBorder="1" applyAlignment="1" applyProtection="1">
      <alignment horizontal="right" vertical="center"/>
    </xf>
    <xf numFmtId="41" fontId="6" fillId="0" borderId="22" xfId="0" applyNumberFormat="1" applyFont="1" applyFill="1" applyBorder="1" applyAlignment="1" applyProtection="1">
      <alignment horizontal="right" vertical="center"/>
    </xf>
    <xf numFmtId="41" fontId="6" fillId="0" borderId="25" xfId="0" applyNumberFormat="1" applyFont="1" applyFill="1" applyBorder="1" applyAlignment="1" applyProtection="1">
      <alignment vertical="center"/>
    </xf>
    <xf numFmtId="41" fontId="6" fillId="0" borderId="22" xfId="0" quotePrefix="1" applyNumberFormat="1" applyFont="1" applyFill="1" applyBorder="1" applyAlignment="1" applyProtection="1">
      <alignment horizontal="right" vertical="center"/>
    </xf>
    <xf numFmtId="41" fontId="3" fillId="0" borderId="25" xfId="0" applyNumberFormat="1" applyFont="1" applyFill="1" applyBorder="1" applyAlignment="1" applyProtection="1">
      <alignment vertical="center"/>
    </xf>
    <xf numFmtId="41" fontId="3" fillId="0" borderId="23" xfId="0" applyNumberFormat="1" applyFont="1" applyFill="1" applyBorder="1" applyAlignment="1" applyProtection="1">
      <alignment horizontal="right" vertical="center"/>
    </xf>
    <xf numFmtId="41" fontId="3" fillId="0" borderId="25" xfId="0" quotePrefix="1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</xf>
    <xf numFmtId="41" fontId="3" fillId="0" borderId="25" xfId="0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 textRotation="255"/>
    </xf>
    <xf numFmtId="0" fontId="3" fillId="0" borderId="19" xfId="0" applyFont="1" applyFill="1" applyBorder="1" applyAlignment="1" applyProtection="1">
      <alignment horizontal="distributed" vertical="center"/>
    </xf>
    <xf numFmtId="41" fontId="3" fillId="0" borderId="20" xfId="0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horizontal="right" vertical="center"/>
    </xf>
    <xf numFmtId="41" fontId="3" fillId="0" borderId="18" xfId="0" applyNumberFormat="1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distributed" vertical="center"/>
    </xf>
    <xf numFmtId="41" fontId="3" fillId="0" borderId="27" xfId="0" applyNumberFormat="1" applyFont="1" applyFill="1" applyBorder="1" applyAlignment="1" applyProtection="1">
      <alignment horizontal="right" vertical="center"/>
    </xf>
    <xf numFmtId="41" fontId="3" fillId="0" borderId="28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vertical="center"/>
    </xf>
    <xf numFmtId="41" fontId="3" fillId="0" borderId="26" xfId="0" applyNumberFormat="1" applyFont="1" applyFill="1" applyBorder="1" applyAlignment="1" applyProtection="1">
      <alignment horizontal="right" vertical="center"/>
    </xf>
    <xf numFmtId="41" fontId="3" fillId="0" borderId="29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distributed" vertical="center"/>
    </xf>
    <xf numFmtId="41" fontId="3" fillId="0" borderId="30" xfId="0" quotePrefix="1" applyNumberFormat="1" applyFont="1" applyFill="1" applyBorder="1" applyAlignment="1" applyProtection="1">
      <alignment horizontal="right" vertical="center"/>
    </xf>
    <xf numFmtId="41" fontId="3" fillId="0" borderId="32" xfId="0" quotePrefix="1" applyNumberFormat="1" applyFont="1" applyFill="1" applyBorder="1" applyAlignment="1" applyProtection="1">
      <alignment horizontal="right" vertical="center"/>
    </xf>
    <xf numFmtId="41" fontId="3" fillId="0" borderId="31" xfId="0" applyNumberFormat="1" applyFont="1" applyFill="1" applyBorder="1" applyAlignment="1" applyProtection="1">
      <alignment horizontal="right" vertical="center"/>
    </xf>
    <xf numFmtId="41" fontId="3" fillId="0" borderId="30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41" fontId="3" fillId="0" borderId="20" xfId="0" applyNumberFormat="1" applyFont="1" applyFill="1" applyBorder="1" applyAlignment="1" applyProtection="1">
      <alignment vertical="center"/>
    </xf>
    <xf numFmtId="41" fontId="3" fillId="0" borderId="18" xfId="0" applyNumberFormat="1" applyFont="1" applyFill="1" applyBorder="1" applyAlignment="1" applyProtection="1">
      <alignment vertical="center"/>
    </xf>
    <xf numFmtId="41" fontId="3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distributed" vertical="center"/>
    </xf>
    <xf numFmtId="41" fontId="3" fillId="0" borderId="18" xfId="0" quotePrefix="1" applyNumberFormat="1" applyFont="1" applyFill="1" applyBorder="1" applyAlignment="1" applyProtection="1">
      <alignment horizontal="right" vertical="center"/>
    </xf>
    <xf numFmtId="41" fontId="6" fillId="0" borderId="18" xfId="0" applyNumberFormat="1" applyFont="1" applyFill="1" applyBorder="1" applyAlignment="1" applyProtection="1">
      <alignment horizontal="right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distributed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 applyProtection="1">
      <alignment horizontal="distributed" vertical="center"/>
    </xf>
    <xf numFmtId="177" fontId="3" fillId="0" borderId="21" xfId="0" quotePrefix="1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 applyProtection="1">
      <alignment horizontal="distributed"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</xf>
    <xf numFmtId="41" fontId="3" fillId="0" borderId="20" xfId="0" quotePrefix="1" applyNumberFormat="1" applyFont="1" applyFill="1" applyBorder="1" applyAlignment="1" applyProtection="1">
      <alignment horizontal="right" vertical="center"/>
    </xf>
    <xf numFmtId="41" fontId="6" fillId="0" borderId="18" xfId="0" quotePrefix="1" applyNumberFormat="1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distributed" vertical="center"/>
    </xf>
    <xf numFmtId="41" fontId="3" fillId="0" borderId="26" xfId="0" applyNumberFormat="1" applyFont="1" applyFill="1" applyBorder="1" applyAlignment="1" applyProtection="1">
      <alignment vertical="center"/>
    </xf>
    <xf numFmtId="41" fontId="3" fillId="0" borderId="28" xfId="0" quotePrefix="1" applyNumberFormat="1" applyFont="1" applyFill="1" applyBorder="1" applyAlignment="1" applyProtection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 applyProtection="1">
      <alignment vertical="center"/>
    </xf>
    <xf numFmtId="0" fontId="6" fillId="0" borderId="29" xfId="0" applyFont="1" applyFill="1" applyBorder="1" applyAlignment="1">
      <alignment vertical="center"/>
    </xf>
    <xf numFmtId="41" fontId="3" fillId="0" borderId="26" xfId="0" quotePrefix="1" applyNumberFormat="1" applyFont="1" applyFill="1" applyBorder="1" applyAlignment="1" applyProtection="1">
      <alignment horizontal="right" vertical="center"/>
    </xf>
    <xf numFmtId="41" fontId="6" fillId="0" borderId="26" xfId="0" quotePrefix="1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vertical="center"/>
    </xf>
    <xf numFmtId="41" fontId="3" fillId="0" borderId="23" xfId="0" quotePrefix="1" applyNumberFormat="1" applyFont="1" applyFill="1" applyBorder="1" applyAlignment="1" applyProtection="1">
      <alignment horizontal="right" vertical="center"/>
    </xf>
    <xf numFmtId="41" fontId="3" fillId="0" borderId="29" xfId="0" quotePrefix="1" applyNumberFormat="1" applyFont="1" applyFill="1" applyBorder="1" applyAlignment="1" applyProtection="1">
      <alignment horizontal="right" vertical="center"/>
    </xf>
    <xf numFmtId="41" fontId="6" fillId="0" borderId="26" xfId="0" applyNumberFormat="1" applyFont="1" applyFill="1" applyBorder="1" applyAlignment="1" applyProtection="1">
      <alignment horizontal="right" vertical="center"/>
    </xf>
    <xf numFmtId="41" fontId="3" fillId="0" borderId="21" xfId="0" quotePrefix="1" applyNumberFormat="1" applyFont="1" applyFill="1" applyBorder="1" applyAlignment="1" applyProtection="1">
      <alignment horizontal="right" vertical="center"/>
    </xf>
    <xf numFmtId="41" fontId="3" fillId="0" borderId="30" xfId="0" applyNumberFormat="1" applyFont="1" applyFill="1" applyBorder="1" applyAlignment="1" applyProtection="1">
      <alignment vertical="center"/>
    </xf>
    <xf numFmtId="41" fontId="3" fillId="0" borderId="32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>
      <alignment vertical="center"/>
    </xf>
    <xf numFmtId="41" fontId="3" fillId="0" borderId="32" xfId="0" applyNumberFormat="1" applyFont="1" applyFill="1" applyBorder="1" applyAlignment="1" applyProtection="1">
      <alignment horizontal="right" vertical="center"/>
    </xf>
    <xf numFmtId="0" fontId="3" fillId="0" borderId="33" xfId="0" applyFont="1" applyFill="1" applyBorder="1" applyAlignment="1" applyProtection="1">
      <alignment horizontal="distributed" vertical="center"/>
    </xf>
    <xf numFmtId="0" fontId="11" fillId="0" borderId="25" xfId="0" applyFont="1" applyFill="1" applyBorder="1" applyAlignment="1" applyProtection="1">
      <alignment vertical="center"/>
    </xf>
    <xf numFmtId="0" fontId="8" fillId="0" borderId="25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vertical="center"/>
    </xf>
    <xf numFmtId="0" fontId="11" fillId="0" borderId="29" xfId="0" applyFont="1" applyFill="1" applyBorder="1" applyAlignment="1" applyProtection="1">
      <alignment vertical="center"/>
    </xf>
    <xf numFmtId="0" fontId="8" fillId="0" borderId="21" xfId="0" applyFont="1" applyFill="1" applyBorder="1" applyAlignment="1">
      <alignment vertical="center"/>
    </xf>
    <xf numFmtId="41" fontId="11" fillId="0" borderId="18" xfId="0" quotePrefix="1" applyNumberFormat="1" applyFont="1" applyFill="1" applyBorder="1" applyAlignment="1" applyProtection="1">
      <alignment horizontal="right" vertical="center"/>
    </xf>
    <xf numFmtId="0" fontId="3" fillId="0" borderId="34" xfId="0" applyFont="1" applyFill="1" applyBorder="1" applyAlignment="1" applyProtection="1">
      <alignment horizontal="center" vertical="center"/>
    </xf>
    <xf numFmtId="41" fontId="3" fillId="0" borderId="34" xfId="0" applyNumberFormat="1" applyFont="1" applyFill="1" applyBorder="1" applyAlignment="1" applyProtection="1">
      <alignment horizontal="right" vertical="center"/>
    </xf>
    <xf numFmtId="41" fontId="3" fillId="0" borderId="35" xfId="0" applyNumberFormat="1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center" vertical="center"/>
    </xf>
    <xf numFmtId="41" fontId="3" fillId="0" borderId="19" xfId="0" applyNumberFormat="1" applyFont="1" applyFill="1" applyBorder="1" applyAlignment="1" applyProtection="1">
      <alignment vertical="center"/>
    </xf>
    <xf numFmtId="41" fontId="6" fillId="0" borderId="21" xfId="0" applyNumberFormat="1" applyFont="1" applyFill="1" applyBorder="1" applyAlignment="1" applyProtection="1">
      <alignment vertical="center"/>
    </xf>
    <xf numFmtId="41" fontId="3" fillId="0" borderId="27" xfId="0" applyNumberFormat="1" applyFont="1" applyFill="1" applyBorder="1" applyAlignment="1" applyProtection="1">
      <alignment vertical="center"/>
    </xf>
    <xf numFmtId="41" fontId="3" fillId="0" borderId="29" xfId="0" applyNumberFormat="1" applyFont="1" applyFill="1" applyBorder="1" applyAlignment="1" applyProtection="1">
      <alignment vertical="center"/>
    </xf>
    <xf numFmtId="41" fontId="6" fillId="0" borderId="29" xfId="0" applyNumberFormat="1" applyFont="1" applyFill="1" applyBorder="1" applyAlignment="1" applyProtection="1">
      <alignment vertical="center"/>
    </xf>
    <xf numFmtId="41" fontId="3" fillId="0" borderId="27" xfId="0" quotePrefix="1" applyNumberFormat="1" applyFont="1" applyFill="1" applyBorder="1" applyAlignment="1" applyProtection="1">
      <alignment horizontal="right" vertical="center"/>
    </xf>
    <xf numFmtId="41" fontId="11" fillId="0" borderId="28" xfId="0" quotePrefix="1" applyNumberFormat="1" applyFont="1" applyFill="1" applyBorder="1" applyAlignment="1" applyProtection="1">
      <alignment horizontal="right" vertical="center"/>
    </xf>
    <xf numFmtId="41" fontId="3" fillId="0" borderId="19" xfId="0" quotePrefix="1" applyNumberFormat="1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</xf>
    <xf numFmtId="41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41" fontId="8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177" fontId="3" fillId="0" borderId="18" xfId="0" applyNumberFormat="1" applyFont="1" applyFill="1" applyBorder="1" applyAlignment="1" applyProtection="1">
      <alignment horizontal="right" vertical="center"/>
    </xf>
    <xf numFmtId="41" fontId="10" fillId="0" borderId="2" xfId="0" applyNumberFormat="1" applyFont="1" applyFill="1" applyBorder="1" applyAlignment="1" applyProtection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</xf>
    <xf numFmtId="41" fontId="11" fillId="0" borderId="0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2" xfId="0" quotePrefix="1" applyNumberFormat="1" applyFont="1" applyFill="1" applyBorder="1" applyAlignment="1" applyProtection="1">
      <alignment horizontal="right" vertical="center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 textRotation="255"/>
    </xf>
    <xf numFmtId="0" fontId="3" fillId="0" borderId="22" xfId="0" applyFont="1" applyFill="1" applyBorder="1" applyAlignment="1" applyProtection="1">
      <alignment vertical="center" textRotation="255"/>
    </xf>
    <xf numFmtId="0" fontId="3" fillId="0" borderId="30" xfId="0" applyFont="1" applyFill="1" applyBorder="1" applyAlignment="1" applyProtection="1">
      <alignment vertical="center" textRotation="255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1" fontId="18" fillId="0" borderId="11" xfId="0" applyNumberFormat="1" applyFont="1" applyFill="1" applyBorder="1" applyAlignment="1" applyProtection="1">
      <alignment horizontal="right" vertical="center"/>
    </xf>
    <xf numFmtId="41" fontId="18" fillId="0" borderId="13" xfId="0" quotePrefix="1" applyNumberFormat="1" applyFont="1" applyFill="1" applyBorder="1" applyAlignment="1" applyProtection="1">
      <alignment horizontal="right" vertical="center"/>
    </xf>
    <xf numFmtId="41" fontId="18" fillId="0" borderId="13" xfId="0" applyNumberFormat="1" applyFont="1" applyFill="1" applyBorder="1" applyAlignment="1" applyProtection="1">
      <alignment horizontal="right" vertical="center"/>
    </xf>
    <xf numFmtId="41" fontId="10" fillId="0" borderId="13" xfId="0" quotePrefix="1" applyNumberFormat="1" applyFont="1" applyFill="1" applyBorder="1" applyAlignment="1" applyProtection="1">
      <alignment horizontal="right" vertical="center"/>
    </xf>
    <xf numFmtId="41" fontId="10" fillId="0" borderId="1" xfId="0" quotePrefix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41" fontId="18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vertical="center"/>
    </xf>
    <xf numFmtId="177" fontId="3" fillId="0" borderId="2" xfId="0" applyNumberFormat="1" applyFont="1" applyFill="1" applyBorder="1" applyAlignment="1" applyProtection="1">
      <alignment vertical="center"/>
    </xf>
    <xf numFmtId="0" fontId="17" fillId="0" borderId="0" xfId="1" applyFont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distributed" vertical="center" shrinkToFit="1"/>
    </xf>
    <xf numFmtId="0" fontId="3" fillId="0" borderId="13" xfId="0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7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41" fontId="16" fillId="0" borderId="2" xfId="0" applyNumberFormat="1" applyFont="1" applyFill="1" applyBorder="1" applyAlignment="1" applyProtection="1">
      <alignment vertical="center"/>
    </xf>
    <xf numFmtId="41" fontId="16" fillId="0" borderId="14" xfId="0" applyNumberFormat="1" applyFont="1" applyFill="1" applyBorder="1" applyAlignment="1" applyProtection="1">
      <alignment vertical="center"/>
    </xf>
    <xf numFmtId="41" fontId="16" fillId="0" borderId="10" xfId="0" applyNumberFormat="1" applyFont="1" applyFill="1" applyBorder="1" applyAlignment="1" applyProtection="1">
      <alignment vertical="center"/>
    </xf>
    <xf numFmtId="41" fontId="21" fillId="0" borderId="11" xfId="0" applyNumberFormat="1" applyFont="1" applyFill="1" applyBorder="1" applyAlignment="1" applyProtection="1">
      <alignment vertical="center"/>
    </xf>
    <xf numFmtId="41" fontId="21" fillId="0" borderId="12" xfId="0" applyNumberFormat="1" applyFont="1" applyFill="1" applyBorder="1" applyAlignment="1" applyProtection="1">
      <alignment vertical="center"/>
    </xf>
    <xf numFmtId="41" fontId="16" fillId="0" borderId="34" xfId="0" applyNumberFormat="1" applyFont="1" applyFill="1" applyBorder="1" applyAlignment="1" applyProtection="1">
      <alignment vertical="center"/>
    </xf>
    <xf numFmtId="41" fontId="16" fillId="0" borderId="35" xfId="0" applyNumberFormat="1" applyFont="1" applyFill="1" applyBorder="1" applyAlignment="1" applyProtection="1">
      <alignment vertical="center"/>
    </xf>
    <xf numFmtId="41" fontId="16" fillId="0" borderId="22" xfId="0" applyNumberFormat="1" applyFont="1" applyFill="1" applyBorder="1" applyAlignment="1" applyProtection="1">
      <alignment vertical="center"/>
    </xf>
    <xf numFmtId="41" fontId="16" fillId="0" borderId="24" xfId="0" applyNumberFormat="1" applyFont="1" applyFill="1" applyBorder="1" applyAlignment="1" applyProtection="1">
      <alignment vertical="center"/>
    </xf>
    <xf numFmtId="41" fontId="16" fillId="0" borderId="18" xfId="0" applyNumberFormat="1" applyFont="1" applyFill="1" applyBorder="1" applyAlignment="1" applyProtection="1">
      <alignment vertical="center"/>
    </xf>
    <xf numFmtId="41" fontId="16" fillId="0" borderId="20" xfId="0" applyNumberFormat="1" applyFont="1" applyFill="1" applyBorder="1" applyAlignment="1" applyProtection="1">
      <alignment vertical="center"/>
    </xf>
    <xf numFmtId="41" fontId="16" fillId="0" borderId="11" xfId="0" applyNumberFormat="1" applyFont="1" applyFill="1" applyBorder="1" applyAlignment="1" applyProtection="1">
      <alignment vertical="center"/>
    </xf>
    <xf numFmtId="41" fontId="16" fillId="0" borderId="12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41" fontId="6" fillId="0" borderId="2" xfId="0" applyNumberFormat="1" applyFont="1" applyFill="1" applyBorder="1" applyAlignment="1" applyProtection="1">
      <alignment vertical="center"/>
    </xf>
    <xf numFmtId="41" fontId="7" fillId="0" borderId="11" xfId="0" applyNumberFormat="1" applyFont="1" applyFill="1" applyBorder="1" applyAlignment="1" applyProtection="1">
      <alignment vertical="center"/>
    </xf>
    <xf numFmtId="41" fontId="7" fillId="0" borderId="12" xfId="0" applyNumberFormat="1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horizontal="distributed" vertical="center"/>
    </xf>
    <xf numFmtId="41" fontId="6" fillId="0" borderId="34" xfId="0" applyNumberFormat="1" applyFont="1" applyFill="1" applyBorder="1" applyAlignment="1" applyProtection="1">
      <alignment vertical="center"/>
    </xf>
    <xf numFmtId="41" fontId="6" fillId="0" borderId="35" xfId="0" applyNumberFormat="1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distributed" vertical="center"/>
    </xf>
    <xf numFmtId="41" fontId="6" fillId="0" borderId="22" xfId="0" applyNumberFormat="1" applyFont="1" applyFill="1" applyBorder="1" applyAlignment="1" applyProtection="1">
      <alignment vertical="center"/>
    </xf>
    <xf numFmtId="41" fontId="6" fillId="0" borderId="24" xfId="0" applyNumberFormat="1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41" fontId="6" fillId="0" borderId="18" xfId="0" applyNumberFormat="1" applyFont="1" applyFill="1" applyBorder="1" applyAlignment="1" applyProtection="1">
      <alignment vertical="center"/>
    </xf>
    <xf numFmtId="41" fontId="6" fillId="0" borderId="20" xfId="0" applyNumberFormat="1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distributed" vertical="center" shrinkToFit="1"/>
    </xf>
    <xf numFmtId="0" fontId="6" fillId="0" borderId="12" xfId="0" applyFont="1" applyFill="1" applyBorder="1" applyAlignment="1" applyProtection="1">
      <alignment horizontal="distributed" vertical="center"/>
    </xf>
    <xf numFmtId="41" fontId="6" fillId="0" borderId="11" xfId="0" applyNumberFormat="1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distributed" vertical="center"/>
    </xf>
    <xf numFmtId="0" fontId="11" fillId="0" borderId="9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1" fontId="11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5" xfId="0" applyNumberFormat="1" applyFont="1" applyFill="1" applyBorder="1" applyAlignment="1" applyProtection="1">
      <alignment horizontal="center" vertical="center"/>
    </xf>
    <xf numFmtId="41" fontId="3" fillId="0" borderId="7" xfId="0" applyNumberFormat="1" applyFont="1" applyFill="1" applyBorder="1" applyAlignment="1" applyProtection="1">
      <alignment horizontal="center" vertical="center"/>
    </xf>
    <xf numFmtId="41" fontId="3" fillId="0" borderId="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8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 applyProtection="1">
      <alignment horizontal="center" vertical="center"/>
    </xf>
    <xf numFmtId="41" fontId="3" fillId="0" borderId="12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 applyProtection="1">
      <alignment horizontal="center" vertical="center"/>
    </xf>
    <xf numFmtId="41" fontId="10" fillId="0" borderId="12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1" fontId="3" fillId="0" borderId="15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0" transitionEvaluation="1">
    <tabColor rgb="FF92D050"/>
  </sheetPr>
  <dimension ref="A1:M70"/>
  <sheetViews>
    <sheetView showGridLines="0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5" sqref="N5"/>
    </sheetView>
  </sheetViews>
  <sheetFormatPr defaultColWidth="10.69921875" defaultRowHeight="12.75" x14ac:dyDescent="0.2"/>
  <cols>
    <col min="1" max="1" width="2.69921875" style="9" customWidth="1"/>
    <col min="2" max="2" width="9.5" style="9" customWidth="1"/>
    <col min="3" max="12" width="9" style="9" customWidth="1"/>
    <col min="13" max="16384" width="10.69921875" style="9"/>
  </cols>
  <sheetData>
    <row r="1" spans="1:13" ht="23.25" customHeight="1" x14ac:dyDescent="0.2">
      <c r="A1" s="153" t="s">
        <v>321</v>
      </c>
    </row>
    <row r="2" spans="1:13" ht="5.25" customHeight="1" x14ac:dyDescent="0.2"/>
    <row r="3" spans="1:13" ht="18.75" customHeight="1" x14ac:dyDescent="0.2">
      <c r="A3" s="5" t="s">
        <v>322</v>
      </c>
      <c r="B3" s="3"/>
    </row>
    <row r="4" spans="1:13" ht="18.75" customHeight="1" x14ac:dyDescent="0.2">
      <c r="A4" s="21" t="s">
        <v>107</v>
      </c>
      <c r="B4" s="23"/>
      <c r="C4" s="6"/>
      <c r="D4" s="6"/>
      <c r="E4" s="6"/>
      <c r="F4" s="6"/>
      <c r="G4" s="6"/>
      <c r="H4" s="6"/>
      <c r="I4" s="6"/>
      <c r="J4" s="6"/>
      <c r="K4" s="442" t="s">
        <v>315</v>
      </c>
      <c r="L4" s="442"/>
    </row>
    <row r="5" spans="1:13" ht="24" customHeight="1" x14ac:dyDescent="0.2">
      <c r="A5" s="443" t="s">
        <v>314</v>
      </c>
      <c r="B5" s="444"/>
      <c r="C5" s="40" t="s">
        <v>108</v>
      </c>
      <c r="D5" s="47"/>
      <c r="E5" s="44" t="s">
        <v>6</v>
      </c>
      <c r="F5" s="48"/>
      <c r="G5" s="44" t="s">
        <v>109</v>
      </c>
      <c r="H5" s="44" t="s">
        <v>108</v>
      </c>
      <c r="I5" s="44" t="s">
        <v>16</v>
      </c>
      <c r="J5" s="44" t="s">
        <v>6</v>
      </c>
      <c r="K5" s="47"/>
      <c r="L5" s="49" t="s">
        <v>313</v>
      </c>
      <c r="M5" s="6"/>
    </row>
    <row r="6" spans="1:13" ht="24" customHeight="1" x14ac:dyDescent="0.2">
      <c r="A6" s="445"/>
      <c r="B6" s="446"/>
      <c r="C6" s="50" t="s">
        <v>110</v>
      </c>
      <c r="D6" s="50" t="s">
        <v>111</v>
      </c>
      <c r="E6" s="50" t="s">
        <v>112</v>
      </c>
      <c r="F6" s="50" t="s">
        <v>110</v>
      </c>
      <c r="G6" s="50" t="s">
        <v>32</v>
      </c>
      <c r="H6" s="50" t="s">
        <v>33</v>
      </c>
      <c r="I6" s="50" t="s">
        <v>113</v>
      </c>
      <c r="J6" s="50" t="s">
        <v>114</v>
      </c>
      <c r="K6" s="50" t="s">
        <v>115</v>
      </c>
      <c r="L6" s="51" t="s">
        <v>116</v>
      </c>
      <c r="M6" s="6"/>
    </row>
    <row r="7" spans="1:13" ht="24" customHeight="1" x14ac:dyDescent="0.2">
      <c r="A7" s="77" t="s">
        <v>367</v>
      </c>
      <c r="B7" s="1"/>
      <c r="C7" s="60">
        <v>94</v>
      </c>
      <c r="D7" s="60">
        <v>94</v>
      </c>
      <c r="E7" s="60">
        <v>0</v>
      </c>
      <c r="F7" s="60">
        <v>5734</v>
      </c>
      <c r="G7" s="60">
        <v>2897</v>
      </c>
      <c r="H7" s="60">
        <v>2837</v>
      </c>
      <c r="I7" s="60">
        <v>1700</v>
      </c>
      <c r="J7" s="60">
        <v>1957</v>
      </c>
      <c r="K7" s="60">
        <v>2077</v>
      </c>
      <c r="L7" s="61">
        <v>2102</v>
      </c>
      <c r="M7" s="6"/>
    </row>
    <row r="8" spans="1:13" s="14" customFormat="1" ht="24" customHeight="1" x14ac:dyDescent="0.2">
      <c r="A8" s="52" t="s">
        <v>369</v>
      </c>
      <c r="B8" s="53"/>
      <c r="C8" s="54">
        <f t="shared" ref="C8:L8" si="0">C9+C20</f>
        <v>88</v>
      </c>
      <c r="D8" s="54">
        <f t="shared" si="0"/>
        <v>88</v>
      </c>
      <c r="E8" s="54">
        <v>0</v>
      </c>
      <c r="F8" s="54">
        <f t="shared" si="0"/>
        <v>5078</v>
      </c>
      <c r="G8" s="54">
        <f t="shared" si="0"/>
        <v>2581</v>
      </c>
      <c r="H8" s="54">
        <f t="shared" si="0"/>
        <v>2497</v>
      </c>
      <c r="I8" s="54">
        <f t="shared" si="0"/>
        <v>1601</v>
      </c>
      <c r="J8" s="54">
        <f t="shared" si="0"/>
        <v>1663</v>
      </c>
      <c r="K8" s="54">
        <f t="shared" si="0"/>
        <v>1814</v>
      </c>
      <c r="L8" s="55">
        <f t="shared" si="0"/>
        <v>2066</v>
      </c>
      <c r="M8" s="12"/>
    </row>
    <row r="9" spans="1:13" s="14" customFormat="1" ht="29.25" customHeight="1" x14ac:dyDescent="0.2">
      <c r="A9" s="447" t="s">
        <v>312</v>
      </c>
      <c r="B9" s="448"/>
      <c r="C9" s="56">
        <f t="shared" ref="C9:L9" si="1">SUM(C10:C19)</f>
        <v>74</v>
      </c>
      <c r="D9" s="56">
        <f t="shared" si="1"/>
        <v>74</v>
      </c>
      <c r="E9" s="56">
        <f t="shared" si="1"/>
        <v>0</v>
      </c>
      <c r="F9" s="56">
        <f t="shared" si="1"/>
        <v>4696</v>
      </c>
      <c r="G9" s="56">
        <f t="shared" si="1"/>
        <v>2384</v>
      </c>
      <c r="H9" s="56">
        <f t="shared" si="1"/>
        <v>2312</v>
      </c>
      <c r="I9" s="56">
        <f t="shared" si="1"/>
        <v>1474</v>
      </c>
      <c r="J9" s="56">
        <f t="shared" si="1"/>
        <v>1560</v>
      </c>
      <c r="K9" s="56">
        <f t="shared" si="1"/>
        <v>1662</v>
      </c>
      <c r="L9" s="57">
        <f t="shared" si="1"/>
        <v>1868</v>
      </c>
      <c r="M9" s="12"/>
    </row>
    <row r="10" spans="1:13" ht="18.75" customHeight="1" x14ac:dyDescent="0.2">
      <c r="A10" s="221"/>
      <c r="B10" s="206" t="s">
        <v>36</v>
      </c>
      <c r="C10" s="212">
        <v>25</v>
      </c>
      <c r="D10" s="212">
        <v>25</v>
      </c>
      <c r="E10" s="212">
        <v>0</v>
      </c>
      <c r="F10" s="212">
        <f>SUM(G10:H10)</f>
        <v>1808</v>
      </c>
      <c r="G10" s="212">
        <v>913</v>
      </c>
      <c r="H10" s="212">
        <v>895</v>
      </c>
      <c r="I10" s="212">
        <v>574</v>
      </c>
      <c r="J10" s="212">
        <v>602</v>
      </c>
      <c r="K10" s="212">
        <v>632</v>
      </c>
      <c r="L10" s="213">
        <v>735</v>
      </c>
      <c r="M10" s="6"/>
    </row>
    <row r="11" spans="1:13" ht="18.75" customHeight="1" x14ac:dyDescent="0.2">
      <c r="A11" s="205"/>
      <c r="B11" s="206" t="s">
        <v>38</v>
      </c>
      <c r="C11" s="212">
        <v>10</v>
      </c>
      <c r="D11" s="212">
        <v>10</v>
      </c>
      <c r="E11" s="212">
        <v>0</v>
      </c>
      <c r="F11" s="212">
        <f t="shared" ref="F11:F19" si="2">SUM(G11:H11)</f>
        <v>634</v>
      </c>
      <c r="G11" s="212">
        <v>317</v>
      </c>
      <c r="H11" s="212">
        <v>317</v>
      </c>
      <c r="I11" s="212">
        <v>201</v>
      </c>
      <c r="J11" s="212">
        <v>216</v>
      </c>
      <c r="K11" s="212">
        <v>217</v>
      </c>
      <c r="L11" s="213">
        <v>260</v>
      </c>
      <c r="M11" s="6"/>
    </row>
    <row r="12" spans="1:13" ht="18.75" customHeight="1" x14ac:dyDescent="0.2">
      <c r="A12" s="205"/>
      <c r="B12" s="206" t="s">
        <v>39</v>
      </c>
      <c r="C12" s="212">
        <v>16</v>
      </c>
      <c r="D12" s="212">
        <v>16</v>
      </c>
      <c r="E12" s="212">
        <v>0</v>
      </c>
      <c r="F12" s="212">
        <f t="shared" si="2"/>
        <v>920</v>
      </c>
      <c r="G12" s="212">
        <v>467</v>
      </c>
      <c r="H12" s="212">
        <v>453</v>
      </c>
      <c r="I12" s="212">
        <v>299</v>
      </c>
      <c r="J12" s="212">
        <v>304</v>
      </c>
      <c r="K12" s="212">
        <v>317</v>
      </c>
      <c r="L12" s="213">
        <v>407</v>
      </c>
      <c r="M12" s="6"/>
    </row>
    <row r="13" spans="1:13" ht="18.75" customHeight="1" x14ac:dyDescent="0.2">
      <c r="A13" s="205"/>
      <c r="B13" s="206" t="s">
        <v>40</v>
      </c>
      <c r="C13" s="212">
        <v>2</v>
      </c>
      <c r="D13" s="212">
        <v>2</v>
      </c>
      <c r="E13" s="212">
        <v>0</v>
      </c>
      <c r="F13" s="212">
        <f t="shared" si="2"/>
        <v>73</v>
      </c>
      <c r="G13" s="212">
        <v>37</v>
      </c>
      <c r="H13" s="212">
        <v>36</v>
      </c>
      <c r="I13" s="212">
        <v>23</v>
      </c>
      <c r="J13" s="212">
        <v>23</v>
      </c>
      <c r="K13" s="212">
        <v>27</v>
      </c>
      <c r="L13" s="213">
        <v>21</v>
      </c>
      <c r="M13" s="6"/>
    </row>
    <row r="14" spans="1:13" ht="18.75" customHeight="1" x14ac:dyDescent="0.2">
      <c r="A14" s="205"/>
      <c r="B14" s="206" t="s">
        <v>41</v>
      </c>
      <c r="C14" s="212">
        <v>5</v>
      </c>
      <c r="D14" s="212">
        <v>5</v>
      </c>
      <c r="E14" s="212">
        <v>0</v>
      </c>
      <c r="F14" s="212">
        <f t="shared" si="2"/>
        <v>215</v>
      </c>
      <c r="G14" s="212">
        <v>105</v>
      </c>
      <c r="H14" s="212">
        <v>110</v>
      </c>
      <c r="I14" s="212">
        <v>55</v>
      </c>
      <c r="J14" s="212">
        <v>58</v>
      </c>
      <c r="K14" s="212">
        <v>102</v>
      </c>
      <c r="L14" s="213">
        <v>76</v>
      </c>
      <c r="M14" s="6"/>
    </row>
    <row r="15" spans="1:13" ht="18.75" customHeight="1" x14ac:dyDescent="0.2">
      <c r="A15" s="205"/>
      <c r="B15" s="206" t="s">
        <v>311</v>
      </c>
      <c r="C15" s="212">
        <v>3</v>
      </c>
      <c r="D15" s="212">
        <v>3</v>
      </c>
      <c r="E15" s="212">
        <v>0</v>
      </c>
      <c r="F15" s="212">
        <f t="shared" si="2"/>
        <v>138</v>
      </c>
      <c r="G15" s="212">
        <v>72</v>
      </c>
      <c r="H15" s="212">
        <v>66</v>
      </c>
      <c r="I15" s="212">
        <v>44</v>
      </c>
      <c r="J15" s="212">
        <v>45</v>
      </c>
      <c r="K15" s="212">
        <v>49</v>
      </c>
      <c r="L15" s="213">
        <v>67</v>
      </c>
      <c r="M15" s="6"/>
    </row>
    <row r="16" spans="1:13" ht="18.75" customHeight="1" x14ac:dyDescent="0.2">
      <c r="A16" s="205"/>
      <c r="B16" s="206" t="s">
        <v>42</v>
      </c>
      <c r="C16" s="212">
        <v>3</v>
      </c>
      <c r="D16" s="212">
        <v>3</v>
      </c>
      <c r="E16" s="212">
        <v>0</v>
      </c>
      <c r="F16" s="212">
        <f t="shared" si="2"/>
        <v>318</v>
      </c>
      <c r="G16" s="212">
        <v>161</v>
      </c>
      <c r="H16" s="212">
        <v>157</v>
      </c>
      <c r="I16" s="212">
        <v>97</v>
      </c>
      <c r="J16" s="212">
        <v>121</v>
      </c>
      <c r="K16" s="212">
        <v>100</v>
      </c>
      <c r="L16" s="213">
        <v>92</v>
      </c>
      <c r="M16" s="6"/>
    </row>
    <row r="17" spans="1:13" ht="18.75" customHeight="1" x14ac:dyDescent="0.2">
      <c r="A17" s="205"/>
      <c r="B17" s="206" t="s">
        <v>43</v>
      </c>
      <c r="C17" s="212">
        <v>8</v>
      </c>
      <c r="D17" s="212">
        <v>8</v>
      </c>
      <c r="E17" s="212">
        <v>0</v>
      </c>
      <c r="F17" s="212">
        <f t="shared" si="2"/>
        <v>521</v>
      </c>
      <c r="G17" s="212">
        <v>276</v>
      </c>
      <c r="H17" s="212">
        <v>245</v>
      </c>
      <c r="I17" s="212">
        <v>156</v>
      </c>
      <c r="J17" s="212">
        <v>172</v>
      </c>
      <c r="K17" s="212">
        <v>193</v>
      </c>
      <c r="L17" s="213">
        <v>186</v>
      </c>
      <c r="M17" s="6"/>
    </row>
    <row r="18" spans="1:13" ht="18.75" customHeight="1" x14ac:dyDescent="0.2">
      <c r="A18" s="205"/>
      <c r="B18" s="206" t="s">
        <v>174</v>
      </c>
      <c r="C18" s="212">
        <v>1</v>
      </c>
      <c r="D18" s="212">
        <v>1</v>
      </c>
      <c r="E18" s="212">
        <v>0</v>
      </c>
      <c r="F18" s="212">
        <f t="shared" si="2"/>
        <v>44</v>
      </c>
      <c r="G18" s="212">
        <v>23</v>
      </c>
      <c r="H18" s="212">
        <v>21</v>
      </c>
      <c r="I18" s="212">
        <v>19</v>
      </c>
      <c r="J18" s="212">
        <v>12</v>
      </c>
      <c r="K18" s="212">
        <v>13</v>
      </c>
      <c r="L18" s="213">
        <v>11</v>
      </c>
      <c r="M18" s="6"/>
    </row>
    <row r="19" spans="1:13" ht="18.75" customHeight="1" x14ac:dyDescent="0.2">
      <c r="A19" s="205"/>
      <c r="B19" s="206" t="s">
        <v>177</v>
      </c>
      <c r="C19" s="213">
        <v>1</v>
      </c>
      <c r="D19" s="213">
        <v>1</v>
      </c>
      <c r="E19" s="213">
        <v>0</v>
      </c>
      <c r="F19" s="213">
        <f t="shared" si="2"/>
        <v>25</v>
      </c>
      <c r="G19" s="222">
        <v>13</v>
      </c>
      <c r="H19" s="212">
        <v>12</v>
      </c>
      <c r="I19" s="213">
        <v>6</v>
      </c>
      <c r="J19" s="213">
        <v>7</v>
      </c>
      <c r="K19" s="213">
        <v>12</v>
      </c>
      <c r="L19" s="213">
        <v>13</v>
      </c>
      <c r="M19" s="6"/>
    </row>
    <row r="20" spans="1:13" s="14" customFormat="1" ht="30" customHeight="1" x14ac:dyDescent="0.2">
      <c r="A20" s="451" t="s">
        <v>310</v>
      </c>
      <c r="B20" s="452"/>
      <c r="C20" s="65">
        <f t="shared" ref="C20:L20" si="3">C21+C26+C29+C31+C35+C39+C47+C52</f>
        <v>14</v>
      </c>
      <c r="D20" s="65">
        <f t="shared" si="3"/>
        <v>14</v>
      </c>
      <c r="E20" s="65">
        <f t="shared" si="3"/>
        <v>0</v>
      </c>
      <c r="F20" s="65">
        <f t="shared" si="3"/>
        <v>382</v>
      </c>
      <c r="G20" s="65">
        <f t="shared" si="3"/>
        <v>197</v>
      </c>
      <c r="H20" s="65">
        <f t="shared" si="3"/>
        <v>185</v>
      </c>
      <c r="I20" s="65">
        <f t="shared" si="3"/>
        <v>127</v>
      </c>
      <c r="J20" s="65">
        <f t="shared" si="3"/>
        <v>103</v>
      </c>
      <c r="K20" s="65">
        <f t="shared" si="3"/>
        <v>152</v>
      </c>
      <c r="L20" s="65">
        <f t="shared" si="3"/>
        <v>198</v>
      </c>
      <c r="M20" s="12"/>
    </row>
    <row r="21" spans="1:13" s="14" customFormat="1" ht="18.75" customHeight="1" x14ac:dyDescent="0.2">
      <c r="A21" s="449" t="s">
        <v>188</v>
      </c>
      <c r="B21" s="450"/>
      <c r="C21" s="163">
        <f t="shared" ref="C21:L21" si="4">SUM(C22:C25)</f>
        <v>1</v>
      </c>
      <c r="D21" s="164">
        <f t="shared" si="4"/>
        <v>1</v>
      </c>
      <c r="E21" s="164">
        <f t="shared" si="4"/>
        <v>0</v>
      </c>
      <c r="F21" s="164">
        <f t="shared" si="4"/>
        <v>9</v>
      </c>
      <c r="G21" s="164">
        <f t="shared" si="4"/>
        <v>5</v>
      </c>
      <c r="H21" s="165">
        <f t="shared" si="4"/>
        <v>4</v>
      </c>
      <c r="I21" s="164">
        <f t="shared" si="4"/>
        <v>2</v>
      </c>
      <c r="J21" s="164">
        <f t="shared" si="4"/>
        <v>3</v>
      </c>
      <c r="K21" s="164">
        <f t="shared" si="4"/>
        <v>4</v>
      </c>
      <c r="L21" s="164">
        <f t="shared" si="4"/>
        <v>10</v>
      </c>
      <c r="M21" s="12"/>
    </row>
    <row r="22" spans="1:13" ht="18.75" customHeight="1" x14ac:dyDescent="0.2">
      <c r="A22" s="62"/>
      <c r="B22" s="59" t="s">
        <v>44</v>
      </c>
      <c r="C22" s="60">
        <v>1</v>
      </c>
      <c r="D22" s="60">
        <v>1</v>
      </c>
      <c r="E22" s="60">
        <v>0</v>
      </c>
      <c r="F22" s="60">
        <f t="shared" ref="F22:F25" si="5">SUM(G22:H22)</f>
        <v>9</v>
      </c>
      <c r="G22" s="60">
        <v>5</v>
      </c>
      <c r="H22" s="60">
        <v>4</v>
      </c>
      <c r="I22" s="60">
        <v>2</v>
      </c>
      <c r="J22" s="60">
        <v>3</v>
      </c>
      <c r="K22" s="60">
        <v>4</v>
      </c>
      <c r="L22" s="61">
        <v>10</v>
      </c>
      <c r="M22" s="6"/>
    </row>
    <row r="23" spans="1:13" ht="18.75" customHeight="1" x14ac:dyDescent="0.2">
      <c r="A23" s="205"/>
      <c r="B23" s="206" t="s">
        <v>45</v>
      </c>
      <c r="C23" s="212">
        <v>0</v>
      </c>
      <c r="D23" s="212">
        <v>0</v>
      </c>
      <c r="E23" s="212">
        <v>0</v>
      </c>
      <c r="F23" s="212">
        <f t="shared" si="5"/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3">
        <v>0</v>
      </c>
      <c r="M23" s="6"/>
    </row>
    <row r="24" spans="1:13" ht="18.75" customHeight="1" x14ac:dyDescent="0.2">
      <c r="A24" s="223"/>
      <c r="B24" s="206" t="s">
        <v>46</v>
      </c>
      <c r="C24" s="212">
        <v>0</v>
      </c>
      <c r="D24" s="212">
        <v>0</v>
      </c>
      <c r="E24" s="212">
        <v>0</v>
      </c>
      <c r="F24" s="212">
        <f t="shared" si="5"/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3">
        <v>0</v>
      </c>
      <c r="M24" s="6"/>
    </row>
    <row r="25" spans="1:13" ht="18.75" customHeight="1" x14ac:dyDescent="0.2">
      <c r="A25" s="64"/>
      <c r="B25" s="59" t="s">
        <v>175</v>
      </c>
      <c r="C25" s="60">
        <v>0</v>
      </c>
      <c r="D25" s="60">
        <v>0</v>
      </c>
      <c r="E25" s="60">
        <v>0</v>
      </c>
      <c r="F25" s="60">
        <f t="shared" si="5"/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1" t="s">
        <v>348</v>
      </c>
      <c r="M25" s="6"/>
    </row>
    <row r="26" spans="1:13" s="14" customFormat="1" ht="18.75" customHeight="1" x14ac:dyDescent="0.2">
      <c r="A26" s="449" t="s">
        <v>187</v>
      </c>
      <c r="B26" s="450"/>
      <c r="C26" s="163">
        <f t="shared" ref="C26:L26" si="6">SUM(C27:C28)</f>
        <v>0</v>
      </c>
      <c r="D26" s="163">
        <f t="shared" si="6"/>
        <v>0</v>
      </c>
      <c r="E26" s="163">
        <f t="shared" si="6"/>
        <v>0</v>
      </c>
      <c r="F26" s="163">
        <f t="shared" si="6"/>
        <v>0</v>
      </c>
      <c r="G26" s="163">
        <f t="shared" si="6"/>
        <v>0</v>
      </c>
      <c r="H26" s="163">
        <f t="shared" si="6"/>
        <v>0</v>
      </c>
      <c r="I26" s="163">
        <f t="shared" si="6"/>
        <v>0</v>
      </c>
      <c r="J26" s="163">
        <f t="shared" si="6"/>
        <v>0</v>
      </c>
      <c r="K26" s="163">
        <f t="shared" si="6"/>
        <v>0</v>
      </c>
      <c r="L26" s="164">
        <f t="shared" si="6"/>
        <v>0</v>
      </c>
      <c r="M26" s="12"/>
    </row>
    <row r="27" spans="1:13" ht="18.75" customHeight="1" x14ac:dyDescent="0.2">
      <c r="A27" s="224"/>
      <c r="B27" s="225" t="s">
        <v>309</v>
      </c>
      <c r="C27" s="226">
        <v>0</v>
      </c>
      <c r="D27" s="226">
        <v>0</v>
      </c>
      <c r="E27" s="227">
        <v>0</v>
      </c>
      <c r="F27" s="226">
        <f t="shared" ref="F27:F28" si="7">SUM(G27:H27)</f>
        <v>0</v>
      </c>
      <c r="G27" s="226">
        <v>0</v>
      </c>
      <c r="H27" s="226">
        <v>0</v>
      </c>
      <c r="I27" s="227">
        <v>0</v>
      </c>
      <c r="J27" s="228">
        <v>0</v>
      </c>
      <c r="K27" s="226">
        <v>0</v>
      </c>
      <c r="L27" s="226">
        <v>0</v>
      </c>
      <c r="M27" s="6"/>
    </row>
    <row r="28" spans="1:13" ht="18.75" customHeight="1" x14ac:dyDescent="0.2">
      <c r="A28" s="229"/>
      <c r="B28" s="230" t="s">
        <v>47</v>
      </c>
      <c r="C28" s="231">
        <v>0</v>
      </c>
      <c r="D28" s="232">
        <v>0</v>
      </c>
      <c r="E28" s="232">
        <v>0</v>
      </c>
      <c r="F28" s="232">
        <f t="shared" si="7"/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6"/>
    </row>
    <row r="29" spans="1:13" s="14" customFormat="1" ht="18.75" customHeight="1" x14ac:dyDescent="0.2">
      <c r="A29" s="449" t="s">
        <v>186</v>
      </c>
      <c r="B29" s="450"/>
      <c r="C29" s="163">
        <f t="shared" ref="C29:L29" si="8">C30</f>
        <v>0</v>
      </c>
      <c r="D29" s="163">
        <f t="shared" si="8"/>
        <v>0</v>
      </c>
      <c r="E29" s="163">
        <f t="shared" si="8"/>
        <v>0</v>
      </c>
      <c r="F29" s="163">
        <f t="shared" si="8"/>
        <v>0</v>
      </c>
      <c r="G29" s="163">
        <f t="shared" si="8"/>
        <v>0</v>
      </c>
      <c r="H29" s="163">
        <f t="shared" si="8"/>
        <v>0</v>
      </c>
      <c r="I29" s="163">
        <f t="shared" si="8"/>
        <v>0</v>
      </c>
      <c r="J29" s="163">
        <f t="shared" si="8"/>
        <v>0</v>
      </c>
      <c r="K29" s="163">
        <f t="shared" si="8"/>
        <v>0</v>
      </c>
      <c r="L29" s="164">
        <f t="shared" si="8"/>
        <v>0</v>
      </c>
      <c r="M29" s="12"/>
    </row>
    <row r="30" spans="1:13" ht="18.75" customHeight="1" x14ac:dyDescent="0.2">
      <c r="A30" s="67"/>
      <c r="B30" s="59" t="s">
        <v>308</v>
      </c>
      <c r="C30" s="60">
        <v>0</v>
      </c>
      <c r="D30" s="60">
        <v>0</v>
      </c>
      <c r="E30" s="60">
        <v>0</v>
      </c>
      <c r="F30" s="60">
        <f>SUM(G30:H30)</f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1">
        <v>0</v>
      </c>
      <c r="M30" s="6"/>
    </row>
    <row r="31" spans="1:13" s="14" customFormat="1" ht="18.75" customHeight="1" x14ac:dyDescent="0.2">
      <c r="A31" s="449" t="s">
        <v>185</v>
      </c>
      <c r="B31" s="450"/>
      <c r="C31" s="163">
        <f t="shared" ref="C31:L31" si="9">SUM(C32:C34)</f>
        <v>1</v>
      </c>
      <c r="D31" s="163">
        <f t="shared" si="9"/>
        <v>1</v>
      </c>
      <c r="E31" s="163">
        <f t="shared" si="9"/>
        <v>0</v>
      </c>
      <c r="F31" s="163">
        <f t="shared" si="9"/>
        <v>10</v>
      </c>
      <c r="G31" s="163">
        <f t="shared" si="9"/>
        <v>8</v>
      </c>
      <c r="H31" s="163">
        <f t="shared" si="9"/>
        <v>2</v>
      </c>
      <c r="I31" s="163">
        <f t="shared" si="9"/>
        <v>5</v>
      </c>
      <c r="J31" s="163">
        <f t="shared" si="9"/>
        <v>2</v>
      </c>
      <c r="K31" s="163">
        <f t="shared" si="9"/>
        <v>3</v>
      </c>
      <c r="L31" s="164">
        <f t="shared" si="9"/>
        <v>7</v>
      </c>
      <c r="M31" s="12"/>
    </row>
    <row r="32" spans="1:13" ht="18.75" customHeight="1" x14ac:dyDescent="0.2">
      <c r="A32" s="233"/>
      <c r="B32" s="225" t="s">
        <v>48</v>
      </c>
      <c r="C32" s="228">
        <v>1</v>
      </c>
      <c r="D32" s="226">
        <v>1</v>
      </c>
      <c r="E32" s="227">
        <v>0</v>
      </c>
      <c r="F32" s="228">
        <f t="shared" ref="F32:F34" si="10">SUM(G32:H32)</f>
        <v>10</v>
      </c>
      <c r="G32" s="228">
        <v>8</v>
      </c>
      <c r="H32" s="228">
        <v>2</v>
      </c>
      <c r="I32" s="228">
        <v>5</v>
      </c>
      <c r="J32" s="228">
        <v>2</v>
      </c>
      <c r="K32" s="228">
        <v>3</v>
      </c>
      <c r="L32" s="226">
        <v>7</v>
      </c>
      <c r="M32" s="6"/>
    </row>
    <row r="33" spans="1:13" ht="18.75" customHeight="1" x14ac:dyDescent="0.2">
      <c r="A33" s="234"/>
      <c r="B33" s="206" t="s">
        <v>49</v>
      </c>
      <c r="C33" s="212">
        <v>0</v>
      </c>
      <c r="D33" s="213">
        <v>0</v>
      </c>
      <c r="E33" s="222">
        <v>0</v>
      </c>
      <c r="F33" s="212">
        <f t="shared" si="10"/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3" t="s">
        <v>348</v>
      </c>
      <c r="M33" s="6"/>
    </row>
    <row r="34" spans="1:13" ht="18.75" customHeight="1" x14ac:dyDescent="0.2">
      <c r="A34" s="235"/>
      <c r="B34" s="230" t="s">
        <v>307</v>
      </c>
      <c r="C34" s="236">
        <v>0</v>
      </c>
      <c r="D34" s="232">
        <v>0</v>
      </c>
      <c r="E34" s="237">
        <v>0</v>
      </c>
      <c r="F34" s="236">
        <f t="shared" si="10"/>
        <v>0</v>
      </c>
      <c r="G34" s="236">
        <v>0</v>
      </c>
      <c r="H34" s="236">
        <v>0</v>
      </c>
      <c r="I34" s="236">
        <v>0</v>
      </c>
      <c r="J34" s="236">
        <v>0</v>
      </c>
      <c r="K34" s="236">
        <v>0</v>
      </c>
      <c r="L34" s="232">
        <v>0</v>
      </c>
      <c r="M34" s="6"/>
    </row>
    <row r="35" spans="1:13" s="14" customFormat="1" ht="18.75" customHeight="1" x14ac:dyDescent="0.2">
      <c r="A35" s="449" t="s">
        <v>184</v>
      </c>
      <c r="B35" s="450"/>
      <c r="C35" s="163">
        <f t="shared" ref="C35:L35" si="11">SUM(C36:C38)</f>
        <v>1</v>
      </c>
      <c r="D35" s="164">
        <f t="shared" si="11"/>
        <v>1</v>
      </c>
      <c r="E35" s="165">
        <f t="shared" si="11"/>
        <v>0</v>
      </c>
      <c r="F35" s="163">
        <f t="shared" si="11"/>
        <v>29</v>
      </c>
      <c r="G35" s="163">
        <f t="shared" si="11"/>
        <v>14</v>
      </c>
      <c r="H35" s="163">
        <f t="shared" si="11"/>
        <v>15</v>
      </c>
      <c r="I35" s="163">
        <f t="shared" si="11"/>
        <v>10</v>
      </c>
      <c r="J35" s="163">
        <f t="shared" si="11"/>
        <v>8</v>
      </c>
      <c r="K35" s="163">
        <f t="shared" si="11"/>
        <v>11</v>
      </c>
      <c r="L35" s="164">
        <f t="shared" si="11"/>
        <v>14</v>
      </c>
      <c r="M35" s="12"/>
    </row>
    <row r="36" spans="1:13" ht="18.75" customHeight="1" x14ac:dyDescent="0.2">
      <c r="A36" s="238"/>
      <c r="B36" s="225" t="s">
        <v>50</v>
      </c>
      <c r="C36" s="228">
        <v>0</v>
      </c>
      <c r="D36" s="226">
        <v>0</v>
      </c>
      <c r="E36" s="227">
        <v>0</v>
      </c>
      <c r="F36" s="228">
        <f t="shared" ref="F36:F38" si="12">SUM(G36:H36)</f>
        <v>0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26" t="s">
        <v>348</v>
      </c>
      <c r="M36" s="6"/>
    </row>
    <row r="37" spans="1:13" ht="18.75" customHeight="1" x14ac:dyDescent="0.2">
      <c r="A37" s="234"/>
      <c r="B37" s="206" t="s">
        <v>51</v>
      </c>
      <c r="C37" s="212">
        <v>1</v>
      </c>
      <c r="D37" s="213">
        <v>1</v>
      </c>
      <c r="E37" s="222">
        <v>0</v>
      </c>
      <c r="F37" s="212">
        <f t="shared" si="12"/>
        <v>29</v>
      </c>
      <c r="G37" s="212">
        <v>14</v>
      </c>
      <c r="H37" s="212">
        <v>15</v>
      </c>
      <c r="I37" s="212">
        <v>10</v>
      </c>
      <c r="J37" s="212">
        <v>8</v>
      </c>
      <c r="K37" s="212">
        <v>11</v>
      </c>
      <c r="L37" s="213">
        <v>14</v>
      </c>
      <c r="M37" s="6"/>
    </row>
    <row r="38" spans="1:13" ht="18.75" customHeight="1" x14ac:dyDescent="0.2">
      <c r="A38" s="239"/>
      <c r="B38" s="230" t="s">
        <v>176</v>
      </c>
      <c r="C38" s="236">
        <v>0</v>
      </c>
      <c r="D38" s="232">
        <v>0</v>
      </c>
      <c r="E38" s="237">
        <v>0</v>
      </c>
      <c r="F38" s="236">
        <f t="shared" si="12"/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2" t="s">
        <v>348</v>
      </c>
      <c r="M38" s="6"/>
    </row>
    <row r="39" spans="1:13" s="14" customFormat="1" ht="18.75" customHeight="1" x14ac:dyDescent="0.2">
      <c r="A39" s="449" t="s">
        <v>189</v>
      </c>
      <c r="B39" s="450"/>
      <c r="C39" s="163">
        <f t="shared" ref="C39:L39" si="13">SUM(C40:C46)</f>
        <v>5</v>
      </c>
      <c r="D39" s="164">
        <f t="shared" si="13"/>
        <v>5</v>
      </c>
      <c r="E39" s="165">
        <f t="shared" si="13"/>
        <v>0</v>
      </c>
      <c r="F39" s="163">
        <f t="shared" si="13"/>
        <v>143</v>
      </c>
      <c r="G39" s="163">
        <f t="shared" si="13"/>
        <v>69</v>
      </c>
      <c r="H39" s="163">
        <f t="shared" si="13"/>
        <v>74</v>
      </c>
      <c r="I39" s="163">
        <f t="shared" si="13"/>
        <v>46</v>
      </c>
      <c r="J39" s="163">
        <f t="shared" si="13"/>
        <v>38</v>
      </c>
      <c r="K39" s="163">
        <f t="shared" si="13"/>
        <v>59</v>
      </c>
      <c r="L39" s="164">
        <f t="shared" si="13"/>
        <v>97</v>
      </c>
      <c r="M39" s="12"/>
    </row>
    <row r="40" spans="1:13" ht="18.75" customHeight="1" x14ac:dyDescent="0.2">
      <c r="A40" s="238"/>
      <c r="B40" s="225" t="s">
        <v>306</v>
      </c>
      <c r="C40" s="228">
        <v>1</v>
      </c>
      <c r="D40" s="226">
        <v>1</v>
      </c>
      <c r="E40" s="227">
        <v>0</v>
      </c>
      <c r="F40" s="228">
        <f t="shared" ref="F40:F46" si="14">SUM(G40:H40)</f>
        <v>52</v>
      </c>
      <c r="G40" s="228">
        <v>25</v>
      </c>
      <c r="H40" s="228">
        <v>27</v>
      </c>
      <c r="I40" s="228">
        <v>18</v>
      </c>
      <c r="J40" s="228">
        <v>14</v>
      </c>
      <c r="K40" s="228">
        <v>20</v>
      </c>
      <c r="L40" s="226">
        <v>20</v>
      </c>
      <c r="M40" s="6"/>
    </row>
    <row r="41" spans="1:13" ht="18.75" customHeight="1" x14ac:dyDescent="0.2">
      <c r="A41" s="240"/>
      <c r="B41" s="206" t="s">
        <v>52</v>
      </c>
      <c r="C41" s="212">
        <v>0</v>
      </c>
      <c r="D41" s="213">
        <v>0</v>
      </c>
      <c r="E41" s="222">
        <v>0</v>
      </c>
      <c r="F41" s="212">
        <f t="shared" si="14"/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0</v>
      </c>
      <c r="L41" s="213">
        <v>5</v>
      </c>
      <c r="M41" s="6"/>
    </row>
    <row r="42" spans="1:13" ht="18.75" customHeight="1" x14ac:dyDescent="0.2">
      <c r="A42" s="240"/>
      <c r="B42" s="206" t="s">
        <v>53</v>
      </c>
      <c r="C42" s="212">
        <v>2</v>
      </c>
      <c r="D42" s="213">
        <v>2</v>
      </c>
      <c r="E42" s="222">
        <v>0</v>
      </c>
      <c r="F42" s="212">
        <f t="shared" si="14"/>
        <v>23</v>
      </c>
      <c r="G42" s="212">
        <v>10</v>
      </c>
      <c r="H42" s="212">
        <v>13</v>
      </c>
      <c r="I42" s="212">
        <v>8</v>
      </c>
      <c r="J42" s="212">
        <v>6</v>
      </c>
      <c r="K42" s="212">
        <v>9</v>
      </c>
      <c r="L42" s="213">
        <v>11</v>
      </c>
      <c r="M42" s="6"/>
    </row>
    <row r="43" spans="1:13" ht="18.75" customHeight="1" x14ac:dyDescent="0.2">
      <c r="A43" s="240"/>
      <c r="B43" s="206" t="s">
        <v>54</v>
      </c>
      <c r="C43" s="212">
        <v>1</v>
      </c>
      <c r="D43" s="213">
        <v>1</v>
      </c>
      <c r="E43" s="222">
        <v>0</v>
      </c>
      <c r="F43" s="212">
        <f t="shared" si="14"/>
        <v>7</v>
      </c>
      <c r="G43" s="212">
        <v>5</v>
      </c>
      <c r="H43" s="212">
        <v>2</v>
      </c>
      <c r="I43" s="212">
        <v>3</v>
      </c>
      <c r="J43" s="212">
        <v>2</v>
      </c>
      <c r="K43" s="212">
        <v>2</v>
      </c>
      <c r="L43" s="213">
        <v>5</v>
      </c>
      <c r="M43" s="6"/>
    </row>
    <row r="44" spans="1:13" ht="18.75" customHeight="1" x14ac:dyDescent="0.2">
      <c r="A44" s="223"/>
      <c r="B44" s="206" t="s">
        <v>55</v>
      </c>
      <c r="C44" s="212">
        <v>0</v>
      </c>
      <c r="D44" s="213">
        <v>0</v>
      </c>
      <c r="E44" s="222">
        <v>0</v>
      </c>
      <c r="F44" s="212">
        <f t="shared" si="14"/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3">
        <v>0</v>
      </c>
      <c r="M44" s="6"/>
    </row>
    <row r="45" spans="1:13" ht="18.75" customHeight="1" x14ac:dyDescent="0.2">
      <c r="A45" s="240"/>
      <c r="B45" s="206" t="s">
        <v>305</v>
      </c>
      <c r="C45" s="212">
        <v>0</v>
      </c>
      <c r="D45" s="213">
        <v>0</v>
      </c>
      <c r="E45" s="222">
        <v>0</v>
      </c>
      <c r="F45" s="212">
        <f t="shared" si="14"/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3">
        <v>0</v>
      </c>
      <c r="M45" s="6"/>
    </row>
    <row r="46" spans="1:13" ht="18.75" customHeight="1" x14ac:dyDescent="0.2">
      <c r="A46" s="229"/>
      <c r="B46" s="230" t="s">
        <v>178</v>
      </c>
      <c r="C46" s="236">
        <v>1</v>
      </c>
      <c r="D46" s="232">
        <v>1</v>
      </c>
      <c r="E46" s="237">
        <v>0</v>
      </c>
      <c r="F46" s="236">
        <f t="shared" si="14"/>
        <v>61</v>
      </c>
      <c r="G46" s="236">
        <v>29</v>
      </c>
      <c r="H46" s="236">
        <v>32</v>
      </c>
      <c r="I46" s="236">
        <v>17</v>
      </c>
      <c r="J46" s="236">
        <v>16</v>
      </c>
      <c r="K46" s="236">
        <v>28</v>
      </c>
      <c r="L46" s="232">
        <v>56</v>
      </c>
      <c r="M46" s="6"/>
    </row>
    <row r="47" spans="1:13" s="14" customFormat="1" ht="18.75" customHeight="1" x14ac:dyDescent="0.2">
      <c r="A47" s="449" t="s">
        <v>190</v>
      </c>
      <c r="B47" s="450"/>
      <c r="C47" s="163">
        <f t="shared" ref="C47:L47" si="15">SUM(C48:C51)</f>
        <v>1</v>
      </c>
      <c r="D47" s="164">
        <f t="shared" si="15"/>
        <v>1</v>
      </c>
      <c r="E47" s="165">
        <f t="shared" si="15"/>
        <v>0</v>
      </c>
      <c r="F47" s="163">
        <f t="shared" si="15"/>
        <v>28</v>
      </c>
      <c r="G47" s="163">
        <f t="shared" si="15"/>
        <v>16</v>
      </c>
      <c r="H47" s="163">
        <f t="shared" si="15"/>
        <v>12</v>
      </c>
      <c r="I47" s="163">
        <f t="shared" si="15"/>
        <v>9</v>
      </c>
      <c r="J47" s="163">
        <f t="shared" si="15"/>
        <v>6</v>
      </c>
      <c r="K47" s="163">
        <f t="shared" si="15"/>
        <v>13</v>
      </c>
      <c r="L47" s="164">
        <f t="shared" si="15"/>
        <v>9</v>
      </c>
      <c r="M47" s="12"/>
    </row>
    <row r="48" spans="1:13" ht="18.75" customHeight="1" x14ac:dyDescent="0.2">
      <c r="A48" s="224"/>
      <c r="B48" s="225" t="s">
        <v>56</v>
      </c>
      <c r="C48" s="228">
        <v>1</v>
      </c>
      <c r="D48" s="226">
        <v>1</v>
      </c>
      <c r="E48" s="227">
        <v>0</v>
      </c>
      <c r="F48" s="228">
        <f t="shared" ref="F48:F51" si="16">SUM(G48:H48)</f>
        <v>28</v>
      </c>
      <c r="G48" s="228">
        <v>16</v>
      </c>
      <c r="H48" s="228">
        <v>12</v>
      </c>
      <c r="I48" s="228">
        <v>9</v>
      </c>
      <c r="J48" s="228">
        <v>6</v>
      </c>
      <c r="K48" s="228">
        <v>13</v>
      </c>
      <c r="L48" s="226">
        <v>9</v>
      </c>
      <c r="M48" s="6"/>
    </row>
    <row r="49" spans="1:13" ht="18.75" customHeight="1" x14ac:dyDescent="0.2">
      <c r="A49" s="240"/>
      <c r="B49" s="206" t="s">
        <v>57</v>
      </c>
      <c r="C49" s="212">
        <v>0</v>
      </c>
      <c r="D49" s="214">
        <v>0</v>
      </c>
      <c r="E49" s="222">
        <v>0</v>
      </c>
      <c r="F49" s="212">
        <f t="shared" si="16"/>
        <v>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3">
        <v>0</v>
      </c>
      <c r="M49" s="6"/>
    </row>
    <row r="50" spans="1:13" ht="18.75" customHeight="1" x14ac:dyDescent="0.2">
      <c r="A50" s="240"/>
      <c r="B50" s="206" t="s">
        <v>304</v>
      </c>
      <c r="C50" s="212">
        <v>0</v>
      </c>
      <c r="D50" s="214">
        <v>0</v>
      </c>
      <c r="E50" s="222">
        <v>0</v>
      </c>
      <c r="F50" s="212">
        <f t="shared" si="16"/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3">
        <v>0</v>
      </c>
      <c r="M50" s="6"/>
    </row>
    <row r="51" spans="1:13" ht="18.75" customHeight="1" x14ac:dyDescent="0.2">
      <c r="A51" s="229"/>
      <c r="B51" s="230" t="s">
        <v>58</v>
      </c>
      <c r="C51" s="236">
        <v>0</v>
      </c>
      <c r="D51" s="232">
        <v>0</v>
      </c>
      <c r="E51" s="237">
        <v>0</v>
      </c>
      <c r="F51" s="236">
        <f t="shared" si="16"/>
        <v>0</v>
      </c>
      <c r="G51" s="236">
        <v>0</v>
      </c>
      <c r="H51" s="236">
        <v>0</v>
      </c>
      <c r="I51" s="236">
        <v>0</v>
      </c>
      <c r="J51" s="236">
        <v>0</v>
      </c>
      <c r="K51" s="236">
        <v>0</v>
      </c>
      <c r="L51" s="232">
        <v>0</v>
      </c>
      <c r="M51" s="6"/>
    </row>
    <row r="52" spans="1:13" s="14" customFormat="1" ht="18.75" customHeight="1" x14ac:dyDescent="0.2">
      <c r="A52" s="449" t="s">
        <v>179</v>
      </c>
      <c r="B52" s="450"/>
      <c r="C52" s="163">
        <f t="shared" ref="C52:L52" si="17">SUM(C53:C58)</f>
        <v>5</v>
      </c>
      <c r="D52" s="164">
        <f t="shared" si="17"/>
        <v>5</v>
      </c>
      <c r="E52" s="165">
        <f t="shared" si="17"/>
        <v>0</v>
      </c>
      <c r="F52" s="163">
        <f t="shared" si="17"/>
        <v>163</v>
      </c>
      <c r="G52" s="163">
        <f t="shared" si="17"/>
        <v>85</v>
      </c>
      <c r="H52" s="163">
        <f t="shared" si="17"/>
        <v>78</v>
      </c>
      <c r="I52" s="163">
        <f t="shared" si="17"/>
        <v>55</v>
      </c>
      <c r="J52" s="163">
        <f t="shared" si="17"/>
        <v>46</v>
      </c>
      <c r="K52" s="163">
        <f t="shared" si="17"/>
        <v>62</v>
      </c>
      <c r="L52" s="164">
        <f t="shared" si="17"/>
        <v>61</v>
      </c>
      <c r="M52" s="12"/>
    </row>
    <row r="53" spans="1:13" ht="18.75" customHeight="1" x14ac:dyDescent="0.2">
      <c r="A53" s="233"/>
      <c r="B53" s="225" t="s">
        <v>59</v>
      </c>
      <c r="C53" s="228">
        <v>1</v>
      </c>
      <c r="D53" s="226">
        <v>1</v>
      </c>
      <c r="E53" s="227">
        <v>0</v>
      </c>
      <c r="F53" s="228">
        <f t="shared" ref="F53:F58" si="18">SUM(G53:H53)</f>
        <v>4</v>
      </c>
      <c r="G53" s="228">
        <v>3</v>
      </c>
      <c r="H53" s="228">
        <v>1</v>
      </c>
      <c r="I53" s="228" t="s">
        <v>358</v>
      </c>
      <c r="J53" s="228">
        <v>0</v>
      </c>
      <c r="K53" s="226">
        <v>4</v>
      </c>
      <c r="L53" s="226">
        <v>7</v>
      </c>
      <c r="M53" s="6"/>
    </row>
    <row r="54" spans="1:13" ht="18.75" customHeight="1" x14ac:dyDescent="0.2">
      <c r="A54" s="234"/>
      <c r="B54" s="206" t="s">
        <v>60</v>
      </c>
      <c r="C54" s="213">
        <v>2</v>
      </c>
      <c r="D54" s="213">
        <v>2</v>
      </c>
      <c r="E54" s="222">
        <v>0</v>
      </c>
      <c r="F54" s="212">
        <f t="shared" si="18"/>
        <v>63</v>
      </c>
      <c r="G54" s="212">
        <v>29</v>
      </c>
      <c r="H54" s="212">
        <v>34</v>
      </c>
      <c r="I54" s="212">
        <v>25</v>
      </c>
      <c r="J54" s="212">
        <v>14</v>
      </c>
      <c r="K54" s="212">
        <v>24</v>
      </c>
      <c r="L54" s="213">
        <v>21</v>
      </c>
      <c r="M54" s="6"/>
    </row>
    <row r="55" spans="1:13" ht="18.75" customHeight="1" x14ac:dyDescent="0.2">
      <c r="A55" s="234"/>
      <c r="B55" s="206" t="s">
        <v>61</v>
      </c>
      <c r="C55" s="212">
        <v>1</v>
      </c>
      <c r="D55" s="213">
        <v>1</v>
      </c>
      <c r="E55" s="222">
        <v>0</v>
      </c>
      <c r="F55" s="212">
        <f t="shared" si="18"/>
        <v>11</v>
      </c>
      <c r="G55" s="212">
        <v>5</v>
      </c>
      <c r="H55" s="212">
        <v>6</v>
      </c>
      <c r="I55" s="212">
        <v>3</v>
      </c>
      <c r="J55" s="212">
        <v>3</v>
      </c>
      <c r="K55" s="212">
        <v>5</v>
      </c>
      <c r="L55" s="213">
        <v>7</v>
      </c>
      <c r="M55" s="6"/>
    </row>
    <row r="56" spans="1:13" ht="18.75" customHeight="1" x14ac:dyDescent="0.2">
      <c r="A56" s="234"/>
      <c r="B56" s="206" t="s">
        <v>62</v>
      </c>
      <c r="C56" s="212">
        <v>1</v>
      </c>
      <c r="D56" s="213">
        <v>1</v>
      </c>
      <c r="E56" s="222">
        <v>0</v>
      </c>
      <c r="F56" s="212">
        <f t="shared" si="18"/>
        <v>85</v>
      </c>
      <c r="G56" s="212">
        <v>48</v>
      </c>
      <c r="H56" s="212">
        <v>37</v>
      </c>
      <c r="I56" s="212">
        <v>27</v>
      </c>
      <c r="J56" s="212">
        <v>29</v>
      </c>
      <c r="K56" s="212">
        <v>29</v>
      </c>
      <c r="L56" s="213">
        <v>26</v>
      </c>
      <c r="M56" s="6"/>
    </row>
    <row r="57" spans="1:13" ht="18.75" customHeight="1" x14ac:dyDescent="0.2">
      <c r="A57" s="223"/>
      <c r="B57" s="206" t="s">
        <v>63</v>
      </c>
      <c r="C57" s="212">
        <v>0</v>
      </c>
      <c r="D57" s="214">
        <v>0</v>
      </c>
      <c r="E57" s="222">
        <v>0</v>
      </c>
      <c r="F57" s="212">
        <f t="shared" si="18"/>
        <v>0</v>
      </c>
      <c r="G57" s="209">
        <v>0</v>
      </c>
      <c r="H57" s="212">
        <v>0</v>
      </c>
      <c r="I57" s="212">
        <v>0</v>
      </c>
      <c r="J57" s="209">
        <v>0</v>
      </c>
      <c r="K57" s="212">
        <v>0</v>
      </c>
      <c r="L57" s="214">
        <v>0</v>
      </c>
      <c r="M57" s="6"/>
    </row>
    <row r="58" spans="1:13" ht="18.75" customHeight="1" x14ac:dyDescent="0.2">
      <c r="A58" s="241"/>
      <c r="B58" s="242" t="s">
        <v>64</v>
      </c>
      <c r="C58" s="243">
        <v>0</v>
      </c>
      <c r="D58" s="244">
        <v>0</v>
      </c>
      <c r="E58" s="245">
        <v>0</v>
      </c>
      <c r="F58" s="243">
        <f t="shared" si="18"/>
        <v>0</v>
      </c>
      <c r="G58" s="243">
        <v>0</v>
      </c>
      <c r="H58" s="246">
        <v>0</v>
      </c>
      <c r="I58" s="243">
        <v>0</v>
      </c>
      <c r="J58" s="243">
        <v>0</v>
      </c>
      <c r="K58" s="246">
        <v>0</v>
      </c>
      <c r="L58" s="244">
        <v>0</v>
      </c>
      <c r="M58" s="6"/>
    </row>
    <row r="59" spans="1:13" ht="19.5" customHeight="1" x14ac:dyDescent="0.2">
      <c r="A59" s="29"/>
    </row>
    <row r="70" spans="13:13" x14ac:dyDescent="0.2">
      <c r="M70" s="9" t="s">
        <v>318</v>
      </c>
    </row>
  </sheetData>
  <mergeCells count="12">
    <mergeCell ref="K4:L4"/>
    <mergeCell ref="A5:B6"/>
    <mergeCell ref="A9:B9"/>
    <mergeCell ref="A52:B52"/>
    <mergeCell ref="A20:B20"/>
    <mergeCell ref="A31:B31"/>
    <mergeCell ref="A29:B29"/>
    <mergeCell ref="A35:B35"/>
    <mergeCell ref="A21:B21"/>
    <mergeCell ref="A26:B26"/>
    <mergeCell ref="A39:B39"/>
    <mergeCell ref="A47:B47"/>
  </mergeCells>
  <phoneticPr fontId="15"/>
  <printOptions horizontalCentered="1"/>
  <pageMargins left="0.51181102362204722" right="0.51181102362204722" top="0.59055118110236227" bottom="0.59055118110236227" header="0.11811023622047245" footer="0.55118110236220474"/>
  <pageSetup paperSize="9" scale="70" firstPageNumber="46" orientation="portrait" useFirstPageNumber="1" r:id="rId1"/>
  <headerFooter alignWithMargins="0">
    <oddHeader>&amp;L&amp;10
　&amp;11幼　稚　園&amp;R&amp;11
幼　稚　園</oddHeader>
    <oddFooter>&amp;C&amp;11-&amp;P--</oddFooter>
  </headerFooter>
  <ignoredErrors>
    <ignoredError sqref="F10:F25 F40:F46 F53:F58" formulaRange="1"/>
    <ignoredError sqref="F26:F39 F47:F52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8">
    <tabColor rgb="FF92D050"/>
  </sheetPr>
  <dimension ref="A1:H145"/>
  <sheetViews>
    <sheetView showGridLines="0" zoomScaleNormal="100" zoomScaleSheetLayoutView="100" workbookViewId="0">
      <selection activeCell="B2" sqref="B2"/>
    </sheetView>
  </sheetViews>
  <sheetFormatPr defaultColWidth="10.69921875" defaultRowHeight="12.75" x14ac:dyDescent="0.2"/>
  <cols>
    <col min="1" max="1" width="3.69921875" style="356" customWidth="1"/>
    <col min="2" max="2" width="1.3984375" style="356" customWidth="1"/>
    <col min="3" max="3" width="10.69921875" style="356" customWidth="1"/>
    <col min="4" max="4" width="1.3984375" style="356" customWidth="1"/>
    <col min="5" max="7" width="10.69921875" style="9" customWidth="1"/>
    <col min="8" max="8" width="1.3984375" style="9" customWidth="1"/>
    <col min="9" max="9" width="4.8984375" style="9" customWidth="1"/>
    <col min="10" max="10" width="15.5" style="9" customWidth="1"/>
    <col min="11" max="11" width="14.09765625" style="9" customWidth="1"/>
    <col min="12" max="13" width="15.296875" style="9" customWidth="1"/>
    <col min="14" max="16" width="8.69921875" style="9" customWidth="1"/>
    <col min="17" max="16384" width="10.69921875" style="9"/>
  </cols>
  <sheetData>
    <row r="1" spans="1:8" ht="30" customHeight="1" x14ac:dyDescent="0.2">
      <c r="A1" s="403" t="s">
        <v>392</v>
      </c>
      <c r="B1" s="403"/>
      <c r="C1" s="353"/>
      <c r="D1" s="353"/>
      <c r="E1" s="356"/>
      <c r="F1" s="356"/>
      <c r="G1" s="356"/>
    </row>
    <row r="2" spans="1:8" s="350" customFormat="1" ht="24.95" customHeight="1" x14ac:dyDescent="0.2">
      <c r="A2" s="353" t="s">
        <v>124</v>
      </c>
      <c r="B2" s="353"/>
      <c r="C2" s="357"/>
      <c r="D2" s="357"/>
      <c r="E2" s="353"/>
      <c r="F2" s="353"/>
      <c r="G2" s="32" t="s">
        <v>300</v>
      </c>
    </row>
    <row r="3" spans="1:8" s="350" customFormat="1" ht="18" customHeight="1" x14ac:dyDescent="0.2">
      <c r="A3" s="498" t="s">
        <v>125</v>
      </c>
      <c r="B3" s="499"/>
      <c r="C3" s="499"/>
      <c r="D3" s="500"/>
      <c r="E3" s="404"/>
      <c r="F3" s="493" t="s">
        <v>301</v>
      </c>
      <c r="G3" s="493" t="s">
        <v>302</v>
      </c>
    </row>
    <row r="4" spans="1:8" s="350" customFormat="1" ht="18" customHeight="1" x14ac:dyDescent="0.2">
      <c r="A4" s="528"/>
      <c r="B4" s="529"/>
      <c r="C4" s="529"/>
      <c r="D4" s="530"/>
      <c r="E4" s="405" t="s">
        <v>193</v>
      </c>
      <c r="F4" s="494"/>
      <c r="G4" s="494"/>
    </row>
    <row r="5" spans="1:8" s="350" customFormat="1" ht="18" customHeight="1" x14ac:dyDescent="0.2">
      <c r="A5" s="501"/>
      <c r="B5" s="502"/>
      <c r="C5" s="502"/>
      <c r="D5" s="503"/>
      <c r="E5" s="406"/>
      <c r="F5" s="495"/>
      <c r="G5" s="495"/>
    </row>
    <row r="6" spans="1:8" ht="18" customHeight="1" x14ac:dyDescent="0.2">
      <c r="A6" s="498" t="s">
        <v>362</v>
      </c>
      <c r="B6" s="499"/>
      <c r="C6" s="499"/>
      <c r="D6" s="500"/>
      <c r="E6" s="496">
        <v>11</v>
      </c>
      <c r="F6" s="496">
        <v>35</v>
      </c>
      <c r="G6" s="496">
        <v>4</v>
      </c>
      <c r="H6" s="151"/>
    </row>
    <row r="7" spans="1:8" ht="18" customHeight="1" x14ac:dyDescent="0.2">
      <c r="A7" s="501"/>
      <c r="B7" s="502"/>
      <c r="C7" s="502"/>
      <c r="D7" s="503"/>
      <c r="E7" s="497"/>
      <c r="F7" s="497"/>
      <c r="G7" s="497"/>
      <c r="H7" s="151"/>
    </row>
    <row r="8" spans="1:8" ht="18" customHeight="1" x14ac:dyDescent="0.2">
      <c r="A8" s="506" t="s">
        <v>385</v>
      </c>
      <c r="B8" s="507"/>
      <c r="C8" s="507"/>
      <c r="D8" s="508"/>
      <c r="E8" s="504">
        <f>E10+E12+E14</f>
        <v>11</v>
      </c>
      <c r="F8" s="504">
        <f>F10+F12+F14</f>
        <v>32</v>
      </c>
      <c r="G8" s="504">
        <f>G10+G12+G14</f>
        <v>4</v>
      </c>
      <c r="H8" s="152"/>
    </row>
    <row r="9" spans="1:8" ht="18" customHeight="1" x14ac:dyDescent="0.2">
      <c r="A9" s="509"/>
      <c r="B9" s="510"/>
      <c r="C9" s="510"/>
      <c r="D9" s="511"/>
      <c r="E9" s="505"/>
      <c r="F9" s="505"/>
      <c r="G9" s="505"/>
      <c r="H9" s="152"/>
    </row>
    <row r="10" spans="1:8" ht="18" customHeight="1" x14ac:dyDescent="0.2">
      <c r="A10" s="498" t="s">
        <v>194</v>
      </c>
      <c r="B10" s="499"/>
      <c r="C10" s="499"/>
      <c r="D10" s="500"/>
      <c r="E10" s="531" t="s">
        <v>37</v>
      </c>
      <c r="F10" s="531" t="s">
        <v>37</v>
      </c>
      <c r="G10" s="531" t="s">
        <v>37</v>
      </c>
      <c r="H10" s="63"/>
    </row>
    <row r="11" spans="1:8" ht="18" customHeight="1" x14ac:dyDescent="0.2">
      <c r="A11" s="501"/>
      <c r="B11" s="502"/>
      <c r="C11" s="502"/>
      <c r="D11" s="503"/>
      <c r="E11" s="532"/>
      <c r="F11" s="532"/>
      <c r="G11" s="532"/>
      <c r="H11" s="63"/>
    </row>
    <row r="12" spans="1:8" ht="18" customHeight="1" x14ac:dyDescent="0.2">
      <c r="A12" s="498" t="s">
        <v>195</v>
      </c>
      <c r="B12" s="499"/>
      <c r="C12" s="499"/>
      <c r="D12" s="500"/>
      <c r="E12" s="531" t="s">
        <v>37</v>
      </c>
      <c r="F12" s="531" t="s">
        <v>37</v>
      </c>
      <c r="G12" s="531" t="s">
        <v>37</v>
      </c>
      <c r="H12" s="63"/>
    </row>
    <row r="13" spans="1:8" ht="18" customHeight="1" x14ac:dyDescent="0.2">
      <c r="A13" s="501"/>
      <c r="B13" s="502"/>
      <c r="C13" s="502"/>
      <c r="D13" s="503"/>
      <c r="E13" s="532"/>
      <c r="F13" s="532"/>
      <c r="G13" s="532"/>
      <c r="H13" s="63"/>
    </row>
    <row r="14" spans="1:8" ht="18" customHeight="1" x14ac:dyDescent="0.2">
      <c r="A14" s="407"/>
      <c r="B14" s="353"/>
      <c r="C14" s="512" t="s">
        <v>14</v>
      </c>
      <c r="D14" s="408"/>
      <c r="E14" s="496">
        <f>SUM(E16:E27)</f>
        <v>11</v>
      </c>
      <c r="F14" s="496">
        <f>SUM(F16:F27)</f>
        <v>32</v>
      </c>
      <c r="G14" s="496">
        <f>SUM(G16:G27)</f>
        <v>4</v>
      </c>
      <c r="H14" s="151"/>
    </row>
    <row r="15" spans="1:8" ht="18" customHeight="1" x14ac:dyDescent="0.2">
      <c r="A15" s="409"/>
      <c r="B15" s="371"/>
      <c r="C15" s="513"/>
      <c r="D15" s="410"/>
      <c r="E15" s="497"/>
      <c r="F15" s="497"/>
      <c r="G15" s="497"/>
      <c r="H15" s="151"/>
    </row>
    <row r="16" spans="1:8" ht="18" customHeight="1" x14ac:dyDescent="0.2">
      <c r="A16" s="369"/>
      <c r="B16" s="370"/>
      <c r="C16" s="515" t="s">
        <v>330</v>
      </c>
      <c r="D16" s="366"/>
      <c r="E16" s="496">
        <v>0</v>
      </c>
      <c r="F16" s="496">
        <v>0</v>
      </c>
      <c r="G16" s="496">
        <v>0</v>
      </c>
      <c r="H16" s="151"/>
    </row>
    <row r="17" spans="1:8" ht="18" customHeight="1" x14ac:dyDescent="0.2">
      <c r="A17" s="161" t="s">
        <v>335</v>
      </c>
      <c r="B17" s="371"/>
      <c r="C17" s="516"/>
      <c r="D17" s="368"/>
      <c r="E17" s="497"/>
      <c r="F17" s="497"/>
      <c r="G17" s="497"/>
      <c r="H17" s="151"/>
    </row>
    <row r="18" spans="1:8" ht="18" customHeight="1" x14ac:dyDescent="0.2">
      <c r="A18" s="161"/>
      <c r="B18" s="369"/>
      <c r="C18" s="515" t="s">
        <v>331</v>
      </c>
      <c r="D18" s="366"/>
      <c r="E18" s="496">
        <v>0</v>
      </c>
      <c r="F18" s="496">
        <v>0</v>
      </c>
      <c r="G18" s="531" t="s">
        <v>37</v>
      </c>
      <c r="H18" s="63"/>
    </row>
    <row r="19" spans="1:8" ht="18" customHeight="1" x14ac:dyDescent="0.2">
      <c r="A19" s="411"/>
      <c r="B19" s="367"/>
      <c r="C19" s="516"/>
      <c r="D19" s="368"/>
      <c r="E19" s="497"/>
      <c r="F19" s="497"/>
      <c r="G19" s="532"/>
      <c r="H19" s="63"/>
    </row>
    <row r="20" spans="1:8" ht="18" customHeight="1" x14ac:dyDescent="0.2">
      <c r="A20" s="369"/>
      <c r="B20" s="369"/>
      <c r="C20" s="515" t="s">
        <v>332</v>
      </c>
      <c r="D20" s="366"/>
      <c r="E20" s="496">
        <v>2</v>
      </c>
      <c r="F20" s="496">
        <v>9</v>
      </c>
      <c r="G20" s="496">
        <v>2</v>
      </c>
      <c r="H20" s="151"/>
    </row>
    <row r="21" spans="1:8" ht="18" customHeight="1" x14ac:dyDescent="0.2">
      <c r="A21" s="161"/>
      <c r="B21" s="367"/>
      <c r="C21" s="516"/>
      <c r="D21" s="368"/>
      <c r="E21" s="497"/>
      <c r="F21" s="497"/>
      <c r="G21" s="497"/>
      <c r="H21" s="151"/>
    </row>
    <row r="22" spans="1:8" ht="18" customHeight="1" x14ac:dyDescent="0.2">
      <c r="A22" s="161"/>
      <c r="B22" s="369"/>
      <c r="C22" s="515" t="s">
        <v>333</v>
      </c>
      <c r="D22" s="366"/>
      <c r="E22" s="496">
        <v>2</v>
      </c>
      <c r="F22" s="496">
        <v>14</v>
      </c>
      <c r="G22" s="496">
        <v>2</v>
      </c>
      <c r="H22" s="151"/>
    </row>
    <row r="23" spans="1:8" ht="18" customHeight="1" x14ac:dyDescent="0.2">
      <c r="A23" s="161" t="s">
        <v>172</v>
      </c>
      <c r="B23" s="367"/>
      <c r="C23" s="516"/>
      <c r="D23" s="368"/>
      <c r="E23" s="497"/>
      <c r="F23" s="497"/>
      <c r="G23" s="497"/>
      <c r="H23" s="151"/>
    </row>
    <row r="24" spans="1:8" ht="18" customHeight="1" x14ac:dyDescent="0.2">
      <c r="A24" s="161"/>
      <c r="B24" s="369"/>
      <c r="C24" s="515" t="s">
        <v>334</v>
      </c>
      <c r="D24" s="366"/>
      <c r="E24" s="496">
        <v>0</v>
      </c>
      <c r="F24" s="496">
        <v>0</v>
      </c>
      <c r="G24" s="496">
        <v>0</v>
      </c>
      <c r="H24" s="151"/>
    </row>
    <row r="25" spans="1:8" ht="18" customHeight="1" x14ac:dyDescent="0.2">
      <c r="A25" s="161"/>
      <c r="B25" s="367"/>
      <c r="C25" s="516"/>
      <c r="D25" s="368"/>
      <c r="E25" s="497"/>
      <c r="F25" s="497"/>
      <c r="G25" s="497"/>
      <c r="H25" s="151"/>
    </row>
    <row r="26" spans="1:8" ht="18" customHeight="1" x14ac:dyDescent="0.2">
      <c r="A26" s="369"/>
      <c r="B26" s="369"/>
      <c r="C26" s="515" t="s">
        <v>336</v>
      </c>
      <c r="D26" s="366"/>
      <c r="E26" s="496">
        <v>7</v>
      </c>
      <c r="F26" s="496">
        <v>9</v>
      </c>
      <c r="G26" s="496">
        <v>0</v>
      </c>
      <c r="H26" s="151"/>
    </row>
    <row r="27" spans="1:8" ht="18" customHeight="1" x14ac:dyDescent="0.2">
      <c r="A27" s="362"/>
      <c r="B27" s="367"/>
      <c r="C27" s="516"/>
      <c r="D27" s="368"/>
      <c r="E27" s="497"/>
      <c r="F27" s="497"/>
      <c r="G27" s="497"/>
      <c r="H27" s="151"/>
    </row>
    <row r="28" spans="1:8" ht="18" customHeight="1" x14ac:dyDescent="0.2">
      <c r="A28" s="353"/>
      <c r="B28" s="353"/>
      <c r="C28" s="353"/>
      <c r="D28" s="353"/>
      <c r="E28" s="39"/>
      <c r="F28" s="39"/>
      <c r="G28" s="39"/>
      <c r="H28" s="39"/>
    </row>
    <row r="29" spans="1:8" ht="18" customHeight="1" x14ac:dyDescent="0.2">
      <c r="A29" s="353"/>
      <c r="B29" s="353"/>
      <c r="C29" s="353"/>
      <c r="D29" s="353"/>
    </row>
    <row r="30" spans="1:8" ht="18" customHeight="1" x14ac:dyDescent="0.2">
      <c r="A30" s="353"/>
      <c r="B30" s="353"/>
      <c r="C30" s="353"/>
      <c r="D30" s="353"/>
    </row>
    <row r="31" spans="1:8" ht="18" customHeight="1" x14ac:dyDescent="0.2">
      <c r="A31" s="353"/>
      <c r="B31" s="353"/>
      <c r="C31" s="353"/>
      <c r="D31" s="353"/>
    </row>
    <row r="32" spans="1:8" ht="18" customHeight="1" x14ac:dyDescent="0.2">
      <c r="A32" s="353"/>
      <c r="B32" s="353"/>
      <c r="C32" s="353"/>
      <c r="D32" s="353"/>
    </row>
    <row r="33" spans="1:4" ht="18" customHeight="1" x14ac:dyDescent="0.2">
      <c r="A33" s="353"/>
      <c r="B33" s="353"/>
      <c r="C33" s="353"/>
      <c r="D33" s="353"/>
    </row>
    <row r="34" spans="1:4" ht="18" customHeight="1" x14ac:dyDescent="0.2">
      <c r="A34" s="353"/>
      <c r="B34" s="353"/>
      <c r="C34" s="353"/>
      <c r="D34" s="353"/>
    </row>
    <row r="35" spans="1:4" ht="18" customHeight="1" x14ac:dyDescent="0.2">
      <c r="B35" s="353"/>
      <c r="C35" s="353"/>
    </row>
    <row r="36" spans="1:4" ht="18" customHeight="1" x14ac:dyDescent="0.2">
      <c r="B36" s="353"/>
    </row>
    <row r="37" spans="1:4" ht="18" customHeight="1" x14ac:dyDescent="0.2">
      <c r="B37" s="353"/>
    </row>
    <row r="38" spans="1:4" ht="18" customHeight="1" x14ac:dyDescent="0.2">
      <c r="B38" s="353"/>
    </row>
    <row r="39" spans="1:4" ht="18" customHeight="1" x14ac:dyDescent="0.2">
      <c r="B39" s="353"/>
    </row>
    <row r="40" spans="1:4" ht="28.5" customHeight="1" x14ac:dyDescent="0.2">
      <c r="B40" s="353"/>
    </row>
    <row r="41" spans="1:4" ht="28.5" customHeight="1" x14ac:dyDescent="0.2">
      <c r="B41" s="353"/>
    </row>
    <row r="42" spans="1:4" ht="28.5" customHeight="1" x14ac:dyDescent="0.2">
      <c r="B42" s="353"/>
    </row>
    <row r="43" spans="1:4" ht="28.5" customHeight="1" x14ac:dyDescent="0.2">
      <c r="B43" s="353"/>
    </row>
    <row r="44" spans="1:4" ht="28.5" customHeight="1" x14ac:dyDescent="0.2">
      <c r="B44" s="353"/>
    </row>
    <row r="45" spans="1:4" ht="28.5" customHeight="1" x14ac:dyDescent="0.2">
      <c r="B45" s="353"/>
    </row>
    <row r="46" spans="1:4" ht="28.5" customHeight="1" x14ac:dyDescent="0.2">
      <c r="B46" s="353"/>
    </row>
    <row r="47" spans="1:4" ht="28.5" customHeight="1" x14ac:dyDescent="0.2">
      <c r="B47" s="353"/>
    </row>
    <row r="48" spans="1:4" ht="28.5" customHeight="1" x14ac:dyDescent="0.2">
      <c r="B48" s="353"/>
    </row>
    <row r="49" spans="2:2" ht="28.5" customHeight="1" x14ac:dyDescent="0.2">
      <c r="B49" s="353"/>
    </row>
    <row r="50" spans="2:2" ht="28.5" customHeight="1" x14ac:dyDescent="0.2">
      <c r="B50" s="353"/>
    </row>
    <row r="51" spans="2:2" ht="28.5" customHeight="1" x14ac:dyDescent="0.2">
      <c r="B51" s="353"/>
    </row>
    <row r="52" spans="2:2" ht="28.5" customHeight="1" x14ac:dyDescent="0.2">
      <c r="B52" s="353"/>
    </row>
    <row r="53" spans="2:2" ht="28.5" customHeight="1" x14ac:dyDescent="0.2">
      <c r="B53" s="353"/>
    </row>
    <row r="54" spans="2:2" ht="28.5" customHeight="1" x14ac:dyDescent="0.2">
      <c r="B54" s="353"/>
    </row>
    <row r="55" spans="2:2" ht="28.5" customHeight="1" x14ac:dyDescent="0.2">
      <c r="B55" s="353"/>
    </row>
    <row r="56" spans="2:2" ht="28.5" customHeight="1" x14ac:dyDescent="0.2">
      <c r="B56" s="353"/>
    </row>
    <row r="57" spans="2:2" ht="28.5" customHeight="1" x14ac:dyDescent="0.2">
      <c r="B57" s="353"/>
    </row>
    <row r="58" spans="2:2" ht="28.5" customHeight="1" x14ac:dyDescent="0.2">
      <c r="B58" s="353"/>
    </row>
    <row r="59" spans="2:2" ht="28.5" customHeight="1" x14ac:dyDescent="0.2">
      <c r="B59" s="353"/>
    </row>
    <row r="60" spans="2:2" ht="28.5" customHeight="1" x14ac:dyDescent="0.2">
      <c r="B60" s="353"/>
    </row>
    <row r="61" spans="2:2" ht="28.5" customHeight="1" x14ac:dyDescent="0.2">
      <c r="B61" s="353"/>
    </row>
    <row r="62" spans="2:2" ht="28.5" customHeight="1" x14ac:dyDescent="0.2">
      <c r="B62" s="353"/>
    </row>
    <row r="63" spans="2:2" ht="28.5" customHeight="1" x14ac:dyDescent="0.2">
      <c r="B63" s="353"/>
    </row>
    <row r="64" spans="2:2" ht="28.5" customHeight="1" x14ac:dyDescent="0.2">
      <c r="B64" s="353"/>
    </row>
    <row r="65" spans="2:8" ht="28.5" customHeight="1" x14ac:dyDescent="0.2">
      <c r="B65" s="353"/>
    </row>
    <row r="66" spans="2:8" ht="28.5" customHeight="1" x14ac:dyDescent="0.2">
      <c r="B66" s="353"/>
    </row>
    <row r="67" spans="2:8" ht="28.5" customHeight="1" x14ac:dyDescent="0.2">
      <c r="B67" s="353"/>
    </row>
    <row r="68" spans="2:8" ht="28.5" customHeight="1" x14ac:dyDescent="0.2">
      <c r="B68" s="353"/>
    </row>
    <row r="69" spans="2:8" ht="28.5" customHeight="1" x14ac:dyDescent="0.2">
      <c r="B69" s="353"/>
    </row>
    <row r="70" spans="2:8" ht="28.5" customHeight="1" x14ac:dyDescent="0.2">
      <c r="B70" s="353"/>
    </row>
    <row r="71" spans="2:8" ht="28.5" customHeight="1" x14ac:dyDescent="0.2">
      <c r="B71" s="353"/>
    </row>
    <row r="72" spans="2:8" ht="28.5" customHeight="1" x14ac:dyDescent="0.2">
      <c r="B72" s="353"/>
    </row>
    <row r="73" spans="2:8" ht="28.5" customHeight="1" x14ac:dyDescent="0.2">
      <c r="B73" s="353"/>
      <c r="E73" s="6"/>
    </row>
    <row r="74" spans="2:8" ht="28.5" customHeight="1" x14ac:dyDescent="0.2">
      <c r="B74" s="353"/>
      <c r="E74" s="18"/>
      <c r="F74" s="18"/>
      <c r="G74" s="18"/>
      <c r="H74" s="18"/>
    </row>
    <row r="75" spans="2:8" ht="28.5" customHeight="1" x14ac:dyDescent="0.2">
      <c r="B75" s="353"/>
      <c r="E75" s="39"/>
      <c r="F75" s="39"/>
      <c r="G75" s="39"/>
      <c r="H75" s="39"/>
    </row>
    <row r="76" spans="2:8" ht="28.5" customHeight="1" x14ac:dyDescent="0.2">
      <c r="B76" s="353"/>
    </row>
    <row r="77" spans="2:8" ht="28.5" customHeight="1" x14ac:dyDescent="0.2">
      <c r="B77" s="353"/>
    </row>
    <row r="78" spans="2:8" ht="28.5" customHeight="1" x14ac:dyDescent="0.2">
      <c r="B78" s="353"/>
    </row>
    <row r="79" spans="2:8" ht="28.5" customHeight="1" x14ac:dyDescent="0.2">
      <c r="B79" s="353"/>
    </row>
    <row r="80" spans="2:8" ht="28.5" customHeight="1" x14ac:dyDescent="0.2">
      <c r="B80" s="353"/>
    </row>
    <row r="81" spans="2:2" ht="22.5" customHeight="1" x14ac:dyDescent="0.2">
      <c r="B81" s="353"/>
    </row>
    <row r="82" spans="2:2" ht="22.5" customHeight="1" x14ac:dyDescent="0.2">
      <c r="B82" s="353"/>
    </row>
    <row r="83" spans="2:2" ht="22.5" customHeight="1" x14ac:dyDescent="0.2">
      <c r="B83" s="353"/>
    </row>
    <row r="84" spans="2:2" ht="22.5" customHeight="1" x14ac:dyDescent="0.2">
      <c r="B84" s="353"/>
    </row>
    <row r="85" spans="2:2" ht="22.5" customHeight="1" x14ac:dyDescent="0.2">
      <c r="B85" s="353"/>
    </row>
    <row r="86" spans="2:2" ht="22.5" customHeight="1" x14ac:dyDescent="0.2">
      <c r="B86" s="353"/>
    </row>
    <row r="87" spans="2:2" ht="22.5" customHeight="1" x14ac:dyDescent="0.2">
      <c r="B87" s="353"/>
    </row>
    <row r="88" spans="2:2" x14ac:dyDescent="0.2">
      <c r="B88" s="353"/>
    </row>
    <row r="89" spans="2:2" x14ac:dyDescent="0.2">
      <c r="B89" s="353"/>
    </row>
    <row r="90" spans="2:2" x14ac:dyDescent="0.2">
      <c r="B90" s="353"/>
    </row>
    <row r="91" spans="2:2" x14ac:dyDescent="0.2">
      <c r="B91" s="353"/>
    </row>
    <row r="92" spans="2:2" x14ac:dyDescent="0.2">
      <c r="B92" s="353"/>
    </row>
    <row r="93" spans="2:2" x14ac:dyDescent="0.2">
      <c r="B93" s="353"/>
    </row>
    <row r="94" spans="2:2" x14ac:dyDescent="0.2">
      <c r="B94" s="353"/>
    </row>
    <row r="95" spans="2:2" x14ac:dyDescent="0.2">
      <c r="B95" s="353"/>
    </row>
    <row r="96" spans="2:2" x14ac:dyDescent="0.2">
      <c r="B96" s="353"/>
    </row>
    <row r="97" spans="2:2" x14ac:dyDescent="0.2">
      <c r="B97" s="353"/>
    </row>
    <row r="98" spans="2:2" x14ac:dyDescent="0.2">
      <c r="B98" s="353"/>
    </row>
    <row r="99" spans="2:2" x14ac:dyDescent="0.2">
      <c r="B99" s="353"/>
    </row>
    <row r="100" spans="2:2" x14ac:dyDescent="0.2">
      <c r="B100" s="353"/>
    </row>
    <row r="101" spans="2:2" x14ac:dyDescent="0.2">
      <c r="B101" s="353"/>
    </row>
    <row r="102" spans="2:2" x14ac:dyDescent="0.2">
      <c r="B102" s="353"/>
    </row>
    <row r="103" spans="2:2" x14ac:dyDescent="0.2">
      <c r="B103" s="353"/>
    </row>
    <row r="104" spans="2:2" x14ac:dyDescent="0.2">
      <c r="B104" s="353"/>
    </row>
    <row r="105" spans="2:2" x14ac:dyDescent="0.2">
      <c r="B105" s="353"/>
    </row>
    <row r="106" spans="2:2" x14ac:dyDescent="0.2">
      <c r="B106" s="353"/>
    </row>
    <row r="107" spans="2:2" x14ac:dyDescent="0.2">
      <c r="B107" s="353"/>
    </row>
    <row r="108" spans="2:2" x14ac:dyDescent="0.2">
      <c r="B108" s="353"/>
    </row>
    <row r="109" spans="2:2" x14ac:dyDescent="0.2">
      <c r="B109" s="353"/>
    </row>
    <row r="110" spans="2:2" x14ac:dyDescent="0.2">
      <c r="B110" s="353"/>
    </row>
    <row r="111" spans="2:2" x14ac:dyDescent="0.2">
      <c r="B111" s="353"/>
    </row>
    <row r="112" spans="2:2" x14ac:dyDescent="0.2">
      <c r="B112" s="353"/>
    </row>
    <row r="113" spans="2:2" x14ac:dyDescent="0.2">
      <c r="B113" s="353"/>
    </row>
    <row r="114" spans="2:2" x14ac:dyDescent="0.2">
      <c r="B114" s="353"/>
    </row>
    <row r="115" spans="2:2" x14ac:dyDescent="0.2">
      <c r="B115" s="353"/>
    </row>
    <row r="116" spans="2:2" x14ac:dyDescent="0.2">
      <c r="B116" s="353"/>
    </row>
    <row r="117" spans="2:2" x14ac:dyDescent="0.2">
      <c r="B117" s="353"/>
    </row>
    <row r="118" spans="2:2" x14ac:dyDescent="0.2">
      <c r="B118" s="353"/>
    </row>
    <row r="119" spans="2:2" x14ac:dyDescent="0.2">
      <c r="B119" s="353"/>
    </row>
    <row r="120" spans="2:2" x14ac:dyDescent="0.2">
      <c r="B120" s="353"/>
    </row>
    <row r="121" spans="2:2" x14ac:dyDescent="0.2">
      <c r="B121" s="353"/>
    </row>
    <row r="122" spans="2:2" x14ac:dyDescent="0.2">
      <c r="B122" s="353"/>
    </row>
    <row r="123" spans="2:2" x14ac:dyDescent="0.2">
      <c r="B123" s="353"/>
    </row>
    <row r="124" spans="2:2" x14ac:dyDescent="0.2">
      <c r="B124" s="353"/>
    </row>
    <row r="125" spans="2:2" x14ac:dyDescent="0.2">
      <c r="B125" s="353"/>
    </row>
    <row r="126" spans="2:2" x14ac:dyDescent="0.2">
      <c r="B126" s="353"/>
    </row>
    <row r="127" spans="2:2" x14ac:dyDescent="0.2">
      <c r="B127" s="353"/>
    </row>
    <row r="128" spans="2:2" x14ac:dyDescent="0.2">
      <c r="B128" s="353"/>
    </row>
    <row r="129" spans="2:2" x14ac:dyDescent="0.2">
      <c r="B129" s="353"/>
    </row>
    <row r="130" spans="2:2" x14ac:dyDescent="0.2">
      <c r="B130" s="353"/>
    </row>
    <row r="131" spans="2:2" x14ac:dyDescent="0.2">
      <c r="B131" s="353"/>
    </row>
    <row r="132" spans="2:2" x14ac:dyDescent="0.2">
      <c r="B132" s="353"/>
    </row>
    <row r="133" spans="2:2" x14ac:dyDescent="0.2">
      <c r="B133" s="353"/>
    </row>
    <row r="134" spans="2:2" x14ac:dyDescent="0.2">
      <c r="B134" s="353"/>
    </row>
    <row r="135" spans="2:2" x14ac:dyDescent="0.2">
      <c r="B135" s="353"/>
    </row>
    <row r="136" spans="2:2" x14ac:dyDescent="0.2">
      <c r="B136" s="353"/>
    </row>
    <row r="137" spans="2:2" x14ac:dyDescent="0.2">
      <c r="B137" s="353"/>
    </row>
    <row r="138" spans="2:2" x14ac:dyDescent="0.2">
      <c r="B138" s="353"/>
    </row>
    <row r="139" spans="2:2" x14ac:dyDescent="0.2">
      <c r="B139" s="353"/>
    </row>
    <row r="140" spans="2:2" x14ac:dyDescent="0.2">
      <c r="B140" s="353"/>
    </row>
    <row r="141" spans="2:2" x14ac:dyDescent="0.2">
      <c r="B141" s="353"/>
    </row>
    <row r="142" spans="2:2" x14ac:dyDescent="0.2">
      <c r="B142" s="353"/>
    </row>
    <row r="143" spans="2:2" x14ac:dyDescent="0.2">
      <c r="B143" s="353"/>
    </row>
    <row r="144" spans="2:2" x14ac:dyDescent="0.2">
      <c r="B144" s="353"/>
    </row>
    <row r="145" spans="2:2" x14ac:dyDescent="0.2">
      <c r="B145" s="353"/>
    </row>
  </sheetData>
  <mergeCells count="47">
    <mergeCell ref="A10:D11"/>
    <mergeCell ref="A12:D13"/>
    <mergeCell ref="A8:D9"/>
    <mergeCell ref="C26:C27"/>
    <mergeCell ref="C14:C15"/>
    <mergeCell ref="C20:C21"/>
    <mergeCell ref="C18:C19"/>
    <mergeCell ref="C16:C17"/>
    <mergeCell ref="C22:C23"/>
    <mergeCell ref="C24:C25"/>
    <mergeCell ref="E6:E7"/>
    <mergeCell ref="F3:F5"/>
    <mergeCell ref="G3:G5"/>
    <mergeCell ref="F6:F7"/>
    <mergeCell ref="G6:G7"/>
    <mergeCell ref="G18:G19"/>
    <mergeCell ref="E16:E17"/>
    <mergeCell ref="F16:F17"/>
    <mergeCell ref="G16:G17"/>
    <mergeCell ref="E8:E9"/>
    <mergeCell ref="F8:F9"/>
    <mergeCell ref="G8:G9"/>
    <mergeCell ref="E14:E15"/>
    <mergeCell ref="F14:F15"/>
    <mergeCell ref="G14:G15"/>
    <mergeCell ref="G10:G11"/>
    <mergeCell ref="E12:E13"/>
    <mergeCell ref="F12:F13"/>
    <mergeCell ref="G12:G13"/>
    <mergeCell ref="E10:E11"/>
    <mergeCell ref="F10:F11"/>
    <mergeCell ref="A6:D7"/>
    <mergeCell ref="A3:D5"/>
    <mergeCell ref="E26:E27"/>
    <mergeCell ref="F26:F27"/>
    <mergeCell ref="G26:G27"/>
    <mergeCell ref="E24:E25"/>
    <mergeCell ref="F24:F25"/>
    <mergeCell ref="G24:G25"/>
    <mergeCell ref="E22:E23"/>
    <mergeCell ref="F22:F23"/>
    <mergeCell ref="G22:G23"/>
    <mergeCell ref="E20:E21"/>
    <mergeCell ref="F20:F21"/>
    <mergeCell ref="G20:G21"/>
    <mergeCell ref="E18:E19"/>
    <mergeCell ref="F18:F19"/>
  </mergeCells>
  <phoneticPr fontId="2"/>
  <printOptions horizontalCentered="1"/>
  <pageMargins left="0.59055118110236227" right="0.59055118110236227" top="0.78740157480314965" bottom="0.59055118110236227" header="0.19685039370078741" footer="0.51181102362204722"/>
  <pageSetup paperSize="9" firstPageNumber="47" fitToHeight="0" orientation="portrait" useFirstPageNumber="1" r:id="rId1"/>
  <headerFooter alignWithMargins="0">
    <oddHeader>&amp;L&amp;10
各種学校&amp;R&amp;10
各種学校</oddHeader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88"/>
  <sheetViews>
    <sheetView showGridLines="0" workbookViewId="0">
      <selection activeCell="X14" sqref="X14"/>
    </sheetView>
  </sheetViews>
  <sheetFormatPr defaultColWidth="10.69921875" defaultRowHeight="12.75" x14ac:dyDescent="0.2"/>
  <cols>
    <col min="1" max="1" width="16.69921875" style="356" customWidth="1"/>
    <col min="2" max="20" width="5.8984375" style="356" customWidth="1"/>
    <col min="21" max="24" width="6.69921875" style="356" customWidth="1"/>
    <col min="25" max="25" width="10.69921875" style="356"/>
    <col min="26" max="26" width="8.8984375" style="356" customWidth="1"/>
    <col min="27" max="27" width="4.8984375" style="356" customWidth="1"/>
    <col min="28" max="28" width="15.5" style="356" customWidth="1"/>
    <col min="29" max="29" width="14.09765625" style="356" customWidth="1"/>
    <col min="30" max="31" width="15.296875" style="356" customWidth="1"/>
    <col min="32" max="34" width="8.69921875" style="356" customWidth="1"/>
    <col min="35" max="16384" width="10.69921875" style="356"/>
  </cols>
  <sheetData>
    <row r="1" spans="1:24" ht="19.5" customHeight="1" x14ac:dyDescent="0.2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4" ht="24.75" customHeight="1" x14ac:dyDescent="0.2">
      <c r="A2" s="357" t="s">
        <v>117</v>
      </c>
      <c r="B2" s="353"/>
      <c r="C2" s="353"/>
      <c r="D2" s="353"/>
      <c r="E2" s="353"/>
      <c r="F2" s="353"/>
      <c r="G2" s="353"/>
      <c r="H2" s="353"/>
      <c r="I2" s="353"/>
      <c r="J2" s="354"/>
      <c r="K2" s="353"/>
      <c r="L2" s="353"/>
      <c r="M2" s="353"/>
      <c r="N2" s="353"/>
      <c r="O2" s="353"/>
      <c r="P2" s="353"/>
      <c r="Q2" s="353"/>
      <c r="R2" s="353"/>
      <c r="S2" s="353"/>
      <c r="T2" s="441" t="s">
        <v>118</v>
      </c>
    </row>
    <row r="3" spans="1:24" ht="18" customHeight="1" x14ac:dyDescent="0.2">
      <c r="A3" s="412"/>
      <c r="B3" s="413"/>
      <c r="C3" s="414" t="s">
        <v>396</v>
      </c>
      <c r="D3" s="415"/>
      <c r="E3" s="415"/>
      <c r="F3" s="415"/>
      <c r="G3" s="415"/>
      <c r="H3" s="415"/>
      <c r="I3" s="415"/>
      <c r="J3" s="415"/>
      <c r="K3" s="415"/>
      <c r="L3" s="415"/>
      <c r="M3" s="382"/>
      <c r="N3" s="383" t="s">
        <v>120</v>
      </c>
      <c r="O3" s="384"/>
      <c r="P3" s="384"/>
      <c r="Q3" s="384"/>
      <c r="R3" s="416"/>
      <c r="S3" s="417"/>
      <c r="T3" s="418"/>
      <c r="U3" s="357"/>
      <c r="V3" s="357"/>
      <c r="W3" s="357"/>
      <c r="X3" s="357"/>
    </row>
    <row r="4" spans="1:24" ht="18" customHeight="1" x14ac:dyDescent="0.15">
      <c r="A4" s="409"/>
      <c r="B4" s="369"/>
      <c r="C4" s="353"/>
      <c r="D4" s="353"/>
      <c r="E4" s="533" t="s">
        <v>282</v>
      </c>
      <c r="F4" s="534"/>
      <c r="G4" s="533" t="s">
        <v>283</v>
      </c>
      <c r="H4" s="534"/>
      <c r="I4" s="533" t="s">
        <v>284</v>
      </c>
      <c r="J4" s="534"/>
      <c r="K4" s="545" t="s">
        <v>395</v>
      </c>
      <c r="L4" s="546"/>
      <c r="M4" s="385"/>
      <c r="N4" s="364"/>
      <c r="O4" s="364"/>
      <c r="P4" s="545" t="s">
        <v>227</v>
      </c>
      <c r="Q4" s="546"/>
      <c r="R4" s="539" t="s">
        <v>391</v>
      </c>
      <c r="S4" s="540"/>
      <c r="T4" s="541"/>
      <c r="U4" s="353"/>
      <c r="V4" s="353"/>
      <c r="W4" s="353"/>
      <c r="X4" s="353"/>
    </row>
    <row r="5" spans="1:24" ht="18" customHeight="1" x14ac:dyDescent="0.2">
      <c r="A5" s="156" t="s">
        <v>393</v>
      </c>
      <c r="B5" s="369"/>
      <c r="C5" s="357" t="s">
        <v>134</v>
      </c>
      <c r="D5" s="353"/>
      <c r="E5" s="535"/>
      <c r="F5" s="536"/>
      <c r="G5" s="535"/>
      <c r="H5" s="536"/>
      <c r="I5" s="535"/>
      <c r="J5" s="536"/>
      <c r="K5" s="542" t="s">
        <v>135</v>
      </c>
      <c r="L5" s="544"/>
      <c r="M5" s="385"/>
      <c r="N5" s="386" t="s">
        <v>14</v>
      </c>
      <c r="O5" s="364"/>
      <c r="P5" s="542" t="s">
        <v>135</v>
      </c>
      <c r="Q5" s="544"/>
      <c r="R5" s="542" t="s">
        <v>161</v>
      </c>
      <c r="S5" s="543"/>
      <c r="T5" s="544"/>
      <c r="U5" s="353"/>
      <c r="V5" s="353"/>
      <c r="W5" s="353"/>
      <c r="X5" s="353"/>
    </row>
    <row r="6" spans="1:24" ht="18" customHeight="1" x14ac:dyDescent="0.2">
      <c r="A6" s="409"/>
      <c r="B6" s="371"/>
      <c r="C6" s="354"/>
      <c r="D6" s="354"/>
      <c r="E6" s="537"/>
      <c r="F6" s="538"/>
      <c r="G6" s="537"/>
      <c r="H6" s="538"/>
      <c r="I6" s="537"/>
      <c r="J6" s="538"/>
      <c r="K6" s="547" t="s">
        <v>136</v>
      </c>
      <c r="L6" s="548"/>
      <c r="M6" s="387"/>
      <c r="N6" s="365"/>
      <c r="O6" s="365"/>
      <c r="P6" s="547" t="s">
        <v>136</v>
      </c>
      <c r="Q6" s="548"/>
      <c r="R6" s="387"/>
      <c r="S6" s="365"/>
      <c r="T6" s="363"/>
      <c r="U6" s="355"/>
      <c r="V6" s="355"/>
      <c r="W6" s="355"/>
      <c r="X6" s="355"/>
    </row>
    <row r="7" spans="1:24" ht="18" customHeight="1" x14ac:dyDescent="0.2">
      <c r="A7" s="362"/>
      <c r="B7" s="419" t="s">
        <v>14</v>
      </c>
      <c r="C7" s="419" t="s">
        <v>32</v>
      </c>
      <c r="D7" s="419" t="s">
        <v>33</v>
      </c>
      <c r="E7" s="419" t="s">
        <v>32</v>
      </c>
      <c r="F7" s="419" t="s">
        <v>33</v>
      </c>
      <c r="G7" s="419" t="s">
        <v>32</v>
      </c>
      <c r="H7" s="419" t="s">
        <v>33</v>
      </c>
      <c r="I7" s="419" t="s">
        <v>32</v>
      </c>
      <c r="J7" s="420" t="s">
        <v>33</v>
      </c>
      <c r="K7" s="388" t="s">
        <v>32</v>
      </c>
      <c r="L7" s="388" t="s">
        <v>33</v>
      </c>
      <c r="M7" s="388" t="s">
        <v>14</v>
      </c>
      <c r="N7" s="388" t="s">
        <v>32</v>
      </c>
      <c r="O7" s="388" t="s">
        <v>33</v>
      </c>
      <c r="P7" s="388" t="s">
        <v>32</v>
      </c>
      <c r="Q7" s="388" t="s">
        <v>33</v>
      </c>
      <c r="R7" s="388" t="s">
        <v>14</v>
      </c>
      <c r="S7" s="388" t="s">
        <v>32</v>
      </c>
      <c r="T7" s="389" t="s">
        <v>33</v>
      </c>
      <c r="U7" s="353"/>
      <c r="V7" s="353"/>
      <c r="W7" s="353"/>
      <c r="X7" s="353"/>
    </row>
    <row r="8" spans="1:24" ht="18" customHeight="1" x14ac:dyDescent="0.2">
      <c r="A8" s="439" t="s">
        <v>394</v>
      </c>
      <c r="B8" s="421">
        <v>286</v>
      </c>
      <c r="C8" s="421">
        <v>88</v>
      </c>
      <c r="D8" s="421">
        <v>198</v>
      </c>
      <c r="E8" s="421">
        <v>0</v>
      </c>
      <c r="F8" s="421">
        <v>5</v>
      </c>
      <c r="G8" s="421">
        <v>88</v>
      </c>
      <c r="H8" s="421">
        <v>193</v>
      </c>
      <c r="I8" s="421">
        <v>86</v>
      </c>
      <c r="J8" s="157">
        <v>196</v>
      </c>
      <c r="K8" s="390">
        <v>47</v>
      </c>
      <c r="L8" s="390">
        <v>32</v>
      </c>
      <c r="M8" s="390">
        <v>184</v>
      </c>
      <c r="N8" s="390">
        <v>64</v>
      </c>
      <c r="O8" s="390">
        <v>120</v>
      </c>
      <c r="P8" s="390">
        <v>47</v>
      </c>
      <c r="Q8" s="390">
        <v>37</v>
      </c>
      <c r="R8" s="390">
        <v>196</v>
      </c>
      <c r="S8" s="390">
        <v>81</v>
      </c>
      <c r="T8" s="392">
        <v>115</v>
      </c>
      <c r="U8" s="355"/>
      <c r="V8" s="355"/>
      <c r="W8" s="355"/>
      <c r="X8" s="355"/>
    </row>
    <row r="9" spans="1:24" ht="18" customHeight="1" x14ac:dyDescent="0.2">
      <c r="A9" s="440" t="s">
        <v>387</v>
      </c>
      <c r="B9" s="422">
        <f t="shared" ref="B9:T9" si="0">B10+B11+B12+B15+B16+B17+B20+B22+B23</f>
        <v>233</v>
      </c>
      <c r="C9" s="422">
        <f t="shared" si="0"/>
        <v>55</v>
      </c>
      <c r="D9" s="422">
        <f t="shared" si="0"/>
        <v>178</v>
      </c>
      <c r="E9" s="422">
        <f t="shared" si="0"/>
        <v>0</v>
      </c>
      <c r="F9" s="422">
        <f t="shared" si="0"/>
        <v>5</v>
      </c>
      <c r="G9" s="422">
        <f t="shared" si="0"/>
        <v>55</v>
      </c>
      <c r="H9" s="422">
        <f t="shared" si="0"/>
        <v>173</v>
      </c>
      <c r="I9" s="422">
        <f t="shared" si="0"/>
        <v>52</v>
      </c>
      <c r="J9" s="423">
        <f t="shared" si="0"/>
        <v>177</v>
      </c>
      <c r="K9" s="393">
        <f t="shared" si="0"/>
        <v>21</v>
      </c>
      <c r="L9" s="393">
        <f t="shared" si="0"/>
        <v>11</v>
      </c>
      <c r="M9" s="393">
        <f t="shared" si="0"/>
        <v>147</v>
      </c>
      <c r="N9" s="393">
        <f t="shared" si="0"/>
        <v>44</v>
      </c>
      <c r="O9" s="393">
        <f t="shared" si="0"/>
        <v>103</v>
      </c>
      <c r="P9" s="393">
        <f t="shared" si="0"/>
        <v>21</v>
      </c>
      <c r="Q9" s="393">
        <f t="shared" si="0"/>
        <v>16</v>
      </c>
      <c r="R9" s="393">
        <f t="shared" si="0"/>
        <v>195</v>
      </c>
      <c r="S9" s="393">
        <f t="shared" si="0"/>
        <v>73</v>
      </c>
      <c r="T9" s="394">
        <f t="shared" si="0"/>
        <v>122</v>
      </c>
      <c r="U9" s="10"/>
      <c r="V9" s="10"/>
      <c r="W9" s="10"/>
      <c r="X9" s="10"/>
    </row>
    <row r="10" spans="1:24" ht="18" customHeight="1" x14ac:dyDescent="0.2">
      <c r="A10" s="424" t="s">
        <v>207</v>
      </c>
      <c r="B10" s="425">
        <v>0</v>
      </c>
      <c r="C10" s="425">
        <v>0</v>
      </c>
      <c r="D10" s="425">
        <v>0</v>
      </c>
      <c r="E10" s="425">
        <v>0</v>
      </c>
      <c r="F10" s="425">
        <v>0</v>
      </c>
      <c r="G10" s="425">
        <v>0</v>
      </c>
      <c r="H10" s="425">
        <v>0</v>
      </c>
      <c r="I10" s="425">
        <v>0</v>
      </c>
      <c r="J10" s="426">
        <v>0</v>
      </c>
      <c r="K10" s="395">
        <v>0</v>
      </c>
      <c r="L10" s="395">
        <v>0</v>
      </c>
      <c r="M10" s="395">
        <v>0</v>
      </c>
      <c r="N10" s="395">
        <v>0</v>
      </c>
      <c r="O10" s="395">
        <v>0</v>
      </c>
      <c r="P10" s="395">
        <v>0</v>
      </c>
      <c r="Q10" s="395">
        <v>0</v>
      </c>
      <c r="R10" s="395">
        <v>0</v>
      </c>
      <c r="S10" s="395">
        <v>0</v>
      </c>
      <c r="T10" s="396">
        <v>0</v>
      </c>
      <c r="U10" s="10"/>
      <c r="V10" s="10"/>
      <c r="W10" s="10"/>
      <c r="X10" s="10"/>
    </row>
    <row r="11" spans="1:24" ht="18" customHeight="1" x14ac:dyDescent="0.2">
      <c r="A11" s="427" t="s">
        <v>208</v>
      </c>
      <c r="B11" s="428">
        <v>0</v>
      </c>
      <c r="C11" s="428">
        <v>0</v>
      </c>
      <c r="D11" s="428">
        <v>0</v>
      </c>
      <c r="E11" s="428">
        <v>0</v>
      </c>
      <c r="F11" s="428">
        <v>0</v>
      </c>
      <c r="G11" s="428">
        <v>0</v>
      </c>
      <c r="H11" s="428">
        <v>0</v>
      </c>
      <c r="I11" s="428">
        <v>0</v>
      </c>
      <c r="J11" s="429">
        <v>0</v>
      </c>
      <c r="K11" s="397">
        <v>0</v>
      </c>
      <c r="L11" s="397">
        <v>0</v>
      </c>
      <c r="M11" s="397">
        <v>0</v>
      </c>
      <c r="N11" s="397">
        <v>0</v>
      </c>
      <c r="O11" s="397">
        <v>0</v>
      </c>
      <c r="P11" s="397">
        <v>0</v>
      </c>
      <c r="Q11" s="397">
        <v>0</v>
      </c>
      <c r="R11" s="397">
        <v>0</v>
      </c>
      <c r="S11" s="397">
        <v>0</v>
      </c>
      <c r="T11" s="398">
        <v>0</v>
      </c>
      <c r="U11" s="10"/>
      <c r="V11" s="10"/>
      <c r="W11" s="10"/>
      <c r="X11" s="10"/>
    </row>
    <row r="12" spans="1:24" ht="18" customHeight="1" x14ac:dyDescent="0.2">
      <c r="A12" s="430" t="s">
        <v>210</v>
      </c>
      <c r="B12" s="421">
        <f>SUM(B13:B14)</f>
        <v>185</v>
      </c>
      <c r="C12" s="421">
        <f>SUM(C13:C14)</f>
        <v>28</v>
      </c>
      <c r="D12" s="421">
        <f t="shared" ref="D12:S12" si="1">SUM(D13:D14)</f>
        <v>157</v>
      </c>
      <c r="E12" s="421">
        <f t="shared" si="1"/>
        <v>0</v>
      </c>
      <c r="F12" s="421">
        <f t="shared" si="1"/>
        <v>0</v>
      </c>
      <c r="G12" s="421">
        <f t="shared" si="1"/>
        <v>28</v>
      </c>
      <c r="H12" s="421">
        <f t="shared" si="1"/>
        <v>157</v>
      </c>
      <c r="I12" s="421">
        <f t="shared" si="1"/>
        <v>28</v>
      </c>
      <c r="J12" s="157">
        <f t="shared" si="1"/>
        <v>157</v>
      </c>
      <c r="K12" s="390">
        <f t="shared" si="1"/>
        <v>0</v>
      </c>
      <c r="L12" s="390">
        <f t="shared" si="1"/>
        <v>0</v>
      </c>
      <c r="M12" s="390">
        <f t="shared" si="1"/>
        <v>99</v>
      </c>
      <c r="N12" s="390">
        <f t="shared" si="1"/>
        <v>17</v>
      </c>
      <c r="O12" s="390">
        <f t="shared" si="1"/>
        <v>82</v>
      </c>
      <c r="P12" s="390">
        <f t="shared" si="1"/>
        <v>0</v>
      </c>
      <c r="Q12" s="390">
        <f t="shared" si="1"/>
        <v>0</v>
      </c>
      <c r="R12" s="390">
        <f t="shared" si="1"/>
        <v>95</v>
      </c>
      <c r="S12" s="390">
        <f t="shared" si="1"/>
        <v>20</v>
      </c>
      <c r="T12" s="391">
        <f>SUM(T13:T14)</f>
        <v>75</v>
      </c>
      <c r="U12" s="10"/>
      <c r="V12" s="10"/>
      <c r="W12" s="10"/>
      <c r="X12" s="10"/>
    </row>
    <row r="13" spans="1:24" ht="18" customHeight="1" x14ac:dyDescent="0.2">
      <c r="A13" s="430" t="s">
        <v>320</v>
      </c>
      <c r="B13" s="421">
        <f>SUM(C13:D13)</f>
        <v>0</v>
      </c>
      <c r="C13" s="421">
        <f>E13+G13</f>
        <v>0</v>
      </c>
      <c r="D13" s="421">
        <f>F13+H13</f>
        <v>0</v>
      </c>
      <c r="E13" s="421">
        <v>0</v>
      </c>
      <c r="F13" s="421">
        <v>0</v>
      </c>
      <c r="G13" s="421">
        <v>0</v>
      </c>
      <c r="H13" s="421">
        <v>0</v>
      </c>
      <c r="I13" s="421">
        <v>0</v>
      </c>
      <c r="J13" s="157">
        <v>0</v>
      </c>
      <c r="K13" s="390">
        <v>0</v>
      </c>
      <c r="L13" s="390">
        <v>0</v>
      </c>
      <c r="M13" s="390">
        <f>SUM(N13:O13)</f>
        <v>0</v>
      </c>
      <c r="N13" s="390">
        <v>0</v>
      </c>
      <c r="O13" s="390">
        <v>0</v>
      </c>
      <c r="P13" s="390">
        <v>0</v>
      </c>
      <c r="Q13" s="390">
        <v>0</v>
      </c>
      <c r="R13" s="390">
        <f>SUM(S13:T13)</f>
        <v>0</v>
      </c>
      <c r="S13" s="390">
        <v>0</v>
      </c>
      <c r="T13" s="391">
        <v>0</v>
      </c>
      <c r="U13" s="10"/>
      <c r="V13" s="10"/>
      <c r="W13" s="10"/>
      <c r="X13" s="10"/>
    </row>
    <row r="14" spans="1:24" ht="18" customHeight="1" x14ac:dyDescent="0.2">
      <c r="A14" s="431" t="s">
        <v>140</v>
      </c>
      <c r="B14" s="432">
        <f>SUM(C14:D14)</f>
        <v>185</v>
      </c>
      <c r="C14" s="432">
        <f>E14+G14</f>
        <v>28</v>
      </c>
      <c r="D14" s="432">
        <f>F14+H14</f>
        <v>157</v>
      </c>
      <c r="E14" s="432">
        <v>0</v>
      </c>
      <c r="F14" s="432">
        <v>0</v>
      </c>
      <c r="G14" s="432">
        <v>28</v>
      </c>
      <c r="H14" s="432">
        <v>157</v>
      </c>
      <c r="I14" s="432">
        <v>28</v>
      </c>
      <c r="J14" s="433">
        <v>157</v>
      </c>
      <c r="K14" s="399">
        <v>0</v>
      </c>
      <c r="L14" s="399">
        <v>0</v>
      </c>
      <c r="M14" s="399">
        <f>SUM(N14:O14)</f>
        <v>99</v>
      </c>
      <c r="N14" s="399">
        <v>17</v>
      </c>
      <c r="O14" s="399">
        <v>82</v>
      </c>
      <c r="P14" s="399">
        <v>0</v>
      </c>
      <c r="Q14" s="399">
        <v>0</v>
      </c>
      <c r="R14" s="399">
        <f>SUM(S14:T14)</f>
        <v>95</v>
      </c>
      <c r="S14" s="399">
        <v>20</v>
      </c>
      <c r="T14" s="400">
        <v>75</v>
      </c>
      <c r="U14" s="10"/>
      <c r="V14" s="10"/>
      <c r="W14" s="10"/>
      <c r="X14" s="10"/>
    </row>
    <row r="15" spans="1:24" ht="18" customHeight="1" x14ac:dyDescent="0.2">
      <c r="A15" s="427" t="s">
        <v>212</v>
      </c>
      <c r="B15" s="428">
        <v>0</v>
      </c>
      <c r="C15" s="428">
        <v>0</v>
      </c>
      <c r="D15" s="428">
        <v>0</v>
      </c>
      <c r="E15" s="428">
        <v>0</v>
      </c>
      <c r="F15" s="428">
        <v>0</v>
      </c>
      <c r="G15" s="428">
        <v>0</v>
      </c>
      <c r="H15" s="428">
        <v>0</v>
      </c>
      <c r="I15" s="428">
        <v>0</v>
      </c>
      <c r="J15" s="429">
        <v>0</v>
      </c>
      <c r="K15" s="397">
        <v>0</v>
      </c>
      <c r="L15" s="397">
        <v>0</v>
      </c>
      <c r="M15" s="397">
        <v>0</v>
      </c>
      <c r="N15" s="397">
        <v>0</v>
      </c>
      <c r="O15" s="397">
        <v>0</v>
      </c>
      <c r="P15" s="397">
        <v>0</v>
      </c>
      <c r="Q15" s="397">
        <v>0</v>
      </c>
      <c r="R15" s="397">
        <v>0</v>
      </c>
      <c r="S15" s="397">
        <v>0</v>
      </c>
      <c r="T15" s="398">
        <v>0</v>
      </c>
      <c r="U15" s="10"/>
      <c r="V15" s="10"/>
      <c r="W15" s="10"/>
      <c r="X15" s="10"/>
    </row>
    <row r="16" spans="1:24" ht="18" customHeight="1" x14ac:dyDescent="0.2">
      <c r="A16" s="434" t="s">
        <v>222</v>
      </c>
      <c r="B16" s="428">
        <v>0</v>
      </c>
      <c r="C16" s="428">
        <v>0</v>
      </c>
      <c r="D16" s="428">
        <v>0</v>
      </c>
      <c r="E16" s="428">
        <v>0</v>
      </c>
      <c r="F16" s="428">
        <v>0</v>
      </c>
      <c r="G16" s="428">
        <v>0</v>
      </c>
      <c r="H16" s="428">
        <v>0</v>
      </c>
      <c r="I16" s="428">
        <v>0</v>
      </c>
      <c r="J16" s="429">
        <v>0</v>
      </c>
      <c r="K16" s="397">
        <v>0</v>
      </c>
      <c r="L16" s="397">
        <v>0</v>
      </c>
      <c r="M16" s="397">
        <v>0</v>
      </c>
      <c r="N16" s="397">
        <v>0</v>
      </c>
      <c r="O16" s="397">
        <v>0</v>
      </c>
      <c r="P16" s="397">
        <v>0</v>
      </c>
      <c r="Q16" s="397">
        <v>0</v>
      </c>
      <c r="R16" s="397">
        <v>0</v>
      </c>
      <c r="S16" s="397">
        <v>0</v>
      </c>
      <c r="T16" s="398">
        <v>0</v>
      </c>
      <c r="U16" s="10"/>
      <c r="V16" s="10"/>
      <c r="W16" s="10"/>
      <c r="X16" s="10"/>
    </row>
    <row r="17" spans="1:24" ht="18" customHeight="1" x14ac:dyDescent="0.2">
      <c r="A17" s="430" t="s">
        <v>216</v>
      </c>
      <c r="B17" s="421">
        <f>SUM(B18:B19)</f>
        <v>16</v>
      </c>
      <c r="C17" s="421">
        <f t="shared" ref="C17:T17" si="2">SUM(C18:C19)</f>
        <v>6</v>
      </c>
      <c r="D17" s="421">
        <f t="shared" si="2"/>
        <v>10</v>
      </c>
      <c r="E17" s="421">
        <f t="shared" si="2"/>
        <v>0</v>
      </c>
      <c r="F17" s="421">
        <f t="shared" si="2"/>
        <v>5</v>
      </c>
      <c r="G17" s="421">
        <f t="shared" si="2"/>
        <v>6</v>
      </c>
      <c r="H17" s="421">
        <f t="shared" si="2"/>
        <v>5</v>
      </c>
      <c r="I17" s="421">
        <f t="shared" si="2"/>
        <v>3</v>
      </c>
      <c r="J17" s="157">
        <f t="shared" si="2"/>
        <v>9</v>
      </c>
      <c r="K17" s="390">
        <f t="shared" si="2"/>
        <v>0</v>
      </c>
      <c r="L17" s="390">
        <f t="shared" si="2"/>
        <v>0</v>
      </c>
      <c r="M17" s="390">
        <f t="shared" si="2"/>
        <v>16</v>
      </c>
      <c r="N17" s="390">
        <f t="shared" si="2"/>
        <v>6</v>
      </c>
      <c r="O17" s="390">
        <f t="shared" si="2"/>
        <v>10</v>
      </c>
      <c r="P17" s="390">
        <f t="shared" si="2"/>
        <v>0</v>
      </c>
      <c r="Q17" s="390">
        <f t="shared" si="2"/>
        <v>5</v>
      </c>
      <c r="R17" s="390">
        <f>SUM(R18:R19)</f>
        <v>21</v>
      </c>
      <c r="S17" s="390">
        <f t="shared" si="2"/>
        <v>6</v>
      </c>
      <c r="T17" s="391">
        <f t="shared" si="2"/>
        <v>15</v>
      </c>
      <c r="U17" s="10"/>
      <c r="V17" s="10"/>
      <c r="W17" s="10"/>
      <c r="X17" s="10"/>
    </row>
    <row r="18" spans="1:24" ht="18" customHeight="1" x14ac:dyDescent="0.2">
      <c r="A18" s="430" t="s">
        <v>143</v>
      </c>
      <c r="B18" s="421">
        <f>SUM(C18:D18)</f>
        <v>11</v>
      </c>
      <c r="C18" s="421">
        <f>E18+G18</f>
        <v>6</v>
      </c>
      <c r="D18" s="421">
        <f>F18+H18</f>
        <v>5</v>
      </c>
      <c r="E18" s="421">
        <v>0</v>
      </c>
      <c r="F18" s="421">
        <v>0</v>
      </c>
      <c r="G18" s="421">
        <v>6</v>
      </c>
      <c r="H18" s="421">
        <v>5</v>
      </c>
      <c r="I18" s="421">
        <v>3</v>
      </c>
      <c r="J18" s="157">
        <v>4</v>
      </c>
      <c r="K18" s="390">
        <v>0</v>
      </c>
      <c r="L18" s="390">
        <v>0</v>
      </c>
      <c r="M18" s="390">
        <f>SUM(N18:O18)</f>
        <v>11</v>
      </c>
      <c r="N18" s="390">
        <v>6</v>
      </c>
      <c r="O18" s="390">
        <v>5</v>
      </c>
      <c r="P18" s="390">
        <v>0</v>
      </c>
      <c r="Q18" s="390">
        <v>0</v>
      </c>
      <c r="R18" s="390">
        <f>SUM(S18:T18)</f>
        <v>10</v>
      </c>
      <c r="S18" s="390">
        <v>6</v>
      </c>
      <c r="T18" s="391">
        <v>4</v>
      </c>
      <c r="U18" s="10"/>
      <c r="V18" s="10"/>
      <c r="W18" s="10"/>
      <c r="X18" s="10"/>
    </row>
    <row r="19" spans="1:24" ht="18" customHeight="1" x14ac:dyDescent="0.2">
      <c r="A19" s="431" t="s">
        <v>144</v>
      </c>
      <c r="B19" s="432">
        <f>SUM(C19:D19)</f>
        <v>5</v>
      </c>
      <c r="C19" s="432">
        <f>E19+G19</f>
        <v>0</v>
      </c>
      <c r="D19" s="432">
        <f>F19+H19</f>
        <v>5</v>
      </c>
      <c r="E19" s="432">
        <v>0</v>
      </c>
      <c r="F19" s="432">
        <v>5</v>
      </c>
      <c r="G19" s="432">
        <v>0</v>
      </c>
      <c r="H19" s="432">
        <v>0</v>
      </c>
      <c r="I19" s="432">
        <v>0</v>
      </c>
      <c r="J19" s="433">
        <v>5</v>
      </c>
      <c r="K19" s="399">
        <v>0</v>
      </c>
      <c r="L19" s="399">
        <v>0</v>
      </c>
      <c r="M19" s="399">
        <f>SUM(N19:O19)</f>
        <v>5</v>
      </c>
      <c r="N19" s="399">
        <v>0</v>
      </c>
      <c r="O19" s="399">
        <v>5</v>
      </c>
      <c r="P19" s="399">
        <v>0</v>
      </c>
      <c r="Q19" s="399">
        <v>5</v>
      </c>
      <c r="R19" s="399">
        <f>SUM(S19:T19)</f>
        <v>11</v>
      </c>
      <c r="S19" s="399">
        <v>0</v>
      </c>
      <c r="T19" s="400">
        <v>11</v>
      </c>
      <c r="U19" s="10"/>
      <c r="V19" s="10"/>
      <c r="W19" s="10"/>
      <c r="X19" s="10"/>
    </row>
    <row r="20" spans="1:24" ht="18" customHeight="1" x14ac:dyDescent="0.2">
      <c r="A20" s="430" t="s">
        <v>223</v>
      </c>
      <c r="B20" s="421">
        <v>0</v>
      </c>
      <c r="C20" s="421">
        <v>0</v>
      </c>
      <c r="D20" s="421">
        <v>0</v>
      </c>
      <c r="E20" s="421">
        <v>0</v>
      </c>
      <c r="F20" s="421">
        <v>0</v>
      </c>
      <c r="G20" s="421">
        <v>0</v>
      </c>
      <c r="H20" s="421">
        <v>0</v>
      </c>
      <c r="I20" s="421">
        <v>0</v>
      </c>
      <c r="J20" s="157">
        <v>0</v>
      </c>
      <c r="K20" s="390">
        <v>0</v>
      </c>
      <c r="L20" s="390">
        <v>0</v>
      </c>
      <c r="M20" s="390">
        <v>0</v>
      </c>
      <c r="N20" s="390">
        <v>0</v>
      </c>
      <c r="O20" s="390">
        <v>0</v>
      </c>
      <c r="P20" s="390">
        <v>0</v>
      </c>
      <c r="Q20" s="390">
        <v>0</v>
      </c>
      <c r="R20" s="390">
        <f>R21</f>
        <v>0</v>
      </c>
      <c r="S20" s="390">
        <f>S21</f>
        <v>0</v>
      </c>
      <c r="T20" s="391">
        <f>T21</f>
        <v>0</v>
      </c>
      <c r="U20" s="10"/>
      <c r="V20" s="10"/>
      <c r="W20" s="10"/>
      <c r="X20" s="10"/>
    </row>
    <row r="21" spans="1:24" ht="18" customHeight="1" x14ac:dyDescent="0.2">
      <c r="A21" s="431" t="s">
        <v>148</v>
      </c>
      <c r="B21" s="432">
        <v>0</v>
      </c>
      <c r="C21" s="432">
        <v>0</v>
      </c>
      <c r="D21" s="432">
        <v>0</v>
      </c>
      <c r="E21" s="432">
        <v>0</v>
      </c>
      <c r="F21" s="432">
        <v>0</v>
      </c>
      <c r="G21" s="432">
        <v>0</v>
      </c>
      <c r="H21" s="432">
        <v>0</v>
      </c>
      <c r="I21" s="432">
        <v>0</v>
      </c>
      <c r="J21" s="433">
        <v>0</v>
      </c>
      <c r="K21" s="399">
        <v>0</v>
      </c>
      <c r="L21" s="399">
        <v>0</v>
      </c>
      <c r="M21" s="399">
        <v>0</v>
      </c>
      <c r="N21" s="399">
        <v>0</v>
      </c>
      <c r="O21" s="399">
        <v>0</v>
      </c>
      <c r="P21" s="399">
        <v>0</v>
      </c>
      <c r="Q21" s="399">
        <v>0</v>
      </c>
      <c r="R21" s="399">
        <f>S21+T21</f>
        <v>0</v>
      </c>
      <c r="S21" s="399">
        <v>0</v>
      </c>
      <c r="T21" s="400">
        <v>0</v>
      </c>
      <c r="U21" s="10"/>
      <c r="V21" s="10"/>
      <c r="W21" s="10"/>
      <c r="X21" s="10"/>
    </row>
    <row r="22" spans="1:24" ht="18" customHeight="1" x14ac:dyDescent="0.2">
      <c r="A22" s="427" t="s">
        <v>224</v>
      </c>
      <c r="B22" s="428">
        <v>0</v>
      </c>
      <c r="C22" s="428">
        <v>0</v>
      </c>
      <c r="D22" s="428">
        <v>0</v>
      </c>
      <c r="E22" s="428">
        <v>0</v>
      </c>
      <c r="F22" s="428">
        <v>0</v>
      </c>
      <c r="G22" s="428">
        <v>0</v>
      </c>
      <c r="H22" s="428">
        <v>0</v>
      </c>
      <c r="I22" s="428">
        <v>0</v>
      </c>
      <c r="J22" s="429">
        <v>0</v>
      </c>
      <c r="K22" s="397">
        <v>0</v>
      </c>
      <c r="L22" s="397">
        <v>0</v>
      </c>
      <c r="M22" s="397">
        <v>0</v>
      </c>
      <c r="N22" s="397">
        <v>0</v>
      </c>
      <c r="O22" s="397">
        <v>0</v>
      </c>
      <c r="P22" s="397">
        <v>0</v>
      </c>
      <c r="Q22" s="397">
        <v>0</v>
      </c>
      <c r="R22" s="397">
        <v>0</v>
      </c>
      <c r="S22" s="397">
        <v>0</v>
      </c>
      <c r="T22" s="398">
        <v>0</v>
      </c>
      <c r="U22" s="10"/>
      <c r="V22" s="10"/>
      <c r="W22" s="10"/>
      <c r="X22" s="10"/>
    </row>
    <row r="23" spans="1:24" ht="18" customHeight="1" x14ac:dyDescent="0.2">
      <c r="A23" s="430" t="s">
        <v>225</v>
      </c>
      <c r="B23" s="421">
        <f t="shared" ref="B23:T23" si="3">SUM(B24:B25)</f>
        <v>32</v>
      </c>
      <c r="C23" s="421">
        <f t="shared" si="3"/>
        <v>21</v>
      </c>
      <c r="D23" s="421">
        <f t="shared" si="3"/>
        <v>11</v>
      </c>
      <c r="E23" s="421">
        <f t="shared" si="3"/>
        <v>0</v>
      </c>
      <c r="F23" s="421">
        <f t="shared" si="3"/>
        <v>0</v>
      </c>
      <c r="G23" s="421">
        <f t="shared" si="3"/>
        <v>21</v>
      </c>
      <c r="H23" s="421">
        <f t="shared" si="3"/>
        <v>11</v>
      </c>
      <c r="I23" s="421">
        <f t="shared" si="3"/>
        <v>21</v>
      </c>
      <c r="J23" s="157">
        <f t="shared" si="3"/>
        <v>11</v>
      </c>
      <c r="K23" s="390">
        <f t="shared" si="3"/>
        <v>21</v>
      </c>
      <c r="L23" s="390">
        <f t="shared" si="3"/>
        <v>11</v>
      </c>
      <c r="M23" s="390">
        <f t="shared" si="3"/>
        <v>32</v>
      </c>
      <c r="N23" s="390">
        <f t="shared" si="3"/>
        <v>21</v>
      </c>
      <c r="O23" s="390">
        <f t="shared" si="3"/>
        <v>11</v>
      </c>
      <c r="P23" s="390">
        <f t="shared" si="3"/>
        <v>21</v>
      </c>
      <c r="Q23" s="390">
        <f t="shared" si="3"/>
        <v>11</v>
      </c>
      <c r="R23" s="390">
        <f t="shared" si="3"/>
        <v>79</v>
      </c>
      <c r="S23" s="390">
        <f t="shared" si="3"/>
        <v>47</v>
      </c>
      <c r="T23" s="391">
        <f t="shared" si="3"/>
        <v>32</v>
      </c>
      <c r="U23" s="10"/>
      <c r="V23" s="10"/>
      <c r="W23" s="10"/>
      <c r="X23" s="10"/>
    </row>
    <row r="24" spans="1:24" ht="18" customHeight="1" x14ac:dyDescent="0.2">
      <c r="A24" s="430" t="s">
        <v>151</v>
      </c>
      <c r="B24" s="421">
        <f>SUM(C24:D24)</f>
        <v>32</v>
      </c>
      <c r="C24" s="421">
        <f>E24+G24</f>
        <v>21</v>
      </c>
      <c r="D24" s="421">
        <f>F24+H24</f>
        <v>11</v>
      </c>
      <c r="E24" s="421">
        <v>0</v>
      </c>
      <c r="F24" s="421">
        <v>0</v>
      </c>
      <c r="G24" s="421">
        <v>21</v>
      </c>
      <c r="H24" s="421">
        <v>11</v>
      </c>
      <c r="I24" s="421">
        <v>21</v>
      </c>
      <c r="J24" s="157">
        <v>11</v>
      </c>
      <c r="K24" s="390">
        <v>21</v>
      </c>
      <c r="L24" s="390">
        <v>11</v>
      </c>
      <c r="M24" s="390">
        <f>SUM(N24:O24)</f>
        <v>32</v>
      </c>
      <c r="N24" s="390">
        <v>21</v>
      </c>
      <c r="O24" s="390">
        <v>11</v>
      </c>
      <c r="P24" s="390">
        <v>21</v>
      </c>
      <c r="Q24" s="390">
        <v>11</v>
      </c>
      <c r="R24" s="390">
        <f>SUM(S24:T24)</f>
        <v>79</v>
      </c>
      <c r="S24" s="390">
        <v>47</v>
      </c>
      <c r="T24" s="391">
        <v>32</v>
      </c>
      <c r="U24" s="10"/>
      <c r="V24" s="10"/>
      <c r="W24" s="10"/>
      <c r="X24" s="10"/>
    </row>
    <row r="25" spans="1:24" ht="18" customHeight="1" x14ac:dyDescent="0.2">
      <c r="A25" s="435" t="s">
        <v>152</v>
      </c>
      <c r="B25" s="436">
        <f>SUM(C25:D25)</f>
        <v>0</v>
      </c>
      <c r="C25" s="436">
        <f>E25+G25</f>
        <v>0</v>
      </c>
      <c r="D25" s="437">
        <f>F25+H25</f>
        <v>0</v>
      </c>
      <c r="E25" s="436">
        <v>0</v>
      </c>
      <c r="F25" s="436">
        <v>0</v>
      </c>
      <c r="G25" s="436">
        <v>0</v>
      </c>
      <c r="H25" s="436">
        <v>0</v>
      </c>
      <c r="I25" s="436">
        <v>0</v>
      </c>
      <c r="J25" s="437">
        <v>0</v>
      </c>
      <c r="K25" s="401">
        <v>0</v>
      </c>
      <c r="L25" s="401">
        <v>0</v>
      </c>
      <c r="M25" s="402">
        <f>SUM(N25:O25)</f>
        <v>0</v>
      </c>
      <c r="N25" s="401">
        <v>0</v>
      </c>
      <c r="O25" s="401">
        <v>0</v>
      </c>
      <c r="P25" s="401">
        <v>0</v>
      </c>
      <c r="Q25" s="401">
        <v>0</v>
      </c>
      <c r="R25" s="402">
        <f>SUM(S25:T25)</f>
        <v>0</v>
      </c>
      <c r="S25" s="401">
        <v>0</v>
      </c>
      <c r="T25" s="402">
        <v>0</v>
      </c>
      <c r="U25" s="10"/>
      <c r="V25" s="10"/>
      <c r="W25" s="10"/>
      <c r="X25" s="10"/>
    </row>
    <row r="26" spans="1:24" ht="18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8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8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8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8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8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8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8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8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8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8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8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28.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28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28.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8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28.5" customHeight="1" x14ac:dyDescent="0.2">
      <c r="A45" s="353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</row>
    <row r="46" spans="1:24" ht="28.5" customHeight="1" x14ac:dyDescent="0.2">
      <c r="A46" s="353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</row>
    <row r="47" spans="1:24" ht="28.5" customHeight="1" x14ac:dyDescent="0.2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</row>
    <row r="48" spans="1:24" ht="28.5" customHeight="1" x14ac:dyDescent="0.2"/>
    <row r="49" ht="28.5" customHeight="1" x14ac:dyDescent="0.2"/>
    <row r="50" ht="28.5" customHeight="1" x14ac:dyDescent="0.2"/>
    <row r="51" ht="28.5" customHeight="1" x14ac:dyDescent="0.2"/>
    <row r="52" ht="28.5" customHeight="1" x14ac:dyDescent="0.2"/>
    <row r="53" ht="28.5" customHeight="1" x14ac:dyDescent="0.2"/>
    <row r="54" ht="28.5" customHeight="1" x14ac:dyDescent="0.2"/>
    <row r="55" ht="28.5" customHeight="1" x14ac:dyDescent="0.2"/>
    <row r="56" ht="28.5" customHeight="1" x14ac:dyDescent="0.2"/>
    <row r="57" ht="28.5" customHeight="1" x14ac:dyDescent="0.2"/>
    <row r="58" ht="28.5" customHeight="1" x14ac:dyDescent="0.2"/>
    <row r="59" ht="28.5" customHeight="1" x14ac:dyDescent="0.2"/>
    <row r="60" ht="28.5" customHeight="1" x14ac:dyDescent="0.2"/>
    <row r="61" ht="28.5" customHeight="1" x14ac:dyDescent="0.2"/>
    <row r="62" ht="28.5" customHeight="1" x14ac:dyDescent="0.2"/>
    <row r="63" ht="28.5" customHeight="1" x14ac:dyDescent="0.2"/>
    <row r="64" ht="28.5" customHeight="1" x14ac:dyDescent="0.2"/>
    <row r="65" ht="28.5" customHeight="1" x14ac:dyDescent="0.2"/>
    <row r="66" ht="28.5" customHeight="1" x14ac:dyDescent="0.2"/>
    <row r="67" ht="28.5" customHeight="1" x14ac:dyDescent="0.2"/>
    <row r="68" ht="28.5" customHeight="1" x14ac:dyDescent="0.2"/>
    <row r="69" ht="28.5" customHeight="1" x14ac:dyDescent="0.2"/>
    <row r="70" ht="28.5" customHeight="1" x14ac:dyDescent="0.2"/>
    <row r="71" ht="28.5" customHeight="1" x14ac:dyDescent="0.2"/>
    <row r="72" ht="28.5" customHeight="1" x14ac:dyDescent="0.2"/>
    <row r="73" ht="28.5" customHeight="1" x14ac:dyDescent="0.2"/>
    <row r="74" ht="28.5" customHeight="1" x14ac:dyDescent="0.2"/>
    <row r="75" ht="28.5" customHeight="1" x14ac:dyDescent="0.2"/>
    <row r="76" ht="28.5" customHeight="1" x14ac:dyDescent="0.2"/>
    <row r="77" ht="28.5" customHeight="1" x14ac:dyDescent="0.2"/>
    <row r="78" ht="28.5" customHeight="1" x14ac:dyDescent="0.2"/>
    <row r="79" ht="28.5" customHeight="1" x14ac:dyDescent="0.2"/>
    <row r="80" ht="28.5" customHeight="1" x14ac:dyDescent="0.2"/>
    <row r="81" ht="28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</sheetData>
  <mergeCells count="11">
    <mergeCell ref="E4:F6"/>
    <mergeCell ref="G4:H6"/>
    <mergeCell ref="I4:J6"/>
    <mergeCell ref="R4:T4"/>
    <mergeCell ref="R5:T5"/>
    <mergeCell ref="K4:L4"/>
    <mergeCell ref="K5:L5"/>
    <mergeCell ref="K6:L6"/>
    <mergeCell ref="P4:Q4"/>
    <mergeCell ref="P5:Q5"/>
    <mergeCell ref="P6:Q6"/>
  </mergeCells>
  <phoneticPr fontId="15"/>
  <pageMargins left="0.7" right="0.7" top="0.75" bottom="0.75" header="0.3" footer="0.3"/>
  <pageSetup paperSize="9" orientation="portrait" r:id="rId1"/>
  <ignoredErrors>
    <ignoredError sqref="E12:T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9" transitionEvaluation="1">
    <tabColor rgb="FF92D050"/>
  </sheetPr>
  <dimension ref="A1:P70"/>
  <sheetViews>
    <sheetView showGridLines="0" zoomScale="75" zoomScaleNormal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8" sqref="E8"/>
    </sheetView>
  </sheetViews>
  <sheetFormatPr defaultColWidth="10.69921875" defaultRowHeight="12.75" x14ac:dyDescent="0.2"/>
  <cols>
    <col min="1" max="1" width="2.69921875" style="9" customWidth="1"/>
    <col min="2" max="2" width="9.5" style="9" customWidth="1"/>
    <col min="3" max="15" width="9" style="9" customWidth="1"/>
    <col min="16" max="16384" width="10.69921875" style="9"/>
  </cols>
  <sheetData>
    <row r="1" spans="1:16" ht="23.25" customHeight="1" x14ac:dyDescent="0.2">
      <c r="A1" s="153"/>
      <c r="I1" s="345"/>
    </row>
    <row r="2" spans="1:16" ht="5.25" customHeight="1" x14ac:dyDescent="0.2"/>
    <row r="3" spans="1:16" ht="18.75" customHeight="1" x14ac:dyDescent="0.2">
      <c r="A3" s="5" t="s">
        <v>337</v>
      </c>
      <c r="B3" s="3"/>
    </row>
    <row r="4" spans="1:16" ht="18.75" customHeight="1" x14ac:dyDescent="0.2">
      <c r="A4" s="21" t="s">
        <v>107</v>
      </c>
      <c r="B4" s="23"/>
      <c r="C4" s="6"/>
      <c r="D4" s="38"/>
      <c r="E4" s="6"/>
      <c r="F4" s="6"/>
      <c r="G4" s="6"/>
      <c r="H4" s="6"/>
      <c r="I4" s="6"/>
      <c r="J4" s="6"/>
      <c r="K4" s="6"/>
      <c r="L4" s="6"/>
      <c r="M4" s="6"/>
      <c r="N4" s="442" t="s">
        <v>315</v>
      </c>
      <c r="O4" s="442"/>
    </row>
    <row r="5" spans="1:16" ht="24" customHeight="1" x14ac:dyDescent="0.2">
      <c r="A5" s="443" t="s">
        <v>162</v>
      </c>
      <c r="B5" s="444"/>
      <c r="C5" s="40" t="s">
        <v>108</v>
      </c>
      <c r="D5" s="47"/>
      <c r="E5" s="44" t="s">
        <v>6</v>
      </c>
      <c r="F5" s="48"/>
      <c r="G5" s="44" t="s">
        <v>109</v>
      </c>
      <c r="H5" s="44"/>
      <c r="I5" s="44" t="s">
        <v>341</v>
      </c>
      <c r="J5" s="44"/>
      <c r="K5" s="44" t="s">
        <v>342</v>
      </c>
      <c r="L5" s="44"/>
      <c r="M5" s="44" t="s">
        <v>6</v>
      </c>
      <c r="N5" s="47"/>
      <c r="O5" s="325" t="s">
        <v>357</v>
      </c>
      <c r="P5" s="6"/>
    </row>
    <row r="6" spans="1:16" ht="24" customHeight="1" x14ac:dyDescent="0.2">
      <c r="A6" s="445"/>
      <c r="B6" s="446"/>
      <c r="C6" s="50" t="s">
        <v>110</v>
      </c>
      <c r="D6" s="50" t="s">
        <v>111</v>
      </c>
      <c r="E6" s="50" t="s">
        <v>112</v>
      </c>
      <c r="F6" s="50" t="s">
        <v>110</v>
      </c>
      <c r="G6" s="50" t="s">
        <v>32</v>
      </c>
      <c r="H6" s="50" t="s">
        <v>33</v>
      </c>
      <c r="I6" s="50" t="s">
        <v>338</v>
      </c>
      <c r="J6" s="50" t="s">
        <v>339</v>
      </c>
      <c r="K6" s="50" t="s">
        <v>340</v>
      </c>
      <c r="L6" s="50" t="s">
        <v>113</v>
      </c>
      <c r="M6" s="50" t="s">
        <v>114</v>
      </c>
      <c r="N6" s="50" t="s">
        <v>115</v>
      </c>
      <c r="O6" s="326" t="s">
        <v>356</v>
      </c>
      <c r="P6" s="6"/>
    </row>
    <row r="7" spans="1:16" ht="24" customHeight="1" x14ac:dyDescent="0.2">
      <c r="A7" s="77" t="s">
        <v>368</v>
      </c>
      <c r="B7" s="1"/>
      <c r="C7" s="60">
        <v>182</v>
      </c>
      <c r="D7" s="60">
        <v>180</v>
      </c>
      <c r="E7" s="60">
        <v>2</v>
      </c>
      <c r="F7" s="60">
        <v>15274</v>
      </c>
      <c r="G7" s="60">
        <v>7877</v>
      </c>
      <c r="H7" s="60">
        <v>7397</v>
      </c>
      <c r="I7" s="60">
        <v>933</v>
      </c>
      <c r="J7" s="60">
        <v>2292</v>
      </c>
      <c r="K7" s="60">
        <v>2570</v>
      </c>
      <c r="L7" s="60">
        <v>3157</v>
      </c>
      <c r="M7" s="60">
        <v>3091</v>
      </c>
      <c r="N7" s="60">
        <v>3231</v>
      </c>
      <c r="O7" s="61">
        <v>2889</v>
      </c>
      <c r="P7" s="6"/>
    </row>
    <row r="8" spans="1:16" s="14" customFormat="1" ht="24" customHeight="1" x14ac:dyDescent="0.2">
      <c r="A8" s="52" t="s">
        <v>369</v>
      </c>
      <c r="B8" s="53"/>
      <c r="C8" s="54">
        <f t="shared" ref="C8:O8" si="0">C9+C20</f>
        <v>209</v>
      </c>
      <c r="D8" s="54">
        <f t="shared" si="0"/>
        <v>205</v>
      </c>
      <c r="E8" s="54">
        <f t="shared" si="0"/>
        <v>4</v>
      </c>
      <c r="F8" s="54">
        <f t="shared" si="0"/>
        <v>17338</v>
      </c>
      <c r="G8" s="54">
        <f t="shared" si="0"/>
        <v>8896</v>
      </c>
      <c r="H8" s="54">
        <f t="shared" si="0"/>
        <v>8442</v>
      </c>
      <c r="I8" s="54">
        <f t="shared" si="0"/>
        <v>970</v>
      </c>
      <c r="J8" s="54">
        <f t="shared" si="0"/>
        <v>2569</v>
      </c>
      <c r="K8" s="54">
        <f t="shared" si="0"/>
        <v>2934</v>
      </c>
      <c r="L8" s="54">
        <f t="shared" si="0"/>
        <v>3632</v>
      </c>
      <c r="M8" s="54">
        <f t="shared" si="0"/>
        <v>3648</v>
      </c>
      <c r="N8" s="54">
        <f t="shared" si="0"/>
        <v>3585</v>
      </c>
      <c r="O8" s="55">
        <f t="shared" si="0"/>
        <v>3285</v>
      </c>
      <c r="P8" s="12"/>
    </row>
    <row r="9" spans="1:16" s="14" customFormat="1" ht="29.25" customHeight="1" x14ac:dyDescent="0.2">
      <c r="A9" s="447" t="s">
        <v>236</v>
      </c>
      <c r="B9" s="448"/>
      <c r="C9" s="56">
        <f t="shared" ref="C9:O9" si="1">SUM(C10:C19)</f>
        <v>149</v>
      </c>
      <c r="D9" s="56">
        <f t="shared" si="1"/>
        <v>145</v>
      </c>
      <c r="E9" s="56">
        <f t="shared" si="1"/>
        <v>4</v>
      </c>
      <c r="F9" s="56">
        <f t="shared" si="1"/>
        <v>12798</v>
      </c>
      <c r="G9" s="56">
        <f t="shared" si="1"/>
        <v>6610</v>
      </c>
      <c r="H9" s="56">
        <f t="shared" si="1"/>
        <v>6188</v>
      </c>
      <c r="I9" s="56">
        <f t="shared" si="1"/>
        <v>680</v>
      </c>
      <c r="J9" s="56">
        <f t="shared" si="1"/>
        <v>1874</v>
      </c>
      <c r="K9" s="56">
        <f t="shared" si="1"/>
        <v>2154</v>
      </c>
      <c r="L9" s="56">
        <f t="shared" si="1"/>
        <v>2745</v>
      </c>
      <c r="M9" s="56">
        <f t="shared" si="1"/>
        <v>2682</v>
      </c>
      <c r="N9" s="56">
        <f t="shared" si="1"/>
        <v>2663</v>
      </c>
      <c r="O9" s="57">
        <f t="shared" si="1"/>
        <v>2332</v>
      </c>
      <c r="P9" s="12"/>
    </row>
    <row r="10" spans="1:16" ht="18.75" customHeight="1" x14ac:dyDescent="0.2">
      <c r="A10" s="221"/>
      <c r="B10" s="206" t="s">
        <v>36</v>
      </c>
      <c r="C10" s="212">
        <v>27</v>
      </c>
      <c r="D10" s="212">
        <v>27</v>
      </c>
      <c r="E10" s="212">
        <v>0</v>
      </c>
      <c r="F10" s="212">
        <f>SUM(G10:H10)</f>
        <v>2444</v>
      </c>
      <c r="G10" s="212">
        <v>1223</v>
      </c>
      <c r="H10" s="212">
        <v>1221</v>
      </c>
      <c r="I10" s="212">
        <v>141</v>
      </c>
      <c r="J10" s="212">
        <v>308</v>
      </c>
      <c r="K10" s="212">
        <v>376</v>
      </c>
      <c r="L10" s="212">
        <v>557</v>
      </c>
      <c r="M10" s="212">
        <v>511</v>
      </c>
      <c r="N10" s="212">
        <v>551</v>
      </c>
      <c r="O10" s="213">
        <v>497</v>
      </c>
      <c r="P10" s="6"/>
    </row>
    <row r="11" spans="1:16" ht="18.75" customHeight="1" x14ac:dyDescent="0.2">
      <c r="A11" s="205"/>
      <c r="B11" s="206" t="s">
        <v>38</v>
      </c>
      <c r="C11" s="212">
        <v>25</v>
      </c>
      <c r="D11" s="212">
        <v>22</v>
      </c>
      <c r="E11" s="212">
        <v>3</v>
      </c>
      <c r="F11" s="212">
        <f t="shared" ref="F11:F19" si="2">SUM(G11:H11)</f>
        <v>1694</v>
      </c>
      <c r="G11" s="212">
        <v>915</v>
      </c>
      <c r="H11" s="212">
        <v>779</v>
      </c>
      <c r="I11" s="212">
        <v>90</v>
      </c>
      <c r="J11" s="212">
        <v>274</v>
      </c>
      <c r="K11" s="212">
        <v>312</v>
      </c>
      <c r="L11" s="212">
        <v>337</v>
      </c>
      <c r="M11" s="212">
        <v>360</v>
      </c>
      <c r="N11" s="212">
        <v>321</v>
      </c>
      <c r="O11" s="213">
        <v>294</v>
      </c>
      <c r="P11" s="6"/>
    </row>
    <row r="12" spans="1:16" ht="18.75" customHeight="1" x14ac:dyDescent="0.2">
      <c r="A12" s="205"/>
      <c r="B12" s="206" t="s">
        <v>39</v>
      </c>
      <c r="C12" s="212">
        <v>50</v>
      </c>
      <c r="D12" s="212">
        <v>49</v>
      </c>
      <c r="E12" s="212">
        <v>1</v>
      </c>
      <c r="F12" s="212">
        <f t="shared" si="2"/>
        <v>4605</v>
      </c>
      <c r="G12" s="212">
        <v>2383</v>
      </c>
      <c r="H12" s="212">
        <v>2222</v>
      </c>
      <c r="I12" s="212">
        <v>234</v>
      </c>
      <c r="J12" s="212">
        <v>679</v>
      </c>
      <c r="K12" s="212">
        <v>744</v>
      </c>
      <c r="L12" s="212">
        <v>999</v>
      </c>
      <c r="M12" s="212">
        <v>994</v>
      </c>
      <c r="N12" s="212">
        <v>955</v>
      </c>
      <c r="O12" s="213">
        <v>920</v>
      </c>
      <c r="P12" s="6"/>
    </row>
    <row r="13" spans="1:16" ht="18.75" customHeight="1" x14ac:dyDescent="0.2">
      <c r="A13" s="205"/>
      <c r="B13" s="206" t="s">
        <v>40</v>
      </c>
      <c r="C13" s="212">
        <v>6</v>
      </c>
      <c r="D13" s="212">
        <v>6</v>
      </c>
      <c r="E13" s="212">
        <v>0</v>
      </c>
      <c r="F13" s="212">
        <f t="shared" si="2"/>
        <v>461</v>
      </c>
      <c r="G13" s="212">
        <v>251</v>
      </c>
      <c r="H13" s="212">
        <v>210</v>
      </c>
      <c r="I13" s="212">
        <v>21</v>
      </c>
      <c r="J13" s="212">
        <v>68</v>
      </c>
      <c r="K13" s="212">
        <v>96</v>
      </c>
      <c r="L13" s="212">
        <v>83</v>
      </c>
      <c r="M13" s="212">
        <v>96</v>
      </c>
      <c r="N13" s="212">
        <v>97</v>
      </c>
      <c r="O13" s="213">
        <v>0</v>
      </c>
      <c r="P13" s="6"/>
    </row>
    <row r="14" spans="1:16" ht="18.75" customHeight="1" x14ac:dyDescent="0.2">
      <c r="A14" s="205"/>
      <c r="B14" s="206" t="s">
        <v>41</v>
      </c>
      <c r="C14" s="212">
        <v>11</v>
      </c>
      <c r="D14" s="212">
        <v>11</v>
      </c>
      <c r="E14" s="212">
        <v>0</v>
      </c>
      <c r="F14" s="212">
        <f t="shared" si="2"/>
        <v>927</v>
      </c>
      <c r="G14" s="212">
        <v>472</v>
      </c>
      <c r="H14" s="212">
        <v>455</v>
      </c>
      <c r="I14" s="212">
        <v>55</v>
      </c>
      <c r="J14" s="212">
        <v>147</v>
      </c>
      <c r="K14" s="212">
        <v>173</v>
      </c>
      <c r="L14" s="212">
        <v>174</v>
      </c>
      <c r="M14" s="212">
        <v>181</v>
      </c>
      <c r="N14" s="212">
        <v>197</v>
      </c>
      <c r="O14" s="213">
        <v>139</v>
      </c>
      <c r="P14" s="6"/>
    </row>
    <row r="15" spans="1:16" ht="18.75" customHeight="1" x14ac:dyDescent="0.2">
      <c r="A15" s="205"/>
      <c r="B15" s="206" t="s">
        <v>180</v>
      </c>
      <c r="C15" s="212">
        <v>7</v>
      </c>
      <c r="D15" s="212">
        <v>7</v>
      </c>
      <c r="E15" s="212">
        <v>0</v>
      </c>
      <c r="F15" s="212">
        <f t="shared" si="2"/>
        <v>645</v>
      </c>
      <c r="G15" s="212">
        <v>340</v>
      </c>
      <c r="H15" s="212">
        <v>305</v>
      </c>
      <c r="I15" s="212">
        <v>30</v>
      </c>
      <c r="J15" s="212">
        <v>88</v>
      </c>
      <c r="K15" s="212">
        <v>104</v>
      </c>
      <c r="L15" s="212">
        <v>146</v>
      </c>
      <c r="M15" s="212">
        <v>152</v>
      </c>
      <c r="N15" s="212">
        <v>125</v>
      </c>
      <c r="O15" s="213">
        <v>92</v>
      </c>
      <c r="P15" s="6"/>
    </row>
    <row r="16" spans="1:16" ht="18.75" customHeight="1" x14ac:dyDescent="0.2">
      <c r="A16" s="205"/>
      <c r="B16" s="206" t="s">
        <v>42</v>
      </c>
      <c r="C16" s="212">
        <v>7</v>
      </c>
      <c r="D16" s="212">
        <v>7</v>
      </c>
      <c r="E16" s="212">
        <v>0</v>
      </c>
      <c r="F16" s="212">
        <f t="shared" si="2"/>
        <v>692</v>
      </c>
      <c r="G16" s="212">
        <v>367</v>
      </c>
      <c r="H16" s="212">
        <v>325</v>
      </c>
      <c r="I16" s="212">
        <v>43</v>
      </c>
      <c r="J16" s="212">
        <v>96</v>
      </c>
      <c r="K16" s="212">
        <v>104</v>
      </c>
      <c r="L16" s="212">
        <v>156</v>
      </c>
      <c r="M16" s="212">
        <v>151</v>
      </c>
      <c r="N16" s="212">
        <v>142</v>
      </c>
      <c r="O16" s="213">
        <v>128</v>
      </c>
      <c r="P16" s="6"/>
    </row>
    <row r="17" spans="1:16" ht="18.75" customHeight="1" x14ac:dyDescent="0.2">
      <c r="A17" s="205"/>
      <c r="B17" s="206" t="s">
        <v>43</v>
      </c>
      <c r="C17" s="212">
        <v>0</v>
      </c>
      <c r="D17" s="212">
        <v>0</v>
      </c>
      <c r="E17" s="212">
        <v>0</v>
      </c>
      <c r="F17" s="212">
        <f t="shared" si="2"/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09">
        <v>0</v>
      </c>
      <c r="O17" s="213">
        <v>0</v>
      </c>
      <c r="P17" s="6"/>
    </row>
    <row r="18" spans="1:16" ht="18.75" customHeight="1" x14ac:dyDescent="0.2">
      <c r="A18" s="205"/>
      <c r="B18" s="206" t="s">
        <v>174</v>
      </c>
      <c r="C18" s="212">
        <v>6</v>
      </c>
      <c r="D18" s="212">
        <v>6</v>
      </c>
      <c r="E18" s="212">
        <v>0</v>
      </c>
      <c r="F18" s="212">
        <f t="shared" si="2"/>
        <v>425</v>
      </c>
      <c r="G18" s="212">
        <v>203</v>
      </c>
      <c r="H18" s="212">
        <v>222</v>
      </c>
      <c r="I18" s="212">
        <v>21</v>
      </c>
      <c r="J18" s="212">
        <v>66</v>
      </c>
      <c r="K18" s="212">
        <v>72</v>
      </c>
      <c r="L18" s="212">
        <v>99</v>
      </c>
      <c r="M18" s="212">
        <v>71</v>
      </c>
      <c r="N18" s="212">
        <v>96</v>
      </c>
      <c r="O18" s="213">
        <v>76</v>
      </c>
      <c r="P18" s="6"/>
    </row>
    <row r="19" spans="1:16" ht="18.75" customHeight="1" x14ac:dyDescent="0.2">
      <c r="A19" s="205"/>
      <c r="B19" s="206" t="s">
        <v>177</v>
      </c>
      <c r="C19" s="213">
        <v>10</v>
      </c>
      <c r="D19" s="213">
        <v>10</v>
      </c>
      <c r="E19" s="213">
        <v>0</v>
      </c>
      <c r="F19" s="213">
        <f t="shared" si="2"/>
        <v>905</v>
      </c>
      <c r="G19" s="222">
        <v>456</v>
      </c>
      <c r="H19" s="212">
        <v>449</v>
      </c>
      <c r="I19" s="212">
        <v>45</v>
      </c>
      <c r="J19" s="212">
        <v>148</v>
      </c>
      <c r="K19" s="212">
        <v>173</v>
      </c>
      <c r="L19" s="213">
        <v>194</v>
      </c>
      <c r="M19" s="213">
        <v>166</v>
      </c>
      <c r="N19" s="213">
        <v>179</v>
      </c>
      <c r="O19" s="213">
        <v>186</v>
      </c>
      <c r="P19" s="6"/>
    </row>
    <row r="20" spans="1:16" s="14" customFormat="1" ht="30" customHeight="1" x14ac:dyDescent="0.2">
      <c r="A20" s="451" t="s">
        <v>237</v>
      </c>
      <c r="B20" s="452"/>
      <c r="C20" s="65">
        <f t="shared" ref="C20:O20" si="3">C21+C26+C29+C31+C35+C39+C47+C52</f>
        <v>60</v>
      </c>
      <c r="D20" s="65">
        <f t="shared" si="3"/>
        <v>60</v>
      </c>
      <c r="E20" s="65">
        <f t="shared" si="3"/>
        <v>0</v>
      </c>
      <c r="F20" s="65">
        <f t="shared" si="3"/>
        <v>4540</v>
      </c>
      <c r="G20" s="65">
        <f>G21+G26+G29+G31+G35+G39+G47+G52</f>
        <v>2286</v>
      </c>
      <c r="H20" s="65">
        <f t="shared" si="3"/>
        <v>2254</v>
      </c>
      <c r="I20" s="65">
        <f t="shared" si="3"/>
        <v>290</v>
      </c>
      <c r="J20" s="65">
        <f t="shared" si="3"/>
        <v>695</v>
      </c>
      <c r="K20" s="65">
        <f t="shared" si="3"/>
        <v>780</v>
      </c>
      <c r="L20" s="65">
        <f t="shared" si="3"/>
        <v>887</v>
      </c>
      <c r="M20" s="65">
        <f t="shared" si="3"/>
        <v>966</v>
      </c>
      <c r="N20" s="65">
        <f t="shared" si="3"/>
        <v>922</v>
      </c>
      <c r="O20" s="65">
        <f t="shared" si="3"/>
        <v>953</v>
      </c>
      <c r="P20" s="12"/>
    </row>
    <row r="21" spans="1:16" s="14" customFormat="1" ht="18.75" customHeight="1" x14ac:dyDescent="0.2">
      <c r="A21" s="449" t="s">
        <v>188</v>
      </c>
      <c r="B21" s="450"/>
      <c r="C21" s="163">
        <f t="shared" ref="C21:N21" si="4">SUM(C22:C25)</f>
        <v>4</v>
      </c>
      <c r="D21" s="164">
        <f t="shared" si="4"/>
        <v>4</v>
      </c>
      <c r="E21" s="164">
        <f t="shared" si="4"/>
        <v>0</v>
      </c>
      <c r="F21" s="164">
        <f t="shared" si="4"/>
        <v>272</v>
      </c>
      <c r="G21" s="164">
        <f t="shared" si="4"/>
        <v>152</v>
      </c>
      <c r="H21" s="165">
        <f t="shared" si="4"/>
        <v>120</v>
      </c>
      <c r="I21" s="164">
        <f t="shared" si="4"/>
        <v>14</v>
      </c>
      <c r="J21" s="164">
        <f t="shared" si="4"/>
        <v>34</v>
      </c>
      <c r="K21" s="164">
        <f t="shared" si="4"/>
        <v>51</v>
      </c>
      <c r="L21" s="164">
        <f t="shared" si="4"/>
        <v>54</v>
      </c>
      <c r="M21" s="164">
        <f t="shared" si="4"/>
        <v>58</v>
      </c>
      <c r="N21" s="164">
        <f t="shared" si="4"/>
        <v>61</v>
      </c>
      <c r="O21" s="164">
        <f>SUM(O22:O25)</f>
        <v>61</v>
      </c>
      <c r="P21" s="12"/>
    </row>
    <row r="22" spans="1:16" ht="18.75" customHeight="1" x14ac:dyDescent="0.2">
      <c r="A22" s="247"/>
      <c r="B22" s="225" t="s">
        <v>44</v>
      </c>
      <c r="C22" s="228">
        <v>1</v>
      </c>
      <c r="D22" s="228">
        <v>1</v>
      </c>
      <c r="E22" s="228">
        <v>0</v>
      </c>
      <c r="F22" s="228">
        <f t="shared" ref="F22:F25" si="5">SUM(G22:H22)</f>
        <v>67</v>
      </c>
      <c r="G22" s="228">
        <v>37</v>
      </c>
      <c r="H22" s="228">
        <v>30</v>
      </c>
      <c r="I22" s="228">
        <v>2</v>
      </c>
      <c r="J22" s="228">
        <v>10</v>
      </c>
      <c r="K22" s="228">
        <v>15</v>
      </c>
      <c r="L22" s="228">
        <v>15</v>
      </c>
      <c r="M22" s="228">
        <v>13</v>
      </c>
      <c r="N22" s="228">
        <v>12</v>
      </c>
      <c r="O22" s="226">
        <v>18</v>
      </c>
      <c r="P22" s="6"/>
    </row>
    <row r="23" spans="1:16" ht="18.75" customHeight="1" x14ac:dyDescent="0.2">
      <c r="A23" s="205"/>
      <c r="B23" s="206" t="s">
        <v>45</v>
      </c>
      <c r="C23" s="212">
        <v>1</v>
      </c>
      <c r="D23" s="212">
        <v>1</v>
      </c>
      <c r="E23" s="212">
        <v>0</v>
      </c>
      <c r="F23" s="212">
        <f t="shared" si="5"/>
        <v>45</v>
      </c>
      <c r="G23" s="212">
        <v>27</v>
      </c>
      <c r="H23" s="212">
        <v>18</v>
      </c>
      <c r="I23" s="212">
        <v>2</v>
      </c>
      <c r="J23" s="212">
        <v>6</v>
      </c>
      <c r="K23" s="212">
        <v>8</v>
      </c>
      <c r="L23" s="212">
        <v>8</v>
      </c>
      <c r="M23" s="212">
        <v>11</v>
      </c>
      <c r="N23" s="212">
        <v>10</v>
      </c>
      <c r="O23" s="213">
        <v>6</v>
      </c>
      <c r="P23" s="6"/>
    </row>
    <row r="24" spans="1:16" ht="18.75" customHeight="1" x14ac:dyDescent="0.2">
      <c r="A24" s="223"/>
      <c r="B24" s="206" t="s">
        <v>46</v>
      </c>
      <c r="C24" s="212">
        <v>1</v>
      </c>
      <c r="D24" s="212">
        <v>1</v>
      </c>
      <c r="E24" s="212">
        <v>0</v>
      </c>
      <c r="F24" s="212">
        <f t="shared" si="5"/>
        <v>74</v>
      </c>
      <c r="G24" s="212">
        <v>40</v>
      </c>
      <c r="H24" s="212">
        <v>34</v>
      </c>
      <c r="I24" s="212">
        <v>6</v>
      </c>
      <c r="J24" s="212">
        <v>8</v>
      </c>
      <c r="K24" s="212">
        <v>12</v>
      </c>
      <c r="L24" s="212">
        <v>14</v>
      </c>
      <c r="M24" s="212">
        <v>17</v>
      </c>
      <c r="N24" s="212">
        <v>17</v>
      </c>
      <c r="O24" s="213">
        <v>14</v>
      </c>
      <c r="P24" s="6"/>
    </row>
    <row r="25" spans="1:16" ht="18.75" customHeight="1" x14ac:dyDescent="0.2">
      <c r="A25" s="248"/>
      <c r="B25" s="230" t="s">
        <v>175</v>
      </c>
      <c r="C25" s="236">
        <v>1</v>
      </c>
      <c r="D25" s="236">
        <v>1</v>
      </c>
      <c r="E25" s="236">
        <v>0</v>
      </c>
      <c r="F25" s="236">
        <f t="shared" si="5"/>
        <v>86</v>
      </c>
      <c r="G25" s="236">
        <v>48</v>
      </c>
      <c r="H25" s="236">
        <v>38</v>
      </c>
      <c r="I25" s="236">
        <v>4</v>
      </c>
      <c r="J25" s="236">
        <v>10</v>
      </c>
      <c r="K25" s="236">
        <v>16</v>
      </c>
      <c r="L25" s="236">
        <v>17</v>
      </c>
      <c r="M25" s="236">
        <v>17</v>
      </c>
      <c r="N25" s="236">
        <v>22</v>
      </c>
      <c r="O25" s="232">
        <v>23</v>
      </c>
      <c r="P25" s="6"/>
    </row>
    <row r="26" spans="1:16" s="14" customFormat="1" ht="18.75" customHeight="1" x14ac:dyDescent="0.2">
      <c r="A26" s="449" t="s">
        <v>187</v>
      </c>
      <c r="B26" s="450"/>
      <c r="C26" s="163">
        <f t="shared" ref="C26:N26" si="6">SUM(C27:C28)</f>
        <v>3</v>
      </c>
      <c r="D26" s="163">
        <f t="shared" si="6"/>
        <v>3</v>
      </c>
      <c r="E26" s="163">
        <f t="shared" si="6"/>
        <v>0</v>
      </c>
      <c r="F26" s="163">
        <f t="shared" si="6"/>
        <v>118</v>
      </c>
      <c r="G26" s="163">
        <f t="shared" si="6"/>
        <v>65</v>
      </c>
      <c r="H26" s="163">
        <f t="shared" si="6"/>
        <v>53</v>
      </c>
      <c r="I26" s="163">
        <f t="shared" si="6"/>
        <v>9</v>
      </c>
      <c r="J26" s="163">
        <f t="shared" si="6"/>
        <v>17</v>
      </c>
      <c r="K26" s="163">
        <f t="shared" si="6"/>
        <v>15</v>
      </c>
      <c r="L26" s="163">
        <f t="shared" si="6"/>
        <v>28</v>
      </c>
      <c r="M26" s="163">
        <f t="shared" si="6"/>
        <v>20</v>
      </c>
      <c r="N26" s="163">
        <f t="shared" si="6"/>
        <v>29</v>
      </c>
      <c r="O26" s="164">
        <f>SUM(O27:O28)</f>
        <v>25</v>
      </c>
      <c r="P26" s="12"/>
    </row>
    <row r="27" spans="1:16" ht="18.75" customHeight="1" x14ac:dyDescent="0.2">
      <c r="A27" s="224"/>
      <c r="B27" s="225" t="s">
        <v>181</v>
      </c>
      <c r="C27" s="226">
        <v>2</v>
      </c>
      <c r="D27" s="226">
        <v>2</v>
      </c>
      <c r="E27" s="227">
        <v>0</v>
      </c>
      <c r="F27" s="226">
        <f t="shared" ref="F27:F28" si="7">SUM(G27:H27)</f>
        <v>102</v>
      </c>
      <c r="G27" s="226">
        <v>57</v>
      </c>
      <c r="H27" s="226">
        <v>45</v>
      </c>
      <c r="I27" s="227">
        <v>9</v>
      </c>
      <c r="J27" s="226">
        <v>14</v>
      </c>
      <c r="K27" s="226">
        <v>13</v>
      </c>
      <c r="L27" s="227">
        <v>24</v>
      </c>
      <c r="M27" s="228">
        <v>17</v>
      </c>
      <c r="N27" s="226">
        <v>25</v>
      </c>
      <c r="O27" s="226">
        <v>22</v>
      </c>
      <c r="P27" s="6"/>
    </row>
    <row r="28" spans="1:16" ht="18.75" customHeight="1" x14ac:dyDescent="0.2">
      <c r="A28" s="229"/>
      <c r="B28" s="230" t="s">
        <v>47</v>
      </c>
      <c r="C28" s="231">
        <v>1</v>
      </c>
      <c r="D28" s="232">
        <v>1</v>
      </c>
      <c r="E28" s="232">
        <v>0</v>
      </c>
      <c r="F28" s="232">
        <f t="shared" si="7"/>
        <v>16</v>
      </c>
      <c r="G28" s="232">
        <v>8</v>
      </c>
      <c r="H28" s="232">
        <v>8</v>
      </c>
      <c r="I28" s="232">
        <v>0</v>
      </c>
      <c r="J28" s="232">
        <v>3</v>
      </c>
      <c r="K28" s="232">
        <v>2</v>
      </c>
      <c r="L28" s="232">
        <v>4</v>
      </c>
      <c r="M28" s="232">
        <v>3</v>
      </c>
      <c r="N28" s="232">
        <v>4</v>
      </c>
      <c r="O28" s="232">
        <v>3</v>
      </c>
      <c r="P28" s="6"/>
    </row>
    <row r="29" spans="1:16" s="14" customFormat="1" ht="18.75" customHeight="1" x14ac:dyDescent="0.2">
      <c r="A29" s="449" t="s">
        <v>186</v>
      </c>
      <c r="B29" s="450"/>
      <c r="C29" s="163">
        <f t="shared" ref="C29:O29" si="8">C30</f>
        <v>0</v>
      </c>
      <c r="D29" s="163">
        <f t="shared" si="8"/>
        <v>0</v>
      </c>
      <c r="E29" s="163">
        <f t="shared" si="8"/>
        <v>0</v>
      </c>
      <c r="F29" s="163">
        <f t="shared" si="8"/>
        <v>0</v>
      </c>
      <c r="G29" s="163">
        <f t="shared" si="8"/>
        <v>0</v>
      </c>
      <c r="H29" s="163">
        <f t="shared" si="8"/>
        <v>0</v>
      </c>
      <c r="I29" s="163">
        <f t="shared" si="8"/>
        <v>0</v>
      </c>
      <c r="J29" s="163">
        <f t="shared" si="8"/>
        <v>0</v>
      </c>
      <c r="K29" s="163">
        <f t="shared" si="8"/>
        <v>0</v>
      </c>
      <c r="L29" s="163">
        <f t="shared" si="8"/>
        <v>0</v>
      </c>
      <c r="M29" s="163">
        <f t="shared" si="8"/>
        <v>0</v>
      </c>
      <c r="N29" s="163">
        <f t="shared" si="8"/>
        <v>0</v>
      </c>
      <c r="O29" s="164">
        <f t="shared" si="8"/>
        <v>0</v>
      </c>
      <c r="P29" s="12"/>
    </row>
    <row r="30" spans="1:16" ht="18.75" customHeight="1" x14ac:dyDescent="0.2">
      <c r="A30" s="67"/>
      <c r="B30" s="59" t="s">
        <v>182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1">
        <v>0</v>
      </c>
      <c r="P30" s="6"/>
    </row>
    <row r="31" spans="1:16" s="14" customFormat="1" ht="18.75" customHeight="1" x14ac:dyDescent="0.2">
      <c r="A31" s="449" t="s">
        <v>185</v>
      </c>
      <c r="B31" s="450"/>
      <c r="C31" s="163">
        <f t="shared" ref="C31:O31" si="9">SUM(C32:C34)</f>
        <v>5</v>
      </c>
      <c r="D31" s="163">
        <f t="shared" si="9"/>
        <v>5</v>
      </c>
      <c r="E31" s="163">
        <f t="shared" si="9"/>
        <v>0</v>
      </c>
      <c r="F31" s="163">
        <f t="shared" si="9"/>
        <v>420</v>
      </c>
      <c r="G31" s="163">
        <f t="shared" si="9"/>
        <v>201</v>
      </c>
      <c r="H31" s="163">
        <f t="shared" si="9"/>
        <v>219</v>
      </c>
      <c r="I31" s="163">
        <f t="shared" si="9"/>
        <v>29</v>
      </c>
      <c r="J31" s="163">
        <f t="shared" si="9"/>
        <v>66</v>
      </c>
      <c r="K31" s="163">
        <f t="shared" si="9"/>
        <v>69</v>
      </c>
      <c r="L31" s="163">
        <f t="shared" si="9"/>
        <v>85</v>
      </c>
      <c r="M31" s="163">
        <f t="shared" si="9"/>
        <v>93</v>
      </c>
      <c r="N31" s="163">
        <f t="shared" si="9"/>
        <v>78</v>
      </c>
      <c r="O31" s="164">
        <f t="shared" si="9"/>
        <v>48</v>
      </c>
      <c r="P31" s="12"/>
    </row>
    <row r="32" spans="1:16" ht="18.75" customHeight="1" x14ac:dyDescent="0.2">
      <c r="A32" s="233"/>
      <c r="B32" s="225" t="s">
        <v>48</v>
      </c>
      <c r="C32" s="228">
        <v>2</v>
      </c>
      <c r="D32" s="226">
        <v>2</v>
      </c>
      <c r="E32" s="227">
        <v>0</v>
      </c>
      <c r="F32" s="228">
        <f t="shared" ref="F32:F34" si="10">SUM(G32:H32)</f>
        <v>218</v>
      </c>
      <c r="G32" s="228">
        <v>106</v>
      </c>
      <c r="H32" s="228">
        <v>112</v>
      </c>
      <c r="I32" s="228">
        <v>15</v>
      </c>
      <c r="J32" s="228">
        <v>32</v>
      </c>
      <c r="K32" s="228">
        <v>38</v>
      </c>
      <c r="L32" s="228">
        <v>42</v>
      </c>
      <c r="M32" s="228">
        <v>51</v>
      </c>
      <c r="N32" s="228">
        <v>40</v>
      </c>
      <c r="O32" s="226">
        <v>0</v>
      </c>
      <c r="P32" s="6"/>
    </row>
    <row r="33" spans="1:16" ht="18.75" customHeight="1" x14ac:dyDescent="0.2">
      <c r="A33" s="234"/>
      <c r="B33" s="206" t="s">
        <v>49</v>
      </c>
      <c r="C33" s="212">
        <v>2</v>
      </c>
      <c r="D33" s="213">
        <v>2</v>
      </c>
      <c r="E33" s="222">
        <v>0</v>
      </c>
      <c r="F33" s="212">
        <f t="shared" si="10"/>
        <v>90</v>
      </c>
      <c r="G33" s="212">
        <v>46</v>
      </c>
      <c r="H33" s="212">
        <v>44</v>
      </c>
      <c r="I33" s="212">
        <v>5</v>
      </c>
      <c r="J33" s="212">
        <v>18</v>
      </c>
      <c r="K33" s="212">
        <v>14</v>
      </c>
      <c r="L33" s="212">
        <v>16</v>
      </c>
      <c r="M33" s="212">
        <v>18</v>
      </c>
      <c r="N33" s="212">
        <v>19</v>
      </c>
      <c r="O33" s="213">
        <v>23</v>
      </c>
      <c r="P33" s="6"/>
    </row>
    <row r="34" spans="1:16" ht="18.75" customHeight="1" x14ac:dyDescent="0.2">
      <c r="A34" s="235"/>
      <c r="B34" s="230" t="s">
        <v>166</v>
      </c>
      <c r="C34" s="236">
        <v>1</v>
      </c>
      <c r="D34" s="232">
        <v>1</v>
      </c>
      <c r="E34" s="237">
        <v>0</v>
      </c>
      <c r="F34" s="236">
        <f t="shared" si="10"/>
        <v>112</v>
      </c>
      <c r="G34" s="236">
        <v>49</v>
      </c>
      <c r="H34" s="236">
        <v>63</v>
      </c>
      <c r="I34" s="236">
        <v>9</v>
      </c>
      <c r="J34" s="236">
        <v>16</v>
      </c>
      <c r="K34" s="236">
        <v>17</v>
      </c>
      <c r="L34" s="236">
        <v>27</v>
      </c>
      <c r="M34" s="236">
        <v>24</v>
      </c>
      <c r="N34" s="236">
        <v>19</v>
      </c>
      <c r="O34" s="232">
        <v>25</v>
      </c>
      <c r="P34" s="6"/>
    </row>
    <row r="35" spans="1:16" s="14" customFormat="1" ht="18.75" customHeight="1" x14ac:dyDescent="0.2">
      <c r="A35" s="449" t="s">
        <v>184</v>
      </c>
      <c r="B35" s="450"/>
      <c r="C35" s="163">
        <f t="shared" ref="C35:O35" si="11">SUM(C36:C38)</f>
        <v>9</v>
      </c>
      <c r="D35" s="164">
        <f t="shared" si="11"/>
        <v>9</v>
      </c>
      <c r="E35" s="165">
        <f t="shared" si="11"/>
        <v>0</v>
      </c>
      <c r="F35" s="163">
        <f t="shared" si="11"/>
        <v>627</v>
      </c>
      <c r="G35" s="163">
        <f t="shared" si="11"/>
        <v>320</v>
      </c>
      <c r="H35" s="163">
        <f t="shared" si="11"/>
        <v>307</v>
      </c>
      <c r="I35" s="163">
        <f t="shared" si="11"/>
        <v>36</v>
      </c>
      <c r="J35" s="163">
        <f t="shared" si="11"/>
        <v>87</v>
      </c>
      <c r="K35" s="163">
        <f t="shared" si="11"/>
        <v>120</v>
      </c>
      <c r="L35" s="163">
        <f t="shared" si="11"/>
        <v>132</v>
      </c>
      <c r="M35" s="163">
        <f t="shared" si="11"/>
        <v>129</v>
      </c>
      <c r="N35" s="163">
        <f t="shared" si="11"/>
        <v>123</v>
      </c>
      <c r="O35" s="164">
        <f t="shared" si="11"/>
        <v>173</v>
      </c>
      <c r="P35" s="12"/>
    </row>
    <row r="36" spans="1:16" ht="18.75" customHeight="1" x14ac:dyDescent="0.2">
      <c r="A36" s="238"/>
      <c r="B36" s="225" t="s">
        <v>50</v>
      </c>
      <c r="C36" s="228">
        <v>2</v>
      </c>
      <c r="D36" s="226">
        <v>2</v>
      </c>
      <c r="E36" s="227">
        <v>0</v>
      </c>
      <c r="F36" s="228">
        <f t="shared" ref="F36:F38" si="12">SUM(G36:H36)</f>
        <v>174</v>
      </c>
      <c r="G36" s="228">
        <v>87</v>
      </c>
      <c r="H36" s="228">
        <v>87</v>
      </c>
      <c r="I36" s="228">
        <v>10</v>
      </c>
      <c r="J36" s="228">
        <v>24</v>
      </c>
      <c r="K36" s="228">
        <v>36</v>
      </c>
      <c r="L36" s="228">
        <v>35</v>
      </c>
      <c r="M36" s="228">
        <v>34</v>
      </c>
      <c r="N36" s="228">
        <v>35</v>
      </c>
      <c r="O36" s="226">
        <v>52</v>
      </c>
      <c r="P36" s="6"/>
    </row>
    <row r="37" spans="1:16" ht="18.75" customHeight="1" x14ac:dyDescent="0.2">
      <c r="A37" s="234"/>
      <c r="B37" s="206" t="s">
        <v>51</v>
      </c>
      <c r="C37" s="212">
        <v>3</v>
      </c>
      <c r="D37" s="213">
        <v>3</v>
      </c>
      <c r="E37" s="222">
        <v>0</v>
      </c>
      <c r="F37" s="212">
        <f t="shared" si="12"/>
        <v>222</v>
      </c>
      <c r="G37" s="212">
        <v>120</v>
      </c>
      <c r="H37" s="212">
        <v>102</v>
      </c>
      <c r="I37" s="212">
        <v>12</v>
      </c>
      <c r="J37" s="212">
        <v>33</v>
      </c>
      <c r="K37" s="212">
        <v>40</v>
      </c>
      <c r="L37" s="212">
        <v>49</v>
      </c>
      <c r="M37" s="212">
        <v>46</v>
      </c>
      <c r="N37" s="212">
        <v>42</v>
      </c>
      <c r="O37" s="213">
        <v>54</v>
      </c>
      <c r="P37" s="6"/>
    </row>
    <row r="38" spans="1:16" ht="18.75" customHeight="1" x14ac:dyDescent="0.2">
      <c r="A38" s="239"/>
      <c r="B38" s="230" t="s">
        <v>176</v>
      </c>
      <c r="C38" s="236">
        <v>4</v>
      </c>
      <c r="D38" s="232">
        <v>4</v>
      </c>
      <c r="E38" s="237">
        <v>0</v>
      </c>
      <c r="F38" s="236">
        <f t="shared" si="12"/>
        <v>231</v>
      </c>
      <c r="G38" s="236">
        <v>113</v>
      </c>
      <c r="H38" s="236">
        <v>118</v>
      </c>
      <c r="I38" s="236">
        <v>14</v>
      </c>
      <c r="J38" s="236">
        <v>30</v>
      </c>
      <c r="K38" s="236">
        <v>44</v>
      </c>
      <c r="L38" s="236">
        <v>48</v>
      </c>
      <c r="M38" s="236">
        <v>49</v>
      </c>
      <c r="N38" s="236">
        <v>46</v>
      </c>
      <c r="O38" s="232">
        <v>67</v>
      </c>
      <c r="P38" s="6"/>
    </row>
    <row r="39" spans="1:16" s="14" customFormat="1" ht="18.75" customHeight="1" x14ac:dyDescent="0.2">
      <c r="A39" s="449" t="s">
        <v>189</v>
      </c>
      <c r="B39" s="450"/>
      <c r="C39" s="163">
        <f t="shared" ref="C39:O39" si="13">SUM(C40:C46)</f>
        <v>27</v>
      </c>
      <c r="D39" s="164">
        <f t="shared" si="13"/>
        <v>27</v>
      </c>
      <c r="E39" s="165">
        <f t="shared" si="13"/>
        <v>0</v>
      </c>
      <c r="F39" s="163">
        <f t="shared" si="13"/>
        <v>2047</v>
      </c>
      <c r="G39" s="163">
        <f t="shared" si="13"/>
        <v>1005</v>
      </c>
      <c r="H39" s="163">
        <f t="shared" si="13"/>
        <v>1042</v>
      </c>
      <c r="I39" s="163">
        <f t="shared" si="13"/>
        <v>135</v>
      </c>
      <c r="J39" s="163">
        <f t="shared" si="13"/>
        <v>340</v>
      </c>
      <c r="K39" s="163">
        <f t="shared" si="13"/>
        <v>354</v>
      </c>
      <c r="L39" s="163">
        <f t="shared" si="13"/>
        <v>385</v>
      </c>
      <c r="M39" s="163">
        <f t="shared" si="13"/>
        <v>417</v>
      </c>
      <c r="N39" s="163">
        <f t="shared" si="13"/>
        <v>416</v>
      </c>
      <c r="O39" s="164">
        <f t="shared" si="13"/>
        <v>434</v>
      </c>
      <c r="P39" s="12"/>
    </row>
    <row r="40" spans="1:16" ht="18.75" customHeight="1" x14ac:dyDescent="0.2">
      <c r="A40" s="238"/>
      <c r="B40" s="225" t="s">
        <v>191</v>
      </c>
      <c r="C40" s="228">
        <v>0</v>
      </c>
      <c r="D40" s="226">
        <v>0</v>
      </c>
      <c r="E40" s="227">
        <v>0</v>
      </c>
      <c r="F40" s="228">
        <f t="shared" ref="F40:F46" si="14">SUM(G40:H40)</f>
        <v>0</v>
      </c>
      <c r="G40" s="228">
        <v>0</v>
      </c>
      <c r="H40" s="228">
        <v>0</v>
      </c>
      <c r="I40" s="228">
        <v>0</v>
      </c>
      <c r="J40" s="228">
        <v>0</v>
      </c>
      <c r="K40" s="228">
        <v>0</v>
      </c>
      <c r="L40" s="228">
        <v>0</v>
      </c>
      <c r="M40" s="228">
        <v>0</v>
      </c>
      <c r="N40" s="228">
        <v>0</v>
      </c>
      <c r="O40" s="226">
        <v>0</v>
      </c>
      <c r="P40" s="6"/>
    </row>
    <row r="41" spans="1:16" ht="18.75" customHeight="1" x14ac:dyDescent="0.2">
      <c r="A41" s="240"/>
      <c r="B41" s="206" t="s">
        <v>52</v>
      </c>
      <c r="C41" s="212">
        <v>5</v>
      </c>
      <c r="D41" s="213">
        <v>5</v>
      </c>
      <c r="E41" s="222">
        <v>0</v>
      </c>
      <c r="F41" s="212">
        <f t="shared" si="14"/>
        <v>387</v>
      </c>
      <c r="G41" s="212">
        <v>191</v>
      </c>
      <c r="H41" s="212">
        <v>196</v>
      </c>
      <c r="I41" s="212">
        <v>27</v>
      </c>
      <c r="J41" s="212">
        <v>62</v>
      </c>
      <c r="K41" s="212">
        <v>66</v>
      </c>
      <c r="L41" s="212">
        <v>68</v>
      </c>
      <c r="M41" s="212">
        <v>90</v>
      </c>
      <c r="N41" s="212">
        <v>74</v>
      </c>
      <c r="O41" s="213">
        <v>94</v>
      </c>
      <c r="P41" s="6"/>
    </row>
    <row r="42" spans="1:16" ht="18.75" customHeight="1" x14ac:dyDescent="0.2">
      <c r="A42" s="240"/>
      <c r="B42" s="206" t="s">
        <v>53</v>
      </c>
      <c r="C42" s="212">
        <v>2</v>
      </c>
      <c r="D42" s="213">
        <v>2</v>
      </c>
      <c r="E42" s="222">
        <v>0</v>
      </c>
      <c r="F42" s="212">
        <f t="shared" si="14"/>
        <v>176</v>
      </c>
      <c r="G42" s="212">
        <v>83</v>
      </c>
      <c r="H42" s="212">
        <v>93</v>
      </c>
      <c r="I42" s="212">
        <v>17</v>
      </c>
      <c r="J42" s="212">
        <v>31</v>
      </c>
      <c r="K42" s="212">
        <v>35</v>
      </c>
      <c r="L42" s="212">
        <v>26</v>
      </c>
      <c r="M42" s="212">
        <v>33</v>
      </c>
      <c r="N42" s="212">
        <v>34</v>
      </c>
      <c r="O42" s="213">
        <v>36</v>
      </c>
      <c r="P42" s="6"/>
    </row>
    <row r="43" spans="1:16" ht="18.75" customHeight="1" x14ac:dyDescent="0.2">
      <c r="A43" s="240"/>
      <c r="B43" s="206" t="s">
        <v>54</v>
      </c>
      <c r="C43" s="212">
        <v>0</v>
      </c>
      <c r="D43" s="213">
        <v>0</v>
      </c>
      <c r="E43" s="222">
        <v>0</v>
      </c>
      <c r="F43" s="212">
        <f t="shared" si="14"/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3">
        <v>0</v>
      </c>
      <c r="P43" s="6"/>
    </row>
    <row r="44" spans="1:16" ht="18.75" customHeight="1" x14ac:dyDescent="0.2">
      <c r="A44" s="223"/>
      <c r="B44" s="206" t="s">
        <v>55</v>
      </c>
      <c r="C44" s="212">
        <v>6</v>
      </c>
      <c r="D44" s="213">
        <v>6</v>
      </c>
      <c r="E44" s="222">
        <v>0</v>
      </c>
      <c r="F44" s="212">
        <f t="shared" si="14"/>
        <v>334</v>
      </c>
      <c r="G44" s="212">
        <v>154</v>
      </c>
      <c r="H44" s="212">
        <v>180</v>
      </c>
      <c r="I44" s="212">
        <v>25</v>
      </c>
      <c r="J44" s="212">
        <v>48</v>
      </c>
      <c r="K44" s="212">
        <v>62</v>
      </c>
      <c r="L44" s="212">
        <v>64</v>
      </c>
      <c r="M44" s="212">
        <v>63</v>
      </c>
      <c r="N44" s="212">
        <v>72</v>
      </c>
      <c r="O44" s="213">
        <v>59</v>
      </c>
      <c r="P44" s="6"/>
    </row>
    <row r="45" spans="1:16" ht="18.75" customHeight="1" x14ac:dyDescent="0.2">
      <c r="A45" s="240"/>
      <c r="B45" s="206" t="s">
        <v>192</v>
      </c>
      <c r="C45" s="212">
        <v>1</v>
      </c>
      <c r="D45" s="213">
        <v>1</v>
      </c>
      <c r="E45" s="222">
        <v>0</v>
      </c>
      <c r="F45" s="212">
        <f t="shared" si="14"/>
        <v>162</v>
      </c>
      <c r="G45" s="212">
        <v>87</v>
      </c>
      <c r="H45" s="212">
        <v>75</v>
      </c>
      <c r="I45" s="212">
        <v>5</v>
      </c>
      <c r="J45" s="212">
        <v>30</v>
      </c>
      <c r="K45" s="212">
        <v>25</v>
      </c>
      <c r="L45" s="212">
        <v>28</v>
      </c>
      <c r="M45" s="212">
        <v>35</v>
      </c>
      <c r="N45" s="212">
        <v>39</v>
      </c>
      <c r="O45" s="213">
        <v>116</v>
      </c>
      <c r="P45" s="6"/>
    </row>
    <row r="46" spans="1:16" ht="18.75" customHeight="1" x14ac:dyDescent="0.2">
      <c r="A46" s="229"/>
      <c r="B46" s="230" t="s">
        <v>178</v>
      </c>
      <c r="C46" s="236">
        <v>13</v>
      </c>
      <c r="D46" s="232">
        <v>13</v>
      </c>
      <c r="E46" s="237">
        <v>0</v>
      </c>
      <c r="F46" s="236">
        <f t="shared" si="14"/>
        <v>988</v>
      </c>
      <c r="G46" s="236">
        <v>490</v>
      </c>
      <c r="H46" s="236">
        <v>498</v>
      </c>
      <c r="I46" s="236">
        <v>61</v>
      </c>
      <c r="J46" s="236">
        <v>169</v>
      </c>
      <c r="K46" s="236">
        <v>166</v>
      </c>
      <c r="L46" s="236">
        <v>199</v>
      </c>
      <c r="M46" s="236">
        <v>196</v>
      </c>
      <c r="N46" s="236">
        <v>197</v>
      </c>
      <c r="O46" s="232">
        <v>129</v>
      </c>
      <c r="P46" s="6"/>
    </row>
    <row r="47" spans="1:16" s="14" customFormat="1" ht="18.75" customHeight="1" x14ac:dyDescent="0.2">
      <c r="A47" s="449" t="s">
        <v>190</v>
      </c>
      <c r="B47" s="450"/>
      <c r="C47" s="163">
        <f t="shared" ref="C47:O47" si="15">SUM(C48:C51)</f>
        <v>1</v>
      </c>
      <c r="D47" s="164">
        <f t="shared" si="15"/>
        <v>1</v>
      </c>
      <c r="E47" s="165">
        <f t="shared" si="15"/>
        <v>0</v>
      </c>
      <c r="F47" s="163">
        <f t="shared" si="15"/>
        <v>195</v>
      </c>
      <c r="G47" s="163">
        <f t="shared" si="15"/>
        <v>92</v>
      </c>
      <c r="H47" s="163">
        <f t="shared" si="15"/>
        <v>103</v>
      </c>
      <c r="I47" s="163">
        <f t="shared" si="15"/>
        <v>5</v>
      </c>
      <c r="J47" s="163">
        <f t="shared" si="15"/>
        <v>20</v>
      </c>
      <c r="K47" s="163">
        <f t="shared" si="15"/>
        <v>32</v>
      </c>
      <c r="L47" s="163">
        <f t="shared" si="15"/>
        <v>45</v>
      </c>
      <c r="M47" s="163">
        <f t="shared" si="15"/>
        <v>41</v>
      </c>
      <c r="N47" s="163">
        <f t="shared" si="15"/>
        <v>52</v>
      </c>
      <c r="O47" s="164">
        <f t="shared" si="15"/>
        <v>50</v>
      </c>
      <c r="P47" s="12"/>
    </row>
    <row r="48" spans="1:16" ht="18.75" customHeight="1" x14ac:dyDescent="0.2">
      <c r="A48" s="224"/>
      <c r="B48" s="225" t="s">
        <v>56</v>
      </c>
      <c r="C48" s="228">
        <f t="shared" ref="C48:C51" si="16">SUM(D48:E48)</f>
        <v>0</v>
      </c>
      <c r="D48" s="226">
        <v>0</v>
      </c>
      <c r="E48" s="227">
        <v>0</v>
      </c>
      <c r="F48" s="228">
        <f t="shared" ref="F48:F51" si="17">SUM(G48:H48)</f>
        <v>0</v>
      </c>
      <c r="G48" s="228">
        <v>0</v>
      </c>
      <c r="H48" s="228">
        <v>0</v>
      </c>
      <c r="I48" s="228">
        <v>0</v>
      </c>
      <c r="J48" s="228">
        <v>0</v>
      </c>
      <c r="K48" s="228">
        <v>0</v>
      </c>
      <c r="L48" s="228">
        <v>0</v>
      </c>
      <c r="M48" s="228" t="s">
        <v>348</v>
      </c>
      <c r="N48" s="228">
        <v>0</v>
      </c>
      <c r="O48" s="226">
        <v>0</v>
      </c>
      <c r="P48" s="6"/>
    </row>
    <row r="49" spans="1:16" ht="18.75" customHeight="1" x14ac:dyDescent="0.2">
      <c r="A49" s="240"/>
      <c r="B49" s="206" t="s">
        <v>57</v>
      </c>
      <c r="C49" s="212">
        <f t="shared" si="16"/>
        <v>1</v>
      </c>
      <c r="D49" s="214">
        <v>1</v>
      </c>
      <c r="E49" s="222">
        <v>0</v>
      </c>
      <c r="F49" s="212">
        <f t="shared" si="17"/>
        <v>195</v>
      </c>
      <c r="G49" s="212">
        <v>92</v>
      </c>
      <c r="H49" s="212">
        <v>103</v>
      </c>
      <c r="I49" s="212">
        <v>5</v>
      </c>
      <c r="J49" s="212">
        <v>20</v>
      </c>
      <c r="K49" s="212">
        <v>32</v>
      </c>
      <c r="L49" s="212">
        <v>45</v>
      </c>
      <c r="M49" s="212">
        <v>41</v>
      </c>
      <c r="N49" s="212">
        <v>52</v>
      </c>
      <c r="O49" s="213">
        <v>50</v>
      </c>
      <c r="P49" s="6"/>
    </row>
    <row r="50" spans="1:16" ht="18.75" customHeight="1" x14ac:dyDescent="0.2">
      <c r="A50" s="240"/>
      <c r="B50" s="206" t="s">
        <v>183</v>
      </c>
      <c r="C50" s="212">
        <f t="shared" si="16"/>
        <v>0</v>
      </c>
      <c r="D50" s="214">
        <v>0</v>
      </c>
      <c r="E50" s="222">
        <v>0</v>
      </c>
      <c r="F50" s="212">
        <f t="shared" si="17"/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3">
        <v>0</v>
      </c>
      <c r="P50" s="6"/>
    </row>
    <row r="51" spans="1:16" ht="18.75" customHeight="1" x14ac:dyDescent="0.2">
      <c r="A51" s="229"/>
      <c r="B51" s="230" t="s">
        <v>58</v>
      </c>
      <c r="C51" s="236">
        <f t="shared" si="16"/>
        <v>0</v>
      </c>
      <c r="D51" s="232">
        <v>0</v>
      </c>
      <c r="E51" s="237">
        <v>0</v>
      </c>
      <c r="F51" s="236">
        <f t="shared" si="17"/>
        <v>0</v>
      </c>
      <c r="G51" s="236">
        <v>0</v>
      </c>
      <c r="H51" s="236">
        <v>0</v>
      </c>
      <c r="I51" s="236">
        <v>0</v>
      </c>
      <c r="J51" s="236">
        <v>0</v>
      </c>
      <c r="K51" s="236">
        <v>0</v>
      </c>
      <c r="L51" s="236">
        <v>0</v>
      </c>
      <c r="M51" s="236">
        <v>0</v>
      </c>
      <c r="N51" s="236">
        <v>0</v>
      </c>
      <c r="O51" s="232">
        <v>0</v>
      </c>
      <c r="P51" s="6"/>
    </row>
    <row r="52" spans="1:16" s="14" customFormat="1" ht="18.75" customHeight="1" x14ac:dyDescent="0.2">
      <c r="A52" s="449" t="s">
        <v>179</v>
      </c>
      <c r="B52" s="450"/>
      <c r="C52" s="163">
        <f t="shared" ref="C52:O52" si="18">SUM(C53:C58)</f>
        <v>11</v>
      </c>
      <c r="D52" s="164">
        <f t="shared" si="18"/>
        <v>11</v>
      </c>
      <c r="E52" s="165">
        <f t="shared" si="18"/>
        <v>0</v>
      </c>
      <c r="F52" s="163">
        <f t="shared" si="18"/>
        <v>861</v>
      </c>
      <c r="G52" s="163">
        <f t="shared" si="18"/>
        <v>451</v>
      </c>
      <c r="H52" s="163">
        <f t="shared" si="18"/>
        <v>410</v>
      </c>
      <c r="I52" s="163">
        <f t="shared" si="18"/>
        <v>62</v>
      </c>
      <c r="J52" s="163">
        <f t="shared" si="18"/>
        <v>131</v>
      </c>
      <c r="K52" s="163">
        <f t="shared" si="18"/>
        <v>139</v>
      </c>
      <c r="L52" s="163">
        <f t="shared" si="18"/>
        <v>158</v>
      </c>
      <c r="M52" s="163">
        <f t="shared" si="18"/>
        <v>208</v>
      </c>
      <c r="N52" s="163">
        <f t="shared" si="18"/>
        <v>163</v>
      </c>
      <c r="O52" s="164">
        <f t="shared" si="18"/>
        <v>162</v>
      </c>
      <c r="P52" s="12"/>
    </row>
    <row r="53" spans="1:16" ht="18.75" customHeight="1" x14ac:dyDescent="0.2">
      <c r="A53" s="233"/>
      <c r="B53" s="225" t="s">
        <v>59</v>
      </c>
      <c r="C53" s="228">
        <f t="shared" ref="C53:C58" si="19">SUM(D53:E53)</f>
        <v>2</v>
      </c>
      <c r="D53" s="226">
        <v>2</v>
      </c>
      <c r="E53" s="227">
        <v>0</v>
      </c>
      <c r="F53" s="228">
        <f t="shared" ref="F53:F58" si="20">SUM(G53:H53)</f>
        <v>143</v>
      </c>
      <c r="G53" s="228">
        <v>67</v>
      </c>
      <c r="H53" s="228">
        <v>76</v>
      </c>
      <c r="I53" s="228">
        <v>8</v>
      </c>
      <c r="J53" s="228">
        <v>25</v>
      </c>
      <c r="K53" s="228">
        <v>23</v>
      </c>
      <c r="L53" s="228">
        <v>26</v>
      </c>
      <c r="M53" s="228">
        <v>34</v>
      </c>
      <c r="N53" s="226">
        <v>27</v>
      </c>
      <c r="O53" s="226">
        <v>21</v>
      </c>
      <c r="P53" s="6"/>
    </row>
    <row r="54" spans="1:16" ht="18.75" customHeight="1" x14ac:dyDescent="0.2">
      <c r="A54" s="234"/>
      <c r="B54" s="206" t="s">
        <v>60</v>
      </c>
      <c r="C54" s="213">
        <f t="shared" si="19"/>
        <v>5</v>
      </c>
      <c r="D54" s="213">
        <v>5</v>
      </c>
      <c r="E54" s="222">
        <v>0</v>
      </c>
      <c r="F54" s="212">
        <f t="shared" si="20"/>
        <v>358</v>
      </c>
      <c r="G54" s="212">
        <v>191</v>
      </c>
      <c r="H54" s="212">
        <v>167</v>
      </c>
      <c r="I54" s="212">
        <v>27</v>
      </c>
      <c r="J54" s="212">
        <v>62</v>
      </c>
      <c r="K54" s="212">
        <v>58</v>
      </c>
      <c r="L54" s="212">
        <v>60</v>
      </c>
      <c r="M54" s="212">
        <v>84</v>
      </c>
      <c r="N54" s="212">
        <v>67</v>
      </c>
      <c r="O54" s="213">
        <v>70</v>
      </c>
      <c r="P54" s="6"/>
    </row>
    <row r="55" spans="1:16" ht="18.75" customHeight="1" x14ac:dyDescent="0.2">
      <c r="A55" s="234"/>
      <c r="B55" s="206" t="s">
        <v>61</v>
      </c>
      <c r="C55" s="212">
        <f t="shared" si="19"/>
        <v>0</v>
      </c>
      <c r="D55" s="213" t="s">
        <v>349</v>
      </c>
      <c r="E55" s="222">
        <v>0</v>
      </c>
      <c r="F55" s="212">
        <f t="shared" si="20"/>
        <v>0</v>
      </c>
      <c r="G55" s="212">
        <v>0</v>
      </c>
      <c r="H55" s="212">
        <v>0</v>
      </c>
      <c r="I55" s="212"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3">
        <v>0</v>
      </c>
      <c r="P55" s="6"/>
    </row>
    <row r="56" spans="1:16" ht="18.75" customHeight="1" x14ac:dyDescent="0.2">
      <c r="A56" s="234"/>
      <c r="B56" s="206" t="s">
        <v>62</v>
      </c>
      <c r="C56" s="212">
        <f t="shared" si="19"/>
        <v>0</v>
      </c>
      <c r="D56" s="213" t="s">
        <v>349</v>
      </c>
      <c r="E56" s="222">
        <v>0</v>
      </c>
      <c r="F56" s="212">
        <f t="shared" si="20"/>
        <v>0</v>
      </c>
      <c r="G56" s="212">
        <v>0</v>
      </c>
      <c r="H56" s="212">
        <v>0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3">
        <v>0</v>
      </c>
      <c r="P56" s="6"/>
    </row>
    <row r="57" spans="1:16" ht="18.75" customHeight="1" x14ac:dyDescent="0.2">
      <c r="A57" s="223"/>
      <c r="B57" s="206" t="s">
        <v>63</v>
      </c>
      <c r="C57" s="212">
        <f t="shared" si="19"/>
        <v>3</v>
      </c>
      <c r="D57" s="214">
        <v>3</v>
      </c>
      <c r="E57" s="222">
        <v>0</v>
      </c>
      <c r="F57" s="212">
        <f t="shared" si="20"/>
        <v>299</v>
      </c>
      <c r="G57" s="209">
        <v>161</v>
      </c>
      <c r="H57" s="212">
        <v>138</v>
      </c>
      <c r="I57" s="212">
        <v>19</v>
      </c>
      <c r="J57" s="212">
        <v>38</v>
      </c>
      <c r="K57" s="212">
        <v>45</v>
      </c>
      <c r="L57" s="212">
        <v>61</v>
      </c>
      <c r="M57" s="209">
        <v>79</v>
      </c>
      <c r="N57" s="212">
        <v>57</v>
      </c>
      <c r="O57" s="214">
        <v>58</v>
      </c>
      <c r="P57" s="6"/>
    </row>
    <row r="58" spans="1:16" ht="18.75" customHeight="1" x14ac:dyDescent="0.2">
      <c r="A58" s="241"/>
      <c r="B58" s="242" t="s">
        <v>64</v>
      </c>
      <c r="C58" s="243">
        <f t="shared" si="19"/>
        <v>1</v>
      </c>
      <c r="D58" s="244">
        <v>1</v>
      </c>
      <c r="E58" s="245">
        <v>0</v>
      </c>
      <c r="F58" s="243">
        <f t="shared" si="20"/>
        <v>61</v>
      </c>
      <c r="G58" s="243">
        <v>32</v>
      </c>
      <c r="H58" s="246">
        <v>29</v>
      </c>
      <c r="I58" s="246">
        <v>8</v>
      </c>
      <c r="J58" s="246">
        <v>6</v>
      </c>
      <c r="K58" s="246">
        <v>13</v>
      </c>
      <c r="L58" s="243">
        <v>11</v>
      </c>
      <c r="M58" s="243">
        <v>11</v>
      </c>
      <c r="N58" s="246">
        <v>12</v>
      </c>
      <c r="O58" s="244">
        <v>13</v>
      </c>
      <c r="P58" s="6"/>
    </row>
    <row r="59" spans="1:16" ht="19.5" customHeight="1" x14ac:dyDescent="0.2">
      <c r="A59" s="29"/>
    </row>
    <row r="70" spans="16:16" x14ac:dyDescent="0.2">
      <c r="P70" s="9" t="s">
        <v>318</v>
      </c>
    </row>
  </sheetData>
  <mergeCells count="12">
    <mergeCell ref="A47:B47"/>
    <mergeCell ref="A52:B52"/>
    <mergeCell ref="A26:B26"/>
    <mergeCell ref="A29:B29"/>
    <mergeCell ref="A31:B31"/>
    <mergeCell ref="A35:B35"/>
    <mergeCell ref="A39:B39"/>
    <mergeCell ref="N4:O4"/>
    <mergeCell ref="A5:B6"/>
    <mergeCell ref="A9:B9"/>
    <mergeCell ref="A20:B20"/>
    <mergeCell ref="A21:B21"/>
  </mergeCells>
  <phoneticPr fontId="15"/>
  <printOptions horizontalCentered="1"/>
  <pageMargins left="0.51181102362204722" right="0.51181102362204722" top="0.59055118110236227" bottom="0.59055118110236227" header="0.11811023622047245" footer="0.55118110236220474"/>
  <pageSetup paperSize="9" scale="70" firstPageNumber="46" orientation="portrait" useFirstPageNumber="1" r:id="rId1"/>
  <headerFooter alignWithMargins="0">
    <oddHeader>&amp;L&amp;10
幼保連携型認定こども園&amp;R&amp;10
幼保連携型認定こども園</oddHeader>
    <oddFooter>&amp;C&amp;11-&amp;P--</oddFooter>
  </headerFooter>
  <colBreaks count="1" manualBreakCount="1">
    <brk id="11" max="57" man="1"/>
  </colBreaks>
  <ignoredErrors>
    <ignoredError sqref="F10:F21 F22:F25 F38 F40:F46 F48:F51 F53:F58 F27:F34" formulaRange="1"/>
    <ignoredError sqref="F35:F37 F39 F47 F52 F26" formula="1" formulaRange="1"/>
    <ignoredError sqref="C26 C47:C52 C29:C31 C35 C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Z10" codeName="Sheet2">
    <tabColor rgb="FF92D050"/>
  </sheetPr>
  <dimension ref="A1:BT75"/>
  <sheetViews>
    <sheetView showGridLines="0" zoomScaleNormal="100" zoomScaleSheetLayoutView="100" zoomScalePageLayoutView="80" workbookViewId="0">
      <pane xSplit="2" ySplit="9" topLeftCell="Z10" activePane="bottomRight" state="frozen"/>
      <selection pane="topRight" activeCell="C1" sqref="C1"/>
      <selection pane="bottomLeft" activeCell="A10" sqref="A10"/>
      <selection pane="bottomRight" activeCell="D55" sqref="D55"/>
    </sheetView>
  </sheetViews>
  <sheetFormatPr defaultColWidth="10.69921875" defaultRowHeight="13.5" x14ac:dyDescent="0.2"/>
  <cols>
    <col min="1" max="1" width="3.19921875" style="2" customWidth="1"/>
    <col min="2" max="2" width="11.796875" style="2" customWidth="1"/>
    <col min="3" max="4" width="5.19921875" style="2" customWidth="1"/>
    <col min="5" max="5" width="5" style="4" customWidth="1"/>
    <col min="6" max="6" width="7" style="2" customWidth="1"/>
    <col min="7" max="10" width="8" style="2" customWidth="1"/>
    <col min="11" max="12" width="7" style="2" customWidth="1"/>
    <col min="13" max="13" width="8" style="2" customWidth="1"/>
    <col min="14" max="15" width="7" style="2" customWidth="1"/>
    <col min="16" max="16" width="8" style="2" customWidth="1"/>
    <col min="17" max="18" width="7" style="2" customWidth="1"/>
    <col min="19" max="19" width="8" style="2" customWidth="1"/>
    <col min="20" max="21" width="7" style="2" customWidth="1"/>
    <col min="22" max="22" width="8" style="2" customWidth="1"/>
    <col min="23" max="24" width="7" style="2" customWidth="1"/>
    <col min="25" max="25" width="8" style="2" customWidth="1"/>
    <col min="26" max="27" width="7" style="2" customWidth="1"/>
    <col min="28" max="28" width="10.69921875" style="2"/>
    <col min="29" max="29" width="3.19921875" style="9" customWidth="1"/>
    <col min="30" max="30" width="9.8984375" style="9" customWidth="1"/>
    <col min="31" max="33" width="7" style="9" customWidth="1"/>
    <col min="34" max="43" width="5.5" style="9" customWidth="1"/>
    <col min="44" max="45" width="7.09765625" style="9" customWidth="1"/>
    <col min="46" max="46" width="5.8984375" style="9" customWidth="1"/>
    <col min="47" max="52" width="5.5" style="9" customWidth="1"/>
    <col min="53" max="53" width="6.09765625" style="9" customWidth="1"/>
    <col min="54" max="61" width="5.5" style="9" customWidth="1"/>
    <col min="62" max="62" width="10.69921875" style="9" customWidth="1"/>
    <col min="63" max="63" width="3.19921875" style="9" customWidth="1"/>
    <col min="64" max="64" width="11.796875" style="9" customWidth="1"/>
    <col min="65" max="66" width="12.69921875" style="9" customWidth="1"/>
    <col min="67" max="69" width="9" style="9" customWidth="1"/>
    <col min="70" max="70" width="11.69921875" style="9" customWidth="1"/>
    <col min="71" max="71" width="9" style="9" customWidth="1"/>
    <col min="72" max="72" width="11.69921875" style="9" customWidth="1"/>
    <col min="73" max="16384" width="10.69921875" style="2"/>
  </cols>
  <sheetData>
    <row r="1" spans="1:72" s="3" customFormat="1" ht="22.5" customHeight="1" x14ac:dyDescent="0.2">
      <c r="C1" s="27"/>
      <c r="E1" s="26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345"/>
      <c r="BM1" s="9"/>
      <c r="BN1" s="9"/>
      <c r="BO1" s="9"/>
      <c r="BP1" s="9"/>
      <c r="BQ1" s="9"/>
      <c r="BR1" s="9"/>
      <c r="BS1" s="9"/>
      <c r="BT1" s="9"/>
    </row>
    <row r="2" spans="1:72" ht="6.75" customHeight="1" x14ac:dyDescent="0.2"/>
    <row r="3" spans="1:72" s="3" customFormat="1" ht="14.25" x14ac:dyDescent="0.2">
      <c r="A3" s="5" t="s">
        <v>343</v>
      </c>
      <c r="E3" s="26"/>
      <c r="AC3" s="21" t="s">
        <v>0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72" t="s">
        <v>1</v>
      </c>
      <c r="BI3" s="6"/>
      <c r="BJ3" s="9"/>
      <c r="BK3" s="9"/>
      <c r="BL3" s="9"/>
      <c r="BM3" s="6"/>
      <c r="BN3" s="6"/>
      <c r="BO3" s="9"/>
      <c r="BP3" s="9"/>
      <c r="BQ3" s="9"/>
      <c r="BR3" s="9"/>
      <c r="BS3" s="9"/>
      <c r="BT3" s="9"/>
    </row>
    <row r="4" spans="1:72" s="3" customFormat="1" ht="18.75" customHeight="1" x14ac:dyDescent="0.2">
      <c r="A4" s="21" t="s">
        <v>2</v>
      </c>
      <c r="B4" s="22"/>
      <c r="C4" s="23"/>
      <c r="D4" s="23"/>
      <c r="E4" s="24"/>
      <c r="F4" s="23"/>
      <c r="G4" s="22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5" t="s">
        <v>3</v>
      </c>
      <c r="Z4" s="22"/>
      <c r="AA4" s="22"/>
      <c r="AC4" s="443" t="s">
        <v>290</v>
      </c>
      <c r="AD4" s="444"/>
      <c r="AE4" s="48"/>
      <c r="AF4" s="47"/>
      <c r="AG4" s="44" t="s">
        <v>4</v>
      </c>
      <c r="AH4" s="47"/>
      <c r="AI4" s="47"/>
      <c r="AJ4" s="47"/>
      <c r="AK4" s="47"/>
      <c r="AL4" s="47"/>
      <c r="AM4" s="44" t="s">
        <v>5</v>
      </c>
      <c r="AN4" s="44"/>
      <c r="AO4" s="44"/>
      <c r="AP4" s="44"/>
      <c r="AQ4" s="44"/>
      <c r="AR4" s="47"/>
      <c r="AS4" s="47"/>
      <c r="AT4" s="47"/>
      <c r="AU4" s="44" t="s">
        <v>6</v>
      </c>
      <c r="AV4" s="44"/>
      <c r="AW4" s="44"/>
      <c r="AX4" s="47"/>
      <c r="AY4" s="47"/>
      <c r="AZ4" s="47"/>
      <c r="BA4" s="455" t="s">
        <v>231</v>
      </c>
      <c r="BB4" s="461"/>
      <c r="BC4" s="461"/>
      <c r="BD4" s="461"/>
      <c r="BE4" s="461"/>
      <c r="BF4" s="461"/>
      <c r="BG4" s="461"/>
      <c r="BH4" s="461"/>
      <c r="BI4" s="462"/>
      <c r="BJ4" s="6"/>
      <c r="BK4" s="21" t="s">
        <v>350</v>
      </c>
      <c r="BL4" s="1"/>
      <c r="BM4" s="1"/>
      <c r="BN4" s="311" t="s">
        <v>230</v>
      </c>
      <c r="BP4" s="1"/>
      <c r="BQ4" s="1"/>
      <c r="BR4" s="72"/>
      <c r="BS4" s="1"/>
      <c r="BT4" s="72"/>
    </row>
    <row r="5" spans="1:72" s="9" customFormat="1" ht="18.75" customHeight="1" x14ac:dyDescent="0.2">
      <c r="A5" s="73"/>
      <c r="B5" s="74"/>
      <c r="C5" s="40" t="s">
        <v>7</v>
      </c>
      <c r="D5" s="44" t="s">
        <v>8</v>
      </c>
      <c r="E5" s="75" t="s">
        <v>6</v>
      </c>
      <c r="F5" s="45" t="s">
        <v>7</v>
      </c>
      <c r="G5" s="48"/>
      <c r="H5" s="47"/>
      <c r="I5" s="47"/>
      <c r="J5" s="47"/>
      <c r="K5" s="47" t="s">
        <v>9</v>
      </c>
      <c r="L5" s="47"/>
      <c r="M5" s="47"/>
      <c r="N5" s="47"/>
      <c r="O5" s="47"/>
      <c r="P5" s="47"/>
      <c r="Q5" s="47" t="s">
        <v>10</v>
      </c>
      <c r="R5" s="47"/>
      <c r="S5" s="47"/>
      <c r="T5" s="47"/>
      <c r="U5" s="47"/>
      <c r="V5" s="47"/>
      <c r="W5" s="47" t="s">
        <v>6</v>
      </c>
      <c r="X5" s="47"/>
      <c r="Y5" s="47"/>
      <c r="Z5" s="47"/>
      <c r="AA5" s="76"/>
      <c r="AB5" s="6"/>
      <c r="AC5" s="457"/>
      <c r="AD5" s="458"/>
      <c r="AE5" s="81"/>
      <c r="AF5" s="79"/>
      <c r="AG5" s="97" t="s">
        <v>12</v>
      </c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58" t="s">
        <v>13</v>
      </c>
      <c r="BA5" s="443" t="s">
        <v>14</v>
      </c>
      <c r="BB5" s="459"/>
      <c r="BC5" s="444"/>
      <c r="BD5" s="455" t="s">
        <v>247</v>
      </c>
      <c r="BE5" s="463"/>
      <c r="BF5" s="463"/>
      <c r="BG5" s="456"/>
      <c r="BH5" s="443" t="s">
        <v>248</v>
      </c>
      <c r="BI5" s="444"/>
      <c r="BJ5" s="6"/>
      <c r="BK5" s="73"/>
      <c r="BL5" s="74"/>
      <c r="BM5" s="470" t="s">
        <v>291</v>
      </c>
      <c r="BN5" s="470" t="s">
        <v>292</v>
      </c>
      <c r="BO5" s="8"/>
    </row>
    <row r="6" spans="1:72" s="9" customFormat="1" ht="18.75" customHeight="1" x14ac:dyDescent="0.2">
      <c r="A6" s="468" t="s">
        <v>289</v>
      </c>
      <c r="B6" s="469"/>
      <c r="C6" s="473" t="s">
        <v>14</v>
      </c>
      <c r="D6" s="58" t="s">
        <v>17</v>
      </c>
      <c r="E6" s="78" t="s">
        <v>18</v>
      </c>
      <c r="F6" s="58" t="s">
        <v>19</v>
      </c>
      <c r="G6" s="50" t="s">
        <v>20</v>
      </c>
      <c r="H6" s="79"/>
      <c r="I6" s="41" t="s">
        <v>6</v>
      </c>
      <c r="J6" s="80" t="s">
        <v>21</v>
      </c>
      <c r="K6" s="80" t="s">
        <v>7</v>
      </c>
      <c r="L6" s="41" t="s">
        <v>22</v>
      </c>
      <c r="M6" s="80" t="s">
        <v>23</v>
      </c>
      <c r="N6" s="80" t="s">
        <v>7</v>
      </c>
      <c r="O6" s="41" t="s">
        <v>22</v>
      </c>
      <c r="P6" s="80" t="s">
        <v>24</v>
      </c>
      <c r="Q6" s="80" t="s">
        <v>7</v>
      </c>
      <c r="R6" s="41" t="s">
        <v>22</v>
      </c>
      <c r="S6" s="80" t="s">
        <v>25</v>
      </c>
      <c r="T6" s="80" t="s">
        <v>7</v>
      </c>
      <c r="U6" s="41" t="s">
        <v>22</v>
      </c>
      <c r="V6" s="80" t="s">
        <v>26</v>
      </c>
      <c r="W6" s="80" t="s">
        <v>7</v>
      </c>
      <c r="X6" s="41" t="s">
        <v>22</v>
      </c>
      <c r="Y6" s="40" t="s">
        <v>27</v>
      </c>
      <c r="Z6" s="44" t="s">
        <v>7</v>
      </c>
      <c r="AA6" s="41" t="s">
        <v>22</v>
      </c>
      <c r="AB6" s="6"/>
      <c r="AC6" s="457"/>
      <c r="AD6" s="458"/>
      <c r="AE6" s="81"/>
      <c r="AF6" s="80" t="s">
        <v>14</v>
      </c>
      <c r="AG6" s="79"/>
      <c r="AH6" s="50" t="s">
        <v>8</v>
      </c>
      <c r="AI6" s="80" t="s">
        <v>15</v>
      </c>
      <c r="AJ6" s="455" t="s">
        <v>254</v>
      </c>
      <c r="AK6" s="456"/>
      <c r="AL6" s="50" t="s">
        <v>4</v>
      </c>
      <c r="AM6" s="80" t="s">
        <v>28</v>
      </c>
      <c r="AN6" s="455" t="s">
        <v>234</v>
      </c>
      <c r="AO6" s="456"/>
      <c r="AP6" s="455" t="s">
        <v>235</v>
      </c>
      <c r="AQ6" s="456"/>
      <c r="AR6" s="50" t="s">
        <v>4</v>
      </c>
      <c r="AS6" s="80" t="s">
        <v>69</v>
      </c>
      <c r="AT6" s="455" t="s">
        <v>252</v>
      </c>
      <c r="AU6" s="456"/>
      <c r="AV6" s="455" t="s">
        <v>253</v>
      </c>
      <c r="AW6" s="456"/>
      <c r="AX6" s="40" t="s">
        <v>29</v>
      </c>
      <c r="AY6" s="41" t="s">
        <v>30</v>
      </c>
      <c r="AZ6" s="58" t="s">
        <v>31</v>
      </c>
      <c r="BA6" s="445"/>
      <c r="BB6" s="460"/>
      <c r="BC6" s="446"/>
      <c r="BD6" s="455" t="s">
        <v>251</v>
      </c>
      <c r="BE6" s="456"/>
      <c r="BF6" s="455" t="s">
        <v>228</v>
      </c>
      <c r="BG6" s="456"/>
      <c r="BH6" s="445"/>
      <c r="BI6" s="446"/>
      <c r="BJ6" s="6"/>
      <c r="BK6" s="468" t="s">
        <v>289</v>
      </c>
      <c r="BL6" s="469"/>
      <c r="BM6" s="471"/>
      <c r="BN6" s="471"/>
      <c r="BO6" s="8"/>
    </row>
    <row r="7" spans="1:72" s="9" customFormat="1" ht="18.75" customHeight="1" x14ac:dyDescent="0.2">
      <c r="A7" s="81"/>
      <c r="B7" s="79"/>
      <c r="C7" s="474"/>
      <c r="D7" s="50" t="s">
        <v>8</v>
      </c>
      <c r="E7" s="82" t="s">
        <v>8</v>
      </c>
      <c r="F7" s="50" t="s">
        <v>6</v>
      </c>
      <c r="G7" s="50" t="s">
        <v>14</v>
      </c>
      <c r="H7" s="50" t="s">
        <v>32</v>
      </c>
      <c r="I7" s="50" t="s">
        <v>33</v>
      </c>
      <c r="J7" s="50" t="s">
        <v>14</v>
      </c>
      <c r="K7" s="50" t="s">
        <v>32</v>
      </c>
      <c r="L7" s="50" t="s">
        <v>33</v>
      </c>
      <c r="M7" s="50" t="s">
        <v>14</v>
      </c>
      <c r="N7" s="83" t="s">
        <v>32</v>
      </c>
      <c r="O7" s="83" t="s">
        <v>33</v>
      </c>
      <c r="P7" s="50" t="s">
        <v>14</v>
      </c>
      <c r="Q7" s="50" t="s">
        <v>32</v>
      </c>
      <c r="R7" s="50" t="s">
        <v>33</v>
      </c>
      <c r="S7" s="50" t="s">
        <v>14</v>
      </c>
      <c r="T7" s="50" t="s">
        <v>32</v>
      </c>
      <c r="U7" s="50" t="s">
        <v>33</v>
      </c>
      <c r="V7" s="50" t="s">
        <v>14</v>
      </c>
      <c r="W7" s="50" t="s">
        <v>32</v>
      </c>
      <c r="X7" s="50" t="s">
        <v>33</v>
      </c>
      <c r="Y7" s="50" t="s">
        <v>14</v>
      </c>
      <c r="Z7" s="50" t="s">
        <v>32</v>
      </c>
      <c r="AA7" s="83" t="s">
        <v>33</v>
      </c>
      <c r="AB7" s="6"/>
      <c r="AC7" s="445"/>
      <c r="AD7" s="446"/>
      <c r="AE7" s="50" t="s">
        <v>14</v>
      </c>
      <c r="AF7" s="50" t="s">
        <v>32</v>
      </c>
      <c r="AG7" s="50" t="s">
        <v>33</v>
      </c>
      <c r="AH7" s="50" t="s">
        <v>32</v>
      </c>
      <c r="AI7" s="50" t="s">
        <v>33</v>
      </c>
      <c r="AJ7" s="50" t="s">
        <v>32</v>
      </c>
      <c r="AK7" s="50" t="s">
        <v>33</v>
      </c>
      <c r="AL7" s="50" t="s">
        <v>32</v>
      </c>
      <c r="AM7" s="50" t="s">
        <v>33</v>
      </c>
      <c r="AN7" s="50" t="s">
        <v>32</v>
      </c>
      <c r="AO7" s="50" t="s">
        <v>33</v>
      </c>
      <c r="AP7" s="50" t="s">
        <v>32</v>
      </c>
      <c r="AQ7" s="50" t="s">
        <v>33</v>
      </c>
      <c r="AR7" s="83" t="s">
        <v>32</v>
      </c>
      <c r="AS7" s="83" t="s">
        <v>33</v>
      </c>
      <c r="AT7" s="50" t="s">
        <v>34</v>
      </c>
      <c r="AU7" s="83" t="s">
        <v>35</v>
      </c>
      <c r="AV7" s="83" t="s">
        <v>198</v>
      </c>
      <c r="AW7" s="50" t="s">
        <v>199</v>
      </c>
      <c r="AX7" s="50" t="s">
        <v>32</v>
      </c>
      <c r="AY7" s="51" t="s">
        <v>33</v>
      </c>
      <c r="AZ7" s="50" t="s">
        <v>16</v>
      </c>
      <c r="BA7" s="50" t="s">
        <v>14</v>
      </c>
      <c r="BB7" s="50" t="s">
        <v>32</v>
      </c>
      <c r="BC7" s="50" t="s">
        <v>33</v>
      </c>
      <c r="BD7" s="50" t="s">
        <v>32</v>
      </c>
      <c r="BE7" s="50" t="s">
        <v>33</v>
      </c>
      <c r="BF7" s="50" t="s">
        <v>32</v>
      </c>
      <c r="BG7" s="50" t="s">
        <v>33</v>
      </c>
      <c r="BH7" s="50" t="s">
        <v>32</v>
      </c>
      <c r="BI7" s="83" t="s">
        <v>33</v>
      </c>
      <c r="BJ7" s="6"/>
      <c r="BK7" s="81"/>
      <c r="BL7" s="79"/>
      <c r="BM7" s="472"/>
      <c r="BN7" s="472"/>
      <c r="BO7" s="8"/>
    </row>
    <row r="8" spans="1:72" s="9" customFormat="1" ht="18.75" customHeight="1" x14ac:dyDescent="0.2">
      <c r="A8" s="77" t="s">
        <v>372</v>
      </c>
      <c r="B8" s="1"/>
      <c r="C8" s="84">
        <v>289</v>
      </c>
      <c r="D8" s="84">
        <v>289</v>
      </c>
      <c r="E8" s="84">
        <v>0</v>
      </c>
      <c r="F8" s="84">
        <v>2983</v>
      </c>
      <c r="G8" s="84">
        <v>59233</v>
      </c>
      <c r="H8" s="84">
        <v>30068</v>
      </c>
      <c r="I8" s="84">
        <v>29165</v>
      </c>
      <c r="J8" s="84">
        <v>9589</v>
      </c>
      <c r="K8" s="84">
        <v>4837</v>
      </c>
      <c r="L8" s="84">
        <v>4752</v>
      </c>
      <c r="M8" s="84">
        <v>9405</v>
      </c>
      <c r="N8" s="85">
        <v>4748</v>
      </c>
      <c r="O8" s="85">
        <v>4657</v>
      </c>
      <c r="P8" s="84">
        <v>9873</v>
      </c>
      <c r="Q8" s="84">
        <v>5112</v>
      </c>
      <c r="R8" s="84">
        <v>4761</v>
      </c>
      <c r="S8" s="84">
        <v>9985</v>
      </c>
      <c r="T8" s="84">
        <v>5124</v>
      </c>
      <c r="U8" s="84">
        <v>4861</v>
      </c>
      <c r="V8" s="84">
        <v>10273</v>
      </c>
      <c r="W8" s="84">
        <v>5135</v>
      </c>
      <c r="X8" s="84">
        <v>5138</v>
      </c>
      <c r="Y8" s="84">
        <v>10108</v>
      </c>
      <c r="Z8" s="84">
        <v>5112</v>
      </c>
      <c r="AA8" s="85">
        <v>4996</v>
      </c>
      <c r="AB8" s="6"/>
      <c r="AC8" s="77" t="s">
        <v>370</v>
      </c>
      <c r="AD8" s="1"/>
      <c r="AE8" s="89">
        <v>4753</v>
      </c>
      <c r="AF8" s="89">
        <v>1658</v>
      </c>
      <c r="AG8" s="89">
        <v>3095</v>
      </c>
      <c r="AH8" s="89">
        <v>231</v>
      </c>
      <c r="AI8" s="89">
        <v>56</v>
      </c>
      <c r="AJ8" s="60">
        <v>0</v>
      </c>
      <c r="AK8" s="60">
        <v>1</v>
      </c>
      <c r="AL8" s="89">
        <v>248</v>
      </c>
      <c r="AM8" s="85">
        <v>48</v>
      </c>
      <c r="AN8" s="60">
        <v>1</v>
      </c>
      <c r="AO8" s="60">
        <v>0</v>
      </c>
      <c r="AP8" s="60">
        <v>0</v>
      </c>
      <c r="AQ8" s="60">
        <v>0</v>
      </c>
      <c r="AR8" s="85">
        <v>1085</v>
      </c>
      <c r="AS8" s="88">
        <v>2380</v>
      </c>
      <c r="AT8" s="89">
        <v>257</v>
      </c>
      <c r="AU8" s="88">
        <v>49</v>
      </c>
      <c r="AV8" s="88">
        <v>1</v>
      </c>
      <c r="AW8" s="89">
        <v>31</v>
      </c>
      <c r="AX8" s="60">
        <v>92</v>
      </c>
      <c r="AY8" s="61">
        <v>273</v>
      </c>
      <c r="AZ8" s="60">
        <v>250</v>
      </c>
      <c r="BA8" s="60">
        <v>864</v>
      </c>
      <c r="BB8" s="60">
        <v>344</v>
      </c>
      <c r="BC8" s="60">
        <v>520</v>
      </c>
      <c r="BD8" s="60">
        <v>65</v>
      </c>
      <c r="BE8" s="60">
        <v>244</v>
      </c>
      <c r="BF8" s="60">
        <v>3</v>
      </c>
      <c r="BG8" s="60">
        <v>24</v>
      </c>
      <c r="BH8" s="60">
        <v>276</v>
      </c>
      <c r="BI8" s="98">
        <v>252</v>
      </c>
      <c r="BJ8" s="6"/>
      <c r="BK8" s="77" t="s">
        <v>372</v>
      </c>
      <c r="BL8" s="1"/>
      <c r="BM8" s="60">
        <v>525</v>
      </c>
      <c r="BN8" s="303">
        <v>1443</v>
      </c>
      <c r="BO8" s="18"/>
      <c r="BP8" s="6"/>
      <c r="BQ8" s="6"/>
      <c r="BR8" s="6"/>
      <c r="BS8" s="6"/>
      <c r="BT8" s="6"/>
    </row>
    <row r="9" spans="1:72" s="9" customFormat="1" ht="18.75" customHeight="1" x14ac:dyDescent="0.2">
      <c r="A9" s="52" t="s">
        <v>371</v>
      </c>
      <c r="B9" s="53"/>
      <c r="C9" s="86">
        <f>C10+C22</f>
        <v>287</v>
      </c>
      <c r="D9" s="86">
        <f>D10+D22</f>
        <v>287</v>
      </c>
      <c r="E9" s="86">
        <v>0</v>
      </c>
      <c r="F9" s="86">
        <f t="shared" ref="F9:AA9" si="0">F10+F22</f>
        <v>2967</v>
      </c>
      <c r="G9" s="86">
        <f t="shared" si="0"/>
        <v>58394</v>
      </c>
      <c r="H9" s="86">
        <f t="shared" si="0"/>
        <v>29602</v>
      </c>
      <c r="I9" s="86">
        <f t="shared" si="0"/>
        <v>28792</v>
      </c>
      <c r="J9" s="86">
        <f t="shared" si="0"/>
        <v>9365</v>
      </c>
      <c r="K9" s="86">
        <f t="shared" si="0"/>
        <v>4708</v>
      </c>
      <c r="L9" s="86">
        <f t="shared" si="0"/>
        <v>4657</v>
      </c>
      <c r="M9" s="86">
        <f t="shared" si="0"/>
        <v>9575</v>
      </c>
      <c r="N9" s="86">
        <f t="shared" si="0"/>
        <v>4829</v>
      </c>
      <c r="O9" s="86">
        <f t="shared" si="0"/>
        <v>4746</v>
      </c>
      <c r="P9" s="86">
        <f t="shared" si="0"/>
        <v>9357</v>
      </c>
      <c r="Q9" s="86">
        <f t="shared" si="0"/>
        <v>4732</v>
      </c>
      <c r="R9" s="86">
        <f t="shared" si="0"/>
        <v>4625</v>
      </c>
      <c r="S9" s="86">
        <f t="shared" si="0"/>
        <v>9859</v>
      </c>
      <c r="T9" s="86">
        <f t="shared" si="0"/>
        <v>5089</v>
      </c>
      <c r="U9" s="86">
        <f t="shared" si="0"/>
        <v>4770</v>
      </c>
      <c r="V9" s="86">
        <f t="shared" si="0"/>
        <v>9972</v>
      </c>
      <c r="W9" s="86">
        <f t="shared" si="0"/>
        <v>5116</v>
      </c>
      <c r="X9" s="86">
        <f t="shared" si="0"/>
        <v>4856</v>
      </c>
      <c r="Y9" s="86">
        <f t="shared" si="0"/>
        <v>10266</v>
      </c>
      <c r="Z9" s="86">
        <f t="shared" si="0"/>
        <v>5128</v>
      </c>
      <c r="AA9" s="86">
        <f t="shared" si="0"/>
        <v>5138</v>
      </c>
      <c r="AB9" s="6"/>
      <c r="AC9" s="52" t="s">
        <v>373</v>
      </c>
      <c r="AD9" s="53"/>
      <c r="AE9" s="86">
        <f t="shared" ref="AE9:BI9" si="1">AE10+AE22</f>
        <v>4749</v>
      </c>
      <c r="AF9" s="86">
        <f t="shared" si="1"/>
        <v>1653</v>
      </c>
      <c r="AG9" s="86">
        <f t="shared" si="1"/>
        <v>3096</v>
      </c>
      <c r="AH9" s="86">
        <f t="shared" si="1"/>
        <v>241</v>
      </c>
      <c r="AI9" s="86">
        <f t="shared" si="1"/>
        <v>44</v>
      </c>
      <c r="AJ9" s="86">
        <f t="shared" si="1"/>
        <v>0</v>
      </c>
      <c r="AK9" s="86">
        <f t="shared" si="1"/>
        <v>1</v>
      </c>
      <c r="AL9" s="86">
        <f t="shared" si="1"/>
        <v>244</v>
      </c>
      <c r="AM9" s="86">
        <f t="shared" si="1"/>
        <v>51</v>
      </c>
      <c r="AN9" s="86">
        <f t="shared" si="1"/>
        <v>1</v>
      </c>
      <c r="AO9" s="86">
        <f t="shared" si="1"/>
        <v>0</v>
      </c>
      <c r="AP9" s="86">
        <f t="shared" si="1"/>
        <v>0</v>
      </c>
      <c r="AQ9" s="86">
        <f t="shared" si="1"/>
        <v>0</v>
      </c>
      <c r="AR9" s="86">
        <f t="shared" si="1"/>
        <v>1052</v>
      </c>
      <c r="AS9" s="86">
        <f t="shared" si="1"/>
        <v>2373</v>
      </c>
      <c r="AT9" s="191">
        <f t="shared" si="1"/>
        <v>247</v>
      </c>
      <c r="AU9" s="86">
        <f t="shared" si="1"/>
        <v>54</v>
      </c>
      <c r="AV9" s="86">
        <f t="shared" si="1"/>
        <v>1</v>
      </c>
      <c r="AW9" s="86">
        <f t="shared" si="1"/>
        <v>31</v>
      </c>
      <c r="AX9" s="86">
        <f t="shared" si="1"/>
        <v>114</v>
      </c>
      <c r="AY9" s="86">
        <f t="shared" si="1"/>
        <v>295</v>
      </c>
      <c r="AZ9" s="86">
        <f t="shared" si="1"/>
        <v>258</v>
      </c>
      <c r="BA9" s="86">
        <f t="shared" si="1"/>
        <v>833</v>
      </c>
      <c r="BB9" s="86">
        <f t="shared" si="1"/>
        <v>338</v>
      </c>
      <c r="BC9" s="86">
        <f t="shared" si="1"/>
        <v>495</v>
      </c>
      <c r="BD9" s="86">
        <f t="shared" si="1"/>
        <v>71</v>
      </c>
      <c r="BE9" s="86">
        <f t="shared" si="1"/>
        <v>239</v>
      </c>
      <c r="BF9" s="86">
        <f t="shared" si="1"/>
        <v>1</v>
      </c>
      <c r="BG9" s="86">
        <f t="shared" si="1"/>
        <v>26</v>
      </c>
      <c r="BH9" s="86">
        <f t="shared" si="1"/>
        <v>266</v>
      </c>
      <c r="BI9" s="86">
        <f t="shared" si="1"/>
        <v>230</v>
      </c>
      <c r="BJ9" s="6"/>
      <c r="BK9" s="52" t="s">
        <v>371</v>
      </c>
      <c r="BL9" s="53"/>
      <c r="BM9" s="55">
        <f>BM10+BM22</f>
        <v>534</v>
      </c>
      <c r="BN9" s="55">
        <f>BN10+BN22</f>
        <v>1592</v>
      </c>
      <c r="BO9" s="306"/>
      <c r="BP9" s="6"/>
      <c r="BQ9" s="6"/>
      <c r="BR9" s="6"/>
      <c r="BS9" s="6"/>
      <c r="BT9" s="6"/>
    </row>
    <row r="10" spans="1:72" s="14" customFormat="1" ht="22.5" customHeight="1" x14ac:dyDescent="0.2">
      <c r="A10" s="465" t="s">
        <v>246</v>
      </c>
      <c r="B10" s="467"/>
      <c r="C10" s="87">
        <f>C11+C12+C14+C15+C16+C17+C18+C19+C20+C21</f>
        <v>196</v>
      </c>
      <c r="D10" s="87">
        <f>D11+D12+D14+D15+D16+D17+D18+D19+D20+D21</f>
        <v>196</v>
      </c>
      <c r="E10" s="87">
        <v>0</v>
      </c>
      <c r="F10" s="87">
        <f t="shared" ref="F10:AA10" si="2">F11+F12+F14+F15+F16+F17+F18+F19+F20+F21</f>
        <v>2223</v>
      </c>
      <c r="G10" s="87">
        <f t="shared" si="2"/>
        <v>46235</v>
      </c>
      <c r="H10" s="87">
        <f t="shared" si="2"/>
        <v>23387</v>
      </c>
      <c r="I10" s="87">
        <f t="shared" si="2"/>
        <v>22848</v>
      </c>
      <c r="J10" s="87">
        <f t="shared" si="2"/>
        <v>7421</v>
      </c>
      <c r="K10" s="87">
        <f t="shared" si="2"/>
        <v>3761</v>
      </c>
      <c r="L10" s="87">
        <f t="shared" si="2"/>
        <v>3660</v>
      </c>
      <c r="M10" s="87">
        <f t="shared" si="2"/>
        <v>7592</v>
      </c>
      <c r="N10" s="87">
        <f t="shared" si="2"/>
        <v>3830</v>
      </c>
      <c r="O10" s="87">
        <f t="shared" si="2"/>
        <v>3762</v>
      </c>
      <c r="P10" s="87">
        <f t="shared" si="2"/>
        <v>7421</v>
      </c>
      <c r="Q10" s="87">
        <f t="shared" si="2"/>
        <v>3734</v>
      </c>
      <c r="R10" s="87">
        <f t="shared" si="2"/>
        <v>3687</v>
      </c>
      <c r="S10" s="87">
        <f t="shared" si="2"/>
        <v>7790</v>
      </c>
      <c r="T10" s="87">
        <f t="shared" si="2"/>
        <v>3976</v>
      </c>
      <c r="U10" s="87">
        <f t="shared" si="2"/>
        <v>3814</v>
      </c>
      <c r="V10" s="87">
        <f t="shared" si="2"/>
        <v>7883</v>
      </c>
      <c r="W10" s="87">
        <f t="shared" si="2"/>
        <v>4057</v>
      </c>
      <c r="X10" s="87">
        <f t="shared" si="2"/>
        <v>3826</v>
      </c>
      <c r="Y10" s="87">
        <f t="shared" si="2"/>
        <v>8128</v>
      </c>
      <c r="Z10" s="87">
        <f t="shared" si="2"/>
        <v>4029</v>
      </c>
      <c r="AA10" s="87">
        <f t="shared" si="2"/>
        <v>4099</v>
      </c>
      <c r="AB10" s="12"/>
      <c r="AC10" s="453" t="s">
        <v>249</v>
      </c>
      <c r="AD10" s="454"/>
      <c r="AE10" s="99">
        <f t="shared" ref="AE10:BI10" si="3">AE11+AE12+AE14+AE15+AE16+AE17+AE18+AE19+AE20+AE21</f>
        <v>3521</v>
      </c>
      <c r="AF10" s="99">
        <f t="shared" si="3"/>
        <v>1172</v>
      </c>
      <c r="AG10" s="99">
        <f t="shared" si="3"/>
        <v>2349</v>
      </c>
      <c r="AH10" s="99">
        <f t="shared" si="3"/>
        <v>164</v>
      </c>
      <c r="AI10" s="99">
        <f t="shared" si="3"/>
        <v>31</v>
      </c>
      <c r="AJ10" s="99">
        <f t="shared" si="3"/>
        <v>0</v>
      </c>
      <c r="AK10" s="99">
        <f t="shared" si="3"/>
        <v>1</v>
      </c>
      <c r="AL10" s="99">
        <f t="shared" si="3"/>
        <v>167</v>
      </c>
      <c r="AM10" s="99">
        <f t="shared" si="3"/>
        <v>34</v>
      </c>
      <c r="AN10" s="99">
        <f t="shared" si="3"/>
        <v>1</v>
      </c>
      <c r="AO10" s="99">
        <f t="shared" si="3"/>
        <v>0</v>
      </c>
      <c r="AP10" s="99">
        <f t="shared" si="3"/>
        <v>0</v>
      </c>
      <c r="AQ10" s="99">
        <f t="shared" si="3"/>
        <v>0</v>
      </c>
      <c r="AR10" s="87">
        <f t="shared" si="3"/>
        <v>758</v>
      </c>
      <c r="AS10" s="87">
        <f t="shared" si="3"/>
        <v>1830</v>
      </c>
      <c r="AT10" s="192">
        <f t="shared" si="3"/>
        <v>170</v>
      </c>
      <c r="AU10" s="99">
        <f t="shared" si="3"/>
        <v>36</v>
      </c>
      <c r="AV10" s="99">
        <f t="shared" si="3"/>
        <v>1</v>
      </c>
      <c r="AW10" s="99">
        <f t="shared" si="3"/>
        <v>13</v>
      </c>
      <c r="AX10" s="99">
        <f t="shared" si="3"/>
        <v>81</v>
      </c>
      <c r="AY10" s="99">
        <f t="shared" si="3"/>
        <v>234</v>
      </c>
      <c r="AZ10" s="99">
        <f t="shared" si="3"/>
        <v>167</v>
      </c>
      <c r="BA10" s="99">
        <f t="shared" si="3"/>
        <v>569</v>
      </c>
      <c r="BB10" s="99">
        <f t="shared" si="3"/>
        <v>254</v>
      </c>
      <c r="BC10" s="99">
        <f t="shared" si="3"/>
        <v>315</v>
      </c>
      <c r="BD10" s="99">
        <f t="shared" si="3"/>
        <v>50</v>
      </c>
      <c r="BE10" s="99">
        <f t="shared" si="3"/>
        <v>169</v>
      </c>
      <c r="BF10" s="99">
        <f t="shared" si="3"/>
        <v>0</v>
      </c>
      <c r="BG10" s="99">
        <f t="shared" si="3"/>
        <v>23</v>
      </c>
      <c r="BH10" s="180">
        <f t="shared" si="3"/>
        <v>204</v>
      </c>
      <c r="BI10" s="181">
        <f t="shared" si="3"/>
        <v>123</v>
      </c>
      <c r="BJ10" s="12"/>
      <c r="BK10" s="453" t="s">
        <v>232</v>
      </c>
      <c r="BL10" s="454"/>
      <c r="BM10" s="57">
        <f>BM11+BM12+BM14+BM15+BM16+BM17+BM18+BM19+BM20+BM21</f>
        <v>384</v>
      </c>
      <c r="BN10" s="57">
        <f>BN11+BN12+BN14+BN15+BN16+BN17+BN18+BN19+BN20+BN21</f>
        <v>1253</v>
      </c>
      <c r="BO10" s="307"/>
      <c r="BP10" s="6"/>
      <c r="BQ10" s="12"/>
      <c r="BR10" s="12"/>
      <c r="BS10" s="12"/>
      <c r="BT10" s="12"/>
    </row>
    <row r="11" spans="1:72" s="211" customFormat="1" ht="18" customHeight="1" x14ac:dyDescent="0.2">
      <c r="A11" s="223"/>
      <c r="B11" s="206" t="s">
        <v>36</v>
      </c>
      <c r="C11" s="210">
        <v>45</v>
      </c>
      <c r="D11" s="208">
        <v>45</v>
      </c>
      <c r="E11" s="213">
        <v>0</v>
      </c>
      <c r="F11" s="256">
        <v>595</v>
      </c>
      <c r="G11" s="210">
        <f>SUM(H11:I11)</f>
        <v>13375</v>
      </c>
      <c r="H11" s="208">
        <v>6710</v>
      </c>
      <c r="I11" s="208">
        <v>6665</v>
      </c>
      <c r="J11" s="208">
        <f t="shared" ref="J11:J13" si="4">SUM(K11:L11)</f>
        <v>2119</v>
      </c>
      <c r="K11" s="208">
        <v>1043</v>
      </c>
      <c r="L11" s="208">
        <v>1076</v>
      </c>
      <c r="M11" s="208">
        <f t="shared" ref="M11:M13" si="5">SUM(N11:O11)</f>
        <v>2193</v>
      </c>
      <c r="N11" s="210">
        <v>1088</v>
      </c>
      <c r="O11" s="210">
        <v>1105</v>
      </c>
      <c r="P11" s="208">
        <f t="shared" ref="P11:P13" si="6">SUM(Q11:R11)</f>
        <v>2137</v>
      </c>
      <c r="Q11" s="208">
        <v>1066</v>
      </c>
      <c r="R11" s="208">
        <v>1071</v>
      </c>
      <c r="S11" s="208">
        <f t="shared" ref="S11:S13" si="7">SUM(T11:U11)</f>
        <v>2216</v>
      </c>
      <c r="T11" s="208">
        <v>1135</v>
      </c>
      <c r="U11" s="208">
        <v>1081</v>
      </c>
      <c r="V11" s="208">
        <f t="shared" ref="V11:V13" si="8">SUM(W11:X11)</f>
        <v>2354</v>
      </c>
      <c r="W11" s="208">
        <v>1229</v>
      </c>
      <c r="X11" s="208">
        <v>1125</v>
      </c>
      <c r="Y11" s="208">
        <f t="shared" ref="Y11:Y13" si="9">SUM(Z11:AA11)</f>
        <v>2356</v>
      </c>
      <c r="Z11" s="208">
        <v>1149</v>
      </c>
      <c r="AA11" s="210">
        <v>1207</v>
      </c>
      <c r="AC11" s="223"/>
      <c r="AD11" s="257" t="s">
        <v>36</v>
      </c>
      <c r="AE11" s="212">
        <f t="shared" ref="AE11:AE21" si="10">SUM(AF11:AG11)</f>
        <v>921</v>
      </c>
      <c r="AF11" s="212">
        <v>301</v>
      </c>
      <c r="AG11" s="212">
        <v>620</v>
      </c>
      <c r="AH11" s="212">
        <v>39</v>
      </c>
      <c r="AI11" s="212">
        <v>6</v>
      </c>
      <c r="AJ11" s="212">
        <v>0</v>
      </c>
      <c r="AK11" s="212">
        <v>0</v>
      </c>
      <c r="AL11" s="212">
        <v>39</v>
      </c>
      <c r="AM11" s="212">
        <v>6</v>
      </c>
      <c r="AN11" s="212">
        <v>0</v>
      </c>
      <c r="AO11" s="212">
        <v>0</v>
      </c>
      <c r="AP11" s="212">
        <v>0</v>
      </c>
      <c r="AQ11" s="212">
        <v>0</v>
      </c>
      <c r="AR11" s="213">
        <v>192</v>
      </c>
      <c r="AS11" s="213">
        <v>490</v>
      </c>
      <c r="AT11" s="212">
        <v>38</v>
      </c>
      <c r="AU11" s="213">
        <v>11</v>
      </c>
      <c r="AV11" s="213">
        <v>0</v>
      </c>
      <c r="AW11" s="212">
        <v>4</v>
      </c>
      <c r="AX11" s="212">
        <v>31</v>
      </c>
      <c r="AY11" s="213">
        <v>65</v>
      </c>
      <c r="AZ11" s="212">
        <v>37</v>
      </c>
      <c r="BA11" s="212">
        <f t="shared" ref="BA11:BA13" si="11">BB11+BC11</f>
        <v>159</v>
      </c>
      <c r="BB11" s="212">
        <v>96</v>
      </c>
      <c r="BC11" s="212">
        <v>63</v>
      </c>
      <c r="BD11" s="212">
        <v>10</v>
      </c>
      <c r="BE11" s="212">
        <v>40</v>
      </c>
      <c r="BF11" s="209">
        <v>0</v>
      </c>
      <c r="BG11" s="212">
        <v>4</v>
      </c>
      <c r="BH11" s="212">
        <v>86</v>
      </c>
      <c r="BI11" s="213">
        <v>19</v>
      </c>
      <c r="BK11" s="223"/>
      <c r="BL11" s="257" t="s">
        <v>36</v>
      </c>
      <c r="BM11" s="212">
        <v>87</v>
      </c>
      <c r="BN11" s="213">
        <v>272</v>
      </c>
      <c r="BO11" s="18"/>
      <c r="BP11" s="6"/>
      <c r="BQ11" s="6"/>
      <c r="BR11" s="6"/>
      <c r="BS11" s="6"/>
      <c r="BT11" s="6"/>
    </row>
    <row r="12" spans="1:72" s="9" customFormat="1" ht="18" customHeight="1" x14ac:dyDescent="0.2">
      <c r="A12" s="66"/>
      <c r="B12" s="59" t="s">
        <v>38</v>
      </c>
      <c r="C12" s="88">
        <v>35</v>
      </c>
      <c r="D12" s="89">
        <v>35</v>
      </c>
      <c r="E12" s="70">
        <v>0</v>
      </c>
      <c r="F12" s="4">
        <v>392</v>
      </c>
      <c r="G12" s="89">
        <f t="shared" ref="G12:G13" si="12">SUM(H12:I12)</f>
        <v>7675</v>
      </c>
      <c r="H12" s="89">
        <v>3879</v>
      </c>
      <c r="I12" s="89">
        <v>3796</v>
      </c>
      <c r="J12" s="89">
        <f t="shared" si="4"/>
        <v>1235</v>
      </c>
      <c r="K12" s="89">
        <v>631</v>
      </c>
      <c r="L12" s="89">
        <v>604</v>
      </c>
      <c r="M12" s="89">
        <f t="shared" si="5"/>
        <v>1239</v>
      </c>
      <c r="N12" s="88">
        <v>609</v>
      </c>
      <c r="O12" s="88">
        <v>630</v>
      </c>
      <c r="P12" s="89">
        <f t="shared" si="6"/>
        <v>1260</v>
      </c>
      <c r="Q12" s="89">
        <v>643</v>
      </c>
      <c r="R12" s="89">
        <v>617</v>
      </c>
      <c r="S12" s="89">
        <f t="shared" si="7"/>
        <v>1289</v>
      </c>
      <c r="T12" s="89">
        <v>653</v>
      </c>
      <c r="U12" s="89">
        <v>636</v>
      </c>
      <c r="V12" s="89">
        <f t="shared" si="8"/>
        <v>1283</v>
      </c>
      <c r="W12" s="89">
        <v>665</v>
      </c>
      <c r="X12" s="89">
        <v>618</v>
      </c>
      <c r="Y12" s="89">
        <f t="shared" si="9"/>
        <v>1369</v>
      </c>
      <c r="Z12" s="89">
        <v>678</v>
      </c>
      <c r="AA12" s="88">
        <v>691</v>
      </c>
      <c r="AB12" s="6"/>
      <c r="AC12" s="66"/>
      <c r="AD12" s="90" t="s">
        <v>38</v>
      </c>
      <c r="AE12" s="60">
        <f t="shared" si="10"/>
        <v>611</v>
      </c>
      <c r="AF12" s="60">
        <v>213</v>
      </c>
      <c r="AG12" s="60">
        <v>398</v>
      </c>
      <c r="AH12" s="60">
        <v>26</v>
      </c>
      <c r="AI12" s="60">
        <v>8</v>
      </c>
      <c r="AJ12" s="60">
        <v>0</v>
      </c>
      <c r="AK12" s="60">
        <v>1</v>
      </c>
      <c r="AL12" s="60">
        <v>30</v>
      </c>
      <c r="AM12" s="60">
        <v>7</v>
      </c>
      <c r="AN12" s="60">
        <v>1</v>
      </c>
      <c r="AO12" s="60">
        <v>0</v>
      </c>
      <c r="AP12" s="60">
        <v>0</v>
      </c>
      <c r="AQ12" s="60">
        <v>0</v>
      </c>
      <c r="AR12" s="61">
        <v>146</v>
      </c>
      <c r="AS12" s="61">
        <v>315</v>
      </c>
      <c r="AT12" s="60">
        <v>33</v>
      </c>
      <c r="AU12" s="61">
        <v>2</v>
      </c>
      <c r="AV12" s="61">
        <v>0</v>
      </c>
      <c r="AW12" s="60">
        <v>2</v>
      </c>
      <c r="AX12" s="60">
        <v>10</v>
      </c>
      <c r="AY12" s="61">
        <v>30</v>
      </c>
      <c r="AZ12" s="60">
        <v>32</v>
      </c>
      <c r="BA12" s="60">
        <f t="shared" si="11"/>
        <v>81</v>
      </c>
      <c r="BB12" s="60">
        <v>38</v>
      </c>
      <c r="BC12" s="60">
        <v>43</v>
      </c>
      <c r="BD12" s="60">
        <v>12</v>
      </c>
      <c r="BE12" s="60">
        <v>25</v>
      </c>
      <c r="BF12" s="60">
        <v>0</v>
      </c>
      <c r="BG12" s="60">
        <v>3</v>
      </c>
      <c r="BH12" s="60">
        <v>26</v>
      </c>
      <c r="BI12" s="61">
        <v>15</v>
      </c>
      <c r="BJ12" s="6"/>
      <c r="BK12" s="66"/>
      <c r="BL12" s="90" t="s">
        <v>38</v>
      </c>
      <c r="BM12" s="60">
        <v>70</v>
      </c>
      <c r="BN12" s="303">
        <v>204</v>
      </c>
      <c r="BO12" s="308"/>
      <c r="BP12" s="6"/>
      <c r="BQ12" s="6"/>
      <c r="BR12" s="6"/>
      <c r="BS12" s="6"/>
      <c r="BT12" s="6"/>
    </row>
    <row r="13" spans="1:72" s="261" customFormat="1" ht="18" customHeight="1" x14ac:dyDescent="0.2">
      <c r="A13" s="258"/>
      <c r="B13" s="259"/>
      <c r="C13" s="260">
        <v>1</v>
      </c>
      <c r="D13" s="197">
        <v>1</v>
      </c>
      <c r="E13" s="197" t="s">
        <v>355</v>
      </c>
      <c r="F13" s="260">
        <v>21</v>
      </c>
      <c r="G13" s="346">
        <f t="shared" si="12"/>
        <v>552</v>
      </c>
      <c r="H13" s="198">
        <v>271</v>
      </c>
      <c r="I13" s="198">
        <v>281</v>
      </c>
      <c r="J13" s="198">
        <f t="shared" si="4"/>
        <v>93</v>
      </c>
      <c r="K13" s="198">
        <v>45</v>
      </c>
      <c r="L13" s="198">
        <v>48</v>
      </c>
      <c r="M13" s="198">
        <f t="shared" si="5"/>
        <v>85</v>
      </c>
      <c r="N13" s="196">
        <v>38</v>
      </c>
      <c r="O13" s="196">
        <v>47</v>
      </c>
      <c r="P13" s="198">
        <f t="shared" si="6"/>
        <v>100</v>
      </c>
      <c r="Q13" s="198">
        <v>48</v>
      </c>
      <c r="R13" s="198">
        <v>52</v>
      </c>
      <c r="S13" s="198">
        <f t="shared" si="7"/>
        <v>89</v>
      </c>
      <c r="T13" s="198">
        <v>47</v>
      </c>
      <c r="U13" s="198">
        <v>42</v>
      </c>
      <c r="V13" s="198">
        <f t="shared" si="8"/>
        <v>84</v>
      </c>
      <c r="W13" s="198">
        <v>42</v>
      </c>
      <c r="X13" s="198">
        <v>42</v>
      </c>
      <c r="Y13" s="198">
        <f t="shared" si="9"/>
        <v>101</v>
      </c>
      <c r="Z13" s="198">
        <v>51</v>
      </c>
      <c r="AA13" s="196">
        <v>50</v>
      </c>
      <c r="AC13" s="258"/>
      <c r="AD13" s="262"/>
      <c r="AE13" s="198">
        <f t="shared" si="10"/>
        <v>31</v>
      </c>
      <c r="AF13" s="198">
        <v>13</v>
      </c>
      <c r="AG13" s="198">
        <v>18</v>
      </c>
      <c r="AH13" s="197" t="s">
        <v>323</v>
      </c>
      <c r="AI13" s="197" t="s">
        <v>323</v>
      </c>
      <c r="AJ13" s="197" t="s">
        <v>317</v>
      </c>
      <c r="AK13" s="197">
        <v>1</v>
      </c>
      <c r="AL13" s="197">
        <v>1</v>
      </c>
      <c r="AM13" s="197" t="s">
        <v>317</v>
      </c>
      <c r="AN13" s="197">
        <v>1</v>
      </c>
      <c r="AO13" s="197" t="s">
        <v>317</v>
      </c>
      <c r="AP13" s="197" t="s">
        <v>323</v>
      </c>
      <c r="AQ13" s="197" t="s">
        <v>323</v>
      </c>
      <c r="AR13" s="196">
        <v>11</v>
      </c>
      <c r="AS13" s="196">
        <v>15</v>
      </c>
      <c r="AT13" s="197">
        <v>1</v>
      </c>
      <c r="AU13" s="197" t="s">
        <v>317</v>
      </c>
      <c r="AV13" s="197" t="s">
        <v>317</v>
      </c>
      <c r="AW13" s="198">
        <v>1</v>
      </c>
      <c r="AX13" s="197" t="s">
        <v>324</v>
      </c>
      <c r="AY13" s="197" t="s">
        <v>324</v>
      </c>
      <c r="AZ13" s="198">
        <v>4</v>
      </c>
      <c r="BA13" s="198">
        <f t="shared" si="11"/>
        <v>3</v>
      </c>
      <c r="BB13" s="198">
        <v>2</v>
      </c>
      <c r="BC13" s="196">
        <v>1</v>
      </c>
      <c r="BD13" s="197" t="s">
        <v>323</v>
      </c>
      <c r="BE13" s="197" t="s">
        <v>323</v>
      </c>
      <c r="BF13" s="197" t="s">
        <v>323</v>
      </c>
      <c r="BG13" s="197" t="s">
        <v>323</v>
      </c>
      <c r="BH13" s="198">
        <v>2</v>
      </c>
      <c r="BI13" s="197">
        <v>1</v>
      </c>
      <c r="BK13" s="258"/>
      <c r="BL13" s="262"/>
      <c r="BM13" s="197" t="s">
        <v>323</v>
      </c>
      <c r="BN13" s="197" t="s">
        <v>324</v>
      </c>
      <c r="BO13" s="309"/>
      <c r="BP13" s="16"/>
      <c r="BQ13" s="16"/>
      <c r="BR13" s="16"/>
      <c r="BS13" s="16"/>
      <c r="BT13" s="16"/>
    </row>
    <row r="14" spans="1:72" s="9" customFormat="1" ht="18" customHeight="1" x14ac:dyDescent="0.2">
      <c r="A14" s="66"/>
      <c r="B14" s="90" t="s">
        <v>39</v>
      </c>
      <c r="C14" s="88">
        <v>43</v>
      </c>
      <c r="D14" s="89">
        <v>43</v>
      </c>
      <c r="E14" s="70">
        <v>0</v>
      </c>
      <c r="F14" s="4">
        <v>497</v>
      </c>
      <c r="G14" s="210">
        <f>SUM(H14:I14)</f>
        <v>11247</v>
      </c>
      <c r="H14" s="89">
        <v>5690</v>
      </c>
      <c r="I14" s="89">
        <v>5557</v>
      </c>
      <c r="J14" s="89">
        <f>SUM(K14:L14)</f>
        <v>1879</v>
      </c>
      <c r="K14" s="89">
        <v>974</v>
      </c>
      <c r="L14" s="89">
        <v>905</v>
      </c>
      <c r="M14" s="89">
        <f>SUM(N14:O14)</f>
        <v>1828</v>
      </c>
      <c r="N14" s="88">
        <v>927</v>
      </c>
      <c r="O14" s="88">
        <v>901</v>
      </c>
      <c r="P14" s="89">
        <f>SUM(Q14:R14)</f>
        <v>1824</v>
      </c>
      <c r="Q14" s="89">
        <v>909</v>
      </c>
      <c r="R14" s="89">
        <v>915</v>
      </c>
      <c r="S14" s="89">
        <f>SUM(T14:U14)</f>
        <v>1867</v>
      </c>
      <c r="T14" s="89">
        <v>940</v>
      </c>
      <c r="U14" s="89">
        <v>927</v>
      </c>
      <c r="V14" s="89">
        <f>SUM(W14:X14)</f>
        <v>1880</v>
      </c>
      <c r="W14" s="89">
        <v>956</v>
      </c>
      <c r="X14" s="89">
        <v>924</v>
      </c>
      <c r="Y14" s="89">
        <f>SUM(Z14:AA14)</f>
        <v>1969</v>
      </c>
      <c r="Z14" s="89">
        <v>984</v>
      </c>
      <c r="AA14" s="88">
        <v>985</v>
      </c>
      <c r="AB14" s="6"/>
      <c r="AC14" s="66"/>
      <c r="AD14" s="90" t="s">
        <v>39</v>
      </c>
      <c r="AE14" s="60">
        <f t="shared" si="10"/>
        <v>775</v>
      </c>
      <c r="AF14" s="60">
        <v>241</v>
      </c>
      <c r="AG14" s="60">
        <v>534</v>
      </c>
      <c r="AH14" s="60">
        <v>33</v>
      </c>
      <c r="AI14" s="60">
        <v>10</v>
      </c>
      <c r="AJ14" s="60">
        <v>0</v>
      </c>
      <c r="AK14" s="60">
        <v>0</v>
      </c>
      <c r="AL14" s="60">
        <v>36</v>
      </c>
      <c r="AM14" s="60">
        <v>8</v>
      </c>
      <c r="AN14" s="60">
        <v>0</v>
      </c>
      <c r="AO14" s="60">
        <v>0</v>
      </c>
      <c r="AP14" s="60">
        <v>0</v>
      </c>
      <c r="AQ14" s="60">
        <v>0</v>
      </c>
      <c r="AR14" s="61">
        <v>157</v>
      </c>
      <c r="AS14" s="61">
        <v>411</v>
      </c>
      <c r="AT14" s="60">
        <v>35</v>
      </c>
      <c r="AU14" s="61">
        <v>11</v>
      </c>
      <c r="AV14" s="61">
        <v>1</v>
      </c>
      <c r="AW14" s="60">
        <v>2</v>
      </c>
      <c r="AX14" s="60">
        <v>14</v>
      </c>
      <c r="AY14" s="61">
        <v>57</v>
      </c>
      <c r="AZ14" s="60">
        <v>52</v>
      </c>
      <c r="BA14" s="60">
        <f>BB14+BC14</f>
        <v>91</v>
      </c>
      <c r="BB14" s="60">
        <v>38</v>
      </c>
      <c r="BC14" s="60">
        <v>53</v>
      </c>
      <c r="BD14" s="60">
        <v>9</v>
      </c>
      <c r="BE14" s="60">
        <v>39</v>
      </c>
      <c r="BF14" s="60">
        <v>0</v>
      </c>
      <c r="BG14" s="60">
        <v>7</v>
      </c>
      <c r="BH14" s="60">
        <v>29</v>
      </c>
      <c r="BI14" s="61">
        <v>7</v>
      </c>
      <c r="BJ14" s="6"/>
      <c r="BK14" s="66"/>
      <c r="BL14" s="90" t="s">
        <v>39</v>
      </c>
      <c r="BM14" s="60">
        <v>77</v>
      </c>
      <c r="BN14" s="303">
        <v>317</v>
      </c>
      <c r="BO14" s="18"/>
      <c r="BP14" s="6"/>
      <c r="BQ14" s="6"/>
      <c r="BR14" s="6"/>
      <c r="BS14" s="6"/>
      <c r="BT14" s="6"/>
    </row>
    <row r="15" spans="1:72" s="211" customFormat="1" ht="18" customHeight="1" x14ac:dyDescent="0.2">
      <c r="A15" s="223"/>
      <c r="B15" s="257" t="s">
        <v>40</v>
      </c>
      <c r="C15" s="210">
        <v>9</v>
      </c>
      <c r="D15" s="208">
        <v>9</v>
      </c>
      <c r="E15" s="214">
        <v>0</v>
      </c>
      <c r="F15" s="256">
        <v>84</v>
      </c>
      <c r="G15" s="208">
        <f t="shared" ref="G15:G21" si="13">SUM(H15:I15)</f>
        <v>1368</v>
      </c>
      <c r="H15" s="208">
        <v>708</v>
      </c>
      <c r="I15" s="208">
        <v>660</v>
      </c>
      <c r="J15" s="210">
        <f t="shared" ref="J15:J21" si="14">SUM(K15:L15)</f>
        <v>229</v>
      </c>
      <c r="K15" s="208">
        <v>117</v>
      </c>
      <c r="L15" s="208">
        <v>112</v>
      </c>
      <c r="M15" s="208">
        <f t="shared" ref="M15:M21" si="15">SUM(N15:O15)</f>
        <v>229</v>
      </c>
      <c r="N15" s="210">
        <v>123</v>
      </c>
      <c r="O15" s="210">
        <v>106</v>
      </c>
      <c r="P15" s="208">
        <f t="shared" ref="P15:P21" si="16">SUM(Q15:R15)</f>
        <v>229</v>
      </c>
      <c r="Q15" s="208">
        <v>111</v>
      </c>
      <c r="R15" s="208">
        <v>118</v>
      </c>
      <c r="S15" s="208">
        <f t="shared" ref="S15:S21" si="17">SUM(T15:U15)</f>
        <v>227</v>
      </c>
      <c r="T15" s="208">
        <v>120</v>
      </c>
      <c r="U15" s="208">
        <v>107</v>
      </c>
      <c r="V15" s="208">
        <f t="shared" ref="V15:V21" si="18">SUM(W15:X15)</f>
        <v>231</v>
      </c>
      <c r="W15" s="208">
        <v>116</v>
      </c>
      <c r="X15" s="208">
        <v>115</v>
      </c>
      <c r="Y15" s="208">
        <f t="shared" ref="Y15:Y21" si="19">SUM(Z15:AA15)</f>
        <v>223</v>
      </c>
      <c r="Z15" s="208">
        <v>121</v>
      </c>
      <c r="AA15" s="210">
        <v>102</v>
      </c>
      <c r="AC15" s="223"/>
      <c r="AD15" s="257" t="s">
        <v>40</v>
      </c>
      <c r="AE15" s="212">
        <f t="shared" si="10"/>
        <v>139</v>
      </c>
      <c r="AF15" s="212">
        <v>46</v>
      </c>
      <c r="AG15" s="212">
        <v>93</v>
      </c>
      <c r="AH15" s="212">
        <v>8</v>
      </c>
      <c r="AI15" s="212">
        <v>1</v>
      </c>
      <c r="AJ15" s="212">
        <v>0</v>
      </c>
      <c r="AK15" s="212">
        <v>0</v>
      </c>
      <c r="AL15" s="212">
        <v>6</v>
      </c>
      <c r="AM15" s="212">
        <v>3</v>
      </c>
      <c r="AN15" s="212">
        <v>0</v>
      </c>
      <c r="AO15" s="212">
        <v>0</v>
      </c>
      <c r="AP15" s="212">
        <v>0</v>
      </c>
      <c r="AQ15" s="212">
        <v>0</v>
      </c>
      <c r="AR15" s="213">
        <v>27</v>
      </c>
      <c r="AS15" s="213">
        <v>71</v>
      </c>
      <c r="AT15" s="212">
        <v>6</v>
      </c>
      <c r="AU15" s="213">
        <v>4</v>
      </c>
      <c r="AV15" s="213">
        <v>0</v>
      </c>
      <c r="AW15" s="212">
        <v>1</v>
      </c>
      <c r="AX15" s="212">
        <v>5</v>
      </c>
      <c r="AY15" s="213">
        <v>7</v>
      </c>
      <c r="AZ15" s="212">
        <v>5</v>
      </c>
      <c r="BA15" s="212">
        <f t="shared" ref="BA15:BA21" si="20">BB15+BC15</f>
        <v>33</v>
      </c>
      <c r="BB15" s="212">
        <v>12</v>
      </c>
      <c r="BC15" s="212">
        <v>21</v>
      </c>
      <c r="BD15" s="212">
        <v>1</v>
      </c>
      <c r="BE15" s="212">
        <v>8</v>
      </c>
      <c r="BF15" s="209">
        <v>0</v>
      </c>
      <c r="BG15" s="212">
        <v>0</v>
      </c>
      <c r="BH15" s="212">
        <v>11</v>
      </c>
      <c r="BI15" s="213">
        <v>13</v>
      </c>
      <c r="BK15" s="223"/>
      <c r="BL15" s="257" t="s">
        <v>40</v>
      </c>
      <c r="BM15" s="212">
        <v>18</v>
      </c>
      <c r="BN15" s="213">
        <v>41</v>
      </c>
      <c r="BO15" s="18"/>
      <c r="BP15" s="6"/>
      <c r="BQ15" s="6"/>
      <c r="BR15" s="6"/>
      <c r="BS15" s="6"/>
      <c r="BT15" s="6"/>
    </row>
    <row r="16" spans="1:72" s="211" customFormat="1" ht="18" customHeight="1" x14ac:dyDescent="0.2">
      <c r="A16" s="223"/>
      <c r="B16" s="257" t="s">
        <v>41</v>
      </c>
      <c r="C16" s="210">
        <v>11</v>
      </c>
      <c r="D16" s="208">
        <v>11</v>
      </c>
      <c r="E16" s="214">
        <v>0</v>
      </c>
      <c r="F16" s="256">
        <v>114</v>
      </c>
      <c r="G16" s="208">
        <f t="shared" si="13"/>
        <v>2186</v>
      </c>
      <c r="H16" s="208">
        <v>1080</v>
      </c>
      <c r="I16" s="208">
        <v>1106</v>
      </c>
      <c r="J16" s="210">
        <f t="shared" si="14"/>
        <v>349</v>
      </c>
      <c r="K16" s="208">
        <v>172</v>
      </c>
      <c r="L16" s="208">
        <v>177</v>
      </c>
      <c r="M16" s="208">
        <f t="shared" si="15"/>
        <v>362</v>
      </c>
      <c r="N16" s="210">
        <v>180</v>
      </c>
      <c r="O16" s="210">
        <v>182</v>
      </c>
      <c r="P16" s="208">
        <f t="shared" si="16"/>
        <v>343</v>
      </c>
      <c r="Q16" s="208">
        <v>162</v>
      </c>
      <c r="R16" s="208">
        <v>181</v>
      </c>
      <c r="S16" s="208">
        <f t="shared" si="17"/>
        <v>391</v>
      </c>
      <c r="T16" s="208">
        <v>183</v>
      </c>
      <c r="U16" s="208">
        <v>208</v>
      </c>
      <c r="V16" s="208">
        <f t="shared" si="18"/>
        <v>359</v>
      </c>
      <c r="W16" s="208">
        <v>186</v>
      </c>
      <c r="X16" s="208">
        <v>173</v>
      </c>
      <c r="Y16" s="208">
        <f t="shared" si="19"/>
        <v>382</v>
      </c>
      <c r="Z16" s="208">
        <v>197</v>
      </c>
      <c r="AA16" s="210">
        <v>185</v>
      </c>
      <c r="AC16" s="223"/>
      <c r="AD16" s="257" t="s">
        <v>41</v>
      </c>
      <c r="AE16" s="212">
        <f t="shared" si="10"/>
        <v>192</v>
      </c>
      <c r="AF16" s="212">
        <v>70</v>
      </c>
      <c r="AG16" s="212">
        <v>122</v>
      </c>
      <c r="AH16" s="212">
        <v>11</v>
      </c>
      <c r="AI16" s="212">
        <v>0</v>
      </c>
      <c r="AJ16" s="212">
        <v>0</v>
      </c>
      <c r="AK16" s="212">
        <v>0</v>
      </c>
      <c r="AL16" s="212">
        <v>10</v>
      </c>
      <c r="AM16" s="212">
        <v>1</v>
      </c>
      <c r="AN16" s="212">
        <v>0</v>
      </c>
      <c r="AO16" s="212">
        <v>0</v>
      </c>
      <c r="AP16" s="212">
        <v>0</v>
      </c>
      <c r="AQ16" s="212">
        <v>0</v>
      </c>
      <c r="AR16" s="213">
        <v>48</v>
      </c>
      <c r="AS16" s="213">
        <v>99</v>
      </c>
      <c r="AT16" s="212">
        <v>9</v>
      </c>
      <c r="AU16" s="214">
        <v>3</v>
      </c>
      <c r="AV16" s="214">
        <v>0</v>
      </c>
      <c r="AW16" s="209">
        <v>1</v>
      </c>
      <c r="AX16" s="212">
        <v>1</v>
      </c>
      <c r="AY16" s="213">
        <v>9</v>
      </c>
      <c r="AZ16" s="212">
        <v>2</v>
      </c>
      <c r="BA16" s="212">
        <f t="shared" si="20"/>
        <v>21</v>
      </c>
      <c r="BB16" s="212">
        <v>2</v>
      </c>
      <c r="BC16" s="212">
        <v>19</v>
      </c>
      <c r="BD16" s="212">
        <v>2</v>
      </c>
      <c r="BE16" s="212">
        <v>12</v>
      </c>
      <c r="BF16" s="209">
        <v>0</v>
      </c>
      <c r="BG16" s="212">
        <v>2</v>
      </c>
      <c r="BH16" s="212">
        <v>0</v>
      </c>
      <c r="BI16" s="213">
        <v>5</v>
      </c>
      <c r="BK16" s="223"/>
      <c r="BL16" s="257" t="s">
        <v>41</v>
      </c>
      <c r="BM16" s="212">
        <v>22</v>
      </c>
      <c r="BN16" s="213">
        <v>59</v>
      </c>
      <c r="BO16" s="308"/>
      <c r="BP16" s="6"/>
      <c r="BQ16" s="6"/>
      <c r="BR16" s="6"/>
      <c r="BS16" s="6"/>
      <c r="BT16" s="6"/>
    </row>
    <row r="17" spans="1:72" s="211" customFormat="1" ht="18" customHeight="1" x14ac:dyDescent="0.2">
      <c r="A17" s="223"/>
      <c r="B17" s="257" t="s">
        <v>180</v>
      </c>
      <c r="C17" s="210">
        <v>16</v>
      </c>
      <c r="D17" s="208">
        <v>16</v>
      </c>
      <c r="E17" s="214">
        <v>0</v>
      </c>
      <c r="F17" s="256">
        <v>149</v>
      </c>
      <c r="G17" s="208">
        <f t="shared" si="13"/>
        <v>2863</v>
      </c>
      <c r="H17" s="208">
        <v>1455</v>
      </c>
      <c r="I17" s="208">
        <v>1408</v>
      </c>
      <c r="J17" s="208">
        <f t="shared" si="14"/>
        <v>445</v>
      </c>
      <c r="K17" s="208">
        <v>225</v>
      </c>
      <c r="L17" s="208">
        <v>220</v>
      </c>
      <c r="M17" s="208">
        <f t="shared" si="15"/>
        <v>473</v>
      </c>
      <c r="N17" s="210">
        <v>230</v>
      </c>
      <c r="O17" s="210">
        <v>243</v>
      </c>
      <c r="P17" s="208">
        <f t="shared" si="16"/>
        <v>450</v>
      </c>
      <c r="Q17" s="208">
        <v>235</v>
      </c>
      <c r="R17" s="208">
        <v>215</v>
      </c>
      <c r="S17" s="208">
        <f t="shared" si="17"/>
        <v>530</v>
      </c>
      <c r="T17" s="208">
        <v>267</v>
      </c>
      <c r="U17" s="208">
        <v>263</v>
      </c>
      <c r="V17" s="208">
        <f t="shared" si="18"/>
        <v>485</v>
      </c>
      <c r="W17" s="208">
        <v>269</v>
      </c>
      <c r="X17" s="208">
        <v>216</v>
      </c>
      <c r="Y17" s="208">
        <f t="shared" si="19"/>
        <v>480</v>
      </c>
      <c r="Z17" s="208">
        <v>229</v>
      </c>
      <c r="AA17" s="210">
        <v>251</v>
      </c>
      <c r="AC17" s="223"/>
      <c r="AD17" s="257" t="s">
        <v>250</v>
      </c>
      <c r="AE17" s="212">
        <f t="shared" si="10"/>
        <v>245</v>
      </c>
      <c r="AF17" s="212">
        <v>84</v>
      </c>
      <c r="AG17" s="212">
        <v>161</v>
      </c>
      <c r="AH17" s="212">
        <v>14</v>
      </c>
      <c r="AI17" s="212">
        <v>2</v>
      </c>
      <c r="AJ17" s="212">
        <v>0</v>
      </c>
      <c r="AK17" s="212">
        <v>0</v>
      </c>
      <c r="AL17" s="212">
        <v>14</v>
      </c>
      <c r="AM17" s="212">
        <v>2</v>
      </c>
      <c r="AN17" s="212">
        <v>0</v>
      </c>
      <c r="AO17" s="212">
        <v>0</v>
      </c>
      <c r="AP17" s="212">
        <v>0</v>
      </c>
      <c r="AQ17" s="212">
        <v>0</v>
      </c>
      <c r="AR17" s="213">
        <v>52</v>
      </c>
      <c r="AS17" s="213">
        <v>123</v>
      </c>
      <c r="AT17" s="212">
        <v>14</v>
      </c>
      <c r="AU17" s="213">
        <v>1</v>
      </c>
      <c r="AV17" s="213">
        <v>0</v>
      </c>
      <c r="AW17" s="212">
        <v>0</v>
      </c>
      <c r="AX17" s="212">
        <v>4</v>
      </c>
      <c r="AY17" s="213">
        <v>19</v>
      </c>
      <c r="AZ17" s="212">
        <v>19</v>
      </c>
      <c r="BA17" s="212">
        <f t="shared" si="20"/>
        <v>24</v>
      </c>
      <c r="BB17" s="212">
        <v>8</v>
      </c>
      <c r="BC17" s="212">
        <v>16</v>
      </c>
      <c r="BD17" s="212">
        <v>4</v>
      </c>
      <c r="BE17" s="212">
        <v>13</v>
      </c>
      <c r="BF17" s="209">
        <v>0</v>
      </c>
      <c r="BG17" s="209">
        <v>1</v>
      </c>
      <c r="BH17" s="212">
        <v>4</v>
      </c>
      <c r="BI17" s="213">
        <v>2</v>
      </c>
      <c r="BK17" s="223"/>
      <c r="BL17" s="257" t="s">
        <v>233</v>
      </c>
      <c r="BM17" s="212">
        <v>30</v>
      </c>
      <c r="BN17" s="213">
        <v>120</v>
      </c>
      <c r="BO17" s="18"/>
      <c r="BP17" s="6"/>
      <c r="BQ17" s="6"/>
      <c r="BR17" s="6"/>
      <c r="BS17" s="6"/>
      <c r="BT17" s="6"/>
    </row>
    <row r="18" spans="1:72" s="211" customFormat="1" ht="18" customHeight="1" x14ac:dyDescent="0.2">
      <c r="A18" s="223"/>
      <c r="B18" s="257" t="s">
        <v>42</v>
      </c>
      <c r="C18" s="210">
        <v>7</v>
      </c>
      <c r="D18" s="208">
        <v>7</v>
      </c>
      <c r="E18" s="214">
        <v>0</v>
      </c>
      <c r="F18" s="256">
        <v>99</v>
      </c>
      <c r="G18" s="208">
        <f t="shared" si="13"/>
        <v>2120</v>
      </c>
      <c r="H18" s="208">
        <v>1124</v>
      </c>
      <c r="I18" s="208">
        <v>996</v>
      </c>
      <c r="J18" s="208">
        <f t="shared" si="14"/>
        <v>332</v>
      </c>
      <c r="K18" s="208">
        <v>180</v>
      </c>
      <c r="L18" s="208">
        <v>152</v>
      </c>
      <c r="M18" s="208">
        <f t="shared" si="15"/>
        <v>365</v>
      </c>
      <c r="N18" s="210">
        <v>202</v>
      </c>
      <c r="O18" s="210">
        <v>163</v>
      </c>
      <c r="P18" s="208">
        <f t="shared" si="16"/>
        <v>330</v>
      </c>
      <c r="Q18" s="208">
        <v>174</v>
      </c>
      <c r="R18" s="208">
        <v>156</v>
      </c>
      <c r="S18" s="208">
        <f t="shared" si="17"/>
        <v>346</v>
      </c>
      <c r="T18" s="208">
        <v>189</v>
      </c>
      <c r="U18" s="208">
        <v>157</v>
      </c>
      <c r="V18" s="208">
        <f t="shared" si="18"/>
        <v>387</v>
      </c>
      <c r="W18" s="208">
        <v>193</v>
      </c>
      <c r="X18" s="208">
        <v>194</v>
      </c>
      <c r="Y18" s="208">
        <f t="shared" si="19"/>
        <v>360</v>
      </c>
      <c r="Z18" s="208">
        <v>186</v>
      </c>
      <c r="AA18" s="210">
        <v>174</v>
      </c>
      <c r="AC18" s="223"/>
      <c r="AD18" s="257" t="s">
        <v>42</v>
      </c>
      <c r="AE18" s="212">
        <f t="shared" si="10"/>
        <v>158</v>
      </c>
      <c r="AF18" s="212">
        <v>48</v>
      </c>
      <c r="AG18" s="212">
        <v>110</v>
      </c>
      <c r="AH18" s="212">
        <v>7</v>
      </c>
      <c r="AI18" s="212">
        <v>0</v>
      </c>
      <c r="AJ18" s="212">
        <v>0</v>
      </c>
      <c r="AK18" s="212">
        <v>0</v>
      </c>
      <c r="AL18" s="212">
        <v>5</v>
      </c>
      <c r="AM18" s="212">
        <v>2</v>
      </c>
      <c r="AN18" s="212">
        <v>0</v>
      </c>
      <c r="AO18" s="212">
        <v>0</v>
      </c>
      <c r="AP18" s="212">
        <v>0</v>
      </c>
      <c r="AQ18" s="212">
        <v>0</v>
      </c>
      <c r="AR18" s="213">
        <v>36</v>
      </c>
      <c r="AS18" s="213">
        <v>85</v>
      </c>
      <c r="AT18" s="212">
        <v>7</v>
      </c>
      <c r="AU18" s="213">
        <v>2</v>
      </c>
      <c r="AV18" s="213">
        <v>0</v>
      </c>
      <c r="AW18" s="212">
        <v>0</v>
      </c>
      <c r="AX18" s="212">
        <v>0</v>
      </c>
      <c r="AY18" s="213">
        <v>14</v>
      </c>
      <c r="AZ18" s="212">
        <v>5</v>
      </c>
      <c r="BA18" s="212">
        <f t="shared" si="20"/>
        <v>57</v>
      </c>
      <c r="BB18" s="212">
        <v>15</v>
      </c>
      <c r="BC18" s="212">
        <v>42</v>
      </c>
      <c r="BD18" s="212">
        <v>3</v>
      </c>
      <c r="BE18" s="212">
        <v>7</v>
      </c>
      <c r="BF18" s="209">
        <v>0</v>
      </c>
      <c r="BG18" s="209">
        <v>0</v>
      </c>
      <c r="BH18" s="212">
        <v>12</v>
      </c>
      <c r="BI18" s="213">
        <v>35</v>
      </c>
      <c r="BK18" s="223"/>
      <c r="BL18" s="257" t="s">
        <v>42</v>
      </c>
      <c r="BM18" s="212">
        <v>19</v>
      </c>
      <c r="BN18" s="213">
        <v>79</v>
      </c>
      <c r="BO18" s="18"/>
      <c r="BP18" s="6"/>
      <c r="BQ18" s="6"/>
      <c r="BR18" s="6"/>
      <c r="BS18" s="6"/>
      <c r="BT18" s="6"/>
    </row>
    <row r="19" spans="1:72" s="211" customFormat="1" ht="18" customHeight="1" x14ac:dyDescent="0.2">
      <c r="A19" s="223"/>
      <c r="B19" s="257" t="s">
        <v>43</v>
      </c>
      <c r="C19" s="210">
        <v>13</v>
      </c>
      <c r="D19" s="208">
        <v>13</v>
      </c>
      <c r="E19" s="214">
        <v>0</v>
      </c>
      <c r="F19" s="256">
        <v>138</v>
      </c>
      <c r="G19" s="208">
        <f t="shared" si="13"/>
        <v>2623</v>
      </c>
      <c r="H19" s="208">
        <v>1344</v>
      </c>
      <c r="I19" s="208">
        <v>1279</v>
      </c>
      <c r="J19" s="208">
        <f t="shared" si="14"/>
        <v>402</v>
      </c>
      <c r="K19" s="208">
        <v>210</v>
      </c>
      <c r="L19" s="208">
        <v>192</v>
      </c>
      <c r="M19" s="208">
        <f t="shared" si="15"/>
        <v>474</v>
      </c>
      <c r="N19" s="210">
        <v>254</v>
      </c>
      <c r="O19" s="210">
        <v>220</v>
      </c>
      <c r="P19" s="208">
        <f t="shared" si="16"/>
        <v>400</v>
      </c>
      <c r="Q19" s="208">
        <v>198</v>
      </c>
      <c r="R19" s="208">
        <v>202</v>
      </c>
      <c r="S19" s="208">
        <f t="shared" si="17"/>
        <v>462</v>
      </c>
      <c r="T19" s="208">
        <v>248</v>
      </c>
      <c r="U19" s="208">
        <v>214</v>
      </c>
      <c r="V19" s="208">
        <f t="shared" si="18"/>
        <v>421</v>
      </c>
      <c r="W19" s="208">
        <v>208</v>
      </c>
      <c r="X19" s="208">
        <v>213</v>
      </c>
      <c r="Y19" s="208">
        <f t="shared" si="19"/>
        <v>464</v>
      </c>
      <c r="Z19" s="208">
        <v>226</v>
      </c>
      <c r="AA19" s="210">
        <v>238</v>
      </c>
      <c r="AC19" s="223"/>
      <c r="AD19" s="257" t="s">
        <v>43</v>
      </c>
      <c r="AE19" s="212">
        <f t="shared" si="10"/>
        <v>224</v>
      </c>
      <c r="AF19" s="212">
        <v>83</v>
      </c>
      <c r="AG19" s="212">
        <v>141</v>
      </c>
      <c r="AH19" s="212">
        <v>10</v>
      </c>
      <c r="AI19" s="212">
        <v>3</v>
      </c>
      <c r="AJ19" s="212">
        <v>0</v>
      </c>
      <c r="AK19" s="212">
        <v>0</v>
      </c>
      <c r="AL19" s="212">
        <v>12</v>
      </c>
      <c r="AM19" s="212">
        <v>3</v>
      </c>
      <c r="AN19" s="212">
        <v>0</v>
      </c>
      <c r="AO19" s="212">
        <v>0</v>
      </c>
      <c r="AP19" s="212">
        <v>0</v>
      </c>
      <c r="AQ19" s="212">
        <v>0</v>
      </c>
      <c r="AR19" s="213">
        <v>47</v>
      </c>
      <c r="AS19" s="213">
        <v>104</v>
      </c>
      <c r="AT19" s="212">
        <v>11</v>
      </c>
      <c r="AU19" s="213">
        <v>2</v>
      </c>
      <c r="AV19" s="213">
        <v>0</v>
      </c>
      <c r="AW19" s="212">
        <v>1</v>
      </c>
      <c r="AX19" s="212">
        <v>14</v>
      </c>
      <c r="AY19" s="213">
        <v>17</v>
      </c>
      <c r="AZ19" s="212">
        <v>8</v>
      </c>
      <c r="BA19" s="212">
        <f t="shared" si="20"/>
        <v>55</v>
      </c>
      <c r="BB19" s="212">
        <v>25</v>
      </c>
      <c r="BC19" s="212">
        <v>30</v>
      </c>
      <c r="BD19" s="212">
        <v>3</v>
      </c>
      <c r="BE19" s="212">
        <v>13</v>
      </c>
      <c r="BF19" s="209">
        <v>0</v>
      </c>
      <c r="BG19" s="212">
        <v>2</v>
      </c>
      <c r="BH19" s="212">
        <v>22</v>
      </c>
      <c r="BI19" s="213">
        <v>15</v>
      </c>
      <c r="BK19" s="223"/>
      <c r="BL19" s="257" t="s">
        <v>43</v>
      </c>
      <c r="BM19" s="212">
        <v>28</v>
      </c>
      <c r="BN19" s="213">
        <v>92</v>
      </c>
      <c r="BO19" s="308"/>
      <c r="BP19" s="6"/>
      <c r="BQ19" s="6"/>
      <c r="BR19" s="6"/>
      <c r="BS19" s="6"/>
      <c r="BT19" s="6"/>
    </row>
    <row r="20" spans="1:72" s="211" customFormat="1" ht="18" customHeight="1" x14ac:dyDescent="0.2">
      <c r="A20" s="223"/>
      <c r="B20" s="206" t="s">
        <v>174</v>
      </c>
      <c r="C20" s="208">
        <v>8</v>
      </c>
      <c r="D20" s="208">
        <v>8</v>
      </c>
      <c r="E20" s="214">
        <v>0</v>
      </c>
      <c r="F20" s="263">
        <v>69</v>
      </c>
      <c r="G20" s="208">
        <f t="shared" si="13"/>
        <v>1346</v>
      </c>
      <c r="H20" s="208">
        <v>683</v>
      </c>
      <c r="I20" s="208">
        <v>663</v>
      </c>
      <c r="J20" s="208">
        <f t="shared" si="14"/>
        <v>185</v>
      </c>
      <c r="K20" s="208">
        <v>91</v>
      </c>
      <c r="L20" s="208">
        <v>94</v>
      </c>
      <c r="M20" s="208">
        <f t="shared" si="15"/>
        <v>215</v>
      </c>
      <c r="N20" s="210">
        <v>115</v>
      </c>
      <c r="O20" s="210">
        <v>100</v>
      </c>
      <c r="P20" s="208">
        <f t="shared" si="16"/>
        <v>215</v>
      </c>
      <c r="Q20" s="208">
        <v>107</v>
      </c>
      <c r="R20" s="208">
        <v>108</v>
      </c>
      <c r="S20" s="208">
        <f t="shared" si="17"/>
        <v>226</v>
      </c>
      <c r="T20" s="208">
        <v>113</v>
      </c>
      <c r="U20" s="208">
        <v>113</v>
      </c>
      <c r="V20" s="208">
        <f t="shared" si="18"/>
        <v>255</v>
      </c>
      <c r="W20" s="208">
        <v>128</v>
      </c>
      <c r="X20" s="208">
        <v>127</v>
      </c>
      <c r="Y20" s="208">
        <f t="shared" si="19"/>
        <v>250</v>
      </c>
      <c r="Z20" s="208">
        <v>129</v>
      </c>
      <c r="AA20" s="210">
        <v>121</v>
      </c>
      <c r="AC20" s="223"/>
      <c r="AD20" s="206" t="s">
        <v>174</v>
      </c>
      <c r="AE20" s="212">
        <f t="shared" si="10"/>
        <v>121</v>
      </c>
      <c r="AF20" s="212">
        <v>42</v>
      </c>
      <c r="AG20" s="212">
        <v>79</v>
      </c>
      <c r="AH20" s="212">
        <v>8</v>
      </c>
      <c r="AI20" s="212">
        <v>0</v>
      </c>
      <c r="AJ20" s="212">
        <v>0</v>
      </c>
      <c r="AK20" s="212">
        <v>0</v>
      </c>
      <c r="AL20" s="212">
        <v>8</v>
      </c>
      <c r="AM20" s="212">
        <v>0</v>
      </c>
      <c r="AN20" s="212">
        <v>0</v>
      </c>
      <c r="AO20" s="212">
        <v>0</v>
      </c>
      <c r="AP20" s="212">
        <v>0</v>
      </c>
      <c r="AQ20" s="212">
        <v>0</v>
      </c>
      <c r="AR20" s="213">
        <v>26</v>
      </c>
      <c r="AS20" s="213">
        <v>61</v>
      </c>
      <c r="AT20" s="212">
        <v>8</v>
      </c>
      <c r="AU20" s="213">
        <v>0</v>
      </c>
      <c r="AV20" s="213">
        <v>0</v>
      </c>
      <c r="AW20" s="212">
        <v>1</v>
      </c>
      <c r="AX20" s="212">
        <v>0</v>
      </c>
      <c r="AY20" s="213">
        <v>9</v>
      </c>
      <c r="AZ20" s="212">
        <v>4</v>
      </c>
      <c r="BA20" s="212">
        <f t="shared" si="20"/>
        <v>27</v>
      </c>
      <c r="BB20" s="212">
        <v>8</v>
      </c>
      <c r="BC20" s="212">
        <v>19</v>
      </c>
      <c r="BD20" s="212">
        <v>3</v>
      </c>
      <c r="BE20" s="212">
        <v>5</v>
      </c>
      <c r="BF20" s="209">
        <v>0</v>
      </c>
      <c r="BG20" s="212">
        <v>2</v>
      </c>
      <c r="BH20" s="212">
        <v>5</v>
      </c>
      <c r="BI20" s="213">
        <v>12</v>
      </c>
      <c r="BK20" s="223"/>
      <c r="BL20" s="206" t="s">
        <v>174</v>
      </c>
      <c r="BM20" s="212">
        <v>15</v>
      </c>
      <c r="BN20" s="213">
        <v>33</v>
      </c>
      <c r="BO20" s="308"/>
      <c r="BP20" s="6"/>
      <c r="BQ20" s="6"/>
      <c r="BR20" s="6"/>
      <c r="BS20" s="6"/>
      <c r="BT20" s="6"/>
    </row>
    <row r="21" spans="1:72" s="211" customFormat="1" ht="18" customHeight="1" x14ac:dyDescent="0.2">
      <c r="A21" s="223"/>
      <c r="B21" s="206" t="s">
        <v>177</v>
      </c>
      <c r="C21" s="208">
        <v>9</v>
      </c>
      <c r="D21" s="208">
        <v>9</v>
      </c>
      <c r="E21" s="214">
        <v>0</v>
      </c>
      <c r="F21" s="263">
        <v>86</v>
      </c>
      <c r="G21" s="208">
        <f t="shared" si="13"/>
        <v>1432</v>
      </c>
      <c r="H21" s="208">
        <v>714</v>
      </c>
      <c r="I21" s="208">
        <v>718</v>
      </c>
      <c r="J21" s="208">
        <f t="shared" si="14"/>
        <v>246</v>
      </c>
      <c r="K21" s="208">
        <v>118</v>
      </c>
      <c r="L21" s="208">
        <v>128</v>
      </c>
      <c r="M21" s="208">
        <f t="shared" si="15"/>
        <v>214</v>
      </c>
      <c r="N21" s="210">
        <v>102</v>
      </c>
      <c r="O21" s="210">
        <v>112</v>
      </c>
      <c r="P21" s="208">
        <f t="shared" si="16"/>
        <v>233</v>
      </c>
      <c r="Q21" s="208">
        <v>129</v>
      </c>
      <c r="R21" s="208">
        <v>104</v>
      </c>
      <c r="S21" s="208">
        <f t="shared" si="17"/>
        <v>236</v>
      </c>
      <c r="T21" s="208">
        <v>128</v>
      </c>
      <c r="U21" s="208">
        <v>108</v>
      </c>
      <c r="V21" s="208">
        <f t="shared" si="18"/>
        <v>228</v>
      </c>
      <c r="W21" s="208">
        <v>107</v>
      </c>
      <c r="X21" s="208">
        <v>121</v>
      </c>
      <c r="Y21" s="208">
        <f t="shared" si="19"/>
        <v>275</v>
      </c>
      <c r="Z21" s="208">
        <v>130</v>
      </c>
      <c r="AA21" s="210">
        <v>145</v>
      </c>
      <c r="AC21" s="223"/>
      <c r="AD21" s="206" t="s">
        <v>177</v>
      </c>
      <c r="AE21" s="212">
        <f t="shared" si="10"/>
        <v>135</v>
      </c>
      <c r="AF21" s="212">
        <v>44</v>
      </c>
      <c r="AG21" s="212">
        <v>91</v>
      </c>
      <c r="AH21" s="212">
        <v>8</v>
      </c>
      <c r="AI21" s="212">
        <v>1</v>
      </c>
      <c r="AJ21" s="212">
        <v>0</v>
      </c>
      <c r="AK21" s="212">
        <v>0</v>
      </c>
      <c r="AL21" s="212">
        <v>7</v>
      </c>
      <c r="AM21" s="212">
        <v>2</v>
      </c>
      <c r="AN21" s="212">
        <v>0</v>
      </c>
      <c r="AO21" s="212">
        <v>0</v>
      </c>
      <c r="AP21" s="212">
        <v>0</v>
      </c>
      <c r="AQ21" s="212">
        <v>0</v>
      </c>
      <c r="AR21" s="213">
        <v>27</v>
      </c>
      <c r="AS21" s="213">
        <v>71</v>
      </c>
      <c r="AT21" s="212">
        <v>9</v>
      </c>
      <c r="AU21" s="213">
        <v>0</v>
      </c>
      <c r="AV21" s="213">
        <v>0</v>
      </c>
      <c r="AW21" s="212">
        <v>1</v>
      </c>
      <c r="AX21" s="212">
        <v>2</v>
      </c>
      <c r="AY21" s="213">
        <v>7</v>
      </c>
      <c r="AZ21" s="212">
        <v>3</v>
      </c>
      <c r="BA21" s="212">
        <f t="shared" si="20"/>
        <v>21</v>
      </c>
      <c r="BB21" s="212">
        <v>12</v>
      </c>
      <c r="BC21" s="212">
        <v>9</v>
      </c>
      <c r="BD21" s="212">
        <v>3</v>
      </c>
      <c r="BE21" s="212">
        <v>7</v>
      </c>
      <c r="BF21" s="209">
        <v>0</v>
      </c>
      <c r="BG21" s="212">
        <v>2</v>
      </c>
      <c r="BH21" s="212">
        <v>9</v>
      </c>
      <c r="BI21" s="213">
        <v>0</v>
      </c>
      <c r="BK21" s="223"/>
      <c r="BL21" s="206" t="s">
        <v>177</v>
      </c>
      <c r="BM21" s="212">
        <v>18</v>
      </c>
      <c r="BN21" s="213">
        <v>36</v>
      </c>
      <c r="BO21" s="308"/>
      <c r="BP21" s="6"/>
      <c r="BQ21" s="6"/>
      <c r="BR21" s="6"/>
      <c r="BS21" s="6"/>
      <c r="BT21" s="6"/>
    </row>
    <row r="22" spans="1:72" s="14" customFormat="1" ht="22.5" customHeight="1" x14ac:dyDescent="0.2">
      <c r="A22" s="465" t="s">
        <v>229</v>
      </c>
      <c r="B22" s="467"/>
      <c r="C22" s="87">
        <f>C23+C28+C31+C33+C37+C41+C49+C54</f>
        <v>91</v>
      </c>
      <c r="D22" s="87">
        <f>D23+D28+D31+D33+D37+D41+D49+D54</f>
        <v>91</v>
      </c>
      <c r="E22" s="87">
        <v>0</v>
      </c>
      <c r="F22" s="87">
        <f>F23+F28+F31+F33+F37+F41+F49+F54</f>
        <v>744</v>
      </c>
      <c r="G22" s="87">
        <f t="shared" ref="G22:AA22" si="21">G23+G28+G31+G33+G37+G41+G49+G54</f>
        <v>12159</v>
      </c>
      <c r="H22" s="87">
        <f t="shared" si="21"/>
        <v>6215</v>
      </c>
      <c r="I22" s="87">
        <f t="shared" si="21"/>
        <v>5944</v>
      </c>
      <c r="J22" s="87">
        <f t="shared" ref="J22" si="22">J23+J28+J31+J33+J37+J41+J49+J54</f>
        <v>1944</v>
      </c>
      <c r="K22" s="87">
        <f t="shared" si="21"/>
        <v>947</v>
      </c>
      <c r="L22" s="87">
        <f t="shared" si="21"/>
        <v>997</v>
      </c>
      <c r="M22" s="87">
        <f t="shared" ref="M22" si="23">M23+M28+M31+M33+M37+M41+M49+M54</f>
        <v>1983</v>
      </c>
      <c r="N22" s="87">
        <f t="shared" si="21"/>
        <v>999</v>
      </c>
      <c r="O22" s="87">
        <f t="shared" si="21"/>
        <v>984</v>
      </c>
      <c r="P22" s="87">
        <f t="shared" ref="P22" si="24">P23+P28+P31+P33+P37+P41+P49+P54</f>
        <v>1936</v>
      </c>
      <c r="Q22" s="87">
        <f t="shared" si="21"/>
        <v>998</v>
      </c>
      <c r="R22" s="87">
        <f t="shared" si="21"/>
        <v>938</v>
      </c>
      <c r="S22" s="87">
        <f t="shared" ref="S22" si="25">S23+S28+S31+S33+S37+S41+S49+S54</f>
        <v>2069</v>
      </c>
      <c r="T22" s="87">
        <f t="shared" si="21"/>
        <v>1113</v>
      </c>
      <c r="U22" s="87">
        <f t="shared" si="21"/>
        <v>956</v>
      </c>
      <c r="V22" s="87">
        <f t="shared" ref="V22" si="26">V23+V28+V31+V33+V37+V41+V49+V54</f>
        <v>2089</v>
      </c>
      <c r="W22" s="87">
        <f t="shared" si="21"/>
        <v>1059</v>
      </c>
      <c r="X22" s="87">
        <f t="shared" si="21"/>
        <v>1030</v>
      </c>
      <c r="Y22" s="87">
        <f t="shared" ref="Y22" si="27">Y23+Y28+Y31+Y33+Y37+Y41+Y49+Y54</f>
        <v>2138</v>
      </c>
      <c r="Z22" s="87">
        <f t="shared" si="21"/>
        <v>1099</v>
      </c>
      <c r="AA22" s="87">
        <f t="shared" si="21"/>
        <v>1039</v>
      </c>
      <c r="AB22" s="12"/>
      <c r="AC22" s="465" t="s">
        <v>229</v>
      </c>
      <c r="AD22" s="466"/>
      <c r="AE22" s="56">
        <f t="shared" ref="AE22:BI22" si="28">AE23+AE28+AE31+AE33+AE37+AE41+AE49+AE54</f>
        <v>1228</v>
      </c>
      <c r="AF22" s="56">
        <f t="shared" si="28"/>
        <v>481</v>
      </c>
      <c r="AG22" s="56">
        <f t="shared" si="28"/>
        <v>747</v>
      </c>
      <c r="AH22" s="56">
        <f t="shared" si="28"/>
        <v>77</v>
      </c>
      <c r="AI22" s="56">
        <f t="shared" si="28"/>
        <v>13</v>
      </c>
      <c r="AJ22" s="56">
        <f>AJ23+AJ28+AJ31+AJ33+AJ37+AJ41+AJ49+AJ54</f>
        <v>0</v>
      </c>
      <c r="AK22" s="56">
        <f>AK23+AK28+AK31+AK33+AK37+AK41+AK49+AK54</f>
        <v>0</v>
      </c>
      <c r="AL22" s="56">
        <f t="shared" si="28"/>
        <v>77</v>
      </c>
      <c r="AM22" s="56">
        <f t="shared" si="28"/>
        <v>17</v>
      </c>
      <c r="AN22" s="56">
        <f t="shared" si="28"/>
        <v>0</v>
      </c>
      <c r="AO22" s="56">
        <f t="shared" si="28"/>
        <v>0</v>
      </c>
      <c r="AP22" s="56">
        <f t="shared" si="28"/>
        <v>0</v>
      </c>
      <c r="AQ22" s="56">
        <f t="shared" si="28"/>
        <v>0</v>
      </c>
      <c r="AR22" s="57">
        <f t="shared" si="28"/>
        <v>294</v>
      </c>
      <c r="AS22" s="57">
        <f t="shared" si="28"/>
        <v>543</v>
      </c>
      <c r="AT22" s="56">
        <f t="shared" si="28"/>
        <v>77</v>
      </c>
      <c r="AU22" s="56">
        <f t="shared" si="28"/>
        <v>18</v>
      </c>
      <c r="AV22" s="56">
        <f t="shared" si="28"/>
        <v>0</v>
      </c>
      <c r="AW22" s="56">
        <f t="shared" si="28"/>
        <v>18</v>
      </c>
      <c r="AX22" s="56">
        <f t="shared" si="28"/>
        <v>33</v>
      </c>
      <c r="AY22" s="56">
        <f t="shared" si="28"/>
        <v>61</v>
      </c>
      <c r="AZ22" s="56">
        <f t="shared" si="28"/>
        <v>91</v>
      </c>
      <c r="BA22" s="56">
        <f t="shared" si="28"/>
        <v>264</v>
      </c>
      <c r="BB22" s="56">
        <f t="shared" si="28"/>
        <v>84</v>
      </c>
      <c r="BC22" s="56">
        <f t="shared" si="28"/>
        <v>180</v>
      </c>
      <c r="BD22" s="56">
        <f t="shared" si="28"/>
        <v>21</v>
      </c>
      <c r="BE22" s="56">
        <f t="shared" si="28"/>
        <v>70</v>
      </c>
      <c r="BF22" s="56">
        <f t="shared" si="28"/>
        <v>1</v>
      </c>
      <c r="BG22" s="56">
        <f t="shared" si="28"/>
        <v>3</v>
      </c>
      <c r="BH22" s="56">
        <f t="shared" si="28"/>
        <v>62</v>
      </c>
      <c r="BI22" s="57">
        <f t="shared" si="28"/>
        <v>107</v>
      </c>
      <c r="BJ22" s="12"/>
      <c r="BK22" s="465" t="s">
        <v>229</v>
      </c>
      <c r="BL22" s="466"/>
      <c r="BM22" s="56">
        <f t="shared" ref="BM22:BN22" si="29">BM23+BM28+BM31+BM33+BM37+BM41+BM49+BM54</f>
        <v>150</v>
      </c>
      <c r="BN22" s="57">
        <f t="shared" si="29"/>
        <v>339</v>
      </c>
      <c r="BO22" s="307"/>
      <c r="BP22" s="6"/>
      <c r="BQ22" s="12"/>
      <c r="BR22" s="12"/>
      <c r="BS22" s="12"/>
      <c r="BT22" s="12"/>
    </row>
    <row r="23" spans="1:72" s="170" customFormat="1" ht="18" customHeight="1" x14ac:dyDescent="0.2">
      <c r="A23" s="449" t="s">
        <v>188</v>
      </c>
      <c r="B23" s="464"/>
      <c r="C23" s="166">
        <f>SUM(C24:C27)</f>
        <v>8</v>
      </c>
      <c r="D23" s="166">
        <f>SUM(D24:D27)</f>
        <v>8</v>
      </c>
      <c r="E23" s="166">
        <v>0</v>
      </c>
      <c r="F23" s="166">
        <f>SUM(F24:F27)</f>
        <v>60</v>
      </c>
      <c r="G23" s="166">
        <f t="shared" ref="G23:AA23" si="30">SUM(G24:G27)</f>
        <v>762</v>
      </c>
      <c r="H23" s="166">
        <f t="shared" si="30"/>
        <v>409</v>
      </c>
      <c r="I23" s="166">
        <f t="shared" si="30"/>
        <v>353</v>
      </c>
      <c r="J23" s="166">
        <f t="shared" ref="J23" si="31">SUM(J24:J27)</f>
        <v>117</v>
      </c>
      <c r="K23" s="166">
        <f t="shared" si="30"/>
        <v>54</v>
      </c>
      <c r="L23" s="166">
        <f t="shared" si="30"/>
        <v>63</v>
      </c>
      <c r="M23" s="166">
        <f t="shared" ref="M23" si="32">SUM(M24:M27)</f>
        <v>121</v>
      </c>
      <c r="N23" s="166">
        <f t="shared" si="30"/>
        <v>62</v>
      </c>
      <c r="O23" s="166">
        <f t="shared" si="30"/>
        <v>59</v>
      </c>
      <c r="P23" s="166">
        <f t="shared" ref="P23" si="33">SUM(P24:P27)</f>
        <v>119</v>
      </c>
      <c r="Q23" s="166">
        <f t="shared" si="30"/>
        <v>77</v>
      </c>
      <c r="R23" s="166">
        <f t="shared" si="30"/>
        <v>42</v>
      </c>
      <c r="S23" s="166">
        <f t="shared" ref="S23" si="34">SUM(S24:S27)</f>
        <v>132</v>
      </c>
      <c r="T23" s="166">
        <f t="shared" si="30"/>
        <v>70</v>
      </c>
      <c r="U23" s="166">
        <f t="shared" si="30"/>
        <v>62</v>
      </c>
      <c r="V23" s="166">
        <f t="shared" ref="V23" si="35">SUM(V24:V27)</f>
        <v>142</v>
      </c>
      <c r="W23" s="166">
        <f t="shared" si="30"/>
        <v>77</v>
      </c>
      <c r="X23" s="166">
        <f t="shared" si="30"/>
        <v>65</v>
      </c>
      <c r="Y23" s="166">
        <f t="shared" ref="Y23" si="36">SUM(Y24:Y27)</f>
        <v>131</v>
      </c>
      <c r="Z23" s="166">
        <f t="shared" si="30"/>
        <v>69</v>
      </c>
      <c r="AA23" s="167">
        <f t="shared" si="30"/>
        <v>62</v>
      </c>
      <c r="AB23" s="168"/>
      <c r="AC23" s="449" t="s">
        <v>188</v>
      </c>
      <c r="AD23" s="450"/>
      <c r="AE23" s="163">
        <f t="shared" ref="AE23:BI23" si="37">SUM(AE24:AE27)</f>
        <v>99</v>
      </c>
      <c r="AF23" s="163">
        <f t="shared" si="37"/>
        <v>44</v>
      </c>
      <c r="AG23" s="163">
        <f t="shared" si="37"/>
        <v>55</v>
      </c>
      <c r="AH23" s="163">
        <f t="shared" si="37"/>
        <v>8</v>
      </c>
      <c r="AI23" s="163">
        <f t="shared" si="37"/>
        <v>0</v>
      </c>
      <c r="AJ23" s="163">
        <f>SUM(AJ24:AJ27)</f>
        <v>0</v>
      </c>
      <c r="AK23" s="163">
        <f>SUM(AK24:AK27)</f>
        <v>0</v>
      </c>
      <c r="AL23" s="163">
        <f t="shared" si="37"/>
        <v>7</v>
      </c>
      <c r="AM23" s="163">
        <f t="shared" si="37"/>
        <v>1</v>
      </c>
      <c r="AN23" s="163">
        <f t="shared" si="37"/>
        <v>0</v>
      </c>
      <c r="AO23" s="163">
        <f t="shared" si="37"/>
        <v>0</v>
      </c>
      <c r="AP23" s="163">
        <f t="shared" si="37"/>
        <v>0</v>
      </c>
      <c r="AQ23" s="163">
        <f t="shared" si="37"/>
        <v>0</v>
      </c>
      <c r="AR23" s="164">
        <f t="shared" si="37"/>
        <v>28</v>
      </c>
      <c r="AS23" s="164">
        <f t="shared" si="37"/>
        <v>37</v>
      </c>
      <c r="AT23" s="163">
        <f t="shared" si="37"/>
        <v>8</v>
      </c>
      <c r="AU23" s="163">
        <f t="shared" si="37"/>
        <v>2</v>
      </c>
      <c r="AV23" s="163">
        <f t="shared" si="37"/>
        <v>0</v>
      </c>
      <c r="AW23" s="163">
        <f t="shared" si="37"/>
        <v>2</v>
      </c>
      <c r="AX23" s="163">
        <f t="shared" si="37"/>
        <v>1</v>
      </c>
      <c r="AY23" s="163">
        <f t="shared" si="37"/>
        <v>5</v>
      </c>
      <c r="AZ23" s="163">
        <f t="shared" si="37"/>
        <v>0</v>
      </c>
      <c r="BA23" s="163">
        <f t="shared" si="37"/>
        <v>23</v>
      </c>
      <c r="BB23" s="163">
        <f t="shared" si="37"/>
        <v>5</v>
      </c>
      <c r="BC23" s="163">
        <f t="shared" si="37"/>
        <v>18</v>
      </c>
      <c r="BD23" s="163">
        <f t="shared" si="37"/>
        <v>3</v>
      </c>
      <c r="BE23" s="163">
        <f t="shared" si="37"/>
        <v>6</v>
      </c>
      <c r="BF23" s="163">
        <f t="shared" si="37"/>
        <v>0</v>
      </c>
      <c r="BG23" s="163">
        <f t="shared" si="37"/>
        <v>0</v>
      </c>
      <c r="BH23" s="163">
        <f>SUM(BH24:BH27)</f>
        <v>2</v>
      </c>
      <c r="BI23" s="164">
        <f t="shared" si="37"/>
        <v>12</v>
      </c>
      <c r="BJ23" s="168"/>
      <c r="BK23" s="449" t="s">
        <v>188</v>
      </c>
      <c r="BL23" s="450"/>
      <c r="BM23" s="163">
        <f t="shared" ref="BM23:BN23" si="38">SUM(BM24:BM27)</f>
        <v>14</v>
      </c>
      <c r="BN23" s="164">
        <f t="shared" si="38"/>
        <v>22</v>
      </c>
      <c r="BO23" s="307"/>
      <c r="BP23" s="12"/>
      <c r="BQ23" s="12"/>
      <c r="BR23" s="12"/>
      <c r="BS23" s="12"/>
      <c r="BT23" s="12"/>
    </row>
    <row r="24" spans="1:72" s="252" customFormat="1" ht="18" customHeight="1" x14ac:dyDescent="0.2">
      <c r="A24" s="264"/>
      <c r="B24" s="253" t="s">
        <v>44</v>
      </c>
      <c r="C24" s="250">
        <v>3</v>
      </c>
      <c r="D24" s="250">
        <v>3</v>
      </c>
      <c r="E24" s="265">
        <v>0</v>
      </c>
      <c r="F24" s="251">
        <v>30</v>
      </c>
      <c r="G24" s="250">
        <f t="shared" ref="G24:G27" si="39">SUM(H24:I24)</f>
        <v>436</v>
      </c>
      <c r="H24" s="250">
        <v>231</v>
      </c>
      <c r="I24" s="250">
        <v>205</v>
      </c>
      <c r="J24" s="250">
        <f t="shared" ref="J24:J27" si="40">SUM(K24:L24)</f>
        <v>70</v>
      </c>
      <c r="K24" s="250">
        <v>35</v>
      </c>
      <c r="L24" s="250">
        <v>35</v>
      </c>
      <c r="M24" s="250">
        <f t="shared" ref="M24:M27" si="41">SUM(N24:O24)</f>
        <v>73</v>
      </c>
      <c r="N24" s="249">
        <v>35</v>
      </c>
      <c r="O24" s="249">
        <v>38</v>
      </c>
      <c r="P24" s="250">
        <f t="shared" ref="P24:P27" si="42">SUM(Q24:R24)</f>
        <v>75</v>
      </c>
      <c r="Q24" s="250">
        <v>50</v>
      </c>
      <c r="R24" s="250">
        <v>25</v>
      </c>
      <c r="S24" s="250">
        <f t="shared" ref="S24:S27" si="43">SUM(T24:U24)</f>
        <v>78</v>
      </c>
      <c r="T24" s="250">
        <v>40</v>
      </c>
      <c r="U24" s="250">
        <v>38</v>
      </c>
      <c r="V24" s="250">
        <f t="shared" ref="V24:V27" si="44">SUM(W24:X24)</f>
        <v>81</v>
      </c>
      <c r="W24" s="250">
        <v>43</v>
      </c>
      <c r="X24" s="250">
        <v>38</v>
      </c>
      <c r="Y24" s="250">
        <f t="shared" ref="Y24:Y27" si="45">SUM(Z24:AA24)</f>
        <v>59</v>
      </c>
      <c r="Z24" s="250">
        <v>28</v>
      </c>
      <c r="AA24" s="249">
        <v>31</v>
      </c>
      <c r="AC24" s="264"/>
      <c r="AD24" s="253" t="s">
        <v>44</v>
      </c>
      <c r="AE24" s="228">
        <f t="shared" ref="AE24:AE27" si="46">SUM(AF24:AG24)</f>
        <v>48</v>
      </c>
      <c r="AF24" s="228">
        <v>21</v>
      </c>
      <c r="AG24" s="228">
        <v>27</v>
      </c>
      <c r="AH24" s="228">
        <v>3</v>
      </c>
      <c r="AI24" s="228">
        <v>0</v>
      </c>
      <c r="AJ24" s="228">
        <v>0</v>
      </c>
      <c r="AK24" s="228">
        <v>0</v>
      </c>
      <c r="AL24" s="228">
        <v>3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6">
        <v>14</v>
      </c>
      <c r="AS24" s="226">
        <v>19</v>
      </c>
      <c r="AT24" s="228">
        <v>3</v>
      </c>
      <c r="AU24" s="226">
        <v>1</v>
      </c>
      <c r="AV24" s="226">
        <v>0</v>
      </c>
      <c r="AW24" s="228">
        <v>1</v>
      </c>
      <c r="AX24" s="228">
        <v>1</v>
      </c>
      <c r="AY24" s="226">
        <v>3</v>
      </c>
      <c r="AZ24" s="228">
        <v>0</v>
      </c>
      <c r="BA24" s="228">
        <f t="shared" ref="BA24:BA27" si="47">BB24+BC24</f>
        <v>4</v>
      </c>
      <c r="BB24" s="228">
        <v>1</v>
      </c>
      <c r="BC24" s="228">
        <v>3</v>
      </c>
      <c r="BD24" s="228">
        <v>1</v>
      </c>
      <c r="BE24" s="228">
        <v>3</v>
      </c>
      <c r="BF24" s="254">
        <v>0</v>
      </c>
      <c r="BG24" s="228">
        <v>0</v>
      </c>
      <c r="BH24" s="228">
        <f t="shared" ref="BH24" si="48">BB24-BD24-BF24</f>
        <v>0</v>
      </c>
      <c r="BI24" s="226">
        <f t="shared" ref="BI24" si="49">BC24-BE24-BG24</f>
        <v>0</v>
      </c>
      <c r="BK24" s="264"/>
      <c r="BL24" s="253" t="s">
        <v>44</v>
      </c>
      <c r="BM24" s="228">
        <v>7</v>
      </c>
      <c r="BN24" s="226">
        <v>13</v>
      </c>
      <c r="BO24" s="308"/>
      <c r="BP24" s="6"/>
      <c r="BQ24" s="6"/>
      <c r="BR24" s="6"/>
      <c r="BS24" s="6"/>
      <c r="BT24" s="6"/>
    </row>
    <row r="25" spans="1:72" s="211" customFormat="1" ht="18" customHeight="1" x14ac:dyDescent="0.2">
      <c r="A25" s="223"/>
      <c r="B25" s="257" t="s">
        <v>45</v>
      </c>
      <c r="C25" s="210">
        <v>1</v>
      </c>
      <c r="D25" s="210">
        <v>1</v>
      </c>
      <c r="E25" s="214">
        <v>0</v>
      </c>
      <c r="F25" s="256">
        <v>7</v>
      </c>
      <c r="G25" s="208">
        <f t="shared" si="39"/>
        <v>47</v>
      </c>
      <c r="H25" s="208">
        <v>24</v>
      </c>
      <c r="I25" s="208">
        <v>23</v>
      </c>
      <c r="J25" s="208">
        <f t="shared" si="40"/>
        <v>7</v>
      </c>
      <c r="K25" s="208">
        <v>2</v>
      </c>
      <c r="L25" s="208">
        <v>5</v>
      </c>
      <c r="M25" s="208">
        <f t="shared" si="41"/>
        <v>2</v>
      </c>
      <c r="N25" s="210">
        <v>0</v>
      </c>
      <c r="O25" s="210">
        <v>2</v>
      </c>
      <c r="P25" s="208">
        <f t="shared" si="42"/>
        <v>5</v>
      </c>
      <c r="Q25" s="208">
        <v>2</v>
      </c>
      <c r="R25" s="208">
        <v>3</v>
      </c>
      <c r="S25" s="208">
        <f t="shared" si="43"/>
        <v>9</v>
      </c>
      <c r="T25" s="208">
        <v>6</v>
      </c>
      <c r="U25" s="208">
        <v>3</v>
      </c>
      <c r="V25" s="208">
        <f t="shared" si="44"/>
        <v>10</v>
      </c>
      <c r="W25" s="208">
        <v>5</v>
      </c>
      <c r="X25" s="208">
        <v>5</v>
      </c>
      <c r="Y25" s="208">
        <f t="shared" si="45"/>
        <v>14</v>
      </c>
      <c r="Z25" s="208">
        <v>9</v>
      </c>
      <c r="AA25" s="210">
        <v>5</v>
      </c>
      <c r="AC25" s="223"/>
      <c r="AD25" s="257" t="s">
        <v>45</v>
      </c>
      <c r="AE25" s="212">
        <f t="shared" si="46"/>
        <v>12</v>
      </c>
      <c r="AF25" s="212">
        <v>5</v>
      </c>
      <c r="AG25" s="212">
        <v>7</v>
      </c>
      <c r="AH25" s="212">
        <v>1</v>
      </c>
      <c r="AI25" s="209">
        <v>0</v>
      </c>
      <c r="AJ25" s="212">
        <v>0</v>
      </c>
      <c r="AK25" s="209">
        <v>0</v>
      </c>
      <c r="AL25" s="209">
        <v>1</v>
      </c>
      <c r="AM25" s="212">
        <v>0</v>
      </c>
      <c r="AN25" s="212">
        <v>0</v>
      </c>
      <c r="AO25" s="209">
        <v>0</v>
      </c>
      <c r="AP25" s="212">
        <v>0</v>
      </c>
      <c r="AQ25" s="209">
        <v>0</v>
      </c>
      <c r="AR25" s="213">
        <v>3</v>
      </c>
      <c r="AS25" s="213">
        <v>5</v>
      </c>
      <c r="AT25" s="212">
        <v>1</v>
      </c>
      <c r="AU25" s="214">
        <v>0</v>
      </c>
      <c r="AV25" s="214">
        <v>0</v>
      </c>
      <c r="AW25" s="209">
        <v>1</v>
      </c>
      <c r="AX25" s="209">
        <v>0</v>
      </c>
      <c r="AY25" s="213">
        <v>0</v>
      </c>
      <c r="AZ25" s="209">
        <v>0</v>
      </c>
      <c r="BA25" s="212">
        <f t="shared" si="47"/>
        <v>3</v>
      </c>
      <c r="BB25" s="212">
        <v>2</v>
      </c>
      <c r="BC25" s="212">
        <v>1</v>
      </c>
      <c r="BD25" s="212">
        <v>1</v>
      </c>
      <c r="BE25" s="209">
        <v>0</v>
      </c>
      <c r="BF25" s="209">
        <v>0</v>
      </c>
      <c r="BG25" s="212">
        <v>0</v>
      </c>
      <c r="BH25" s="212">
        <v>1</v>
      </c>
      <c r="BI25" s="213">
        <v>1</v>
      </c>
      <c r="BK25" s="223"/>
      <c r="BL25" s="257" t="s">
        <v>45</v>
      </c>
      <c r="BM25" s="212">
        <v>2</v>
      </c>
      <c r="BN25" s="213">
        <v>3</v>
      </c>
      <c r="BO25" s="308"/>
      <c r="BP25" s="6"/>
      <c r="BQ25" s="6"/>
      <c r="BR25" s="6"/>
      <c r="BS25" s="6"/>
      <c r="BT25" s="6"/>
    </row>
    <row r="26" spans="1:72" s="211" customFormat="1" ht="18" customHeight="1" x14ac:dyDescent="0.2">
      <c r="A26" s="223"/>
      <c r="B26" s="257" t="s">
        <v>46</v>
      </c>
      <c r="C26" s="210">
        <v>1</v>
      </c>
      <c r="D26" s="210">
        <v>1</v>
      </c>
      <c r="E26" s="214">
        <v>0</v>
      </c>
      <c r="F26" s="256">
        <v>8</v>
      </c>
      <c r="G26" s="208">
        <f t="shared" si="39"/>
        <v>123</v>
      </c>
      <c r="H26" s="208">
        <v>70</v>
      </c>
      <c r="I26" s="208">
        <v>53</v>
      </c>
      <c r="J26" s="208">
        <f t="shared" si="40"/>
        <v>18</v>
      </c>
      <c r="K26" s="208">
        <v>10</v>
      </c>
      <c r="L26" s="208">
        <v>8</v>
      </c>
      <c r="M26" s="208">
        <f t="shared" si="41"/>
        <v>25</v>
      </c>
      <c r="N26" s="210">
        <v>17</v>
      </c>
      <c r="O26" s="210">
        <v>8</v>
      </c>
      <c r="P26" s="208">
        <f t="shared" si="42"/>
        <v>19</v>
      </c>
      <c r="Q26" s="208">
        <v>10</v>
      </c>
      <c r="R26" s="208">
        <v>9</v>
      </c>
      <c r="S26" s="208">
        <f t="shared" si="43"/>
        <v>20</v>
      </c>
      <c r="T26" s="208">
        <v>8</v>
      </c>
      <c r="U26" s="208">
        <v>12</v>
      </c>
      <c r="V26" s="208">
        <f t="shared" si="44"/>
        <v>19</v>
      </c>
      <c r="W26" s="208">
        <v>12</v>
      </c>
      <c r="X26" s="208">
        <v>7</v>
      </c>
      <c r="Y26" s="208">
        <f t="shared" si="45"/>
        <v>22</v>
      </c>
      <c r="Z26" s="208">
        <v>13</v>
      </c>
      <c r="AA26" s="210">
        <v>9</v>
      </c>
      <c r="AC26" s="223"/>
      <c r="AD26" s="257" t="s">
        <v>46</v>
      </c>
      <c r="AE26" s="212">
        <f t="shared" si="46"/>
        <v>14</v>
      </c>
      <c r="AF26" s="212">
        <v>5</v>
      </c>
      <c r="AG26" s="212">
        <v>9</v>
      </c>
      <c r="AH26" s="212">
        <v>1</v>
      </c>
      <c r="AI26" s="209">
        <v>0</v>
      </c>
      <c r="AJ26" s="212">
        <v>0</v>
      </c>
      <c r="AK26" s="209">
        <v>0</v>
      </c>
      <c r="AL26" s="212">
        <v>0</v>
      </c>
      <c r="AM26" s="209">
        <v>1</v>
      </c>
      <c r="AN26" s="212">
        <v>0</v>
      </c>
      <c r="AO26" s="209">
        <v>0</v>
      </c>
      <c r="AP26" s="212">
        <v>0</v>
      </c>
      <c r="AQ26" s="209">
        <v>0</v>
      </c>
      <c r="AR26" s="213">
        <v>4</v>
      </c>
      <c r="AS26" s="213">
        <v>5</v>
      </c>
      <c r="AT26" s="212">
        <v>1</v>
      </c>
      <c r="AU26" s="214">
        <v>1</v>
      </c>
      <c r="AV26" s="214">
        <v>0</v>
      </c>
      <c r="AW26" s="209">
        <v>0</v>
      </c>
      <c r="AX26" s="209">
        <v>0</v>
      </c>
      <c r="AY26" s="214">
        <v>1</v>
      </c>
      <c r="AZ26" s="209">
        <v>0</v>
      </c>
      <c r="BA26" s="212">
        <f t="shared" si="47"/>
        <v>5</v>
      </c>
      <c r="BB26" s="209">
        <v>0</v>
      </c>
      <c r="BC26" s="212">
        <v>5</v>
      </c>
      <c r="BD26" s="209">
        <v>0</v>
      </c>
      <c r="BE26" s="212">
        <v>1</v>
      </c>
      <c r="BF26" s="209">
        <v>0</v>
      </c>
      <c r="BG26" s="212">
        <v>0</v>
      </c>
      <c r="BH26" s="212">
        <v>0</v>
      </c>
      <c r="BI26" s="213">
        <v>4</v>
      </c>
      <c r="BK26" s="223"/>
      <c r="BL26" s="257" t="s">
        <v>46</v>
      </c>
      <c r="BM26" s="212">
        <v>2</v>
      </c>
      <c r="BN26" s="213">
        <v>2</v>
      </c>
      <c r="BO26" s="308"/>
      <c r="BP26" s="6"/>
      <c r="BQ26" s="6"/>
      <c r="BR26" s="6"/>
      <c r="BS26" s="6"/>
      <c r="BT26" s="6"/>
    </row>
    <row r="27" spans="1:72" s="272" customFormat="1" ht="18" customHeight="1" x14ac:dyDescent="0.2">
      <c r="A27" s="235"/>
      <c r="B27" s="267" t="s">
        <v>175</v>
      </c>
      <c r="C27" s="268">
        <v>3</v>
      </c>
      <c r="D27" s="268">
        <v>3</v>
      </c>
      <c r="E27" s="269">
        <v>0</v>
      </c>
      <c r="F27" s="270">
        <v>15</v>
      </c>
      <c r="G27" s="268">
        <f t="shared" si="39"/>
        <v>156</v>
      </c>
      <c r="H27" s="268">
        <v>84</v>
      </c>
      <c r="I27" s="268">
        <v>72</v>
      </c>
      <c r="J27" s="268">
        <f t="shared" si="40"/>
        <v>22</v>
      </c>
      <c r="K27" s="268">
        <v>7</v>
      </c>
      <c r="L27" s="268">
        <v>15</v>
      </c>
      <c r="M27" s="268">
        <f t="shared" si="41"/>
        <v>21</v>
      </c>
      <c r="N27" s="271">
        <v>10</v>
      </c>
      <c r="O27" s="271">
        <v>11</v>
      </c>
      <c r="P27" s="268">
        <f t="shared" si="42"/>
        <v>20</v>
      </c>
      <c r="Q27" s="268">
        <v>15</v>
      </c>
      <c r="R27" s="268">
        <v>5</v>
      </c>
      <c r="S27" s="268">
        <f t="shared" si="43"/>
        <v>25</v>
      </c>
      <c r="T27" s="268">
        <v>16</v>
      </c>
      <c r="U27" s="268">
        <v>9</v>
      </c>
      <c r="V27" s="268">
        <f t="shared" si="44"/>
        <v>32</v>
      </c>
      <c r="W27" s="268">
        <v>17</v>
      </c>
      <c r="X27" s="268">
        <v>15</v>
      </c>
      <c r="Y27" s="268">
        <f t="shared" si="45"/>
        <v>36</v>
      </c>
      <c r="Z27" s="268">
        <v>19</v>
      </c>
      <c r="AA27" s="271">
        <v>17</v>
      </c>
      <c r="AC27" s="235"/>
      <c r="AD27" s="267" t="s">
        <v>175</v>
      </c>
      <c r="AE27" s="236">
        <f t="shared" si="46"/>
        <v>25</v>
      </c>
      <c r="AF27" s="236">
        <v>13</v>
      </c>
      <c r="AG27" s="236">
        <v>12</v>
      </c>
      <c r="AH27" s="236">
        <v>3</v>
      </c>
      <c r="AI27" s="236">
        <v>0</v>
      </c>
      <c r="AJ27" s="236">
        <v>0</v>
      </c>
      <c r="AK27" s="236">
        <v>0</v>
      </c>
      <c r="AL27" s="236">
        <v>3</v>
      </c>
      <c r="AM27" s="273">
        <v>0</v>
      </c>
      <c r="AN27" s="236">
        <v>0</v>
      </c>
      <c r="AO27" s="236">
        <v>0</v>
      </c>
      <c r="AP27" s="236">
        <v>0</v>
      </c>
      <c r="AQ27" s="236">
        <v>0</v>
      </c>
      <c r="AR27" s="232">
        <v>7</v>
      </c>
      <c r="AS27" s="232">
        <v>8</v>
      </c>
      <c r="AT27" s="236">
        <v>3</v>
      </c>
      <c r="AU27" s="269">
        <v>0</v>
      </c>
      <c r="AV27" s="269">
        <v>0</v>
      </c>
      <c r="AW27" s="273">
        <v>0</v>
      </c>
      <c r="AX27" s="273">
        <v>0</v>
      </c>
      <c r="AY27" s="232">
        <v>1</v>
      </c>
      <c r="AZ27" s="273">
        <v>0</v>
      </c>
      <c r="BA27" s="236">
        <f t="shared" si="47"/>
        <v>11</v>
      </c>
      <c r="BB27" s="236">
        <v>2</v>
      </c>
      <c r="BC27" s="236">
        <v>9</v>
      </c>
      <c r="BD27" s="236">
        <v>1</v>
      </c>
      <c r="BE27" s="236">
        <v>2</v>
      </c>
      <c r="BF27" s="269">
        <v>0</v>
      </c>
      <c r="BG27" s="236">
        <v>0</v>
      </c>
      <c r="BH27" s="236">
        <v>1</v>
      </c>
      <c r="BI27" s="232">
        <v>7</v>
      </c>
      <c r="BK27" s="235"/>
      <c r="BL27" s="267" t="s">
        <v>175</v>
      </c>
      <c r="BM27" s="236">
        <v>3</v>
      </c>
      <c r="BN27" s="232">
        <v>4</v>
      </c>
      <c r="BO27" s="308"/>
      <c r="BP27" s="6"/>
      <c r="BQ27" s="6"/>
      <c r="BR27" s="6"/>
      <c r="BS27" s="6"/>
      <c r="BT27" s="6"/>
    </row>
    <row r="28" spans="1:72" s="170" customFormat="1" ht="18" customHeight="1" x14ac:dyDescent="0.2">
      <c r="A28" s="449" t="s">
        <v>187</v>
      </c>
      <c r="B28" s="464"/>
      <c r="C28" s="166">
        <f>SUM(C29:C30)</f>
        <v>5</v>
      </c>
      <c r="D28" s="166">
        <f>SUM(D29:D30)</f>
        <v>5</v>
      </c>
      <c r="E28" s="166">
        <v>0</v>
      </c>
      <c r="F28" s="166">
        <f>SUM(F29:F30)</f>
        <v>40</v>
      </c>
      <c r="G28" s="166">
        <f t="shared" ref="G28:AA28" si="50">SUM(G29:G30)</f>
        <v>581</v>
      </c>
      <c r="H28" s="166">
        <f t="shared" si="50"/>
        <v>279</v>
      </c>
      <c r="I28" s="166">
        <f t="shared" si="50"/>
        <v>302</v>
      </c>
      <c r="J28" s="166">
        <f t="shared" ref="J28" si="51">SUM(J29:J30)</f>
        <v>82</v>
      </c>
      <c r="K28" s="166">
        <f t="shared" si="50"/>
        <v>39</v>
      </c>
      <c r="L28" s="166">
        <f t="shared" si="50"/>
        <v>43</v>
      </c>
      <c r="M28" s="166">
        <f t="shared" ref="M28" si="52">SUM(M29:M30)</f>
        <v>103</v>
      </c>
      <c r="N28" s="166">
        <f t="shared" si="50"/>
        <v>51</v>
      </c>
      <c r="O28" s="166">
        <f t="shared" si="50"/>
        <v>52</v>
      </c>
      <c r="P28" s="166">
        <f t="shared" ref="P28" si="53">SUM(P29:P30)</f>
        <v>89</v>
      </c>
      <c r="Q28" s="166">
        <f t="shared" si="50"/>
        <v>43</v>
      </c>
      <c r="R28" s="166">
        <f t="shared" si="50"/>
        <v>46</v>
      </c>
      <c r="S28" s="166">
        <f t="shared" ref="S28" si="54">SUM(S29:S30)</f>
        <v>96</v>
      </c>
      <c r="T28" s="166">
        <f t="shared" si="50"/>
        <v>47</v>
      </c>
      <c r="U28" s="166">
        <f t="shared" si="50"/>
        <v>49</v>
      </c>
      <c r="V28" s="166">
        <f t="shared" ref="V28" si="55">SUM(V29:V30)</f>
        <v>104</v>
      </c>
      <c r="W28" s="166">
        <f t="shared" si="50"/>
        <v>45</v>
      </c>
      <c r="X28" s="166">
        <f t="shared" si="50"/>
        <v>59</v>
      </c>
      <c r="Y28" s="166">
        <f t="shared" ref="Y28" si="56">SUM(Y29:Y30)</f>
        <v>107</v>
      </c>
      <c r="Z28" s="166">
        <f t="shared" si="50"/>
        <v>54</v>
      </c>
      <c r="AA28" s="167">
        <f t="shared" si="50"/>
        <v>53</v>
      </c>
      <c r="AB28" s="168"/>
      <c r="AC28" s="449" t="s">
        <v>187</v>
      </c>
      <c r="AD28" s="450"/>
      <c r="AE28" s="163">
        <f t="shared" ref="AE28:BI28" si="57">SUM(AE29:AE30)</f>
        <v>66</v>
      </c>
      <c r="AF28" s="163">
        <f t="shared" si="57"/>
        <v>24</v>
      </c>
      <c r="AG28" s="163">
        <f t="shared" si="57"/>
        <v>42</v>
      </c>
      <c r="AH28" s="163">
        <f t="shared" si="57"/>
        <v>2</v>
      </c>
      <c r="AI28" s="163">
        <f t="shared" si="57"/>
        <v>3</v>
      </c>
      <c r="AJ28" s="163">
        <f>SUM(AJ29:AJ30)</f>
        <v>0</v>
      </c>
      <c r="AK28" s="163">
        <f>SUM(AK29:AK30)</f>
        <v>0</v>
      </c>
      <c r="AL28" s="163">
        <f t="shared" si="57"/>
        <v>4</v>
      </c>
      <c r="AM28" s="163">
        <f t="shared" si="57"/>
        <v>1</v>
      </c>
      <c r="AN28" s="163">
        <f t="shared" si="57"/>
        <v>0</v>
      </c>
      <c r="AO28" s="163">
        <f t="shared" si="57"/>
        <v>0</v>
      </c>
      <c r="AP28" s="163">
        <f t="shared" si="57"/>
        <v>0</v>
      </c>
      <c r="AQ28" s="163">
        <f t="shared" si="57"/>
        <v>0</v>
      </c>
      <c r="AR28" s="164">
        <f t="shared" si="57"/>
        <v>17</v>
      </c>
      <c r="AS28" s="164">
        <f t="shared" si="57"/>
        <v>29</v>
      </c>
      <c r="AT28" s="163">
        <f t="shared" si="57"/>
        <v>5</v>
      </c>
      <c r="AU28" s="163">
        <f t="shared" si="57"/>
        <v>0</v>
      </c>
      <c r="AV28" s="163">
        <f t="shared" si="57"/>
        <v>0</v>
      </c>
      <c r="AW28" s="163">
        <f t="shared" si="57"/>
        <v>2</v>
      </c>
      <c r="AX28" s="163">
        <f t="shared" si="57"/>
        <v>1</v>
      </c>
      <c r="AY28" s="163">
        <f t="shared" si="57"/>
        <v>2</v>
      </c>
      <c r="AZ28" s="163">
        <f t="shared" si="57"/>
        <v>1</v>
      </c>
      <c r="BA28" s="163">
        <f t="shared" si="57"/>
        <v>33</v>
      </c>
      <c r="BB28" s="163">
        <f t="shared" si="57"/>
        <v>4</v>
      </c>
      <c r="BC28" s="163">
        <f t="shared" si="57"/>
        <v>29</v>
      </c>
      <c r="BD28" s="163">
        <f t="shared" si="57"/>
        <v>2</v>
      </c>
      <c r="BE28" s="163">
        <f t="shared" si="57"/>
        <v>4</v>
      </c>
      <c r="BF28" s="163">
        <f t="shared" si="57"/>
        <v>0</v>
      </c>
      <c r="BG28" s="163">
        <f t="shared" si="57"/>
        <v>0</v>
      </c>
      <c r="BH28" s="163">
        <f t="shared" si="57"/>
        <v>2</v>
      </c>
      <c r="BI28" s="164">
        <f t="shared" si="57"/>
        <v>25</v>
      </c>
      <c r="BJ28" s="168"/>
      <c r="BK28" s="449" t="s">
        <v>187</v>
      </c>
      <c r="BL28" s="450"/>
      <c r="BM28" s="163">
        <f t="shared" ref="BM28:BN28" si="58">SUM(BM29:BM30)</f>
        <v>9</v>
      </c>
      <c r="BN28" s="164">
        <f t="shared" si="58"/>
        <v>13</v>
      </c>
      <c r="BO28" s="310"/>
      <c r="BP28" s="12"/>
      <c r="BQ28" s="12"/>
      <c r="BR28" s="12"/>
      <c r="BS28" s="12"/>
      <c r="BT28" s="12"/>
    </row>
    <row r="29" spans="1:72" s="252" customFormat="1" ht="18" customHeight="1" x14ac:dyDescent="0.2">
      <c r="A29" s="238"/>
      <c r="B29" s="225" t="s">
        <v>181</v>
      </c>
      <c r="C29" s="250">
        <v>2</v>
      </c>
      <c r="D29" s="250">
        <v>2</v>
      </c>
      <c r="E29" s="265">
        <v>0</v>
      </c>
      <c r="F29" s="251">
        <v>18</v>
      </c>
      <c r="G29" s="250">
        <f t="shared" ref="G29:G30" si="59">SUM(H29:I29)</f>
        <v>343</v>
      </c>
      <c r="H29" s="250">
        <v>168</v>
      </c>
      <c r="I29" s="250">
        <v>175</v>
      </c>
      <c r="J29" s="250">
        <f t="shared" ref="J29:J30" si="60">SUM(K29:L29)</f>
        <v>45</v>
      </c>
      <c r="K29" s="250">
        <v>25</v>
      </c>
      <c r="L29" s="250">
        <v>20</v>
      </c>
      <c r="M29" s="250">
        <f t="shared" ref="M29:M30" si="61">SUM(N29:O29)</f>
        <v>58</v>
      </c>
      <c r="N29" s="249">
        <v>25</v>
      </c>
      <c r="O29" s="249">
        <v>33</v>
      </c>
      <c r="P29" s="250">
        <f t="shared" ref="P29:P30" si="62">SUM(Q29:R29)</f>
        <v>60</v>
      </c>
      <c r="Q29" s="250">
        <v>33</v>
      </c>
      <c r="R29" s="250">
        <v>27</v>
      </c>
      <c r="S29" s="250">
        <f t="shared" ref="S29:S30" si="63">SUM(T29:U29)</f>
        <v>58</v>
      </c>
      <c r="T29" s="250">
        <v>30</v>
      </c>
      <c r="U29" s="250">
        <v>28</v>
      </c>
      <c r="V29" s="250">
        <f t="shared" ref="V29:V30" si="64">SUM(W29:X29)</f>
        <v>61</v>
      </c>
      <c r="W29" s="250">
        <v>28</v>
      </c>
      <c r="X29" s="250">
        <v>33</v>
      </c>
      <c r="Y29" s="250">
        <f t="shared" ref="Y29:Y30" si="65">SUM(Z29:AA29)</f>
        <v>61</v>
      </c>
      <c r="Z29" s="250">
        <v>27</v>
      </c>
      <c r="AA29" s="249">
        <v>34</v>
      </c>
      <c r="AC29" s="238"/>
      <c r="AD29" s="225" t="s">
        <v>181</v>
      </c>
      <c r="AE29" s="228">
        <f t="shared" ref="AE29:AE30" si="66">SUM(AF29:AG29)</f>
        <v>30</v>
      </c>
      <c r="AF29" s="228">
        <v>11</v>
      </c>
      <c r="AG29" s="228">
        <v>19</v>
      </c>
      <c r="AH29" s="228">
        <v>1</v>
      </c>
      <c r="AI29" s="228">
        <v>1</v>
      </c>
      <c r="AJ29" s="228">
        <v>0</v>
      </c>
      <c r="AK29" s="228">
        <v>0</v>
      </c>
      <c r="AL29" s="228">
        <v>2</v>
      </c>
      <c r="AM29" s="228">
        <v>0</v>
      </c>
      <c r="AN29" s="228">
        <v>0</v>
      </c>
      <c r="AO29" s="228">
        <v>0</v>
      </c>
      <c r="AP29" s="228">
        <v>0</v>
      </c>
      <c r="AQ29" s="228">
        <v>0</v>
      </c>
      <c r="AR29" s="226">
        <v>8</v>
      </c>
      <c r="AS29" s="226">
        <v>15</v>
      </c>
      <c r="AT29" s="228">
        <v>2</v>
      </c>
      <c r="AU29" s="265">
        <v>0</v>
      </c>
      <c r="AV29" s="265">
        <v>0</v>
      </c>
      <c r="AW29" s="254">
        <v>1</v>
      </c>
      <c r="AX29" s="228">
        <v>0</v>
      </c>
      <c r="AY29" s="226">
        <v>0</v>
      </c>
      <c r="AZ29" s="228">
        <v>1</v>
      </c>
      <c r="BA29" s="228">
        <f t="shared" ref="BA29:BA30" si="67">BB29+BC29</f>
        <v>9</v>
      </c>
      <c r="BB29" s="228">
        <v>2</v>
      </c>
      <c r="BC29" s="228">
        <v>7</v>
      </c>
      <c r="BD29" s="228">
        <v>0</v>
      </c>
      <c r="BE29" s="228">
        <v>2</v>
      </c>
      <c r="BF29" s="254">
        <v>0</v>
      </c>
      <c r="BG29" s="228">
        <v>0</v>
      </c>
      <c r="BH29" s="228">
        <v>2</v>
      </c>
      <c r="BI29" s="226">
        <v>5</v>
      </c>
      <c r="BK29" s="238"/>
      <c r="BL29" s="225" t="s">
        <v>181</v>
      </c>
      <c r="BM29" s="228">
        <v>4</v>
      </c>
      <c r="BN29" s="226">
        <v>4</v>
      </c>
      <c r="BO29" s="308"/>
      <c r="BP29" s="6"/>
      <c r="BQ29" s="6"/>
      <c r="BR29" s="6"/>
      <c r="BS29" s="6"/>
      <c r="BT29" s="6"/>
    </row>
    <row r="30" spans="1:72" s="272" customFormat="1" ht="18" customHeight="1" x14ac:dyDescent="0.2">
      <c r="A30" s="235"/>
      <c r="B30" s="230" t="s">
        <v>47</v>
      </c>
      <c r="C30" s="271">
        <v>3</v>
      </c>
      <c r="D30" s="271">
        <v>3</v>
      </c>
      <c r="E30" s="269">
        <v>0</v>
      </c>
      <c r="F30" s="270">
        <v>22</v>
      </c>
      <c r="G30" s="268">
        <f t="shared" si="59"/>
        <v>238</v>
      </c>
      <c r="H30" s="268">
        <v>111</v>
      </c>
      <c r="I30" s="268">
        <v>127</v>
      </c>
      <c r="J30" s="268">
        <f t="shared" si="60"/>
        <v>37</v>
      </c>
      <c r="K30" s="268">
        <v>14</v>
      </c>
      <c r="L30" s="268">
        <v>23</v>
      </c>
      <c r="M30" s="268">
        <f t="shared" si="61"/>
        <v>45</v>
      </c>
      <c r="N30" s="271">
        <v>26</v>
      </c>
      <c r="O30" s="271">
        <v>19</v>
      </c>
      <c r="P30" s="268">
        <f t="shared" si="62"/>
        <v>29</v>
      </c>
      <c r="Q30" s="268">
        <v>10</v>
      </c>
      <c r="R30" s="268">
        <v>19</v>
      </c>
      <c r="S30" s="268">
        <f t="shared" si="63"/>
        <v>38</v>
      </c>
      <c r="T30" s="268">
        <v>17</v>
      </c>
      <c r="U30" s="268">
        <v>21</v>
      </c>
      <c r="V30" s="268">
        <f t="shared" si="64"/>
        <v>43</v>
      </c>
      <c r="W30" s="268">
        <v>17</v>
      </c>
      <c r="X30" s="268">
        <v>26</v>
      </c>
      <c r="Y30" s="268">
        <f t="shared" si="65"/>
        <v>46</v>
      </c>
      <c r="Z30" s="268">
        <v>27</v>
      </c>
      <c r="AA30" s="271">
        <v>19</v>
      </c>
      <c r="AC30" s="235"/>
      <c r="AD30" s="230" t="s">
        <v>47</v>
      </c>
      <c r="AE30" s="236">
        <f t="shared" si="66"/>
        <v>36</v>
      </c>
      <c r="AF30" s="236">
        <v>13</v>
      </c>
      <c r="AG30" s="236">
        <v>23</v>
      </c>
      <c r="AH30" s="236">
        <v>1</v>
      </c>
      <c r="AI30" s="236">
        <v>2</v>
      </c>
      <c r="AJ30" s="236">
        <v>0</v>
      </c>
      <c r="AK30" s="236">
        <v>0</v>
      </c>
      <c r="AL30" s="236">
        <v>2</v>
      </c>
      <c r="AM30" s="236">
        <v>1</v>
      </c>
      <c r="AN30" s="236">
        <v>0</v>
      </c>
      <c r="AO30" s="236">
        <v>0</v>
      </c>
      <c r="AP30" s="236">
        <v>0</v>
      </c>
      <c r="AQ30" s="236">
        <v>0</v>
      </c>
      <c r="AR30" s="232">
        <v>9</v>
      </c>
      <c r="AS30" s="232">
        <v>14</v>
      </c>
      <c r="AT30" s="236">
        <v>3</v>
      </c>
      <c r="AU30" s="269">
        <v>0</v>
      </c>
      <c r="AV30" s="269">
        <v>0</v>
      </c>
      <c r="AW30" s="273">
        <v>1</v>
      </c>
      <c r="AX30" s="273">
        <v>1</v>
      </c>
      <c r="AY30" s="232">
        <v>2</v>
      </c>
      <c r="AZ30" s="273">
        <v>0</v>
      </c>
      <c r="BA30" s="236">
        <f t="shared" si="67"/>
        <v>24</v>
      </c>
      <c r="BB30" s="236">
        <v>2</v>
      </c>
      <c r="BC30" s="236">
        <v>22</v>
      </c>
      <c r="BD30" s="236">
        <v>2</v>
      </c>
      <c r="BE30" s="236">
        <v>2</v>
      </c>
      <c r="BF30" s="269">
        <v>0</v>
      </c>
      <c r="BG30" s="273">
        <v>0</v>
      </c>
      <c r="BH30" s="236">
        <v>0</v>
      </c>
      <c r="BI30" s="232">
        <v>20</v>
      </c>
      <c r="BK30" s="235"/>
      <c r="BL30" s="230" t="s">
        <v>47</v>
      </c>
      <c r="BM30" s="236">
        <v>5</v>
      </c>
      <c r="BN30" s="232">
        <v>9</v>
      </c>
      <c r="BO30" s="308"/>
      <c r="BP30" s="6"/>
      <c r="BQ30" s="6"/>
      <c r="BR30" s="6"/>
      <c r="BS30" s="6"/>
      <c r="BT30" s="6"/>
    </row>
    <row r="31" spans="1:72" s="170" customFormat="1" ht="18" customHeight="1" x14ac:dyDescent="0.2">
      <c r="A31" s="449" t="s">
        <v>186</v>
      </c>
      <c r="B31" s="464"/>
      <c r="C31" s="166">
        <f>C32</f>
        <v>1</v>
      </c>
      <c r="D31" s="166">
        <f>D32</f>
        <v>1</v>
      </c>
      <c r="E31" s="166">
        <v>0</v>
      </c>
      <c r="F31" s="166">
        <f>F32</f>
        <v>6</v>
      </c>
      <c r="G31" s="166">
        <f t="shared" ref="G31:AA31" si="68">G32</f>
        <v>49</v>
      </c>
      <c r="H31" s="166">
        <f t="shared" si="68"/>
        <v>23</v>
      </c>
      <c r="I31" s="166">
        <f t="shared" si="68"/>
        <v>26</v>
      </c>
      <c r="J31" s="166">
        <f t="shared" si="68"/>
        <v>10</v>
      </c>
      <c r="K31" s="166">
        <f t="shared" si="68"/>
        <v>4</v>
      </c>
      <c r="L31" s="166">
        <f t="shared" si="68"/>
        <v>6</v>
      </c>
      <c r="M31" s="166">
        <f t="shared" si="68"/>
        <v>10</v>
      </c>
      <c r="N31" s="166">
        <f t="shared" si="68"/>
        <v>1</v>
      </c>
      <c r="O31" s="166">
        <f t="shared" si="68"/>
        <v>9</v>
      </c>
      <c r="P31" s="166">
        <f t="shared" si="68"/>
        <v>8</v>
      </c>
      <c r="Q31" s="166">
        <f t="shared" si="68"/>
        <v>8</v>
      </c>
      <c r="R31" s="166">
        <f t="shared" si="68"/>
        <v>0</v>
      </c>
      <c r="S31" s="166">
        <f t="shared" si="68"/>
        <v>9</v>
      </c>
      <c r="T31" s="166">
        <f t="shared" si="68"/>
        <v>3</v>
      </c>
      <c r="U31" s="166">
        <f t="shared" si="68"/>
        <v>6</v>
      </c>
      <c r="V31" s="166">
        <f t="shared" si="68"/>
        <v>5</v>
      </c>
      <c r="W31" s="166">
        <f t="shared" si="68"/>
        <v>3</v>
      </c>
      <c r="X31" s="166">
        <f t="shared" si="68"/>
        <v>2</v>
      </c>
      <c r="Y31" s="166">
        <f t="shared" si="68"/>
        <v>7</v>
      </c>
      <c r="Z31" s="166">
        <f t="shared" si="68"/>
        <v>4</v>
      </c>
      <c r="AA31" s="167">
        <f t="shared" si="68"/>
        <v>3</v>
      </c>
      <c r="AB31" s="168"/>
      <c r="AC31" s="449" t="s">
        <v>186</v>
      </c>
      <c r="AD31" s="450"/>
      <c r="AE31" s="163">
        <f t="shared" ref="AE31:BI31" si="69">AE32</f>
        <v>12</v>
      </c>
      <c r="AF31" s="163">
        <f t="shared" si="69"/>
        <v>2</v>
      </c>
      <c r="AG31" s="163">
        <f t="shared" si="69"/>
        <v>10</v>
      </c>
      <c r="AH31" s="163">
        <f t="shared" si="69"/>
        <v>0</v>
      </c>
      <c r="AI31" s="163">
        <f t="shared" si="69"/>
        <v>1</v>
      </c>
      <c r="AJ31" s="163">
        <f t="shared" si="69"/>
        <v>0</v>
      </c>
      <c r="AK31" s="163">
        <f t="shared" si="69"/>
        <v>0</v>
      </c>
      <c r="AL31" s="163">
        <f t="shared" si="69"/>
        <v>0</v>
      </c>
      <c r="AM31" s="163">
        <f t="shared" si="69"/>
        <v>1</v>
      </c>
      <c r="AN31" s="163">
        <f t="shared" si="69"/>
        <v>0</v>
      </c>
      <c r="AO31" s="163">
        <f t="shared" si="69"/>
        <v>0</v>
      </c>
      <c r="AP31" s="163">
        <f t="shared" si="69"/>
        <v>0</v>
      </c>
      <c r="AQ31" s="163">
        <f t="shared" si="69"/>
        <v>0</v>
      </c>
      <c r="AR31" s="164">
        <f>AR32</f>
        <v>2</v>
      </c>
      <c r="AS31" s="164">
        <v>4</v>
      </c>
      <c r="AT31" s="163">
        <f t="shared" si="69"/>
        <v>1</v>
      </c>
      <c r="AU31" s="163">
        <f t="shared" si="69"/>
        <v>1</v>
      </c>
      <c r="AV31" s="163">
        <f t="shared" si="69"/>
        <v>0</v>
      </c>
      <c r="AW31" s="163">
        <f t="shared" si="69"/>
        <v>1</v>
      </c>
      <c r="AX31" s="163">
        <f t="shared" si="69"/>
        <v>0</v>
      </c>
      <c r="AY31" s="163">
        <f t="shared" si="69"/>
        <v>1</v>
      </c>
      <c r="AZ31" s="163">
        <f>AZ32</f>
        <v>1</v>
      </c>
      <c r="BA31" s="163">
        <f t="shared" si="69"/>
        <v>3</v>
      </c>
      <c r="BB31" s="163">
        <f t="shared" si="69"/>
        <v>0</v>
      </c>
      <c r="BC31" s="163">
        <f t="shared" si="69"/>
        <v>3</v>
      </c>
      <c r="BD31" s="163">
        <f t="shared" si="69"/>
        <v>0</v>
      </c>
      <c r="BE31" s="163">
        <f t="shared" si="69"/>
        <v>1</v>
      </c>
      <c r="BF31" s="163">
        <f t="shared" si="69"/>
        <v>0</v>
      </c>
      <c r="BG31" s="163">
        <f t="shared" si="69"/>
        <v>0</v>
      </c>
      <c r="BH31" s="163">
        <f t="shared" si="69"/>
        <v>0</v>
      </c>
      <c r="BI31" s="164">
        <f t="shared" si="69"/>
        <v>2</v>
      </c>
      <c r="BJ31" s="168"/>
      <c r="BK31" s="449" t="s">
        <v>186</v>
      </c>
      <c r="BL31" s="450"/>
      <c r="BM31" s="163">
        <f t="shared" ref="BM31:BN31" si="70">BM32</f>
        <v>2</v>
      </c>
      <c r="BN31" s="163">
        <f t="shared" si="70"/>
        <v>4</v>
      </c>
      <c r="BO31" s="310"/>
      <c r="BP31" s="12"/>
      <c r="BQ31" s="12"/>
      <c r="BR31" s="12"/>
      <c r="BS31" s="12"/>
      <c r="BT31" s="12"/>
    </row>
    <row r="32" spans="1:72" s="9" customFormat="1" ht="18" customHeight="1" x14ac:dyDescent="0.2">
      <c r="A32" s="91"/>
      <c r="B32" s="59" t="s">
        <v>182</v>
      </c>
      <c r="C32" s="89">
        <v>1</v>
      </c>
      <c r="D32" s="89">
        <v>1</v>
      </c>
      <c r="E32" s="70">
        <v>0</v>
      </c>
      <c r="F32" s="4">
        <v>6</v>
      </c>
      <c r="G32" s="89">
        <f>SUM(H32:I32)</f>
        <v>49</v>
      </c>
      <c r="H32" s="89">
        <v>23</v>
      </c>
      <c r="I32" s="89">
        <v>26</v>
      </c>
      <c r="J32" s="89">
        <f>SUM(K32:L32)</f>
        <v>10</v>
      </c>
      <c r="K32" s="89">
        <v>4</v>
      </c>
      <c r="L32" s="89">
        <v>6</v>
      </c>
      <c r="M32" s="89">
        <f>SUM(N32:O32)</f>
        <v>10</v>
      </c>
      <c r="N32" s="88">
        <v>1</v>
      </c>
      <c r="O32" s="88">
        <v>9</v>
      </c>
      <c r="P32" s="89">
        <f>SUM(Q32:R32)</f>
        <v>8</v>
      </c>
      <c r="Q32" s="89">
        <v>8</v>
      </c>
      <c r="R32" s="89">
        <v>0</v>
      </c>
      <c r="S32" s="89">
        <f>SUM(T32:U32)</f>
        <v>9</v>
      </c>
      <c r="T32" s="89">
        <v>3</v>
      </c>
      <c r="U32" s="89">
        <v>6</v>
      </c>
      <c r="V32" s="89">
        <f>SUM(W32:X32)</f>
        <v>5</v>
      </c>
      <c r="W32" s="89">
        <v>3</v>
      </c>
      <c r="X32" s="89">
        <v>2</v>
      </c>
      <c r="Y32" s="89">
        <f>SUM(Z32:AA32)</f>
        <v>7</v>
      </c>
      <c r="Z32" s="89">
        <v>4</v>
      </c>
      <c r="AA32" s="88">
        <v>3</v>
      </c>
      <c r="AB32" s="20"/>
      <c r="AC32" s="91"/>
      <c r="AD32" s="59" t="s">
        <v>182</v>
      </c>
      <c r="AE32" s="60">
        <f>SUM(AF32:AG32)</f>
        <v>12</v>
      </c>
      <c r="AF32" s="60">
        <v>2</v>
      </c>
      <c r="AG32" s="60">
        <v>10</v>
      </c>
      <c r="AH32" s="69">
        <v>0</v>
      </c>
      <c r="AI32" s="60">
        <v>1</v>
      </c>
      <c r="AJ32" s="69">
        <v>0</v>
      </c>
      <c r="AK32" s="60">
        <v>0</v>
      </c>
      <c r="AL32" s="60">
        <v>0</v>
      </c>
      <c r="AM32" s="69">
        <v>1</v>
      </c>
      <c r="AN32" s="69">
        <v>0</v>
      </c>
      <c r="AO32" s="60">
        <v>0</v>
      </c>
      <c r="AP32" s="69">
        <v>0</v>
      </c>
      <c r="AQ32" s="60">
        <v>0</v>
      </c>
      <c r="AR32" s="61">
        <v>2</v>
      </c>
      <c r="AS32" s="61">
        <v>4</v>
      </c>
      <c r="AT32" s="69">
        <v>1</v>
      </c>
      <c r="AU32" s="61">
        <v>1</v>
      </c>
      <c r="AV32" s="70">
        <v>0</v>
      </c>
      <c r="AW32" s="69">
        <v>1</v>
      </c>
      <c r="AX32" s="69">
        <v>0</v>
      </c>
      <c r="AY32" s="70">
        <v>1</v>
      </c>
      <c r="AZ32" s="69">
        <v>1</v>
      </c>
      <c r="BA32" s="60">
        <f>BB32+BC32</f>
        <v>3</v>
      </c>
      <c r="BB32" s="60">
        <v>0</v>
      </c>
      <c r="BC32" s="60">
        <v>3</v>
      </c>
      <c r="BD32" s="60">
        <v>0</v>
      </c>
      <c r="BE32" s="69">
        <v>1</v>
      </c>
      <c r="BF32" s="70">
        <v>0</v>
      </c>
      <c r="BG32" s="60">
        <v>0</v>
      </c>
      <c r="BH32" s="60">
        <f t="shared" ref="BH32:BI32" si="71">BB32-BD32-BF32</f>
        <v>0</v>
      </c>
      <c r="BI32" s="61">
        <f t="shared" si="71"/>
        <v>2</v>
      </c>
      <c r="BJ32" s="20"/>
      <c r="BK32" s="91"/>
      <c r="BL32" s="59" t="s">
        <v>182</v>
      </c>
      <c r="BM32" s="60">
        <v>2</v>
      </c>
      <c r="BN32" s="303">
        <v>4</v>
      </c>
      <c r="BO32" s="308"/>
      <c r="BP32" s="6"/>
      <c r="BQ32" s="6"/>
      <c r="BR32" s="6"/>
      <c r="BS32" s="6"/>
      <c r="BT32" s="6"/>
    </row>
    <row r="33" spans="1:72" s="170" customFormat="1" ht="18" customHeight="1" x14ac:dyDescent="0.2">
      <c r="A33" s="449" t="s">
        <v>185</v>
      </c>
      <c r="B33" s="464"/>
      <c r="C33" s="166">
        <f>SUM(C34:C36)</f>
        <v>5</v>
      </c>
      <c r="D33" s="166">
        <f>SUM(D34:D36)</f>
        <v>5</v>
      </c>
      <c r="E33" s="166">
        <v>0</v>
      </c>
      <c r="F33" s="166">
        <f>SUM(F34:F36)</f>
        <v>63</v>
      </c>
      <c r="G33" s="166">
        <f t="shared" ref="G33:AA33" si="72">SUM(G34:G36)</f>
        <v>1371</v>
      </c>
      <c r="H33" s="166">
        <f t="shared" si="72"/>
        <v>702</v>
      </c>
      <c r="I33" s="166">
        <f t="shared" si="72"/>
        <v>669</v>
      </c>
      <c r="J33" s="166">
        <f t="shared" ref="J33" si="73">SUM(J34:J36)</f>
        <v>248</v>
      </c>
      <c r="K33" s="166">
        <f t="shared" si="72"/>
        <v>123</v>
      </c>
      <c r="L33" s="166">
        <f t="shared" si="72"/>
        <v>125</v>
      </c>
      <c r="M33" s="166">
        <f t="shared" ref="M33" si="74">SUM(M34:M36)</f>
        <v>218</v>
      </c>
      <c r="N33" s="166">
        <f t="shared" si="72"/>
        <v>111</v>
      </c>
      <c r="O33" s="166">
        <f t="shared" si="72"/>
        <v>107</v>
      </c>
      <c r="P33" s="166">
        <f t="shared" ref="P33" si="75">SUM(P34:P36)</f>
        <v>230</v>
      </c>
      <c r="Q33" s="166">
        <f t="shared" si="72"/>
        <v>119</v>
      </c>
      <c r="R33" s="166">
        <f t="shared" si="72"/>
        <v>111</v>
      </c>
      <c r="S33" s="166">
        <f t="shared" ref="S33" si="76">SUM(S34:S36)</f>
        <v>198</v>
      </c>
      <c r="T33" s="166">
        <f t="shared" si="72"/>
        <v>104</v>
      </c>
      <c r="U33" s="166">
        <f t="shared" si="72"/>
        <v>94</v>
      </c>
      <c r="V33" s="166">
        <f t="shared" ref="V33" si="77">SUM(V34:V36)</f>
        <v>222</v>
      </c>
      <c r="W33" s="166">
        <f t="shared" si="72"/>
        <v>120</v>
      </c>
      <c r="X33" s="166">
        <f t="shared" si="72"/>
        <v>102</v>
      </c>
      <c r="Y33" s="166">
        <f t="shared" ref="Y33" si="78">SUM(Y34:Y36)</f>
        <v>255</v>
      </c>
      <c r="Z33" s="166">
        <f t="shared" si="72"/>
        <v>125</v>
      </c>
      <c r="AA33" s="167">
        <f t="shared" si="72"/>
        <v>130</v>
      </c>
      <c r="AB33" s="168"/>
      <c r="AC33" s="449" t="s">
        <v>185</v>
      </c>
      <c r="AD33" s="450"/>
      <c r="AE33" s="163">
        <f t="shared" ref="AE33:BI33" si="79">SUM(AE34:AE36)</f>
        <v>95</v>
      </c>
      <c r="AF33" s="163">
        <f t="shared" si="79"/>
        <v>29</v>
      </c>
      <c r="AG33" s="163">
        <f t="shared" si="79"/>
        <v>66</v>
      </c>
      <c r="AH33" s="163">
        <f t="shared" si="79"/>
        <v>4</v>
      </c>
      <c r="AI33" s="163">
        <f t="shared" si="79"/>
        <v>1</v>
      </c>
      <c r="AJ33" s="163">
        <f>SUM(AJ34:AJ36)</f>
        <v>0</v>
      </c>
      <c r="AK33" s="163">
        <f>SUM(AK34:AK36)</f>
        <v>0</v>
      </c>
      <c r="AL33" s="163">
        <f t="shared" si="79"/>
        <v>4</v>
      </c>
      <c r="AM33" s="163">
        <f t="shared" si="79"/>
        <v>1</v>
      </c>
      <c r="AN33" s="163">
        <f t="shared" si="79"/>
        <v>0</v>
      </c>
      <c r="AO33" s="163">
        <f t="shared" si="79"/>
        <v>0</v>
      </c>
      <c r="AP33" s="163">
        <f t="shared" si="79"/>
        <v>0</v>
      </c>
      <c r="AQ33" s="163">
        <f t="shared" si="79"/>
        <v>0</v>
      </c>
      <c r="AR33" s="164">
        <f t="shared" si="79"/>
        <v>19</v>
      </c>
      <c r="AS33" s="164">
        <f t="shared" si="79"/>
        <v>54</v>
      </c>
      <c r="AT33" s="163">
        <f t="shared" si="79"/>
        <v>5</v>
      </c>
      <c r="AU33" s="163">
        <f t="shared" si="79"/>
        <v>0</v>
      </c>
      <c r="AV33" s="163">
        <f t="shared" si="79"/>
        <v>0</v>
      </c>
      <c r="AW33" s="163">
        <f t="shared" si="79"/>
        <v>1</v>
      </c>
      <c r="AX33" s="163">
        <f t="shared" si="79"/>
        <v>2</v>
      </c>
      <c r="AY33" s="163">
        <f t="shared" si="79"/>
        <v>4</v>
      </c>
      <c r="AZ33" s="163">
        <f t="shared" si="79"/>
        <v>5</v>
      </c>
      <c r="BA33" s="163">
        <f t="shared" si="79"/>
        <v>17</v>
      </c>
      <c r="BB33" s="163">
        <f t="shared" si="79"/>
        <v>6</v>
      </c>
      <c r="BC33" s="163">
        <f t="shared" si="79"/>
        <v>11</v>
      </c>
      <c r="BD33" s="163">
        <f t="shared" si="79"/>
        <v>0</v>
      </c>
      <c r="BE33" s="163">
        <f t="shared" si="79"/>
        <v>5</v>
      </c>
      <c r="BF33" s="163">
        <f>SUM(BF34:BF36)</f>
        <v>0</v>
      </c>
      <c r="BG33" s="163">
        <f t="shared" si="79"/>
        <v>0</v>
      </c>
      <c r="BH33" s="163">
        <f>SUM(BH34:BH36)</f>
        <v>6</v>
      </c>
      <c r="BI33" s="164">
        <f t="shared" si="79"/>
        <v>6</v>
      </c>
      <c r="BJ33" s="172"/>
      <c r="BK33" s="449" t="s">
        <v>185</v>
      </c>
      <c r="BL33" s="450"/>
      <c r="BM33" s="163">
        <f t="shared" ref="BM33" si="80">SUM(BM34:BM36)</f>
        <v>12</v>
      </c>
      <c r="BN33" s="164">
        <f>SUM(BN34:BN36)</f>
        <v>30</v>
      </c>
      <c r="BO33" s="310"/>
      <c r="BP33" s="12"/>
      <c r="BQ33" s="12"/>
      <c r="BR33" s="12"/>
      <c r="BS33" s="12"/>
      <c r="BT33" s="12"/>
    </row>
    <row r="34" spans="1:72" s="252" customFormat="1" ht="18" customHeight="1" x14ac:dyDescent="0.2">
      <c r="A34" s="238"/>
      <c r="B34" s="253" t="s">
        <v>48</v>
      </c>
      <c r="C34" s="250">
        <v>3</v>
      </c>
      <c r="D34" s="250">
        <v>3</v>
      </c>
      <c r="E34" s="265">
        <v>0</v>
      </c>
      <c r="F34" s="251">
        <v>35</v>
      </c>
      <c r="G34" s="250">
        <f t="shared" ref="G34:G36" si="81">SUM(H34:I34)</f>
        <v>715</v>
      </c>
      <c r="H34" s="250">
        <v>365</v>
      </c>
      <c r="I34" s="250">
        <v>350</v>
      </c>
      <c r="J34" s="250">
        <f t="shared" ref="J34:J36" si="82">SUM(K34:L34)</f>
        <v>135</v>
      </c>
      <c r="K34" s="250">
        <v>64</v>
      </c>
      <c r="L34" s="250">
        <v>71</v>
      </c>
      <c r="M34" s="250">
        <f t="shared" ref="M34:M36" si="83">SUM(N34:O34)</f>
        <v>109</v>
      </c>
      <c r="N34" s="249">
        <v>51</v>
      </c>
      <c r="O34" s="249">
        <v>58</v>
      </c>
      <c r="P34" s="250">
        <f t="shared" ref="P34:P36" si="84">SUM(Q34:R34)</f>
        <v>112</v>
      </c>
      <c r="Q34" s="250">
        <v>61</v>
      </c>
      <c r="R34" s="250">
        <v>51</v>
      </c>
      <c r="S34" s="250">
        <f t="shared" ref="S34:S36" si="85">SUM(T34:U34)</f>
        <v>107</v>
      </c>
      <c r="T34" s="250">
        <v>54</v>
      </c>
      <c r="U34" s="250">
        <v>53</v>
      </c>
      <c r="V34" s="250">
        <f t="shared" ref="V34:V36" si="86">SUM(W34:X34)</f>
        <v>110</v>
      </c>
      <c r="W34" s="250">
        <v>67</v>
      </c>
      <c r="X34" s="250">
        <v>43</v>
      </c>
      <c r="Y34" s="250">
        <f t="shared" ref="Y34:Y36" si="87">SUM(Z34:AA34)</f>
        <v>142</v>
      </c>
      <c r="Z34" s="250">
        <v>68</v>
      </c>
      <c r="AA34" s="249">
        <v>74</v>
      </c>
      <c r="AC34" s="238"/>
      <c r="AD34" s="253" t="s">
        <v>48</v>
      </c>
      <c r="AE34" s="228">
        <f t="shared" ref="AE34:AE36" si="88">SUM(AF34:AG34)</f>
        <v>54</v>
      </c>
      <c r="AF34" s="228">
        <v>16</v>
      </c>
      <c r="AG34" s="228">
        <v>38</v>
      </c>
      <c r="AH34" s="228">
        <v>2</v>
      </c>
      <c r="AI34" s="254">
        <v>1</v>
      </c>
      <c r="AJ34" s="228">
        <v>0</v>
      </c>
      <c r="AK34" s="254">
        <v>0</v>
      </c>
      <c r="AL34" s="228">
        <v>3</v>
      </c>
      <c r="AM34" s="228">
        <v>0</v>
      </c>
      <c r="AN34" s="228">
        <v>0</v>
      </c>
      <c r="AO34" s="254">
        <v>0</v>
      </c>
      <c r="AP34" s="228">
        <v>0</v>
      </c>
      <c r="AQ34" s="254">
        <v>0</v>
      </c>
      <c r="AR34" s="226">
        <v>9</v>
      </c>
      <c r="AS34" s="226">
        <v>30</v>
      </c>
      <c r="AT34" s="228">
        <v>3</v>
      </c>
      <c r="AU34" s="265">
        <v>0</v>
      </c>
      <c r="AV34" s="265">
        <v>0</v>
      </c>
      <c r="AW34" s="254">
        <v>1</v>
      </c>
      <c r="AX34" s="228">
        <v>2</v>
      </c>
      <c r="AY34" s="226">
        <v>3</v>
      </c>
      <c r="AZ34" s="228">
        <v>3</v>
      </c>
      <c r="BA34" s="228">
        <f t="shared" ref="BA34:BA36" si="89">BB34+BC34</f>
        <v>9</v>
      </c>
      <c r="BB34" s="228">
        <v>3</v>
      </c>
      <c r="BC34" s="228">
        <v>6</v>
      </c>
      <c r="BD34" s="254">
        <v>0</v>
      </c>
      <c r="BE34" s="228">
        <v>3</v>
      </c>
      <c r="BF34" s="254">
        <v>0</v>
      </c>
      <c r="BG34" s="228">
        <v>0</v>
      </c>
      <c r="BH34" s="228">
        <v>3</v>
      </c>
      <c r="BI34" s="226">
        <v>3</v>
      </c>
      <c r="BK34" s="238"/>
      <c r="BL34" s="253" t="s">
        <v>48</v>
      </c>
      <c r="BM34" s="228">
        <v>7</v>
      </c>
      <c r="BN34" s="226">
        <v>18</v>
      </c>
      <c r="BO34" s="308"/>
      <c r="BP34" s="6"/>
      <c r="BQ34" s="6"/>
      <c r="BR34" s="6"/>
      <c r="BS34" s="6"/>
      <c r="BT34" s="6"/>
    </row>
    <row r="35" spans="1:72" s="211" customFormat="1" ht="18" customHeight="1" x14ac:dyDescent="0.2">
      <c r="A35" s="223"/>
      <c r="B35" s="257" t="s">
        <v>49</v>
      </c>
      <c r="C35" s="208">
        <v>1</v>
      </c>
      <c r="D35" s="208">
        <v>1</v>
      </c>
      <c r="E35" s="214">
        <v>0</v>
      </c>
      <c r="F35" s="256">
        <v>14</v>
      </c>
      <c r="G35" s="208">
        <f t="shared" si="81"/>
        <v>289</v>
      </c>
      <c r="H35" s="208">
        <v>153</v>
      </c>
      <c r="I35" s="208">
        <v>136</v>
      </c>
      <c r="J35" s="208">
        <f t="shared" si="82"/>
        <v>48</v>
      </c>
      <c r="K35" s="208">
        <v>27</v>
      </c>
      <c r="L35" s="208">
        <v>21</v>
      </c>
      <c r="M35" s="208">
        <f t="shared" si="83"/>
        <v>42</v>
      </c>
      <c r="N35" s="210">
        <v>25</v>
      </c>
      <c r="O35" s="210">
        <v>17</v>
      </c>
      <c r="P35" s="208">
        <f t="shared" si="84"/>
        <v>49</v>
      </c>
      <c r="Q35" s="208">
        <v>22</v>
      </c>
      <c r="R35" s="208">
        <v>27</v>
      </c>
      <c r="S35" s="208">
        <f t="shared" si="85"/>
        <v>41</v>
      </c>
      <c r="T35" s="208">
        <v>23</v>
      </c>
      <c r="U35" s="208">
        <v>18</v>
      </c>
      <c r="V35" s="208">
        <f t="shared" si="86"/>
        <v>54</v>
      </c>
      <c r="W35" s="208">
        <v>23</v>
      </c>
      <c r="X35" s="208">
        <v>31</v>
      </c>
      <c r="Y35" s="208">
        <f t="shared" si="87"/>
        <v>55</v>
      </c>
      <c r="Z35" s="208">
        <v>33</v>
      </c>
      <c r="AA35" s="210">
        <v>22</v>
      </c>
      <c r="AC35" s="223"/>
      <c r="AD35" s="257" t="s">
        <v>49</v>
      </c>
      <c r="AE35" s="212">
        <f t="shared" si="88"/>
        <v>20</v>
      </c>
      <c r="AF35" s="212">
        <v>7</v>
      </c>
      <c r="AG35" s="212">
        <v>13</v>
      </c>
      <c r="AH35" s="212">
        <v>1</v>
      </c>
      <c r="AI35" s="212">
        <v>0</v>
      </c>
      <c r="AJ35" s="212">
        <v>0</v>
      </c>
      <c r="AK35" s="212">
        <v>0</v>
      </c>
      <c r="AL35" s="212">
        <v>1</v>
      </c>
      <c r="AM35" s="212">
        <v>0</v>
      </c>
      <c r="AN35" s="212">
        <v>0</v>
      </c>
      <c r="AO35" s="212">
        <v>0</v>
      </c>
      <c r="AP35" s="212">
        <v>0</v>
      </c>
      <c r="AQ35" s="212">
        <v>0</v>
      </c>
      <c r="AR35" s="213">
        <v>5</v>
      </c>
      <c r="AS35" s="213">
        <v>12</v>
      </c>
      <c r="AT35" s="212">
        <v>1</v>
      </c>
      <c r="AU35" s="213">
        <v>0</v>
      </c>
      <c r="AV35" s="214">
        <v>0</v>
      </c>
      <c r="AW35" s="209">
        <v>0</v>
      </c>
      <c r="AX35" s="209">
        <v>0</v>
      </c>
      <c r="AY35" s="214">
        <v>0</v>
      </c>
      <c r="AZ35" s="212">
        <v>1</v>
      </c>
      <c r="BA35" s="212">
        <f t="shared" si="89"/>
        <v>6</v>
      </c>
      <c r="BB35" s="212">
        <v>2</v>
      </c>
      <c r="BC35" s="212">
        <v>4</v>
      </c>
      <c r="BD35" s="212">
        <v>0</v>
      </c>
      <c r="BE35" s="212">
        <v>1</v>
      </c>
      <c r="BF35" s="214">
        <v>0</v>
      </c>
      <c r="BG35" s="209">
        <v>0</v>
      </c>
      <c r="BH35" s="212">
        <v>2</v>
      </c>
      <c r="BI35" s="213">
        <v>3</v>
      </c>
      <c r="BK35" s="223"/>
      <c r="BL35" s="257" t="s">
        <v>49</v>
      </c>
      <c r="BM35" s="212">
        <v>3</v>
      </c>
      <c r="BN35" s="213">
        <v>3</v>
      </c>
      <c r="BO35" s="308"/>
      <c r="BP35" s="6"/>
      <c r="BQ35" s="6"/>
      <c r="BR35" s="6"/>
      <c r="BS35" s="6"/>
      <c r="BT35" s="6"/>
    </row>
    <row r="36" spans="1:72" s="272" customFormat="1" ht="18" customHeight="1" x14ac:dyDescent="0.2">
      <c r="A36" s="235"/>
      <c r="B36" s="230" t="s">
        <v>166</v>
      </c>
      <c r="C36" s="271">
        <v>1</v>
      </c>
      <c r="D36" s="271">
        <v>1</v>
      </c>
      <c r="E36" s="269">
        <v>0</v>
      </c>
      <c r="F36" s="270">
        <v>14</v>
      </c>
      <c r="G36" s="271">
        <f t="shared" si="81"/>
        <v>367</v>
      </c>
      <c r="H36" s="271">
        <v>184</v>
      </c>
      <c r="I36" s="271">
        <v>183</v>
      </c>
      <c r="J36" s="271">
        <f t="shared" si="82"/>
        <v>65</v>
      </c>
      <c r="K36" s="271">
        <v>32</v>
      </c>
      <c r="L36" s="271">
        <v>33</v>
      </c>
      <c r="M36" s="271">
        <f t="shared" si="83"/>
        <v>67</v>
      </c>
      <c r="N36" s="271">
        <v>35</v>
      </c>
      <c r="O36" s="271">
        <v>32</v>
      </c>
      <c r="P36" s="271">
        <f t="shared" si="84"/>
        <v>69</v>
      </c>
      <c r="Q36" s="271">
        <v>36</v>
      </c>
      <c r="R36" s="271">
        <v>33</v>
      </c>
      <c r="S36" s="271">
        <f t="shared" si="85"/>
        <v>50</v>
      </c>
      <c r="T36" s="271">
        <v>27</v>
      </c>
      <c r="U36" s="271">
        <v>23</v>
      </c>
      <c r="V36" s="271">
        <f t="shared" si="86"/>
        <v>58</v>
      </c>
      <c r="W36" s="271">
        <v>30</v>
      </c>
      <c r="X36" s="271">
        <v>28</v>
      </c>
      <c r="Y36" s="271">
        <f t="shared" si="87"/>
        <v>58</v>
      </c>
      <c r="Z36" s="271">
        <v>24</v>
      </c>
      <c r="AA36" s="271">
        <v>34</v>
      </c>
      <c r="AC36" s="235"/>
      <c r="AD36" s="230" t="s">
        <v>166</v>
      </c>
      <c r="AE36" s="236">
        <f t="shared" si="88"/>
        <v>21</v>
      </c>
      <c r="AF36" s="236">
        <v>6</v>
      </c>
      <c r="AG36" s="236">
        <v>15</v>
      </c>
      <c r="AH36" s="236">
        <v>1</v>
      </c>
      <c r="AI36" s="236">
        <v>0</v>
      </c>
      <c r="AJ36" s="236">
        <v>0</v>
      </c>
      <c r="AK36" s="236">
        <v>0</v>
      </c>
      <c r="AL36" s="236">
        <v>0</v>
      </c>
      <c r="AM36" s="273">
        <v>1</v>
      </c>
      <c r="AN36" s="236">
        <v>0</v>
      </c>
      <c r="AO36" s="236">
        <v>0</v>
      </c>
      <c r="AP36" s="236">
        <v>0</v>
      </c>
      <c r="AQ36" s="236">
        <v>0</v>
      </c>
      <c r="AR36" s="232">
        <v>5</v>
      </c>
      <c r="AS36" s="232">
        <v>12</v>
      </c>
      <c r="AT36" s="236">
        <v>1</v>
      </c>
      <c r="AU36" s="269">
        <v>0</v>
      </c>
      <c r="AV36" s="269">
        <v>0</v>
      </c>
      <c r="AW36" s="273">
        <v>0</v>
      </c>
      <c r="AX36" s="273">
        <v>0</v>
      </c>
      <c r="AY36" s="269">
        <v>1</v>
      </c>
      <c r="AZ36" s="236">
        <v>1</v>
      </c>
      <c r="BA36" s="236">
        <f t="shared" si="89"/>
        <v>2</v>
      </c>
      <c r="BB36" s="236">
        <v>1</v>
      </c>
      <c r="BC36" s="236">
        <v>1</v>
      </c>
      <c r="BD36" s="273">
        <v>0</v>
      </c>
      <c r="BE36" s="236">
        <v>1</v>
      </c>
      <c r="BF36" s="273">
        <v>0</v>
      </c>
      <c r="BG36" s="273">
        <v>0</v>
      </c>
      <c r="BH36" s="236">
        <v>1</v>
      </c>
      <c r="BI36" s="232">
        <v>0</v>
      </c>
      <c r="BK36" s="235"/>
      <c r="BL36" s="230" t="s">
        <v>166</v>
      </c>
      <c r="BM36" s="236">
        <v>2</v>
      </c>
      <c r="BN36" s="232">
        <v>9</v>
      </c>
      <c r="BO36" s="308"/>
      <c r="BP36" s="6"/>
      <c r="BQ36" s="6"/>
      <c r="BR36" s="6"/>
      <c r="BS36" s="6"/>
      <c r="BT36" s="6"/>
    </row>
    <row r="37" spans="1:72" s="170" customFormat="1" ht="18" customHeight="1" x14ac:dyDescent="0.2">
      <c r="A37" s="449" t="s">
        <v>184</v>
      </c>
      <c r="B37" s="464"/>
      <c r="C37" s="167">
        <f>SUM(C38:C40)</f>
        <v>14</v>
      </c>
      <c r="D37" s="167">
        <f>SUM(D38:D40)</f>
        <v>14</v>
      </c>
      <c r="E37" s="167">
        <v>0</v>
      </c>
      <c r="F37" s="167">
        <f>SUM(F38:F40)</f>
        <v>103</v>
      </c>
      <c r="G37" s="167">
        <f t="shared" ref="G37:AA37" si="90">SUM(G38:G40)</f>
        <v>1530</v>
      </c>
      <c r="H37" s="167">
        <f t="shared" si="90"/>
        <v>788</v>
      </c>
      <c r="I37" s="167">
        <f t="shared" si="90"/>
        <v>742</v>
      </c>
      <c r="J37" s="167">
        <f t="shared" ref="J37" si="91">SUM(J38:J40)</f>
        <v>248</v>
      </c>
      <c r="K37" s="167">
        <f t="shared" si="90"/>
        <v>119</v>
      </c>
      <c r="L37" s="167">
        <f t="shared" si="90"/>
        <v>129</v>
      </c>
      <c r="M37" s="167">
        <f t="shared" ref="M37" si="92">SUM(M38:M40)</f>
        <v>242</v>
      </c>
      <c r="N37" s="167">
        <f t="shared" si="90"/>
        <v>117</v>
      </c>
      <c r="O37" s="167">
        <f t="shared" si="90"/>
        <v>125</v>
      </c>
      <c r="P37" s="167">
        <f t="shared" ref="P37" si="93">SUM(P38:P40)</f>
        <v>247</v>
      </c>
      <c r="Q37" s="167">
        <f t="shared" si="90"/>
        <v>129</v>
      </c>
      <c r="R37" s="167">
        <f t="shared" si="90"/>
        <v>118</v>
      </c>
      <c r="S37" s="167">
        <f t="shared" ref="S37" si="94">SUM(S38:S40)</f>
        <v>283</v>
      </c>
      <c r="T37" s="167">
        <f t="shared" si="90"/>
        <v>167</v>
      </c>
      <c r="U37" s="167">
        <f t="shared" si="90"/>
        <v>116</v>
      </c>
      <c r="V37" s="167">
        <f t="shared" ref="V37" si="95">SUM(V38:V40)</f>
        <v>247</v>
      </c>
      <c r="W37" s="167">
        <f t="shared" si="90"/>
        <v>121</v>
      </c>
      <c r="X37" s="167">
        <f t="shared" si="90"/>
        <v>126</v>
      </c>
      <c r="Y37" s="167">
        <f t="shared" ref="Y37" si="96">SUM(Y38:Y40)</f>
        <v>263</v>
      </c>
      <c r="Z37" s="167">
        <f t="shared" si="90"/>
        <v>135</v>
      </c>
      <c r="AA37" s="167">
        <f t="shared" si="90"/>
        <v>128</v>
      </c>
      <c r="AB37" s="168"/>
      <c r="AC37" s="449" t="s">
        <v>184</v>
      </c>
      <c r="AD37" s="450"/>
      <c r="AE37" s="163">
        <f>SUM(AE38:AE40)</f>
        <v>173</v>
      </c>
      <c r="AF37" s="163">
        <f t="shared" ref="AF37:BI37" si="97">SUM(AF38:AF40)</f>
        <v>69</v>
      </c>
      <c r="AG37" s="163">
        <f t="shared" si="97"/>
        <v>104</v>
      </c>
      <c r="AH37" s="163">
        <f t="shared" si="97"/>
        <v>12</v>
      </c>
      <c r="AI37" s="163">
        <f t="shared" si="97"/>
        <v>2</v>
      </c>
      <c r="AJ37" s="163">
        <f>SUM(AJ38:AJ40)</f>
        <v>0</v>
      </c>
      <c r="AK37" s="163">
        <f>SUM(AK38:AK40)</f>
        <v>0</v>
      </c>
      <c r="AL37" s="163">
        <f t="shared" si="97"/>
        <v>14</v>
      </c>
      <c r="AM37" s="163">
        <f t="shared" si="97"/>
        <v>0</v>
      </c>
      <c r="AN37" s="163">
        <f>SUM(AN38:AN40)</f>
        <v>0</v>
      </c>
      <c r="AO37" s="163">
        <f>SUM(AO38:AO40)</f>
        <v>0</v>
      </c>
      <c r="AP37" s="163">
        <f>SUM(AP38:AP40)</f>
        <v>0</v>
      </c>
      <c r="AQ37" s="163">
        <f>SUM(AQ38:AQ40)</f>
        <v>0</v>
      </c>
      <c r="AR37" s="164">
        <f t="shared" si="97"/>
        <v>41</v>
      </c>
      <c r="AS37" s="164">
        <f t="shared" si="97"/>
        <v>82</v>
      </c>
      <c r="AT37" s="163">
        <f t="shared" si="97"/>
        <v>11</v>
      </c>
      <c r="AU37" s="163">
        <f t="shared" si="97"/>
        <v>3</v>
      </c>
      <c r="AV37" s="163">
        <f t="shared" si="97"/>
        <v>0</v>
      </c>
      <c r="AW37" s="163">
        <f t="shared" si="97"/>
        <v>2</v>
      </c>
      <c r="AX37" s="163">
        <f t="shared" si="97"/>
        <v>2</v>
      </c>
      <c r="AY37" s="163">
        <f t="shared" si="97"/>
        <v>4</v>
      </c>
      <c r="AZ37" s="163">
        <f t="shared" si="97"/>
        <v>6</v>
      </c>
      <c r="BA37" s="163">
        <f t="shared" si="97"/>
        <v>47</v>
      </c>
      <c r="BB37" s="163">
        <f t="shared" si="97"/>
        <v>18</v>
      </c>
      <c r="BC37" s="163">
        <f t="shared" si="97"/>
        <v>29</v>
      </c>
      <c r="BD37" s="163">
        <f t="shared" si="97"/>
        <v>4</v>
      </c>
      <c r="BE37" s="163">
        <f t="shared" si="97"/>
        <v>11</v>
      </c>
      <c r="BF37" s="163">
        <f t="shared" si="97"/>
        <v>0</v>
      </c>
      <c r="BG37" s="163">
        <f t="shared" si="97"/>
        <v>1</v>
      </c>
      <c r="BH37" s="163">
        <f t="shared" si="97"/>
        <v>14</v>
      </c>
      <c r="BI37" s="164">
        <f t="shared" si="97"/>
        <v>17</v>
      </c>
      <c r="BJ37" s="168"/>
      <c r="BK37" s="449" t="s">
        <v>184</v>
      </c>
      <c r="BL37" s="450"/>
      <c r="BM37" s="163">
        <f t="shared" ref="BM37:BN37" si="98">SUM(BM38:BM40)</f>
        <v>17</v>
      </c>
      <c r="BN37" s="164">
        <f t="shared" si="98"/>
        <v>36</v>
      </c>
      <c r="BO37" s="310"/>
      <c r="BP37" s="12"/>
      <c r="BQ37" s="12"/>
      <c r="BR37" s="12"/>
      <c r="BS37" s="12"/>
      <c r="BT37" s="12"/>
    </row>
    <row r="38" spans="1:72" s="252" customFormat="1" ht="18" customHeight="1" x14ac:dyDescent="0.2">
      <c r="A38" s="264"/>
      <c r="B38" s="253" t="s">
        <v>50</v>
      </c>
      <c r="C38" s="250">
        <v>4</v>
      </c>
      <c r="D38" s="250">
        <v>4</v>
      </c>
      <c r="E38" s="265">
        <v>0</v>
      </c>
      <c r="F38" s="275">
        <v>32</v>
      </c>
      <c r="G38" s="250">
        <f t="shared" ref="G38:G40" si="99">SUM(H38:I38)</f>
        <v>572</v>
      </c>
      <c r="H38" s="250">
        <v>294</v>
      </c>
      <c r="I38" s="250">
        <v>278</v>
      </c>
      <c r="J38" s="250">
        <f t="shared" ref="J38:J40" si="100">SUM(K38:L38)</f>
        <v>93</v>
      </c>
      <c r="K38" s="250">
        <v>50</v>
      </c>
      <c r="L38" s="250">
        <v>43</v>
      </c>
      <c r="M38" s="250">
        <f t="shared" ref="M38:M40" si="101">SUM(N38:O38)</f>
        <v>82</v>
      </c>
      <c r="N38" s="249">
        <v>38</v>
      </c>
      <c r="O38" s="249">
        <v>44</v>
      </c>
      <c r="P38" s="250">
        <f t="shared" ref="P38:P40" si="102">SUM(Q38:R38)</f>
        <v>96</v>
      </c>
      <c r="Q38" s="250">
        <v>48</v>
      </c>
      <c r="R38" s="250">
        <v>48</v>
      </c>
      <c r="S38" s="250">
        <f t="shared" ref="S38:S40" si="103">SUM(T38:U38)</f>
        <v>116</v>
      </c>
      <c r="T38" s="250">
        <v>70</v>
      </c>
      <c r="U38" s="250">
        <v>46</v>
      </c>
      <c r="V38" s="250">
        <f t="shared" ref="V38:V40" si="104">SUM(W38:X38)</f>
        <v>81</v>
      </c>
      <c r="W38" s="250">
        <v>39</v>
      </c>
      <c r="X38" s="250">
        <v>42</v>
      </c>
      <c r="Y38" s="250">
        <f t="shared" ref="Y38:Y40" si="105">SUM(Z38:AA38)</f>
        <v>104</v>
      </c>
      <c r="Z38" s="250">
        <v>49</v>
      </c>
      <c r="AA38" s="249">
        <v>55</v>
      </c>
      <c r="AC38" s="264"/>
      <c r="AD38" s="253" t="s">
        <v>50</v>
      </c>
      <c r="AE38" s="250">
        <f t="shared" ref="AE38:AE40" si="106">SUM(AF38:AG38)</f>
        <v>53</v>
      </c>
      <c r="AF38" s="250">
        <v>20</v>
      </c>
      <c r="AG38" s="250">
        <v>33</v>
      </c>
      <c r="AH38" s="250">
        <v>4</v>
      </c>
      <c r="AI38" s="254">
        <v>0</v>
      </c>
      <c r="AJ38" s="250">
        <v>0</v>
      </c>
      <c r="AK38" s="254">
        <v>0</v>
      </c>
      <c r="AL38" s="250">
        <v>4</v>
      </c>
      <c r="AM38" s="228">
        <v>0</v>
      </c>
      <c r="AN38" s="250">
        <v>0</v>
      </c>
      <c r="AO38" s="254">
        <v>0</v>
      </c>
      <c r="AP38" s="250">
        <v>0</v>
      </c>
      <c r="AQ38" s="254">
        <v>0</v>
      </c>
      <c r="AR38" s="249">
        <v>12</v>
      </c>
      <c r="AS38" s="249">
        <v>28</v>
      </c>
      <c r="AT38" s="250">
        <v>4</v>
      </c>
      <c r="AU38" s="265">
        <v>0</v>
      </c>
      <c r="AV38" s="265">
        <v>0</v>
      </c>
      <c r="AW38" s="254">
        <v>0</v>
      </c>
      <c r="AX38" s="254">
        <v>0</v>
      </c>
      <c r="AY38" s="226">
        <v>1</v>
      </c>
      <c r="AZ38" s="228">
        <v>1</v>
      </c>
      <c r="BA38" s="228">
        <f t="shared" ref="BA38:BA40" si="107">BB38+BC38</f>
        <v>23</v>
      </c>
      <c r="BB38" s="228">
        <v>6</v>
      </c>
      <c r="BC38" s="228">
        <v>17</v>
      </c>
      <c r="BD38" s="228">
        <v>2</v>
      </c>
      <c r="BE38" s="228">
        <v>2</v>
      </c>
      <c r="BF38" s="254">
        <v>0</v>
      </c>
      <c r="BG38" s="254">
        <v>0</v>
      </c>
      <c r="BH38" s="228">
        <v>4</v>
      </c>
      <c r="BI38" s="226">
        <v>15</v>
      </c>
      <c r="BK38" s="264"/>
      <c r="BL38" s="253" t="s">
        <v>50</v>
      </c>
      <c r="BM38" s="228">
        <v>5</v>
      </c>
      <c r="BN38" s="226">
        <v>13</v>
      </c>
      <c r="BO38" s="18"/>
      <c r="BP38" s="6"/>
      <c r="BQ38" s="6"/>
      <c r="BR38" s="6"/>
      <c r="BS38" s="6"/>
      <c r="BT38" s="6"/>
    </row>
    <row r="39" spans="1:72" s="211" customFormat="1" ht="18" customHeight="1" x14ac:dyDescent="0.2">
      <c r="A39" s="223"/>
      <c r="B39" s="257" t="s">
        <v>51</v>
      </c>
      <c r="C39" s="208">
        <v>6</v>
      </c>
      <c r="D39" s="208">
        <v>6</v>
      </c>
      <c r="E39" s="209">
        <v>0</v>
      </c>
      <c r="F39" s="208">
        <v>41</v>
      </c>
      <c r="G39" s="208">
        <f t="shared" si="99"/>
        <v>577</v>
      </c>
      <c r="H39" s="208">
        <v>288</v>
      </c>
      <c r="I39" s="208">
        <v>289</v>
      </c>
      <c r="J39" s="208">
        <f t="shared" si="100"/>
        <v>94</v>
      </c>
      <c r="K39" s="208">
        <v>43</v>
      </c>
      <c r="L39" s="208">
        <v>51</v>
      </c>
      <c r="M39" s="208">
        <f t="shared" si="101"/>
        <v>91</v>
      </c>
      <c r="N39" s="210">
        <v>39</v>
      </c>
      <c r="O39" s="210">
        <v>52</v>
      </c>
      <c r="P39" s="208">
        <f t="shared" si="102"/>
        <v>86</v>
      </c>
      <c r="Q39" s="208">
        <v>45</v>
      </c>
      <c r="R39" s="208">
        <v>41</v>
      </c>
      <c r="S39" s="208">
        <f t="shared" si="103"/>
        <v>108</v>
      </c>
      <c r="T39" s="208">
        <v>58</v>
      </c>
      <c r="U39" s="208">
        <v>50</v>
      </c>
      <c r="V39" s="208">
        <f t="shared" si="104"/>
        <v>98</v>
      </c>
      <c r="W39" s="208">
        <v>51</v>
      </c>
      <c r="X39" s="208">
        <v>47</v>
      </c>
      <c r="Y39" s="208">
        <f t="shared" si="105"/>
        <v>100</v>
      </c>
      <c r="Z39" s="208">
        <v>52</v>
      </c>
      <c r="AA39" s="210">
        <v>48</v>
      </c>
      <c r="AC39" s="223"/>
      <c r="AD39" s="257" t="s">
        <v>51</v>
      </c>
      <c r="AE39" s="208">
        <f t="shared" si="106"/>
        <v>69</v>
      </c>
      <c r="AF39" s="208">
        <v>28</v>
      </c>
      <c r="AG39" s="208">
        <v>41</v>
      </c>
      <c r="AH39" s="208">
        <v>5</v>
      </c>
      <c r="AI39" s="212">
        <v>1</v>
      </c>
      <c r="AJ39" s="208">
        <v>0</v>
      </c>
      <c r="AK39" s="212">
        <v>0</v>
      </c>
      <c r="AL39" s="208">
        <v>6</v>
      </c>
      <c r="AM39" s="212">
        <v>0</v>
      </c>
      <c r="AN39" s="208">
        <v>0</v>
      </c>
      <c r="AO39" s="212">
        <v>0</v>
      </c>
      <c r="AP39" s="208">
        <v>0</v>
      </c>
      <c r="AQ39" s="212">
        <v>0</v>
      </c>
      <c r="AR39" s="210">
        <v>17</v>
      </c>
      <c r="AS39" s="210">
        <v>31</v>
      </c>
      <c r="AT39" s="208">
        <v>4</v>
      </c>
      <c r="AU39" s="214">
        <v>2</v>
      </c>
      <c r="AV39" s="214">
        <v>0</v>
      </c>
      <c r="AW39" s="209">
        <v>1</v>
      </c>
      <c r="AX39" s="212">
        <v>0</v>
      </c>
      <c r="AY39" s="213">
        <v>2</v>
      </c>
      <c r="AZ39" s="212">
        <v>5</v>
      </c>
      <c r="BA39" s="212">
        <f t="shared" si="107"/>
        <v>14</v>
      </c>
      <c r="BB39" s="212">
        <v>7</v>
      </c>
      <c r="BC39" s="212">
        <v>7</v>
      </c>
      <c r="BD39" s="212">
        <v>0</v>
      </c>
      <c r="BE39" s="212">
        <v>6</v>
      </c>
      <c r="BF39" s="209">
        <v>0</v>
      </c>
      <c r="BG39" s="212">
        <v>1</v>
      </c>
      <c r="BH39" s="212">
        <v>7</v>
      </c>
      <c r="BI39" s="213">
        <v>0</v>
      </c>
      <c r="BK39" s="223"/>
      <c r="BL39" s="257" t="s">
        <v>51</v>
      </c>
      <c r="BM39" s="212">
        <v>6</v>
      </c>
      <c r="BN39" s="213">
        <v>15</v>
      </c>
      <c r="BO39" s="308"/>
      <c r="BP39" s="6"/>
      <c r="BQ39" s="6"/>
      <c r="BR39" s="6"/>
      <c r="BS39" s="6"/>
      <c r="BT39" s="6"/>
    </row>
    <row r="40" spans="1:72" s="272" customFormat="1" ht="18" customHeight="1" x14ac:dyDescent="0.2">
      <c r="A40" s="235"/>
      <c r="B40" s="267" t="s">
        <v>176</v>
      </c>
      <c r="C40" s="268">
        <v>4</v>
      </c>
      <c r="D40" s="268">
        <v>4</v>
      </c>
      <c r="E40" s="273">
        <v>0</v>
      </c>
      <c r="F40" s="268">
        <v>30</v>
      </c>
      <c r="G40" s="268">
        <f t="shared" si="99"/>
        <v>381</v>
      </c>
      <c r="H40" s="268">
        <v>206</v>
      </c>
      <c r="I40" s="268">
        <v>175</v>
      </c>
      <c r="J40" s="268">
        <f t="shared" si="100"/>
        <v>61</v>
      </c>
      <c r="K40" s="268">
        <v>26</v>
      </c>
      <c r="L40" s="268">
        <v>35</v>
      </c>
      <c r="M40" s="268">
        <f t="shared" si="101"/>
        <v>69</v>
      </c>
      <c r="N40" s="271">
        <v>40</v>
      </c>
      <c r="O40" s="271">
        <v>29</v>
      </c>
      <c r="P40" s="268">
        <f t="shared" si="102"/>
        <v>65</v>
      </c>
      <c r="Q40" s="268">
        <v>36</v>
      </c>
      <c r="R40" s="268">
        <v>29</v>
      </c>
      <c r="S40" s="268">
        <f t="shared" si="103"/>
        <v>59</v>
      </c>
      <c r="T40" s="268">
        <v>39</v>
      </c>
      <c r="U40" s="268">
        <v>20</v>
      </c>
      <c r="V40" s="268">
        <f t="shared" si="104"/>
        <v>68</v>
      </c>
      <c r="W40" s="268">
        <v>31</v>
      </c>
      <c r="X40" s="268">
        <v>37</v>
      </c>
      <c r="Y40" s="268">
        <f t="shared" si="105"/>
        <v>59</v>
      </c>
      <c r="Z40" s="268">
        <v>34</v>
      </c>
      <c r="AA40" s="271">
        <v>25</v>
      </c>
      <c r="AC40" s="235"/>
      <c r="AD40" s="267" t="s">
        <v>176</v>
      </c>
      <c r="AE40" s="268">
        <f t="shared" si="106"/>
        <v>51</v>
      </c>
      <c r="AF40" s="268">
        <v>21</v>
      </c>
      <c r="AG40" s="268">
        <v>30</v>
      </c>
      <c r="AH40" s="268">
        <v>3</v>
      </c>
      <c r="AI40" s="273">
        <v>1</v>
      </c>
      <c r="AJ40" s="268">
        <v>0</v>
      </c>
      <c r="AK40" s="273">
        <v>0</v>
      </c>
      <c r="AL40" s="268">
        <v>4</v>
      </c>
      <c r="AM40" s="236">
        <v>0</v>
      </c>
      <c r="AN40" s="268">
        <v>0</v>
      </c>
      <c r="AO40" s="273">
        <v>0</v>
      </c>
      <c r="AP40" s="268">
        <v>0</v>
      </c>
      <c r="AQ40" s="273">
        <v>0</v>
      </c>
      <c r="AR40" s="271">
        <v>12</v>
      </c>
      <c r="AS40" s="271">
        <v>23</v>
      </c>
      <c r="AT40" s="268">
        <v>3</v>
      </c>
      <c r="AU40" s="232">
        <v>1</v>
      </c>
      <c r="AV40" s="269">
        <v>0</v>
      </c>
      <c r="AW40" s="273">
        <v>1</v>
      </c>
      <c r="AX40" s="236">
        <v>2</v>
      </c>
      <c r="AY40" s="232">
        <v>1</v>
      </c>
      <c r="AZ40" s="236">
        <v>0</v>
      </c>
      <c r="BA40" s="236">
        <f t="shared" si="107"/>
        <v>10</v>
      </c>
      <c r="BB40" s="236">
        <v>5</v>
      </c>
      <c r="BC40" s="236">
        <v>5</v>
      </c>
      <c r="BD40" s="236">
        <v>2</v>
      </c>
      <c r="BE40" s="236">
        <v>3</v>
      </c>
      <c r="BF40" s="269">
        <v>0</v>
      </c>
      <c r="BG40" s="236">
        <v>0</v>
      </c>
      <c r="BH40" s="236">
        <v>3</v>
      </c>
      <c r="BI40" s="232">
        <v>2</v>
      </c>
      <c r="BK40" s="235"/>
      <c r="BL40" s="267" t="s">
        <v>176</v>
      </c>
      <c r="BM40" s="236">
        <v>6</v>
      </c>
      <c r="BN40" s="232">
        <v>8</v>
      </c>
      <c r="BO40" s="308"/>
      <c r="BP40" s="6"/>
      <c r="BQ40" s="6"/>
      <c r="BR40" s="6"/>
      <c r="BS40" s="6"/>
      <c r="BT40" s="6"/>
    </row>
    <row r="41" spans="1:72" s="170" customFormat="1" ht="18" customHeight="1" x14ac:dyDescent="0.2">
      <c r="A41" s="449" t="s">
        <v>189</v>
      </c>
      <c r="B41" s="464"/>
      <c r="C41" s="166">
        <f>SUM(C42:C48)</f>
        <v>25</v>
      </c>
      <c r="D41" s="166">
        <f>SUM(D42:D48)</f>
        <v>25</v>
      </c>
      <c r="E41" s="166">
        <v>0</v>
      </c>
      <c r="F41" s="166">
        <f>SUM(F42:F48)</f>
        <v>242</v>
      </c>
      <c r="G41" s="166">
        <f t="shared" ref="G41:AA41" si="108">SUM(G42:G48)</f>
        <v>4565</v>
      </c>
      <c r="H41" s="166">
        <f t="shared" si="108"/>
        <v>2320</v>
      </c>
      <c r="I41" s="166">
        <f t="shared" si="108"/>
        <v>2245</v>
      </c>
      <c r="J41" s="166">
        <f t="shared" ref="J41" si="109">SUM(J42:J48)</f>
        <v>726</v>
      </c>
      <c r="K41" s="166">
        <f t="shared" si="108"/>
        <v>371</v>
      </c>
      <c r="L41" s="166">
        <f t="shared" si="108"/>
        <v>355</v>
      </c>
      <c r="M41" s="166">
        <f t="shared" ref="M41" si="110">SUM(M42:M48)</f>
        <v>755</v>
      </c>
      <c r="N41" s="166">
        <f t="shared" si="108"/>
        <v>386</v>
      </c>
      <c r="O41" s="166">
        <f t="shared" si="108"/>
        <v>369</v>
      </c>
      <c r="P41" s="166">
        <f t="shared" ref="P41" si="111">SUM(P42:P48)</f>
        <v>732</v>
      </c>
      <c r="Q41" s="166">
        <f t="shared" si="108"/>
        <v>371</v>
      </c>
      <c r="R41" s="166">
        <f t="shared" si="108"/>
        <v>361</v>
      </c>
      <c r="S41" s="166">
        <f t="shared" ref="S41" si="112">SUM(S42:S48)</f>
        <v>776</v>
      </c>
      <c r="T41" s="166">
        <f t="shared" si="108"/>
        <v>401</v>
      </c>
      <c r="U41" s="166">
        <f t="shared" si="108"/>
        <v>375</v>
      </c>
      <c r="V41" s="166">
        <f t="shared" ref="V41" si="113">SUM(V42:V48)</f>
        <v>807</v>
      </c>
      <c r="W41" s="166">
        <f t="shared" si="108"/>
        <v>404</v>
      </c>
      <c r="X41" s="166">
        <f t="shared" si="108"/>
        <v>403</v>
      </c>
      <c r="Y41" s="166">
        <f t="shared" ref="Y41" si="114">SUM(Y42:Y48)</f>
        <v>769</v>
      </c>
      <c r="Z41" s="166">
        <f t="shared" si="108"/>
        <v>387</v>
      </c>
      <c r="AA41" s="167">
        <f t="shared" si="108"/>
        <v>382</v>
      </c>
      <c r="AB41" s="168"/>
      <c r="AC41" s="449" t="s">
        <v>189</v>
      </c>
      <c r="AD41" s="450"/>
      <c r="AE41" s="166">
        <f t="shared" ref="AE41:BI41" si="115">SUM(AE42:AE48)</f>
        <v>381</v>
      </c>
      <c r="AF41" s="166">
        <f t="shared" si="115"/>
        <v>147</v>
      </c>
      <c r="AG41" s="166">
        <f t="shared" si="115"/>
        <v>234</v>
      </c>
      <c r="AH41" s="166">
        <f t="shared" si="115"/>
        <v>23</v>
      </c>
      <c r="AI41" s="166">
        <f t="shared" si="115"/>
        <v>2</v>
      </c>
      <c r="AJ41" s="166">
        <f>SUM(AJ42:AJ48)</f>
        <v>0</v>
      </c>
      <c r="AK41" s="166">
        <f>SUM(AK42:AK48)</f>
        <v>0</v>
      </c>
      <c r="AL41" s="166">
        <f t="shared" si="115"/>
        <v>20</v>
      </c>
      <c r="AM41" s="166">
        <f t="shared" si="115"/>
        <v>6</v>
      </c>
      <c r="AN41" s="166">
        <f t="shared" si="115"/>
        <v>0</v>
      </c>
      <c r="AO41" s="166">
        <f t="shared" si="115"/>
        <v>0</v>
      </c>
      <c r="AP41" s="166">
        <f t="shared" si="115"/>
        <v>0</v>
      </c>
      <c r="AQ41" s="166">
        <f t="shared" si="115"/>
        <v>0</v>
      </c>
      <c r="AR41" s="167">
        <f t="shared" si="115"/>
        <v>97</v>
      </c>
      <c r="AS41" s="167">
        <f t="shared" si="115"/>
        <v>180</v>
      </c>
      <c r="AT41" s="166">
        <f t="shared" si="115"/>
        <v>21</v>
      </c>
      <c r="AU41" s="166">
        <f t="shared" si="115"/>
        <v>3</v>
      </c>
      <c r="AV41" s="166">
        <f t="shared" si="115"/>
        <v>0</v>
      </c>
      <c r="AW41" s="166">
        <f t="shared" si="115"/>
        <v>3</v>
      </c>
      <c r="AX41" s="166">
        <f t="shared" si="115"/>
        <v>7</v>
      </c>
      <c r="AY41" s="166">
        <f t="shared" si="115"/>
        <v>19</v>
      </c>
      <c r="AZ41" s="166">
        <f t="shared" si="115"/>
        <v>17</v>
      </c>
      <c r="BA41" s="166">
        <f t="shared" si="115"/>
        <v>68</v>
      </c>
      <c r="BB41" s="166">
        <f t="shared" si="115"/>
        <v>22</v>
      </c>
      <c r="BC41" s="166">
        <f t="shared" si="115"/>
        <v>46</v>
      </c>
      <c r="BD41" s="166">
        <f t="shared" si="115"/>
        <v>3</v>
      </c>
      <c r="BE41" s="166">
        <f t="shared" si="115"/>
        <v>22</v>
      </c>
      <c r="BF41" s="166">
        <f t="shared" si="115"/>
        <v>1</v>
      </c>
      <c r="BG41" s="166">
        <f t="shared" si="115"/>
        <v>1</v>
      </c>
      <c r="BH41" s="166">
        <f t="shared" si="115"/>
        <v>18</v>
      </c>
      <c r="BI41" s="167">
        <f t="shared" si="115"/>
        <v>23</v>
      </c>
      <c r="BJ41" s="168"/>
      <c r="BK41" s="449" t="s">
        <v>189</v>
      </c>
      <c r="BL41" s="450"/>
      <c r="BM41" s="163">
        <f>SUM(BM42:BM48)</f>
        <v>49</v>
      </c>
      <c r="BN41" s="164">
        <f t="shared" ref="BN41" si="116">SUM(BN42:BN48)</f>
        <v>114</v>
      </c>
      <c r="BO41" s="307"/>
      <c r="BP41" s="12"/>
      <c r="BQ41" s="12"/>
      <c r="BR41" s="12"/>
      <c r="BS41" s="12"/>
      <c r="BT41" s="12"/>
    </row>
    <row r="42" spans="1:72" s="252" customFormat="1" ht="18" customHeight="1" x14ac:dyDescent="0.2">
      <c r="A42" s="264"/>
      <c r="B42" s="253" t="s">
        <v>191</v>
      </c>
      <c r="C42" s="250">
        <v>3</v>
      </c>
      <c r="D42" s="250">
        <v>3</v>
      </c>
      <c r="E42" s="254">
        <v>0</v>
      </c>
      <c r="F42" s="250">
        <v>28</v>
      </c>
      <c r="G42" s="250">
        <f t="shared" ref="G42:G48" si="117">SUM(H42:I42)</f>
        <v>531</v>
      </c>
      <c r="H42" s="250">
        <v>268</v>
      </c>
      <c r="I42" s="250">
        <v>263</v>
      </c>
      <c r="J42" s="250">
        <f t="shared" ref="J42:J48" si="118">SUM(K42:L42)</f>
        <v>76</v>
      </c>
      <c r="K42" s="250">
        <v>42</v>
      </c>
      <c r="L42" s="250">
        <v>34</v>
      </c>
      <c r="M42" s="250">
        <f t="shared" ref="M42:M48" si="119">SUM(N42:O42)</f>
        <v>94</v>
      </c>
      <c r="N42" s="249">
        <v>43</v>
      </c>
      <c r="O42" s="249">
        <v>51</v>
      </c>
      <c r="P42" s="250">
        <f t="shared" ref="P42:P48" si="120">SUM(Q42:R42)</f>
        <v>84</v>
      </c>
      <c r="Q42" s="250">
        <v>43</v>
      </c>
      <c r="R42" s="250">
        <v>41</v>
      </c>
      <c r="S42" s="250">
        <f t="shared" ref="S42:S48" si="121">SUM(T42:U42)</f>
        <v>90</v>
      </c>
      <c r="T42" s="250">
        <v>44</v>
      </c>
      <c r="U42" s="250">
        <v>46</v>
      </c>
      <c r="V42" s="250">
        <f t="shared" ref="V42:V48" si="122">SUM(W42:X42)</f>
        <v>97</v>
      </c>
      <c r="W42" s="250">
        <v>47</v>
      </c>
      <c r="X42" s="250">
        <v>50</v>
      </c>
      <c r="Y42" s="250">
        <f t="shared" ref="Y42:Y48" si="123">SUM(Z42:AA42)</f>
        <v>90</v>
      </c>
      <c r="Z42" s="250">
        <v>49</v>
      </c>
      <c r="AA42" s="249">
        <v>41</v>
      </c>
      <c r="AC42" s="264"/>
      <c r="AD42" s="253" t="s">
        <v>191</v>
      </c>
      <c r="AE42" s="250">
        <f t="shared" ref="AE42:AE48" si="124">SUM(AF42:AG42)</f>
        <v>49</v>
      </c>
      <c r="AF42" s="250">
        <v>18</v>
      </c>
      <c r="AG42" s="250">
        <v>31</v>
      </c>
      <c r="AH42" s="250">
        <v>3</v>
      </c>
      <c r="AI42" s="254">
        <v>0</v>
      </c>
      <c r="AJ42" s="250">
        <v>0</v>
      </c>
      <c r="AK42" s="254">
        <v>0</v>
      </c>
      <c r="AL42" s="250">
        <v>2</v>
      </c>
      <c r="AM42" s="228">
        <v>1</v>
      </c>
      <c r="AN42" s="250">
        <v>0</v>
      </c>
      <c r="AO42" s="254">
        <v>0</v>
      </c>
      <c r="AP42" s="250">
        <v>0</v>
      </c>
      <c r="AQ42" s="254">
        <v>0</v>
      </c>
      <c r="AR42" s="249">
        <v>12</v>
      </c>
      <c r="AS42" s="249">
        <v>23</v>
      </c>
      <c r="AT42" s="250">
        <v>2</v>
      </c>
      <c r="AU42" s="265">
        <v>1</v>
      </c>
      <c r="AV42" s="265">
        <v>0</v>
      </c>
      <c r="AW42" s="254">
        <v>1</v>
      </c>
      <c r="AX42" s="228">
        <v>1</v>
      </c>
      <c r="AY42" s="226">
        <v>3</v>
      </c>
      <c r="AZ42" s="254">
        <v>6</v>
      </c>
      <c r="BA42" s="228">
        <f t="shared" ref="BA42:BA48" si="125">BB42+BC42</f>
        <v>7</v>
      </c>
      <c r="BB42" s="228">
        <v>3</v>
      </c>
      <c r="BC42" s="228">
        <v>4</v>
      </c>
      <c r="BD42" s="228">
        <v>0</v>
      </c>
      <c r="BE42" s="228">
        <v>3</v>
      </c>
      <c r="BF42" s="254">
        <v>0</v>
      </c>
      <c r="BG42" s="228">
        <v>0</v>
      </c>
      <c r="BH42" s="228">
        <v>3</v>
      </c>
      <c r="BI42" s="226">
        <v>1</v>
      </c>
      <c r="BK42" s="264"/>
      <c r="BL42" s="253" t="s">
        <v>191</v>
      </c>
      <c r="BM42" s="228">
        <v>7</v>
      </c>
      <c r="BN42" s="226">
        <v>13</v>
      </c>
      <c r="BO42" s="308"/>
      <c r="BP42" s="6"/>
      <c r="BQ42" s="6"/>
      <c r="BR42" s="6"/>
      <c r="BS42" s="6"/>
      <c r="BT42" s="6"/>
    </row>
    <row r="43" spans="1:72" s="211" customFormat="1" ht="18" customHeight="1" x14ac:dyDescent="0.2">
      <c r="A43" s="223"/>
      <c r="B43" s="257" t="s">
        <v>52</v>
      </c>
      <c r="C43" s="208">
        <v>4</v>
      </c>
      <c r="D43" s="208">
        <v>4</v>
      </c>
      <c r="E43" s="209">
        <v>0</v>
      </c>
      <c r="F43" s="208">
        <v>40</v>
      </c>
      <c r="G43" s="208">
        <f t="shared" si="117"/>
        <v>672</v>
      </c>
      <c r="H43" s="208">
        <v>332</v>
      </c>
      <c r="I43" s="208">
        <v>340</v>
      </c>
      <c r="J43" s="208">
        <f t="shared" si="118"/>
        <v>101</v>
      </c>
      <c r="K43" s="208">
        <v>44</v>
      </c>
      <c r="L43" s="208">
        <v>57</v>
      </c>
      <c r="M43" s="208">
        <f t="shared" si="119"/>
        <v>111</v>
      </c>
      <c r="N43" s="210">
        <v>52</v>
      </c>
      <c r="O43" s="210">
        <v>59</v>
      </c>
      <c r="P43" s="208">
        <f t="shared" si="120"/>
        <v>109</v>
      </c>
      <c r="Q43" s="208">
        <v>53</v>
      </c>
      <c r="R43" s="208">
        <v>56</v>
      </c>
      <c r="S43" s="208">
        <f t="shared" si="121"/>
        <v>123</v>
      </c>
      <c r="T43" s="208">
        <v>66</v>
      </c>
      <c r="U43" s="208">
        <v>57</v>
      </c>
      <c r="V43" s="208">
        <f t="shared" si="122"/>
        <v>127</v>
      </c>
      <c r="W43" s="208">
        <v>65</v>
      </c>
      <c r="X43" s="208">
        <v>62</v>
      </c>
      <c r="Y43" s="208">
        <f t="shared" si="123"/>
        <v>101</v>
      </c>
      <c r="Z43" s="208">
        <v>52</v>
      </c>
      <c r="AA43" s="210">
        <v>49</v>
      </c>
      <c r="AC43" s="223"/>
      <c r="AD43" s="257" t="s">
        <v>52</v>
      </c>
      <c r="AE43" s="208">
        <f t="shared" si="124"/>
        <v>63</v>
      </c>
      <c r="AF43" s="208">
        <v>20</v>
      </c>
      <c r="AG43" s="208">
        <v>43</v>
      </c>
      <c r="AH43" s="208">
        <v>3</v>
      </c>
      <c r="AI43" s="212">
        <v>1</v>
      </c>
      <c r="AJ43" s="208">
        <v>0</v>
      </c>
      <c r="AK43" s="212">
        <v>0</v>
      </c>
      <c r="AL43" s="208">
        <v>4</v>
      </c>
      <c r="AM43" s="212">
        <v>0</v>
      </c>
      <c r="AN43" s="208">
        <v>0</v>
      </c>
      <c r="AO43" s="212">
        <v>0</v>
      </c>
      <c r="AP43" s="208">
        <v>0</v>
      </c>
      <c r="AQ43" s="212">
        <v>0</v>
      </c>
      <c r="AR43" s="210">
        <v>13</v>
      </c>
      <c r="AS43" s="210">
        <v>34</v>
      </c>
      <c r="AT43" s="208">
        <v>4</v>
      </c>
      <c r="AU43" s="214">
        <v>0</v>
      </c>
      <c r="AV43" s="214">
        <v>0</v>
      </c>
      <c r="AW43" s="209">
        <v>1</v>
      </c>
      <c r="AX43" s="209">
        <v>0</v>
      </c>
      <c r="AY43" s="213">
        <v>3</v>
      </c>
      <c r="AZ43" s="212">
        <v>3</v>
      </c>
      <c r="BA43" s="212">
        <f t="shared" si="125"/>
        <v>14</v>
      </c>
      <c r="BB43" s="212">
        <v>7</v>
      </c>
      <c r="BC43" s="212">
        <v>7</v>
      </c>
      <c r="BD43" s="212">
        <v>0</v>
      </c>
      <c r="BE43" s="212">
        <v>4</v>
      </c>
      <c r="BF43" s="209">
        <v>1</v>
      </c>
      <c r="BG43" s="212">
        <v>1</v>
      </c>
      <c r="BH43" s="212">
        <v>6</v>
      </c>
      <c r="BI43" s="213">
        <v>2</v>
      </c>
      <c r="BK43" s="223"/>
      <c r="BL43" s="257" t="s">
        <v>52</v>
      </c>
      <c r="BM43" s="212">
        <v>10</v>
      </c>
      <c r="BN43" s="213">
        <v>18</v>
      </c>
      <c r="BO43" s="18"/>
      <c r="BP43" s="6"/>
      <c r="BQ43" s="6"/>
      <c r="BR43" s="6"/>
      <c r="BS43" s="6"/>
      <c r="BT43" s="6"/>
    </row>
    <row r="44" spans="1:72" s="211" customFormat="1" ht="18" customHeight="1" x14ac:dyDescent="0.2">
      <c r="A44" s="223"/>
      <c r="B44" s="257" t="s">
        <v>53</v>
      </c>
      <c r="C44" s="208">
        <v>3</v>
      </c>
      <c r="D44" s="208">
        <v>3</v>
      </c>
      <c r="E44" s="209">
        <v>0</v>
      </c>
      <c r="F44" s="208">
        <v>32</v>
      </c>
      <c r="G44" s="208">
        <f t="shared" si="117"/>
        <v>568</v>
      </c>
      <c r="H44" s="208">
        <v>284</v>
      </c>
      <c r="I44" s="208">
        <v>284</v>
      </c>
      <c r="J44" s="208">
        <f t="shared" si="118"/>
        <v>105</v>
      </c>
      <c r="K44" s="208">
        <v>57</v>
      </c>
      <c r="L44" s="208">
        <v>48</v>
      </c>
      <c r="M44" s="208">
        <f t="shared" si="119"/>
        <v>95</v>
      </c>
      <c r="N44" s="210">
        <v>45</v>
      </c>
      <c r="O44" s="210">
        <v>50</v>
      </c>
      <c r="P44" s="208">
        <f t="shared" si="120"/>
        <v>103</v>
      </c>
      <c r="Q44" s="208">
        <v>56</v>
      </c>
      <c r="R44" s="208">
        <v>47</v>
      </c>
      <c r="S44" s="208">
        <f t="shared" si="121"/>
        <v>81</v>
      </c>
      <c r="T44" s="208">
        <v>41</v>
      </c>
      <c r="U44" s="208">
        <v>40</v>
      </c>
      <c r="V44" s="208">
        <f t="shared" si="122"/>
        <v>88</v>
      </c>
      <c r="W44" s="208">
        <v>39</v>
      </c>
      <c r="X44" s="208">
        <v>49</v>
      </c>
      <c r="Y44" s="208">
        <f t="shared" si="123"/>
        <v>96</v>
      </c>
      <c r="Z44" s="208">
        <v>46</v>
      </c>
      <c r="AA44" s="210">
        <v>50</v>
      </c>
      <c r="AC44" s="223"/>
      <c r="AD44" s="257" t="s">
        <v>53</v>
      </c>
      <c r="AE44" s="208">
        <f t="shared" si="124"/>
        <v>46</v>
      </c>
      <c r="AF44" s="208">
        <v>14</v>
      </c>
      <c r="AG44" s="208">
        <v>32</v>
      </c>
      <c r="AH44" s="208">
        <v>2</v>
      </c>
      <c r="AI44" s="209">
        <v>1</v>
      </c>
      <c r="AJ44" s="208">
        <v>0</v>
      </c>
      <c r="AK44" s="209">
        <v>0</v>
      </c>
      <c r="AL44" s="208">
        <v>2</v>
      </c>
      <c r="AM44" s="212">
        <v>1</v>
      </c>
      <c r="AN44" s="208">
        <v>0</v>
      </c>
      <c r="AO44" s="209">
        <v>0</v>
      </c>
      <c r="AP44" s="208">
        <v>0</v>
      </c>
      <c r="AQ44" s="209">
        <v>0</v>
      </c>
      <c r="AR44" s="210">
        <v>10</v>
      </c>
      <c r="AS44" s="210">
        <v>25</v>
      </c>
      <c r="AT44" s="208">
        <v>3</v>
      </c>
      <c r="AU44" s="214">
        <v>0</v>
      </c>
      <c r="AV44" s="214">
        <v>0</v>
      </c>
      <c r="AW44" s="209">
        <v>0</v>
      </c>
      <c r="AX44" s="212">
        <v>0</v>
      </c>
      <c r="AY44" s="213">
        <v>2</v>
      </c>
      <c r="AZ44" s="209">
        <v>1</v>
      </c>
      <c r="BA44" s="212">
        <f t="shared" si="125"/>
        <v>7</v>
      </c>
      <c r="BB44" s="212">
        <v>1</v>
      </c>
      <c r="BC44" s="212">
        <v>6</v>
      </c>
      <c r="BD44" s="212">
        <v>1</v>
      </c>
      <c r="BE44" s="212">
        <v>2</v>
      </c>
      <c r="BF44" s="209">
        <v>0</v>
      </c>
      <c r="BG44" s="209">
        <v>0</v>
      </c>
      <c r="BH44" s="212">
        <v>0</v>
      </c>
      <c r="BI44" s="213">
        <v>4</v>
      </c>
      <c r="BK44" s="223"/>
      <c r="BL44" s="257" t="s">
        <v>53</v>
      </c>
      <c r="BM44" s="212">
        <v>8</v>
      </c>
      <c r="BN44" s="213">
        <v>20</v>
      </c>
      <c r="BO44" s="308"/>
      <c r="BP44" s="6"/>
      <c r="BQ44" s="6"/>
      <c r="BR44" s="6"/>
      <c r="BS44" s="6"/>
      <c r="BT44" s="6"/>
    </row>
    <row r="45" spans="1:72" s="211" customFormat="1" ht="18" customHeight="1" x14ac:dyDescent="0.2">
      <c r="A45" s="223"/>
      <c r="B45" s="257" t="s">
        <v>54</v>
      </c>
      <c r="C45" s="208">
        <v>1</v>
      </c>
      <c r="D45" s="208">
        <v>1</v>
      </c>
      <c r="E45" s="209">
        <v>0</v>
      </c>
      <c r="F45" s="208">
        <v>8</v>
      </c>
      <c r="G45" s="208">
        <f t="shared" si="117"/>
        <v>174</v>
      </c>
      <c r="H45" s="208">
        <v>90</v>
      </c>
      <c r="I45" s="208">
        <v>84</v>
      </c>
      <c r="J45" s="208">
        <f t="shared" si="118"/>
        <v>28</v>
      </c>
      <c r="K45" s="208">
        <v>19</v>
      </c>
      <c r="L45" s="208">
        <v>9</v>
      </c>
      <c r="M45" s="208">
        <f t="shared" si="119"/>
        <v>31</v>
      </c>
      <c r="N45" s="210">
        <v>16</v>
      </c>
      <c r="O45" s="210">
        <v>15</v>
      </c>
      <c r="P45" s="208">
        <f t="shared" si="120"/>
        <v>24</v>
      </c>
      <c r="Q45" s="208">
        <v>16</v>
      </c>
      <c r="R45" s="208">
        <v>8</v>
      </c>
      <c r="S45" s="208">
        <f t="shared" si="121"/>
        <v>29</v>
      </c>
      <c r="T45" s="208">
        <v>15</v>
      </c>
      <c r="U45" s="208">
        <v>14</v>
      </c>
      <c r="V45" s="208">
        <f t="shared" si="122"/>
        <v>27</v>
      </c>
      <c r="W45" s="208">
        <v>12</v>
      </c>
      <c r="X45" s="208">
        <v>15</v>
      </c>
      <c r="Y45" s="208">
        <f t="shared" si="123"/>
        <v>35</v>
      </c>
      <c r="Z45" s="208">
        <v>12</v>
      </c>
      <c r="AA45" s="210">
        <v>23</v>
      </c>
      <c r="AC45" s="223"/>
      <c r="AD45" s="257" t="s">
        <v>54</v>
      </c>
      <c r="AE45" s="208">
        <f t="shared" si="124"/>
        <v>15</v>
      </c>
      <c r="AF45" s="208">
        <v>6</v>
      </c>
      <c r="AG45" s="208">
        <v>9</v>
      </c>
      <c r="AH45" s="208">
        <v>1</v>
      </c>
      <c r="AI45" s="209">
        <v>0</v>
      </c>
      <c r="AJ45" s="208">
        <v>0</v>
      </c>
      <c r="AK45" s="209">
        <v>0</v>
      </c>
      <c r="AL45" s="208">
        <v>2</v>
      </c>
      <c r="AM45" s="212">
        <v>0</v>
      </c>
      <c r="AN45" s="208">
        <v>0</v>
      </c>
      <c r="AO45" s="209">
        <v>0</v>
      </c>
      <c r="AP45" s="208">
        <v>0</v>
      </c>
      <c r="AQ45" s="209">
        <v>0</v>
      </c>
      <c r="AR45" s="210">
        <v>3</v>
      </c>
      <c r="AS45" s="210">
        <v>6</v>
      </c>
      <c r="AT45" s="208">
        <v>1</v>
      </c>
      <c r="AU45" s="213">
        <v>0</v>
      </c>
      <c r="AV45" s="214">
        <v>0</v>
      </c>
      <c r="AW45" s="209">
        <v>1</v>
      </c>
      <c r="AX45" s="212">
        <v>0</v>
      </c>
      <c r="AY45" s="213">
        <v>1</v>
      </c>
      <c r="AZ45" s="212">
        <v>0</v>
      </c>
      <c r="BA45" s="212">
        <f t="shared" si="125"/>
        <v>7</v>
      </c>
      <c r="BB45" s="212">
        <v>3</v>
      </c>
      <c r="BC45" s="212">
        <v>4</v>
      </c>
      <c r="BD45" s="209">
        <v>0</v>
      </c>
      <c r="BE45" s="212">
        <v>1</v>
      </c>
      <c r="BF45" s="209">
        <v>0</v>
      </c>
      <c r="BG45" s="209">
        <v>0</v>
      </c>
      <c r="BH45" s="212">
        <v>3</v>
      </c>
      <c r="BI45" s="213">
        <v>3</v>
      </c>
      <c r="BK45" s="223"/>
      <c r="BL45" s="257" t="s">
        <v>54</v>
      </c>
      <c r="BM45" s="209">
        <v>2</v>
      </c>
      <c r="BN45" s="214">
        <v>5</v>
      </c>
      <c r="BO45" s="308"/>
      <c r="BP45" s="6"/>
      <c r="BQ45" s="6"/>
      <c r="BR45" s="6"/>
      <c r="BS45" s="6"/>
      <c r="BT45" s="6"/>
    </row>
    <row r="46" spans="1:72" s="211" customFormat="1" ht="18" customHeight="1" x14ac:dyDescent="0.2">
      <c r="A46" s="223"/>
      <c r="B46" s="257" t="s">
        <v>55</v>
      </c>
      <c r="C46" s="208">
        <v>5</v>
      </c>
      <c r="D46" s="208">
        <v>5</v>
      </c>
      <c r="E46" s="209">
        <v>0</v>
      </c>
      <c r="F46" s="208">
        <v>41</v>
      </c>
      <c r="G46" s="208">
        <f t="shared" si="117"/>
        <v>748</v>
      </c>
      <c r="H46" s="208">
        <v>386</v>
      </c>
      <c r="I46" s="208">
        <v>362</v>
      </c>
      <c r="J46" s="208">
        <f t="shared" si="118"/>
        <v>112</v>
      </c>
      <c r="K46" s="208">
        <v>56</v>
      </c>
      <c r="L46" s="208">
        <v>56</v>
      </c>
      <c r="M46" s="208">
        <f t="shared" si="119"/>
        <v>123</v>
      </c>
      <c r="N46" s="210">
        <v>69</v>
      </c>
      <c r="O46" s="210">
        <v>54</v>
      </c>
      <c r="P46" s="208">
        <f t="shared" si="120"/>
        <v>110</v>
      </c>
      <c r="Q46" s="208">
        <v>53</v>
      </c>
      <c r="R46" s="208">
        <v>57</v>
      </c>
      <c r="S46" s="208">
        <f t="shared" si="121"/>
        <v>137</v>
      </c>
      <c r="T46" s="208">
        <v>68</v>
      </c>
      <c r="U46" s="208">
        <v>69</v>
      </c>
      <c r="V46" s="208">
        <f t="shared" si="122"/>
        <v>125</v>
      </c>
      <c r="W46" s="208">
        <v>69</v>
      </c>
      <c r="X46" s="208">
        <v>56</v>
      </c>
      <c r="Y46" s="208">
        <f t="shared" si="123"/>
        <v>141</v>
      </c>
      <c r="Z46" s="208">
        <v>71</v>
      </c>
      <c r="AA46" s="210">
        <v>70</v>
      </c>
      <c r="AC46" s="223"/>
      <c r="AD46" s="257" t="s">
        <v>55</v>
      </c>
      <c r="AE46" s="208">
        <f t="shared" si="124"/>
        <v>65</v>
      </c>
      <c r="AF46" s="208">
        <v>29</v>
      </c>
      <c r="AG46" s="208">
        <v>36</v>
      </c>
      <c r="AH46" s="208">
        <v>5</v>
      </c>
      <c r="AI46" s="212">
        <v>0</v>
      </c>
      <c r="AJ46" s="208">
        <v>0</v>
      </c>
      <c r="AK46" s="212">
        <v>0</v>
      </c>
      <c r="AL46" s="208">
        <v>2</v>
      </c>
      <c r="AM46" s="212">
        <v>3</v>
      </c>
      <c r="AN46" s="208">
        <v>0</v>
      </c>
      <c r="AO46" s="212">
        <v>0</v>
      </c>
      <c r="AP46" s="208">
        <v>0</v>
      </c>
      <c r="AQ46" s="212">
        <v>0</v>
      </c>
      <c r="AR46" s="210">
        <v>22</v>
      </c>
      <c r="AS46" s="210">
        <v>23</v>
      </c>
      <c r="AT46" s="208">
        <v>3</v>
      </c>
      <c r="AU46" s="214">
        <v>1</v>
      </c>
      <c r="AV46" s="214">
        <v>0</v>
      </c>
      <c r="AW46" s="209">
        <v>0</v>
      </c>
      <c r="AX46" s="212">
        <v>0</v>
      </c>
      <c r="AY46" s="213">
        <v>6</v>
      </c>
      <c r="AZ46" s="209">
        <v>2</v>
      </c>
      <c r="BA46" s="212">
        <f t="shared" si="125"/>
        <v>5</v>
      </c>
      <c r="BB46" s="212">
        <v>1</v>
      </c>
      <c r="BC46" s="212">
        <v>4</v>
      </c>
      <c r="BD46" s="209">
        <v>1</v>
      </c>
      <c r="BE46" s="213">
        <v>4</v>
      </c>
      <c r="BF46" s="214">
        <v>0</v>
      </c>
      <c r="BG46" s="214">
        <v>0</v>
      </c>
      <c r="BH46" s="212">
        <v>0</v>
      </c>
      <c r="BI46" s="213">
        <v>0</v>
      </c>
      <c r="BK46" s="223"/>
      <c r="BL46" s="257" t="s">
        <v>55</v>
      </c>
      <c r="BM46" s="212">
        <v>7</v>
      </c>
      <c r="BN46" s="213">
        <v>21</v>
      </c>
      <c r="BO46" s="18"/>
      <c r="BP46" s="6"/>
      <c r="BQ46" s="6"/>
      <c r="BR46" s="6"/>
      <c r="BS46" s="6"/>
      <c r="BT46" s="6"/>
    </row>
    <row r="47" spans="1:72" s="211" customFormat="1" ht="18" customHeight="1" x14ac:dyDescent="0.2">
      <c r="A47" s="223"/>
      <c r="B47" s="257" t="s">
        <v>192</v>
      </c>
      <c r="C47" s="208">
        <v>4</v>
      </c>
      <c r="D47" s="208">
        <v>4</v>
      </c>
      <c r="E47" s="209">
        <v>0</v>
      </c>
      <c r="F47" s="208">
        <v>34</v>
      </c>
      <c r="G47" s="208">
        <f t="shared" si="117"/>
        <v>498</v>
      </c>
      <c r="H47" s="208">
        <v>248</v>
      </c>
      <c r="I47" s="208">
        <v>250</v>
      </c>
      <c r="J47" s="208">
        <f t="shared" si="118"/>
        <v>79</v>
      </c>
      <c r="K47" s="208">
        <v>37</v>
      </c>
      <c r="L47" s="208">
        <v>42</v>
      </c>
      <c r="M47" s="208">
        <f t="shared" si="119"/>
        <v>86</v>
      </c>
      <c r="N47" s="210">
        <v>46</v>
      </c>
      <c r="O47" s="210">
        <v>40</v>
      </c>
      <c r="P47" s="208">
        <f t="shared" si="120"/>
        <v>72</v>
      </c>
      <c r="Q47" s="208">
        <v>31</v>
      </c>
      <c r="R47" s="208">
        <v>41</v>
      </c>
      <c r="S47" s="208">
        <f t="shared" si="121"/>
        <v>82</v>
      </c>
      <c r="T47" s="208">
        <v>47</v>
      </c>
      <c r="U47" s="208">
        <v>35</v>
      </c>
      <c r="V47" s="208">
        <f t="shared" si="122"/>
        <v>88</v>
      </c>
      <c r="W47" s="208">
        <v>43</v>
      </c>
      <c r="X47" s="208">
        <v>45</v>
      </c>
      <c r="Y47" s="208">
        <f t="shared" si="123"/>
        <v>91</v>
      </c>
      <c r="Z47" s="208">
        <v>44</v>
      </c>
      <c r="AA47" s="210">
        <v>47</v>
      </c>
      <c r="AC47" s="223"/>
      <c r="AD47" s="257" t="s">
        <v>192</v>
      </c>
      <c r="AE47" s="208">
        <f t="shared" si="124"/>
        <v>56</v>
      </c>
      <c r="AF47" s="208">
        <v>28</v>
      </c>
      <c r="AG47" s="208">
        <v>28</v>
      </c>
      <c r="AH47" s="208">
        <v>4</v>
      </c>
      <c r="AI47" s="212">
        <v>0</v>
      </c>
      <c r="AJ47" s="208">
        <v>0</v>
      </c>
      <c r="AK47" s="212">
        <v>0</v>
      </c>
      <c r="AL47" s="208">
        <v>4</v>
      </c>
      <c r="AM47" s="212">
        <v>0</v>
      </c>
      <c r="AN47" s="208">
        <v>0</v>
      </c>
      <c r="AO47" s="212">
        <v>0</v>
      </c>
      <c r="AP47" s="208">
        <v>0</v>
      </c>
      <c r="AQ47" s="212">
        <v>0</v>
      </c>
      <c r="AR47" s="210">
        <v>18</v>
      </c>
      <c r="AS47" s="210">
        <v>23</v>
      </c>
      <c r="AT47" s="208">
        <v>3</v>
      </c>
      <c r="AU47" s="213">
        <v>1</v>
      </c>
      <c r="AV47" s="214">
        <v>0</v>
      </c>
      <c r="AW47" s="209">
        <v>0</v>
      </c>
      <c r="AX47" s="209">
        <v>2</v>
      </c>
      <c r="AY47" s="213">
        <v>1</v>
      </c>
      <c r="AZ47" s="212">
        <v>0</v>
      </c>
      <c r="BA47" s="212">
        <f t="shared" si="125"/>
        <v>14</v>
      </c>
      <c r="BB47" s="212">
        <v>0</v>
      </c>
      <c r="BC47" s="212">
        <v>14</v>
      </c>
      <c r="BD47" s="212">
        <v>0</v>
      </c>
      <c r="BE47" s="213">
        <v>4</v>
      </c>
      <c r="BF47" s="276">
        <v>0</v>
      </c>
      <c r="BG47" s="212">
        <v>0</v>
      </c>
      <c r="BH47" s="212">
        <v>0</v>
      </c>
      <c r="BI47" s="213">
        <v>10</v>
      </c>
      <c r="BK47" s="223"/>
      <c r="BL47" s="257" t="s">
        <v>192</v>
      </c>
      <c r="BM47" s="212">
        <v>6</v>
      </c>
      <c r="BN47" s="213">
        <v>8</v>
      </c>
      <c r="BO47" s="18"/>
      <c r="BP47" s="6"/>
      <c r="BQ47" s="6"/>
      <c r="BR47" s="6"/>
      <c r="BS47" s="6"/>
      <c r="BT47" s="6"/>
    </row>
    <row r="48" spans="1:72" s="272" customFormat="1" ht="18" customHeight="1" x14ac:dyDescent="0.2">
      <c r="A48" s="235"/>
      <c r="B48" s="267" t="s">
        <v>178</v>
      </c>
      <c r="C48" s="268">
        <v>5</v>
      </c>
      <c r="D48" s="268">
        <v>5</v>
      </c>
      <c r="E48" s="236">
        <v>0</v>
      </c>
      <c r="F48" s="268">
        <v>59</v>
      </c>
      <c r="G48" s="268">
        <f t="shared" si="117"/>
        <v>1374</v>
      </c>
      <c r="H48" s="268">
        <v>712</v>
      </c>
      <c r="I48" s="268">
        <v>662</v>
      </c>
      <c r="J48" s="268">
        <f t="shared" si="118"/>
        <v>225</v>
      </c>
      <c r="K48" s="268">
        <v>116</v>
      </c>
      <c r="L48" s="268">
        <v>109</v>
      </c>
      <c r="M48" s="268">
        <f t="shared" si="119"/>
        <v>215</v>
      </c>
      <c r="N48" s="271">
        <v>115</v>
      </c>
      <c r="O48" s="271">
        <v>100</v>
      </c>
      <c r="P48" s="268">
        <f t="shared" si="120"/>
        <v>230</v>
      </c>
      <c r="Q48" s="268">
        <v>119</v>
      </c>
      <c r="R48" s="268">
        <v>111</v>
      </c>
      <c r="S48" s="268">
        <f t="shared" si="121"/>
        <v>234</v>
      </c>
      <c r="T48" s="268">
        <v>120</v>
      </c>
      <c r="U48" s="268">
        <v>114</v>
      </c>
      <c r="V48" s="268">
        <f t="shared" si="122"/>
        <v>255</v>
      </c>
      <c r="W48" s="268">
        <v>129</v>
      </c>
      <c r="X48" s="268">
        <v>126</v>
      </c>
      <c r="Y48" s="268">
        <f t="shared" si="123"/>
        <v>215</v>
      </c>
      <c r="Z48" s="268">
        <v>113</v>
      </c>
      <c r="AA48" s="271">
        <v>102</v>
      </c>
      <c r="AC48" s="235"/>
      <c r="AD48" s="267" t="s">
        <v>178</v>
      </c>
      <c r="AE48" s="268">
        <f t="shared" si="124"/>
        <v>87</v>
      </c>
      <c r="AF48" s="268">
        <v>32</v>
      </c>
      <c r="AG48" s="268">
        <v>55</v>
      </c>
      <c r="AH48" s="268">
        <v>5</v>
      </c>
      <c r="AI48" s="236">
        <v>0</v>
      </c>
      <c r="AJ48" s="268">
        <v>0</v>
      </c>
      <c r="AK48" s="236">
        <v>0</v>
      </c>
      <c r="AL48" s="268">
        <v>4</v>
      </c>
      <c r="AM48" s="236">
        <v>1</v>
      </c>
      <c r="AN48" s="268">
        <v>0</v>
      </c>
      <c r="AO48" s="236">
        <v>0</v>
      </c>
      <c r="AP48" s="268">
        <v>0</v>
      </c>
      <c r="AQ48" s="236">
        <v>0</v>
      </c>
      <c r="AR48" s="271">
        <v>19</v>
      </c>
      <c r="AS48" s="271">
        <v>46</v>
      </c>
      <c r="AT48" s="268">
        <v>5</v>
      </c>
      <c r="AU48" s="232">
        <v>0</v>
      </c>
      <c r="AV48" s="269">
        <v>0</v>
      </c>
      <c r="AW48" s="273">
        <v>0</v>
      </c>
      <c r="AX48" s="273">
        <v>4</v>
      </c>
      <c r="AY48" s="232">
        <v>3</v>
      </c>
      <c r="AZ48" s="236">
        <v>5</v>
      </c>
      <c r="BA48" s="236">
        <f t="shared" si="125"/>
        <v>14</v>
      </c>
      <c r="BB48" s="236">
        <v>7</v>
      </c>
      <c r="BC48" s="236">
        <v>7</v>
      </c>
      <c r="BD48" s="232">
        <v>1</v>
      </c>
      <c r="BE48" s="232">
        <v>4</v>
      </c>
      <c r="BF48" s="277">
        <v>0</v>
      </c>
      <c r="BG48" s="236">
        <v>0</v>
      </c>
      <c r="BH48" s="236">
        <v>6</v>
      </c>
      <c r="BI48" s="232">
        <v>3</v>
      </c>
      <c r="BK48" s="235"/>
      <c r="BL48" s="267" t="s">
        <v>178</v>
      </c>
      <c r="BM48" s="236">
        <v>9</v>
      </c>
      <c r="BN48" s="232">
        <v>29</v>
      </c>
      <c r="BO48" s="18"/>
      <c r="BP48" s="6"/>
      <c r="BQ48" s="6"/>
      <c r="BR48" s="6"/>
      <c r="BS48" s="6"/>
      <c r="BT48" s="6"/>
    </row>
    <row r="49" spans="1:72" s="170" customFormat="1" ht="18" customHeight="1" x14ac:dyDescent="0.2">
      <c r="A49" s="449" t="s">
        <v>190</v>
      </c>
      <c r="B49" s="464"/>
      <c r="C49" s="167">
        <f>SUM(C50:C53)</f>
        <v>7</v>
      </c>
      <c r="D49" s="167">
        <f>SUM(D50:D53)</f>
        <v>7</v>
      </c>
      <c r="E49" s="167">
        <v>0</v>
      </c>
      <c r="F49" s="167">
        <f>SUM(F50:F53)</f>
        <v>52</v>
      </c>
      <c r="G49" s="167">
        <f t="shared" ref="G49:AA49" si="126">SUM(G50:G53)</f>
        <v>704</v>
      </c>
      <c r="H49" s="167">
        <f t="shared" si="126"/>
        <v>374</v>
      </c>
      <c r="I49" s="167">
        <f t="shared" si="126"/>
        <v>330</v>
      </c>
      <c r="J49" s="167">
        <f t="shared" ref="J49" si="127">SUM(J50:J53)</f>
        <v>106</v>
      </c>
      <c r="K49" s="167">
        <f t="shared" si="126"/>
        <v>47</v>
      </c>
      <c r="L49" s="167">
        <f t="shared" si="126"/>
        <v>59</v>
      </c>
      <c r="M49" s="167">
        <f t="shared" ref="M49" si="128">SUM(M50:M53)</f>
        <v>113</v>
      </c>
      <c r="N49" s="167">
        <f t="shared" si="126"/>
        <v>60</v>
      </c>
      <c r="O49" s="167">
        <f t="shared" si="126"/>
        <v>53</v>
      </c>
      <c r="P49" s="167">
        <f t="shared" ref="P49" si="129">SUM(P50:P53)</f>
        <v>105</v>
      </c>
      <c r="Q49" s="167">
        <f t="shared" si="126"/>
        <v>59</v>
      </c>
      <c r="R49" s="167">
        <f t="shared" si="126"/>
        <v>46</v>
      </c>
      <c r="S49" s="167">
        <f t="shared" ref="S49" si="130">SUM(S50:S53)</f>
        <v>132</v>
      </c>
      <c r="T49" s="167">
        <f t="shared" si="126"/>
        <v>69</v>
      </c>
      <c r="U49" s="167">
        <f t="shared" si="126"/>
        <v>63</v>
      </c>
      <c r="V49" s="167">
        <f t="shared" ref="V49" si="131">SUM(V50:V53)</f>
        <v>117</v>
      </c>
      <c r="W49" s="167">
        <f t="shared" si="126"/>
        <v>65</v>
      </c>
      <c r="X49" s="167">
        <f t="shared" si="126"/>
        <v>52</v>
      </c>
      <c r="Y49" s="167">
        <f t="shared" ref="Y49" si="132">SUM(Y50:Y53)</f>
        <v>131</v>
      </c>
      <c r="Z49" s="167">
        <f t="shared" si="126"/>
        <v>74</v>
      </c>
      <c r="AA49" s="167">
        <f t="shared" si="126"/>
        <v>57</v>
      </c>
      <c r="AB49" s="168"/>
      <c r="AC49" s="449" t="s">
        <v>190</v>
      </c>
      <c r="AD49" s="450"/>
      <c r="AE49" s="166">
        <f>SUM(AE50:AE53)</f>
        <v>90</v>
      </c>
      <c r="AF49" s="166">
        <f t="shared" ref="AF49:BI49" si="133">SUM(AF50:AF53)</f>
        <v>39</v>
      </c>
      <c r="AG49" s="166">
        <f t="shared" si="133"/>
        <v>51</v>
      </c>
      <c r="AH49" s="166">
        <f t="shared" si="133"/>
        <v>6</v>
      </c>
      <c r="AI49" s="166">
        <f t="shared" si="133"/>
        <v>1</v>
      </c>
      <c r="AJ49" s="166">
        <f>SUM(AJ50:AJ53)</f>
        <v>0</v>
      </c>
      <c r="AK49" s="166">
        <f>SUM(AK50:AK53)</f>
        <v>0</v>
      </c>
      <c r="AL49" s="166">
        <f t="shared" si="133"/>
        <v>6</v>
      </c>
      <c r="AM49" s="166">
        <f t="shared" si="133"/>
        <v>1</v>
      </c>
      <c r="AN49" s="166">
        <f>SUM(AN50:AN53)</f>
        <v>0</v>
      </c>
      <c r="AO49" s="166">
        <f>SUM(AO50:AO53)</f>
        <v>0</v>
      </c>
      <c r="AP49" s="166">
        <f>SUM(AP50:AP53)</f>
        <v>0</v>
      </c>
      <c r="AQ49" s="166">
        <f>SUM(AQ50:AQ53)</f>
        <v>0</v>
      </c>
      <c r="AR49" s="167">
        <f t="shared" si="133"/>
        <v>18</v>
      </c>
      <c r="AS49" s="167">
        <f t="shared" si="133"/>
        <v>33</v>
      </c>
      <c r="AT49" s="166">
        <f t="shared" si="133"/>
        <v>5</v>
      </c>
      <c r="AU49" s="166">
        <f t="shared" si="133"/>
        <v>3</v>
      </c>
      <c r="AV49" s="166">
        <f t="shared" si="133"/>
        <v>0</v>
      </c>
      <c r="AW49" s="166">
        <f t="shared" si="133"/>
        <v>1</v>
      </c>
      <c r="AX49" s="166">
        <f t="shared" si="133"/>
        <v>9</v>
      </c>
      <c r="AY49" s="166">
        <f t="shared" si="133"/>
        <v>7</v>
      </c>
      <c r="AZ49" s="166">
        <f t="shared" si="133"/>
        <v>2</v>
      </c>
      <c r="BA49" s="166">
        <f t="shared" si="133"/>
        <v>13</v>
      </c>
      <c r="BB49" s="166">
        <f t="shared" si="133"/>
        <v>9</v>
      </c>
      <c r="BC49" s="166">
        <f t="shared" si="133"/>
        <v>4</v>
      </c>
      <c r="BD49" s="166">
        <f t="shared" si="133"/>
        <v>3</v>
      </c>
      <c r="BE49" s="166">
        <f t="shared" si="133"/>
        <v>2</v>
      </c>
      <c r="BF49" s="166">
        <f t="shared" si="133"/>
        <v>0</v>
      </c>
      <c r="BG49" s="166">
        <f t="shared" si="133"/>
        <v>0</v>
      </c>
      <c r="BH49" s="166">
        <f t="shared" si="133"/>
        <v>6</v>
      </c>
      <c r="BI49" s="167">
        <f t="shared" si="133"/>
        <v>2</v>
      </c>
      <c r="BJ49" s="168"/>
      <c r="BK49" s="449" t="s">
        <v>190</v>
      </c>
      <c r="BL49" s="450"/>
      <c r="BM49" s="163">
        <f t="shared" ref="BM49:BN49" si="134">SUM(BM50:BM53)</f>
        <v>8</v>
      </c>
      <c r="BN49" s="164">
        <f t="shared" si="134"/>
        <v>17</v>
      </c>
      <c r="BO49" s="307"/>
      <c r="BP49" s="12"/>
      <c r="BQ49" s="12"/>
      <c r="BR49" s="12"/>
      <c r="BS49" s="12"/>
      <c r="BT49" s="12"/>
    </row>
    <row r="50" spans="1:72" s="252" customFormat="1" ht="18" customHeight="1" x14ac:dyDescent="0.2">
      <c r="A50" s="238"/>
      <c r="B50" s="225" t="s">
        <v>56</v>
      </c>
      <c r="C50" s="250">
        <v>2</v>
      </c>
      <c r="D50" s="250">
        <v>2</v>
      </c>
      <c r="E50" s="254">
        <v>0</v>
      </c>
      <c r="F50" s="250">
        <v>15</v>
      </c>
      <c r="G50" s="250">
        <f t="shared" ref="G50:G53" si="135">SUM(H50:I50)</f>
        <v>273</v>
      </c>
      <c r="H50" s="250">
        <v>150</v>
      </c>
      <c r="I50" s="250">
        <v>123</v>
      </c>
      <c r="J50" s="250">
        <f t="shared" ref="J50:J53" si="136">SUM(K50:L50)</f>
        <v>36</v>
      </c>
      <c r="K50" s="250">
        <v>14</v>
      </c>
      <c r="L50" s="250">
        <v>22</v>
      </c>
      <c r="M50" s="250">
        <f t="shared" ref="M50:M53" si="137">SUM(N50:O50)</f>
        <v>49</v>
      </c>
      <c r="N50" s="249">
        <v>29</v>
      </c>
      <c r="O50" s="249">
        <v>20</v>
      </c>
      <c r="P50" s="250">
        <f t="shared" ref="P50:P53" si="138">SUM(Q50:R50)</f>
        <v>40</v>
      </c>
      <c r="Q50" s="250">
        <v>21</v>
      </c>
      <c r="R50" s="250">
        <v>19</v>
      </c>
      <c r="S50" s="250">
        <f t="shared" ref="S50:S53" si="139">SUM(T50:U50)</f>
        <v>53</v>
      </c>
      <c r="T50" s="250">
        <v>30</v>
      </c>
      <c r="U50" s="250">
        <v>23</v>
      </c>
      <c r="V50" s="250">
        <f t="shared" ref="V50:V53" si="140">SUM(W50:X50)</f>
        <v>50</v>
      </c>
      <c r="W50" s="250">
        <v>30</v>
      </c>
      <c r="X50" s="250">
        <v>20</v>
      </c>
      <c r="Y50" s="250">
        <f t="shared" ref="Y50:Y53" si="141">SUM(Z50:AA50)</f>
        <v>45</v>
      </c>
      <c r="Z50" s="250">
        <v>26</v>
      </c>
      <c r="AA50" s="249">
        <v>19</v>
      </c>
      <c r="AC50" s="238"/>
      <c r="AD50" s="225" t="s">
        <v>56</v>
      </c>
      <c r="AE50" s="250">
        <f t="shared" ref="AE50:AE53" si="142">SUM(AF50:AG50)</f>
        <v>24</v>
      </c>
      <c r="AF50" s="250">
        <v>11</v>
      </c>
      <c r="AG50" s="250">
        <v>13</v>
      </c>
      <c r="AH50" s="250">
        <v>1</v>
      </c>
      <c r="AI50" s="254">
        <v>1</v>
      </c>
      <c r="AJ50" s="250">
        <v>0</v>
      </c>
      <c r="AK50" s="254">
        <v>0</v>
      </c>
      <c r="AL50" s="250">
        <v>1</v>
      </c>
      <c r="AM50" s="254">
        <v>1</v>
      </c>
      <c r="AN50" s="250">
        <v>0</v>
      </c>
      <c r="AO50" s="254">
        <v>0</v>
      </c>
      <c r="AP50" s="250">
        <v>0</v>
      </c>
      <c r="AQ50" s="254">
        <v>0</v>
      </c>
      <c r="AR50" s="249">
        <v>6</v>
      </c>
      <c r="AS50" s="249">
        <v>9</v>
      </c>
      <c r="AT50" s="250">
        <v>2</v>
      </c>
      <c r="AU50" s="265">
        <v>0</v>
      </c>
      <c r="AV50" s="265">
        <v>0</v>
      </c>
      <c r="AW50" s="254">
        <v>0</v>
      </c>
      <c r="AX50" s="254">
        <v>3</v>
      </c>
      <c r="AY50" s="226">
        <v>0</v>
      </c>
      <c r="AZ50" s="265">
        <v>0</v>
      </c>
      <c r="BA50" s="228">
        <f t="shared" ref="BA50:BA53" si="143">BB50+BC50</f>
        <v>5</v>
      </c>
      <c r="BB50" s="228">
        <v>3</v>
      </c>
      <c r="BC50" s="228">
        <v>2</v>
      </c>
      <c r="BD50" s="228">
        <v>1</v>
      </c>
      <c r="BE50" s="228">
        <v>1</v>
      </c>
      <c r="BF50" s="265">
        <v>0</v>
      </c>
      <c r="BG50" s="279">
        <v>0</v>
      </c>
      <c r="BH50" s="228">
        <v>2</v>
      </c>
      <c r="BI50" s="226">
        <v>1</v>
      </c>
      <c r="BK50" s="238"/>
      <c r="BL50" s="225" t="s">
        <v>56</v>
      </c>
      <c r="BM50" s="228">
        <v>2</v>
      </c>
      <c r="BN50" s="226">
        <v>7</v>
      </c>
      <c r="BO50" s="18"/>
      <c r="BP50" s="6"/>
      <c r="BQ50" s="6"/>
      <c r="BR50" s="6"/>
      <c r="BS50" s="6"/>
      <c r="BT50" s="6"/>
    </row>
    <row r="51" spans="1:72" s="211" customFormat="1" ht="18" customHeight="1" x14ac:dyDescent="0.2">
      <c r="A51" s="223"/>
      <c r="B51" s="257" t="s">
        <v>57</v>
      </c>
      <c r="C51" s="208">
        <v>1</v>
      </c>
      <c r="D51" s="208">
        <v>1</v>
      </c>
      <c r="E51" s="209">
        <v>0</v>
      </c>
      <c r="F51" s="208">
        <v>17</v>
      </c>
      <c r="G51" s="208">
        <f t="shared" si="135"/>
        <v>300</v>
      </c>
      <c r="H51" s="208">
        <v>164</v>
      </c>
      <c r="I51" s="208">
        <v>136</v>
      </c>
      <c r="J51" s="208">
        <f t="shared" si="136"/>
        <v>49</v>
      </c>
      <c r="K51" s="208">
        <v>23</v>
      </c>
      <c r="L51" s="208">
        <v>26</v>
      </c>
      <c r="M51" s="208">
        <f t="shared" si="137"/>
        <v>46</v>
      </c>
      <c r="N51" s="210">
        <v>23</v>
      </c>
      <c r="O51" s="210">
        <v>23</v>
      </c>
      <c r="P51" s="208">
        <f t="shared" si="138"/>
        <v>46</v>
      </c>
      <c r="Q51" s="208">
        <v>27</v>
      </c>
      <c r="R51" s="208">
        <v>19</v>
      </c>
      <c r="S51" s="208">
        <f t="shared" si="139"/>
        <v>56</v>
      </c>
      <c r="T51" s="208">
        <v>29</v>
      </c>
      <c r="U51" s="208">
        <v>27</v>
      </c>
      <c r="V51" s="208">
        <f t="shared" si="140"/>
        <v>44</v>
      </c>
      <c r="W51" s="208">
        <v>26</v>
      </c>
      <c r="X51" s="208">
        <v>18</v>
      </c>
      <c r="Y51" s="208">
        <f t="shared" si="141"/>
        <v>59</v>
      </c>
      <c r="Z51" s="208">
        <v>36</v>
      </c>
      <c r="AA51" s="210">
        <v>23</v>
      </c>
      <c r="AC51" s="223"/>
      <c r="AD51" s="257" t="s">
        <v>57</v>
      </c>
      <c r="AE51" s="208">
        <f t="shared" si="142"/>
        <v>31</v>
      </c>
      <c r="AF51" s="208">
        <v>13</v>
      </c>
      <c r="AG51" s="208">
        <v>18</v>
      </c>
      <c r="AH51" s="208">
        <v>1</v>
      </c>
      <c r="AI51" s="209">
        <v>0</v>
      </c>
      <c r="AJ51" s="208">
        <v>0</v>
      </c>
      <c r="AK51" s="209">
        <v>0</v>
      </c>
      <c r="AL51" s="208">
        <v>1</v>
      </c>
      <c r="AM51" s="212">
        <v>0</v>
      </c>
      <c r="AN51" s="208">
        <v>0</v>
      </c>
      <c r="AO51" s="209">
        <v>0</v>
      </c>
      <c r="AP51" s="208">
        <v>0</v>
      </c>
      <c r="AQ51" s="209">
        <v>0</v>
      </c>
      <c r="AR51" s="210">
        <v>6</v>
      </c>
      <c r="AS51" s="210">
        <v>11</v>
      </c>
      <c r="AT51" s="208">
        <v>1</v>
      </c>
      <c r="AU51" s="213">
        <v>0</v>
      </c>
      <c r="AV51" s="214">
        <v>0</v>
      </c>
      <c r="AW51" s="209">
        <v>1</v>
      </c>
      <c r="AX51" s="209">
        <v>5</v>
      </c>
      <c r="AY51" s="213">
        <v>5</v>
      </c>
      <c r="AZ51" s="214">
        <v>1</v>
      </c>
      <c r="BA51" s="212">
        <f t="shared" si="143"/>
        <v>2</v>
      </c>
      <c r="BB51" s="212">
        <v>2</v>
      </c>
      <c r="BC51" s="212">
        <v>0</v>
      </c>
      <c r="BD51" s="212">
        <v>1</v>
      </c>
      <c r="BE51" s="212">
        <v>0</v>
      </c>
      <c r="BF51" s="214">
        <v>0</v>
      </c>
      <c r="BG51" s="212">
        <v>0</v>
      </c>
      <c r="BH51" s="212">
        <v>1</v>
      </c>
      <c r="BI51" s="213">
        <v>0</v>
      </c>
      <c r="BK51" s="223"/>
      <c r="BL51" s="257" t="s">
        <v>57</v>
      </c>
      <c r="BM51" s="212">
        <v>3</v>
      </c>
      <c r="BN51" s="213">
        <v>5</v>
      </c>
      <c r="BO51" s="308"/>
      <c r="BP51" s="6"/>
      <c r="BQ51" s="6"/>
      <c r="BR51" s="6"/>
      <c r="BS51" s="6"/>
      <c r="BT51" s="6"/>
    </row>
    <row r="52" spans="1:72" s="211" customFormat="1" ht="18" customHeight="1" x14ac:dyDescent="0.2">
      <c r="A52" s="223"/>
      <c r="B52" s="257" t="s">
        <v>183</v>
      </c>
      <c r="C52" s="208">
        <v>1</v>
      </c>
      <c r="D52" s="208">
        <v>1</v>
      </c>
      <c r="E52" s="209">
        <v>0</v>
      </c>
      <c r="F52" s="208">
        <v>7</v>
      </c>
      <c r="G52" s="208">
        <f t="shared" si="135"/>
        <v>63</v>
      </c>
      <c r="H52" s="208">
        <v>25</v>
      </c>
      <c r="I52" s="208">
        <v>38</v>
      </c>
      <c r="J52" s="208">
        <f t="shared" si="136"/>
        <v>10</v>
      </c>
      <c r="K52" s="208">
        <v>4</v>
      </c>
      <c r="L52" s="208">
        <v>6</v>
      </c>
      <c r="M52" s="208">
        <f t="shared" si="137"/>
        <v>11</v>
      </c>
      <c r="N52" s="210">
        <v>4</v>
      </c>
      <c r="O52" s="210">
        <v>7</v>
      </c>
      <c r="P52" s="208">
        <f t="shared" si="138"/>
        <v>10</v>
      </c>
      <c r="Q52" s="208">
        <v>4</v>
      </c>
      <c r="R52" s="208">
        <v>6</v>
      </c>
      <c r="S52" s="208">
        <f t="shared" si="139"/>
        <v>8</v>
      </c>
      <c r="T52" s="208">
        <v>5</v>
      </c>
      <c r="U52" s="208">
        <v>3</v>
      </c>
      <c r="V52" s="208">
        <f t="shared" si="140"/>
        <v>9</v>
      </c>
      <c r="W52" s="208">
        <v>3</v>
      </c>
      <c r="X52" s="208">
        <v>6</v>
      </c>
      <c r="Y52" s="208">
        <f t="shared" si="141"/>
        <v>15</v>
      </c>
      <c r="Z52" s="208">
        <v>5</v>
      </c>
      <c r="AA52" s="210">
        <v>10</v>
      </c>
      <c r="AC52" s="223"/>
      <c r="AD52" s="257" t="s">
        <v>183</v>
      </c>
      <c r="AE52" s="208">
        <f t="shared" si="142"/>
        <v>14</v>
      </c>
      <c r="AF52" s="208">
        <v>6</v>
      </c>
      <c r="AG52" s="208">
        <v>8</v>
      </c>
      <c r="AH52" s="208">
        <v>1</v>
      </c>
      <c r="AI52" s="209">
        <v>0</v>
      </c>
      <c r="AJ52" s="208">
        <v>0</v>
      </c>
      <c r="AK52" s="209">
        <v>0</v>
      </c>
      <c r="AL52" s="208">
        <v>1</v>
      </c>
      <c r="AM52" s="209">
        <v>0</v>
      </c>
      <c r="AN52" s="208">
        <v>0</v>
      </c>
      <c r="AO52" s="209">
        <v>0</v>
      </c>
      <c r="AP52" s="208">
        <v>0</v>
      </c>
      <c r="AQ52" s="209">
        <v>0</v>
      </c>
      <c r="AR52" s="210">
        <v>3</v>
      </c>
      <c r="AS52" s="210">
        <v>6</v>
      </c>
      <c r="AT52" s="208">
        <v>1</v>
      </c>
      <c r="AU52" s="214">
        <v>0</v>
      </c>
      <c r="AV52" s="214">
        <v>0</v>
      </c>
      <c r="AW52" s="209">
        <v>0</v>
      </c>
      <c r="AX52" s="212">
        <v>1</v>
      </c>
      <c r="AY52" s="214">
        <v>1</v>
      </c>
      <c r="AZ52" s="214">
        <v>0</v>
      </c>
      <c r="BA52" s="212">
        <f t="shared" si="143"/>
        <v>4</v>
      </c>
      <c r="BB52" s="209">
        <v>3</v>
      </c>
      <c r="BC52" s="212">
        <v>1</v>
      </c>
      <c r="BD52" s="209">
        <v>1</v>
      </c>
      <c r="BE52" s="213">
        <v>0</v>
      </c>
      <c r="BF52" s="276">
        <v>0</v>
      </c>
      <c r="BG52" s="209">
        <v>0</v>
      </c>
      <c r="BH52" s="212">
        <v>2</v>
      </c>
      <c r="BI52" s="213">
        <v>1</v>
      </c>
      <c r="BK52" s="223"/>
      <c r="BL52" s="257" t="s">
        <v>183</v>
      </c>
      <c r="BM52" s="212">
        <v>1</v>
      </c>
      <c r="BN52" s="213">
        <v>1</v>
      </c>
      <c r="BO52" s="308"/>
      <c r="BP52" s="6"/>
      <c r="BQ52" s="6"/>
      <c r="BR52" s="6"/>
      <c r="BS52" s="6"/>
      <c r="BT52" s="6"/>
    </row>
    <row r="53" spans="1:72" s="272" customFormat="1" ht="18" customHeight="1" x14ac:dyDescent="0.2">
      <c r="A53" s="235"/>
      <c r="B53" s="267" t="s">
        <v>58</v>
      </c>
      <c r="C53" s="268">
        <v>3</v>
      </c>
      <c r="D53" s="268">
        <v>3</v>
      </c>
      <c r="E53" s="273">
        <v>0</v>
      </c>
      <c r="F53" s="271">
        <v>13</v>
      </c>
      <c r="G53" s="271">
        <f t="shared" si="135"/>
        <v>68</v>
      </c>
      <c r="H53" s="271">
        <v>35</v>
      </c>
      <c r="I53" s="271">
        <v>33</v>
      </c>
      <c r="J53" s="271">
        <f t="shared" si="136"/>
        <v>11</v>
      </c>
      <c r="K53" s="271">
        <v>6</v>
      </c>
      <c r="L53" s="271">
        <v>5</v>
      </c>
      <c r="M53" s="271">
        <f t="shared" si="137"/>
        <v>7</v>
      </c>
      <c r="N53" s="271">
        <v>4</v>
      </c>
      <c r="O53" s="271">
        <v>3</v>
      </c>
      <c r="P53" s="268">
        <f t="shared" si="138"/>
        <v>9</v>
      </c>
      <c r="Q53" s="268">
        <v>7</v>
      </c>
      <c r="R53" s="268">
        <v>2</v>
      </c>
      <c r="S53" s="268">
        <f t="shared" si="139"/>
        <v>15</v>
      </c>
      <c r="T53" s="268">
        <v>5</v>
      </c>
      <c r="U53" s="268">
        <v>10</v>
      </c>
      <c r="V53" s="268">
        <f t="shared" si="140"/>
        <v>14</v>
      </c>
      <c r="W53" s="268">
        <v>6</v>
      </c>
      <c r="X53" s="268">
        <v>8</v>
      </c>
      <c r="Y53" s="268">
        <f t="shared" si="141"/>
        <v>12</v>
      </c>
      <c r="Z53" s="268">
        <v>7</v>
      </c>
      <c r="AA53" s="271">
        <v>5</v>
      </c>
      <c r="AC53" s="235"/>
      <c r="AD53" s="267" t="s">
        <v>58</v>
      </c>
      <c r="AE53" s="268">
        <f t="shared" si="142"/>
        <v>21</v>
      </c>
      <c r="AF53" s="268">
        <v>9</v>
      </c>
      <c r="AG53" s="268">
        <v>12</v>
      </c>
      <c r="AH53" s="268">
        <v>3</v>
      </c>
      <c r="AI53" s="273">
        <v>0</v>
      </c>
      <c r="AJ53" s="268">
        <v>0</v>
      </c>
      <c r="AK53" s="273">
        <v>0</v>
      </c>
      <c r="AL53" s="268">
        <v>3</v>
      </c>
      <c r="AM53" s="236">
        <v>0</v>
      </c>
      <c r="AN53" s="268">
        <v>0</v>
      </c>
      <c r="AO53" s="273">
        <v>0</v>
      </c>
      <c r="AP53" s="268">
        <v>0</v>
      </c>
      <c r="AQ53" s="273">
        <v>0</v>
      </c>
      <c r="AR53" s="271">
        <v>3</v>
      </c>
      <c r="AS53" s="271">
        <v>7</v>
      </c>
      <c r="AT53" s="268">
        <v>1</v>
      </c>
      <c r="AU53" s="232">
        <v>3</v>
      </c>
      <c r="AV53" s="269">
        <v>0</v>
      </c>
      <c r="AW53" s="273">
        <v>0</v>
      </c>
      <c r="AX53" s="273">
        <v>0</v>
      </c>
      <c r="AY53" s="232">
        <v>1</v>
      </c>
      <c r="AZ53" s="269">
        <v>1</v>
      </c>
      <c r="BA53" s="236">
        <f t="shared" si="143"/>
        <v>2</v>
      </c>
      <c r="BB53" s="273">
        <v>1</v>
      </c>
      <c r="BC53" s="236">
        <v>1</v>
      </c>
      <c r="BD53" s="273">
        <v>0</v>
      </c>
      <c r="BE53" s="232">
        <v>1</v>
      </c>
      <c r="BF53" s="269">
        <v>0</v>
      </c>
      <c r="BG53" s="273">
        <v>0</v>
      </c>
      <c r="BH53" s="236">
        <v>1</v>
      </c>
      <c r="BI53" s="232">
        <v>0</v>
      </c>
      <c r="BK53" s="235"/>
      <c r="BL53" s="267" t="s">
        <v>58</v>
      </c>
      <c r="BM53" s="236">
        <v>2</v>
      </c>
      <c r="BN53" s="232">
        <v>4</v>
      </c>
      <c r="BO53" s="308"/>
      <c r="BP53" s="6"/>
      <c r="BQ53" s="6"/>
      <c r="BR53" s="6"/>
      <c r="BS53" s="6"/>
      <c r="BT53" s="6"/>
    </row>
    <row r="54" spans="1:72" s="170" customFormat="1" ht="18" customHeight="1" x14ac:dyDescent="0.2">
      <c r="A54" s="449" t="s">
        <v>179</v>
      </c>
      <c r="B54" s="464"/>
      <c r="C54" s="166">
        <f>SUM(C55:C60)</f>
        <v>26</v>
      </c>
      <c r="D54" s="166">
        <f>SUM(D55:D60)</f>
        <v>26</v>
      </c>
      <c r="E54" s="166">
        <v>0</v>
      </c>
      <c r="F54" s="166">
        <f>SUM(F55:F60)</f>
        <v>178</v>
      </c>
      <c r="G54" s="166">
        <f t="shared" ref="G54:AA54" si="144">SUM(G55:G60)</f>
        <v>2597</v>
      </c>
      <c r="H54" s="166">
        <f t="shared" si="144"/>
        <v>1320</v>
      </c>
      <c r="I54" s="166">
        <f t="shared" si="144"/>
        <v>1277</v>
      </c>
      <c r="J54" s="166">
        <f t="shared" ref="J54" si="145">SUM(J55:J60)</f>
        <v>407</v>
      </c>
      <c r="K54" s="166">
        <f t="shared" si="144"/>
        <v>190</v>
      </c>
      <c r="L54" s="166">
        <f t="shared" si="144"/>
        <v>217</v>
      </c>
      <c r="M54" s="166">
        <f t="shared" ref="M54" si="146">SUM(M55:M60)</f>
        <v>421</v>
      </c>
      <c r="N54" s="166">
        <f t="shared" si="144"/>
        <v>211</v>
      </c>
      <c r="O54" s="166">
        <f t="shared" si="144"/>
        <v>210</v>
      </c>
      <c r="P54" s="166">
        <f t="shared" ref="P54" si="147">SUM(P55:P60)</f>
        <v>406</v>
      </c>
      <c r="Q54" s="166">
        <f t="shared" si="144"/>
        <v>192</v>
      </c>
      <c r="R54" s="166">
        <f t="shared" si="144"/>
        <v>214</v>
      </c>
      <c r="S54" s="166">
        <f t="shared" ref="S54" si="148">SUM(S55:S60)</f>
        <v>443</v>
      </c>
      <c r="T54" s="166">
        <f t="shared" si="144"/>
        <v>252</v>
      </c>
      <c r="U54" s="166">
        <f t="shared" si="144"/>
        <v>191</v>
      </c>
      <c r="V54" s="166">
        <f t="shared" ref="V54" si="149">SUM(V55:V60)</f>
        <v>445</v>
      </c>
      <c r="W54" s="166">
        <f t="shared" si="144"/>
        <v>224</v>
      </c>
      <c r="X54" s="166">
        <f t="shared" si="144"/>
        <v>221</v>
      </c>
      <c r="Y54" s="166">
        <f t="shared" ref="Y54" si="150">SUM(Y55:Y60)</f>
        <v>475</v>
      </c>
      <c r="Z54" s="166">
        <f t="shared" si="144"/>
        <v>251</v>
      </c>
      <c r="AA54" s="167">
        <f t="shared" si="144"/>
        <v>224</v>
      </c>
      <c r="AB54" s="168"/>
      <c r="AC54" s="449" t="s">
        <v>179</v>
      </c>
      <c r="AD54" s="450"/>
      <c r="AE54" s="166">
        <f>SUM(AE55:AE60)</f>
        <v>312</v>
      </c>
      <c r="AF54" s="166">
        <f t="shared" ref="AF54:BH54" si="151">SUM(AF55:AF60)</f>
        <v>127</v>
      </c>
      <c r="AG54" s="166">
        <f t="shared" si="151"/>
        <v>185</v>
      </c>
      <c r="AH54" s="166">
        <f t="shared" si="151"/>
        <v>22</v>
      </c>
      <c r="AI54" s="166">
        <f t="shared" si="151"/>
        <v>3</v>
      </c>
      <c r="AJ54" s="166">
        <f>SUM(AJ55:AJ60)</f>
        <v>0</v>
      </c>
      <c r="AK54" s="166">
        <f>SUM(AK55:AK60)</f>
        <v>0</v>
      </c>
      <c r="AL54" s="166">
        <f t="shared" si="151"/>
        <v>22</v>
      </c>
      <c r="AM54" s="166">
        <f t="shared" si="151"/>
        <v>6</v>
      </c>
      <c r="AN54" s="166">
        <f>SUM(AN55:AN60)</f>
        <v>0</v>
      </c>
      <c r="AO54" s="166">
        <f>SUM(AO55:AO60)</f>
        <v>0</v>
      </c>
      <c r="AP54" s="166">
        <f>SUM(AP55:AP60)</f>
        <v>0</v>
      </c>
      <c r="AQ54" s="166">
        <f>SUM(AQ55:AQ60)</f>
        <v>0</v>
      </c>
      <c r="AR54" s="167">
        <f t="shared" si="151"/>
        <v>72</v>
      </c>
      <c r="AS54" s="167">
        <f t="shared" si="151"/>
        <v>124</v>
      </c>
      <c r="AT54" s="166">
        <f t="shared" si="151"/>
        <v>21</v>
      </c>
      <c r="AU54" s="166">
        <f t="shared" si="151"/>
        <v>6</v>
      </c>
      <c r="AV54" s="166">
        <f t="shared" si="151"/>
        <v>0</v>
      </c>
      <c r="AW54" s="166">
        <f t="shared" si="151"/>
        <v>6</v>
      </c>
      <c r="AX54" s="166">
        <f t="shared" si="151"/>
        <v>11</v>
      </c>
      <c r="AY54" s="166">
        <f t="shared" si="151"/>
        <v>19</v>
      </c>
      <c r="AZ54" s="166">
        <f t="shared" si="151"/>
        <v>59</v>
      </c>
      <c r="BA54" s="166">
        <f t="shared" si="151"/>
        <v>60</v>
      </c>
      <c r="BB54" s="166">
        <f t="shared" si="151"/>
        <v>20</v>
      </c>
      <c r="BC54" s="166">
        <f t="shared" si="151"/>
        <v>40</v>
      </c>
      <c r="BD54" s="166">
        <f t="shared" si="151"/>
        <v>6</v>
      </c>
      <c r="BE54" s="166">
        <f t="shared" si="151"/>
        <v>19</v>
      </c>
      <c r="BF54" s="166">
        <f t="shared" si="151"/>
        <v>0</v>
      </c>
      <c r="BG54" s="166">
        <f t="shared" si="151"/>
        <v>1</v>
      </c>
      <c r="BH54" s="166">
        <f t="shared" si="151"/>
        <v>14</v>
      </c>
      <c r="BI54" s="167">
        <f>SUM(BI55:BI60)</f>
        <v>20</v>
      </c>
      <c r="BJ54" s="168"/>
      <c r="BK54" s="449" t="s">
        <v>179</v>
      </c>
      <c r="BL54" s="450"/>
      <c r="BM54" s="163">
        <f t="shared" ref="BM54:BN54" si="152">SUM(BM55:BM60)</f>
        <v>39</v>
      </c>
      <c r="BN54" s="164">
        <f t="shared" si="152"/>
        <v>103</v>
      </c>
      <c r="BO54" s="307"/>
      <c r="BP54" s="12"/>
      <c r="BQ54" s="12"/>
      <c r="BR54" s="12"/>
      <c r="BS54" s="12"/>
      <c r="BT54" s="12"/>
    </row>
    <row r="55" spans="1:72" s="252" customFormat="1" ht="18" customHeight="1" x14ac:dyDescent="0.2">
      <c r="A55" s="264"/>
      <c r="B55" s="253" t="s">
        <v>59</v>
      </c>
      <c r="C55" s="250">
        <v>3</v>
      </c>
      <c r="D55" s="249">
        <v>3</v>
      </c>
      <c r="E55" s="254">
        <v>0</v>
      </c>
      <c r="F55" s="250">
        <v>23</v>
      </c>
      <c r="G55" s="250">
        <f t="shared" ref="G55:G60" si="153">SUM(H55:I55)</f>
        <v>408</v>
      </c>
      <c r="H55" s="250">
        <v>204</v>
      </c>
      <c r="I55" s="250">
        <v>204</v>
      </c>
      <c r="J55" s="250">
        <f t="shared" ref="J55:J60" si="154">SUM(K55:L55)</f>
        <v>68</v>
      </c>
      <c r="K55" s="250">
        <v>28</v>
      </c>
      <c r="L55" s="250">
        <v>40</v>
      </c>
      <c r="M55" s="250">
        <f t="shared" ref="M55:M60" si="155">SUM(N55:O55)</f>
        <v>66</v>
      </c>
      <c r="N55" s="249">
        <v>30</v>
      </c>
      <c r="O55" s="249">
        <v>36</v>
      </c>
      <c r="P55" s="250">
        <f t="shared" ref="P55:P60" si="156">SUM(Q55:R55)</f>
        <v>64</v>
      </c>
      <c r="Q55" s="250">
        <v>30</v>
      </c>
      <c r="R55" s="250">
        <v>34</v>
      </c>
      <c r="S55" s="250">
        <f t="shared" ref="S55:S60" si="157">SUM(T55:U55)</f>
        <v>67</v>
      </c>
      <c r="T55" s="250">
        <v>41</v>
      </c>
      <c r="U55" s="250">
        <v>26</v>
      </c>
      <c r="V55" s="250">
        <f t="shared" ref="V55:V60" si="158">SUM(W55:X55)</f>
        <v>73</v>
      </c>
      <c r="W55" s="250">
        <v>34</v>
      </c>
      <c r="X55" s="250">
        <v>39</v>
      </c>
      <c r="Y55" s="250">
        <f t="shared" ref="Y55:Y60" si="159">SUM(Z55:AA55)</f>
        <v>70</v>
      </c>
      <c r="Z55" s="250">
        <v>41</v>
      </c>
      <c r="AA55" s="249">
        <v>29</v>
      </c>
      <c r="AC55" s="264"/>
      <c r="AD55" s="253" t="s">
        <v>59</v>
      </c>
      <c r="AE55" s="250">
        <f t="shared" ref="AE55:AE60" si="160">SUM(AF55:AG55)</f>
        <v>41</v>
      </c>
      <c r="AF55" s="250">
        <v>16</v>
      </c>
      <c r="AG55" s="250">
        <v>25</v>
      </c>
      <c r="AH55" s="250">
        <v>2</v>
      </c>
      <c r="AI55" s="228">
        <v>0</v>
      </c>
      <c r="AJ55" s="250">
        <v>0</v>
      </c>
      <c r="AK55" s="228">
        <v>0</v>
      </c>
      <c r="AL55" s="250">
        <v>3</v>
      </c>
      <c r="AM55" s="228">
        <v>1</v>
      </c>
      <c r="AN55" s="250">
        <v>0</v>
      </c>
      <c r="AO55" s="228">
        <v>0</v>
      </c>
      <c r="AP55" s="250">
        <v>0</v>
      </c>
      <c r="AQ55" s="228">
        <v>0</v>
      </c>
      <c r="AR55" s="249">
        <v>9</v>
      </c>
      <c r="AS55" s="249">
        <v>20</v>
      </c>
      <c r="AT55" s="250">
        <v>2</v>
      </c>
      <c r="AU55" s="265">
        <v>0</v>
      </c>
      <c r="AV55" s="265">
        <v>0</v>
      </c>
      <c r="AW55" s="254">
        <v>1</v>
      </c>
      <c r="AX55" s="228">
        <v>2</v>
      </c>
      <c r="AY55" s="226">
        <v>1</v>
      </c>
      <c r="AZ55" s="228">
        <v>54</v>
      </c>
      <c r="BA55" s="228">
        <f t="shared" ref="BA55:BA60" si="161">BB55+BC55</f>
        <v>3</v>
      </c>
      <c r="BB55" s="228">
        <v>1</v>
      </c>
      <c r="BC55" s="228">
        <v>2</v>
      </c>
      <c r="BD55" s="228">
        <v>0</v>
      </c>
      <c r="BE55" s="228">
        <v>2</v>
      </c>
      <c r="BF55" s="254">
        <v>0</v>
      </c>
      <c r="BG55" s="228">
        <v>0</v>
      </c>
      <c r="BH55" s="228">
        <v>1</v>
      </c>
      <c r="BI55" s="226">
        <v>0</v>
      </c>
      <c r="BK55" s="264"/>
      <c r="BL55" s="253" t="s">
        <v>59</v>
      </c>
      <c r="BM55" s="228">
        <v>5</v>
      </c>
      <c r="BN55" s="226">
        <v>8</v>
      </c>
      <c r="BO55" s="18"/>
      <c r="BP55" s="6"/>
      <c r="BQ55" s="6"/>
      <c r="BR55" s="6"/>
      <c r="BS55" s="6"/>
      <c r="BT55" s="6"/>
    </row>
    <row r="56" spans="1:72" s="211" customFormat="1" ht="18" customHeight="1" x14ac:dyDescent="0.2">
      <c r="A56" s="223"/>
      <c r="B56" s="257" t="s">
        <v>60</v>
      </c>
      <c r="C56" s="208">
        <v>4</v>
      </c>
      <c r="D56" s="208">
        <v>4</v>
      </c>
      <c r="E56" s="209">
        <v>0</v>
      </c>
      <c r="F56" s="208">
        <v>39</v>
      </c>
      <c r="G56" s="208">
        <f t="shared" si="153"/>
        <v>654</v>
      </c>
      <c r="H56" s="208">
        <v>333</v>
      </c>
      <c r="I56" s="208">
        <v>321</v>
      </c>
      <c r="J56" s="208">
        <f t="shared" si="154"/>
        <v>100</v>
      </c>
      <c r="K56" s="208">
        <v>43</v>
      </c>
      <c r="L56" s="208">
        <v>57</v>
      </c>
      <c r="M56" s="208">
        <f t="shared" si="155"/>
        <v>112</v>
      </c>
      <c r="N56" s="210">
        <v>53</v>
      </c>
      <c r="O56" s="210">
        <v>59</v>
      </c>
      <c r="P56" s="208">
        <f t="shared" si="156"/>
        <v>115</v>
      </c>
      <c r="Q56" s="208">
        <v>56</v>
      </c>
      <c r="R56" s="208">
        <v>59</v>
      </c>
      <c r="S56" s="208">
        <f t="shared" si="157"/>
        <v>103</v>
      </c>
      <c r="T56" s="208">
        <v>56</v>
      </c>
      <c r="U56" s="208">
        <v>47</v>
      </c>
      <c r="V56" s="208">
        <f t="shared" si="158"/>
        <v>112</v>
      </c>
      <c r="W56" s="208">
        <v>67</v>
      </c>
      <c r="X56" s="208">
        <v>45</v>
      </c>
      <c r="Y56" s="208">
        <f t="shared" si="159"/>
        <v>112</v>
      </c>
      <c r="Z56" s="208">
        <v>58</v>
      </c>
      <c r="AA56" s="210">
        <v>54</v>
      </c>
      <c r="AC56" s="223"/>
      <c r="AD56" s="257" t="s">
        <v>60</v>
      </c>
      <c r="AE56" s="208">
        <f t="shared" si="160"/>
        <v>69</v>
      </c>
      <c r="AF56" s="208">
        <v>26</v>
      </c>
      <c r="AG56" s="208">
        <v>43</v>
      </c>
      <c r="AH56" s="208">
        <v>4</v>
      </c>
      <c r="AI56" s="212">
        <v>0</v>
      </c>
      <c r="AJ56" s="208">
        <v>0</v>
      </c>
      <c r="AK56" s="212">
        <v>0</v>
      </c>
      <c r="AL56" s="208">
        <v>4</v>
      </c>
      <c r="AM56" s="212">
        <v>0</v>
      </c>
      <c r="AN56" s="208">
        <v>0</v>
      </c>
      <c r="AO56" s="212">
        <v>0</v>
      </c>
      <c r="AP56" s="208">
        <v>0</v>
      </c>
      <c r="AQ56" s="212">
        <v>0</v>
      </c>
      <c r="AR56" s="210">
        <v>15</v>
      </c>
      <c r="AS56" s="210">
        <v>30</v>
      </c>
      <c r="AT56" s="208">
        <v>4</v>
      </c>
      <c r="AU56" s="214">
        <v>1</v>
      </c>
      <c r="AV56" s="214">
        <v>0</v>
      </c>
      <c r="AW56" s="209">
        <v>1</v>
      </c>
      <c r="AX56" s="209">
        <v>3</v>
      </c>
      <c r="AY56" s="213">
        <v>7</v>
      </c>
      <c r="AZ56" s="212">
        <v>1</v>
      </c>
      <c r="BA56" s="212">
        <f t="shared" si="161"/>
        <v>10</v>
      </c>
      <c r="BB56" s="212">
        <v>6</v>
      </c>
      <c r="BC56" s="212">
        <v>4</v>
      </c>
      <c r="BD56" s="212">
        <v>2</v>
      </c>
      <c r="BE56" s="213">
        <v>3</v>
      </c>
      <c r="BF56" s="276">
        <v>0</v>
      </c>
      <c r="BG56" s="212">
        <v>0</v>
      </c>
      <c r="BH56" s="212">
        <v>4</v>
      </c>
      <c r="BI56" s="213">
        <v>1</v>
      </c>
      <c r="BK56" s="223"/>
      <c r="BL56" s="257" t="s">
        <v>60</v>
      </c>
      <c r="BM56" s="212">
        <v>9</v>
      </c>
      <c r="BN56" s="213">
        <v>17</v>
      </c>
      <c r="BO56" s="18"/>
      <c r="BP56" s="6"/>
      <c r="BQ56" s="6"/>
      <c r="BR56" s="6"/>
      <c r="BS56" s="6"/>
      <c r="BT56" s="6"/>
    </row>
    <row r="57" spans="1:72" s="211" customFormat="1" ht="18" customHeight="1" x14ac:dyDescent="0.2">
      <c r="A57" s="223"/>
      <c r="B57" s="257" t="s">
        <v>61</v>
      </c>
      <c r="C57" s="208">
        <v>3</v>
      </c>
      <c r="D57" s="208">
        <v>3</v>
      </c>
      <c r="E57" s="209">
        <v>0</v>
      </c>
      <c r="F57" s="208">
        <v>15</v>
      </c>
      <c r="G57" s="208">
        <f t="shared" si="153"/>
        <v>203</v>
      </c>
      <c r="H57" s="208">
        <v>105</v>
      </c>
      <c r="I57" s="208">
        <v>98</v>
      </c>
      <c r="J57" s="208">
        <f t="shared" si="154"/>
        <v>32</v>
      </c>
      <c r="K57" s="208">
        <v>14</v>
      </c>
      <c r="L57" s="208">
        <v>18</v>
      </c>
      <c r="M57" s="208">
        <f t="shared" si="155"/>
        <v>33</v>
      </c>
      <c r="N57" s="210">
        <v>21</v>
      </c>
      <c r="O57" s="210">
        <v>12</v>
      </c>
      <c r="P57" s="208">
        <f t="shared" si="156"/>
        <v>25</v>
      </c>
      <c r="Q57" s="208">
        <v>10</v>
      </c>
      <c r="R57" s="208">
        <v>15</v>
      </c>
      <c r="S57" s="208">
        <f t="shared" si="157"/>
        <v>35</v>
      </c>
      <c r="T57" s="208">
        <v>20</v>
      </c>
      <c r="U57" s="208">
        <v>15</v>
      </c>
      <c r="V57" s="208">
        <f t="shared" si="158"/>
        <v>33</v>
      </c>
      <c r="W57" s="208">
        <v>18</v>
      </c>
      <c r="X57" s="208">
        <v>15</v>
      </c>
      <c r="Y57" s="208">
        <f t="shared" si="159"/>
        <v>45</v>
      </c>
      <c r="Z57" s="208">
        <v>22</v>
      </c>
      <c r="AA57" s="210">
        <v>23</v>
      </c>
      <c r="AC57" s="223"/>
      <c r="AD57" s="257" t="s">
        <v>61</v>
      </c>
      <c r="AE57" s="208">
        <f t="shared" si="160"/>
        <v>27</v>
      </c>
      <c r="AF57" s="208">
        <v>11</v>
      </c>
      <c r="AG57" s="208">
        <v>16</v>
      </c>
      <c r="AH57" s="208">
        <v>3</v>
      </c>
      <c r="AI57" s="209">
        <v>0</v>
      </c>
      <c r="AJ57" s="208">
        <v>0</v>
      </c>
      <c r="AK57" s="209">
        <v>0</v>
      </c>
      <c r="AL57" s="208">
        <v>1</v>
      </c>
      <c r="AM57" s="212">
        <v>3</v>
      </c>
      <c r="AN57" s="208">
        <v>0</v>
      </c>
      <c r="AO57" s="209">
        <v>0</v>
      </c>
      <c r="AP57" s="208">
        <v>0</v>
      </c>
      <c r="AQ57" s="209">
        <v>0</v>
      </c>
      <c r="AR57" s="210">
        <v>7</v>
      </c>
      <c r="AS57" s="210">
        <v>6</v>
      </c>
      <c r="AT57" s="208">
        <v>2</v>
      </c>
      <c r="AU57" s="214">
        <v>1</v>
      </c>
      <c r="AV57" s="214">
        <v>0</v>
      </c>
      <c r="AW57" s="209">
        <v>1</v>
      </c>
      <c r="AX57" s="212">
        <v>0</v>
      </c>
      <c r="AY57" s="213">
        <v>3</v>
      </c>
      <c r="AZ57" s="212">
        <v>2</v>
      </c>
      <c r="BA57" s="212">
        <f t="shared" si="161"/>
        <v>6</v>
      </c>
      <c r="BB57" s="212">
        <v>4</v>
      </c>
      <c r="BC57" s="212">
        <v>2</v>
      </c>
      <c r="BD57" s="209">
        <v>1</v>
      </c>
      <c r="BE57" s="213">
        <v>1</v>
      </c>
      <c r="BF57" s="276">
        <v>0</v>
      </c>
      <c r="BG57" s="212">
        <v>1</v>
      </c>
      <c r="BH57" s="212">
        <v>3</v>
      </c>
      <c r="BI57" s="213">
        <v>0</v>
      </c>
      <c r="BK57" s="223"/>
      <c r="BL57" s="257" t="s">
        <v>61</v>
      </c>
      <c r="BM57" s="212">
        <v>3</v>
      </c>
      <c r="BN57" s="213">
        <v>8</v>
      </c>
      <c r="BO57" s="308"/>
      <c r="BP57" s="6"/>
      <c r="BQ57" s="6"/>
      <c r="BR57" s="6"/>
      <c r="BS57" s="6"/>
      <c r="BT57" s="6"/>
    </row>
    <row r="58" spans="1:72" s="211" customFormat="1" ht="18" customHeight="1" x14ac:dyDescent="0.2">
      <c r="A58" s="223"/>
      <c r="B58" s="257" t="s">
        <v>62</v>
      </c>
      <c r="C58" s="208">
        <v>8</v>
      </c>
      <c r="D58" s="208">
        <v>8</v>
      </c>
      <c r="E58" s="209">
        <v>0</v>
      </c>
      <c r="F58" s="208">
        <v>53</v>
      </c>
      <c r="G58" s="208">
        <f t="shared" si="153"/>
        <v>718</v>
      </c>
      <c r="H58" s="208">
        <v>356</v>
      </c>
      <c r="I58" s="208">
        <v>362</v>
      </c>
      <c r="J58" s="208">
        <f t="shared" si="154"/>
        <v>118</v>
      </c>
      <c r="K58" s="208">
        <v>58</v>
      </c>
      <c r="L58" s="208">
        <v>60</v>
      </c>
      <c r="M58" s="208">
        <f t="shared" si="155"/>
        <v>107</v>
      </c>
      <c r="N58" s="210">
        <v>59</v>
      </c>
      <c r="O58" s="210">
        <v>48</v>
      </c>
      <c r="P58" s="208">
        <f t="shared" si="156"/>
        <v>107</v>
      </c>
      <c r="Q58" s="208">
        <v>48</v>
      </c>
      <c r="R58" s="208">
        <v>59</v>
      </c>
      <c r="S58" s="208">
        <f t="shared" si="157"/>
        <v>124</v>
      </c>
      <c r="T58" s="208">
        <v>69</v>
      </c>
      <c r="U58" s="208">
        <v>55</v>
      </c>
      <c r="V58" s="208">
        <f t="shared" si="158"/>
        <v>119</v>
      </c>
      <c r="W58" s="208">
        <v>48</v>
      </c>
      <c r="X58" s="208">
        <v>71</v>
      </c>
      <c r="Y58" s="208">
        <f t="shared" si="159"/>
        <v>143</v>
      </c>
      <c r="Z58" s="208">
        <v>74</v>
      </c>
      <c r="AA58" s="210">
        <v>69</v>
      </c>
      <c r="AC58" s="223"/>
      <c r="AD58" s="257" t="s">
        <v>62</v>
      </c>
      <c r="AE58" s="208">
        <f t="shared" si="160"/>
        <v>90</v>
      </c>
      <c r="AF58" s="208">
        <v>37</v>
      </c>
      <c r="AG58" s="208">
        <v>53</v>
      </c>
      <c r="AH58" s="208">
        <v>6</v>
      </c>
      <c r="AI58" s="209">
        <v>2</v>
      </c>
      <c r="AJ58" s="208">
        <v>0</v>
      </c>
      <c r="AK58" s="209">
        <v>0</v>
      </c>
      <c r="AL58" s="208">
        <v>7</v>
      </c>
      <c r="AM58" s="209">
        <v>1</v>
      </c>
      <c r="AN58" s="208">
        <v>0</v>
      </c>
      <c r="AO58" s="209">
        <v>0</v>
      </c>
      <c r="AP58" s="208">
        <v>0</v>
      </c>
      <c r="AQ58" s="209">
        <v>0</v>
      </c>
      <c r="AR58" s="210">
        <v>21</v>
      </c>
      <c r="AS58" s="210">
        <v>36</v>
      </c>
      <c r="AT58" s="208">
        <v>8</v>
      </c>
      <c r="AU58" s="214">
        <v>1</v>
      </c>
      <c r="AV58" s="214">
        <v>0</v>
      </c>
      <c r="AW58" s="209">
        <v>1</v>
      </c>
      <c r="AX58" s="214">
        <v>3</v>
      </c>
      <c r="AY58" s="213">
        <v>4</v>
      </c>
      <c r="AZ58" s="212">
        <v>1</v>
      </c>
      <c r="BA58" s="212">
        <f t="shared" si="161"/>
        <v>18</v>
      </c>
      <c r="BB58" s="212">
        <v>2</v>
      </c>
      <c r="BC58" s="212">
        <v>16</v>
      </c>
      <c r="BD58" s="212">
        <v>0</v>
      </c>
      <c r="BE58" s="213">
        <v>9</v>
      </c>
      <c r="BF58" s="214">
        <v>0</v>
      </c>
      <c r="BG58" s="276">
        <v>0</v>
      </c>
      <c r="BH58" s="212">
        <v>2</v>
      </c>
      <c r="BI58" s="213">
        <v>7</v>
      </c>
      <c r="BK58" s="223"/>
      <c r="BL58" s="257" t="s">
        <v>62</v>
      </c>
      <c r="BM58" s="213">
        <v>11</v>
      </c>
      <c r="BN58" s="213">
        <v>21</v>
      </c>
      <c r="BO58" s="308"/>
      <c r="BP58" s="6"/>
      <c r="BQ58" s="6"/>
      <c r="BR58" s="6"/>
      <c r="BS58" s="6"/>
      <c r="BT58" s="6"/>
    </row>
    <row r="59" spans="1:72" s="211" customFormat="1" ht="18" customHeight="1" x14ac:dyDescent="0.2">
      <c r="A59" s="223"/>
      <c r="B59" s="257" t="s">
        <v>63</v>
      </c>
      <c r="C59" s="208">
        <v>6</v>
      </c>
      <c r="D59" s="208">
        <v>6</v>
      </c>
      <c r="E59" s="209">
        <v>0</v>
      </c>
      <c r="F59" s="208">
        <v>39</v>
      </c>
      <c r="G59" s="208">
        <f t="shared" si="153"/>
        <v>530</v>
      </c>
      <c r="H59" s="208">
        <v>282</v>
      </c>
      <c r="I59" s="208">
        <v>248</v>
      </c>
      <c r="J59" s="208">
        <f t="shared" si="154"/>
        <v>76</v>
      </c>
      <c r="K59" s="208">
        <v>37</v>
      </c>
      <c r="L59" s="208">
        <v>39</v>
      </c>
      <c r="M59" s="208">
        <f t="shared" si="155"/>
        <v>90</v>
      </c>
      <c r="N59" s="210">
        <v>45</v>
      </c>
      <c r="O59" s="210">
        <v>45</v>
      </c>
      <c r="P59" s="208">
        <f t="shared" si="156"/>
        <v>77</v>
      </c>
      <c r="Q59" s="208">
        <v>39</v>
      </c>
      <c r="R59" s="208">
        <v>38</v>
      </c>
      <c r="S59" s="208">
        <f t="shared" si="157"/>
        <v>96</v>
      </c>
      <c r="T59" s="208">
        <v>57</v>
      </c>
      <c r="U59" s="208">
        <v>39</v>
      </c>
      <c r="V59" s="208">
        <f t="shared" si="158"/>
        <v>97</v>
      </c>
      <c r="W59" s="208">
        <v>53</v>
      </c>
      <c r="X59" s="208">
        <v>44</v>
      </c>
      <c r="Y59" s="208">
        <f t="shared" si="159"/>
        <v>94</v>
      </c>
      <c r="Z59" s="208">
        <v>51</v>
      </c>
      <c r="AA59" s="210">
        <v>43</v>
      </c>
      <c r="AC59" s="223"/>
      <c r="AD59" s="257" t="s">
        <v>63</v>
      </c>
      <c r="AE59" s="208">
        <f t="shared" si="160"/>
        <v>67</v>
      </c>
      <c r="AF59" s="208">
        <v>29</v>
      </c>
      <c r="AG59" s="208">
        <v>38</v>
      </c>
      <c r="AH59" s="208">
        <v>6</v>
      </c>
      <c r="AI59" s="212">
        <v>0</v>
      </c>
      <c r="AJ59" s="208">
        <v>0</v>
      </c>
      <c r="AK59" s="212">
        <v>0</v>
      </c>
      <c r="AL59" s="208">
        <v>5</v>
      </c>
      <c r="AM59" s="212">
        <v>1</v>
      </c>
      <c r="AN59" s="208">
        <v>0</v>
      </c>
      <c r="AO59" s="212">
        <v>0</v>
      </c>
      <c r="AP59" s="208">
        <v>0</v>
      </c>
      <c r="AQ59" s="212">
        <v>0</v>
      </c>
      <c r="AR59" s="210">
        <v>16</v>
      </c>
      <c r="AS59" s="210">
        <v>27</v>
      </c>
      <c r="AT59" s="208">
        <v>4</v>
      </c>
      <c r="AU59" s="213">
        <v>2</v>
      </c>
      <c r="AV59" s="213">
        <v>0</v>
      </c>
      <c r="AW59" s="213">
        <v>1</v>
      </c>
      <c r="AX59" s="214">
        <v>2</v>
      </c>
      <c r="AY59" s="213">
        <v>3</v>
      </c>
      <c r="AZ59" s="212">
        <v>1</v>
      </c>
      <c r="BA59" s="213">
        <f t="shared" si="161"/>
        <v>12</v>
      </c>
      <c r="BB59" s="212">
        <v>2</v>
      </c>
      <c r="BC59" s="212">
        <v>10</v>
      </c>
      <c r="BD59" s="212">
        <v>2</v>
      </c>
      <c r="BE59" s="213">
        <v>4</v>
      </c>
      <c r="BF59" s="276">
        <v>0</v>
      </c>
      <c r="BG59" s="213">
        <v>0</v>
      </c>
      <c r="BH59" s="212">
        <v>0</v>
      </c>
      <c r="BI59" s="213">
        <v>6</v>
      </c>
      <c r="BK59" s="223"/>
      <c r="BL59" s="257" t="s">
        <v>63</v>
      </c>
      <c r="BM59" s="213">
        <v>10</v>
      </c>
      <c r="BN59" s="213">
        <v>45</v>
      </c>
      <c r="BO59" s="308"/>
      <c r="BP59" s="6"/>
      <c r="BQ59" s="6"/>
      <c r="BR59" s="6"/>
      <c r="BS59" s="6"/>
      <c r="BT59" s="6"/>
    </row>
    <row r="60" spans="1:72" s="272" customFormat="1" ht="18" customHeight="1" x14ac:dyDescent="0.2">
      <c r="A60" s="235"/>
      <c r="B60" s="267" t="s">
        <v>64</v>
      </c>
      <c r="C60" s="268">
        <v>2</v>
      </c>
      <c r="D60" s="268">
        <v>2</v>
      </c>
      <c r="E60" s="273">
        <v>0</v>
      </c>
      <c r="F60" s="280">
        <v>9</v>
      </c>
      <c r="G60" s="280">
        <f t="shared" si="153"/>
        <v>84</v>
      </c>
      <c r="H60" s="280">
        <v>40</v>
      </c>
      <c r="I60" s="280">
        <v>44</v>
      </c>
      <c r="J60" s="280">
        <f t="shared" si="154"/>
        <v>13</v>
      </c>
      <c r="K60" s="280">
        <v>10</v>
      </c>
      <c r="L60" s="280">
        <v>3</v>
      </c>
      <c r="M60" s="280">
        <f t="shared" si="155"/>
        <v>13</v>
      </c>
      <c r="N60" s="281">
        <v>3</v>
      </c>
      <c r="O60" s="281">
        <v>10</v>
      </c>
      <c r="P60" s="281">
        <f t="shared" si="156"/>
        <v>18</v>
      </c>
      <c r="Q60" s="281">
        <v>9</v>
      </c>
      <c r="R60" s="281">
        <v>9</v>
      </c>
      <c r="S60" s="281">
        <f t="shared" si="157"/>
        <v>18</v>
      </c>
      <c r="T60" s="281">
        <v>9</v>
      </c>
      <c r="U60" s="281">
        <v>9</v>
      </c>
      <c r="V60" s="281">
        <f t="shared" si="158"/>
        <v>11</v>
      </c>
      <c r="W60" s="281">
        <v>4</v>
      </c>
      <c r="X60" s="281">
        <v>7</v>
      </c>
      <c r="Y60" s="281">
        <f t="shared" si="159"/>
        <v>11</v>
      </c>
      <c r="Z60" s="281">
        <v>5</v>
      </c>
      <c r="AA60" s="281">
        <v>6</v>
      </c>
      <c r="AC60" s="282"/>
      <c r="AD60" s="242" t="s">
        <v>64</v>
      </c>
      <c r="AE60" s="280">
        <f t="shared" si="160"/>
        <v>18</v>
      </c>
      <c r="AF60" s="280">
        <v>8</v>
      </c>
      <c r="AG60" s="281">
        <v>10</v>
      </c>
      <c r="AH60" s="280">
        <v>1</v>
      </c>
      <c r="AI60" s="243">
        <v>1</v>
      </c>
      <c r="AJ60" s="280">
        <v>0</v>
      </c>
      <c r="AK60" s="243">
        <v>0</v>
      </c>
      <c r="AL60" s="281">
        <v>2</v>
      </c>
      <c r="AM60" s="243">
        <v>0</v>
      </c>
      <c r="AN60" s="280">
        <v>0</v>
      </c>
      <c r="AO60" s="243">
        <v>0</v>
      </c>
      <c r="AP60" s="280">
        <v>0</v>
      </c>
      <c r="AQ60" s="243">
        <v>0</v>
      </c>
      <c r="AR60" s="281">
        <v>4</v>
      </c>
      <c r="AS60" s="281">
        <v>5</v>
      </c>
      <c r="AT60" s="280">
        <v>1</v>
      </c>
      <c r="AU60" s="244">
        <v>1</v>
      </c>
      <c r="AV60" s="244">
        <v>0</v>
      </c>
      <c r="AW60" s="244">
        <v>1</v>
      </c>
      <c r="AX60" s="283">
        <v>1</v>
      </c>
      <c r="AY60" s="283">
        <v>1</v>
      </c>
      <c r="AZ60" s="283">
        <v>0</v>
      </c>
      <c r="BA60" s="283">
        <f t="shared" si="161"/>
        <v>11</v>
      </c>
      <c r="BB60" s="246">
        <v>5</v>
      </c>
      <c r="BC60" s="283">
        <v>6</v>
      </c>
      <c r="BD60" s="243">
        <v>1</v>
      </c>
      <c r="BE60" s="283">
        <v>0</v>
      </c>
      <c r="BF60" s="244">
        <v>0</v>
      </c>
      <c r="BG60" s="283">
        <v>0</v>
      </c>
      <c r="BH60" s="246">
        <v>4</v>
      </c>
      <c r="BI60" s="283">
        <v>6</v>
      </c>
      <c r="BK60" s="282"/>
      <c r="BL60" s="284" t="s">
        <v>64</v>
      </c>
      <c r="BM60" s="246">
        <v>1</v>
      </c>
      <c r="BN60" s="283">
        <v>4</v>
      </c>
      <c r="BO60" s="308"/>
      <c r="BP60" s="6"/>
      <c r="BQ60" s="6"/>
      <c r="BR60" s="6"/>
      <c r="BS60" s="6"/>
      <c r="BT60" s="6"/>
    </row>
    <row r="61" spans="1:72" s="9" customFormat="1" ht="15" customHeight="1" x14ac:dyDescent="0.2">
      <c r="A61" s="95" t="s">
        <v>366</v>
      </c>
      <c r="B61" s="74"/>
      <c r="C61" s="74"/>
      <c r="D61" s="74"/>
      <c r="E61" s="96"/>
      <c r="F61" s="74"/>
      <c r="G61" s="74"/>
      <c r="H61" s="74"/>
      <c r="I61" s="7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74"/>
      <c r="AC61" s="19" t="s">
        <v>366</v>
      </c>
      <c r="AD61" s="20"/>
      <c r="AU61" s="6"/>
      <c r="AV61" s="6"/>
      <c r="AW61" s="6"/>
      <c r="BJ61" s="6"/>
      <c r="BK61" s="95" t="s">
        <v>366</v>
      </c>
      <c r="BL61" s="103"/>
      <c r="BM61" s="2"/>
      <c r="BN61" s="2"/>
      <c r="BO61" s="2"/>
      <c r="BP61" s="2"/>
      <c r="BQ61" s="2"/>
      <c r="BR61" s="2"/>
      <c r="BS61" s="2"/>
      <c r="BT61" s="2"/>
    </row>
    <row r="62" spans="1:72" x14ac:dyDescent="0.2">
      <c r="A62" s="1"/>
      <c r="B62" s="1"/>
      <c r="AC62" s="6"/>
      <c r="AD62" s="6"/>
      <c r="BJ62" s="6"/>
      <c r="BK62" s="6"/>
      <c r="BL62" s="6"/>
    </row>
    <row r="63" spans="1:72" x14ac:dyDescent="0.2">
      <c r="B63" s="1"/>
    </row>
    <row r="64" spans="1:7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</sheetData>
  <mergeCells count="47">
    <mergeCell ref="A6:B6"/>
    <mergeCell ref="BK6:BL6"/>
    <mergeCell ref="BM5:BM7"/>
    <mergeCell ref="BN5:BN7"/>
    <mergeCell ref="BF6:BG6"/>
    <mergeCell ref="AJ6:AK6"/>
    <mergeCell ref="C6:C7"/>
    <mergeCell ref="AV6:AW6"/>
    <mergeCell ref="BD6:BE6"/>
    <mergeCell ref="A10:B10"/>
    <mergeCell ref="A22:B22"/>
    <mergeCell ref="AC33:AD33"/>
    <mergeCell ref="BK10:BL10"/>
    <mergeCell ref="A33:B33"/>
    <mergeCell ref="A31:B31"/>
    <mergeCell ref="A28:B28"/>
    <mergeCell ref="A23:B23"/>
    <mergeCell ref="AC23:AD23"/>
    <mergeCell ref="AC28:AD28"/>
    <mergeCell ref="A54:B54"/>
    <mergeCell ref="A49:B49"/>
    <mergeCell ref="A37:B37"/>
    <mergeCell ref="A41:B41"/>
    <mergeCell ref="BK22:BL22"/>
    <mergeCell ref="BK54:BL54"/>
    <mergeCell ref="BK23:BL23"/>
    <mergeCell ref="AC22:AD22"/>
    <mergeCell ref="BK28:BL28"/>
    <mergeCell ref="AC31:AD31"/>
    <mergeCell ref="BK31:BL31"/>
    <mergeCell ref="BK37:BL37"/>
    <mergeCell ref="AC41:AD41"/>
    <mergeCell ref="AC37:AD37"/>
    <mergeCell ref="BK49:BL49"/>
    <mergeCell ref="BK33:BL33"/>
    <mergeCell ref="AC54:AD54"/>
    <mergeCell ref="BK41:BL41"/>
    <mergeCell ref="AC49:AD49"/>
    <mergeCell ref="AC10:AD10"/>
    <mergeCell ref="AN6:AO6"/>
    <mergeCell ref="AP6:AQ6"/>
    <mergeCell ref="AC4:AD7"/>
    <mergeCell ref="BA5:BC6"/>
    <mergeCell ref="BH5:BI6"/>
    <mergeCell ref="AT6:AU6"/>
    <mergeCell ref="BA4:BI4"/>
    <mergeCell ref="BD5:BG5"/>
  </mergeCells>
  <phoneticPr fontId="2"/>
  <printOptions horizontalCentered="1"/>
  <pageMargins left="0.51181102362204722" right="0.51181102362204722" top="0.59055118110236227" bottom="0.59055118110236227" header="0.19685039370078741" footer="0.51181102362204722"/>
  <pageSetup paperSize="9" scale="70" firstPageNumber="28" fitToWidth="5" orientation="portrait" useFirstPageNumber="1" r:id="rId1"/>
  <headerFooter alignWithMargins="0">
    <oddHeader>&amp;L&amp;11
  小　学　校&amp;R&amp;11
小　学　校</oddHeader>
    <oddFooter>&amp;C‐&amp;P--</oddFooter>
  </headerFooter>
  <colBreaks count="2" manualBreakCount="2">
    <brk id="14" max="66" man="1"/>
    <brk id="45" max="61" man="1"/>
  </colBreaks>
  <ignoredErrors>
    <ignoredError sqref="J6:AA6" numberStoredAsText="1"/>
    <ignoredError sqref="BH28:BI28 BH31:BI31 BH33:BI33 BH37:BI37 BH41:BI41 BH49:BI49 BH54:BI54 AE37 BA28:BA41 J28:L28 N28:O28 Q28:U28 W28:AA28 J31:L31 J29 J30 J33:L33 J32 J37:L37 J34 J35 J36 J41:L41 J38 J39 J40 J49:L49 J42 J43 J44 J45 J46 J47 J48 J54:L54 J50 J51 J52 J53 N31:O31 N33:O33 N37:O37 N41:O41 N49:O49 N54:O54 Q31:U31 S29 S30 Q33:U33 S32 Q37:U37 S34 S35 S36 Q41:U41 S38 S39 S40 Q49:U49 S42 S43 S44 S45 S46 S47 S48 Q54:U54 S50 S51 S52 S53 W31:AA31 Y29 Y30 W33:AA33 Y32 W37:AA37 Y34 Y35 Y36 W41:AA41 Y38 Y39 Y40 W49:AA49 Y42 Y43 Y44 Y45 Y46 Y47 Y48 W54:AA54 Y50 Y51 Y52 Y53 BA49:BA54" formula="1"/>
    <ignoredError sqref="BN28 AE24:AE27 AE38:AE40 AE42:AE48 AE15:AE21 G42:G48 M55:M60 P55:P60 V55:V60 AS28 G14 M14 P14 V14 AE14 G55:G60 G15:G27 M15:M27 P15:P27 V15:V27 G11:G13" formulaRange="1"/>
    <ignoredError sqref="AE28:AE36 AE41 AE49 AE50:AE60 G28:G41 V28:V54 P28:P54 M28:M54 G49:G5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U10" transitionEvaluation="1" codeName="Sheet3">
    <tabColor rgb="FF92D050"/>
  </sheetPr>
  <dimension ref="A1:BN65"/>
  <sheetViews>
    <sheetView showGridLines="0" zoomScale="90" zoomScaleNormal="90" zoomScaleSheetLayoutView="100" workbookViewId="0">
      <pane xSplit="2" ySplit="9" topLeftCell="U10" activePane="bottomRight" state="frozen"/>
      <selection pane="topRight" activeCell="C1" sqref="C1"/>
      <selection pane="bottomLeft" activeCell="A10" sqref="A10"/>
      <selection pane="bottomRight" activeCell="AY16" sqref="AY16"/>
    </sheetView>
  </sheetViews>
  <sheetFormatPr defaultColWidth="10.69921875" defaultRowHeight="12.75" x14ac:dyDescent="0.2"/>
  <cols>
    <col min="1" max="1" width="3.19921875" style="9" customWidth="1"/>
    <col min="2" max="2" width="13.09765625" style="9" customWidth="1"/>
    <col min="3" max="4" width="10.59765625" style="9" customWidth="1"/>
    <col min="5" max="5" width="10.59765625" style="31" customWidth="1"/>
    <col min="6" max="18" width="10.59765625" style="9" customWidth="1"/>
    <col min="19" max="19" width="10.69921875" style="9"/>
    <col min="20" max="20" width="3.19921875" style="9" customWidth="1"/>
    <col min="21" max="21" width="10" style="9" customWidth="1"/>
    <col min="22" max="24" width="7.19921875" style="9" customWidth="1"/>
    <col min="25" max="26" width="6.5" style="9" customWidth="1"/>
    <col min="27" max="28" width="5" style="9" customWidth="1"/>
    <col min="29" max="30" width="6.5" style="9" customWidth="1"/>
    <col min="31" max="34" width="5" style="9" customWidth="1"/>
    <col min="35" max="36" width="7.19921875" style="9" customWidth="1"/>
    <col min="37" max="38" width="5" style="9" customWidth="1"/>
    <col min="39" max="40" width="6.19921875" style="9" customWidth="1"/>
    <col min="41" max="42" width="5" style="9" customWidth="1"/>
    <col min="43" max="45" width="6.19921875" style="9" customWidth="1"/>
    <col min="46" max="54" width="6" style="9" customWidth="1"/>
    <col min="55" max="55" width="9.19921875" style="9" customWidth="1"/>
    <col min="56" max="56" width="3.19921875" style="9" customWidth="1"/>
    <col min="57" max="57" width="11.69921875" style="9" customWidth="1"/>
    <col min="58" max="59" width="12.69921875" style="9" customWidth="1"/>
    <col min="60" max="61" width="8.796875" style="9" customWidth="1"/>
    <col min="62" max="62" width="30.69921875" style="9" customWidth="1"/>
    <col min="63" max="65" width="8.796875" style="9" customWidth="1"/>
    <col min="66" max="66" width="2.796875" style="9" customWidth="1"/>
    <col min="67" max="16384" width="10.69921875" style="9"/>
  </cols>
  <sheetData>
    <row r="1" spans="1:66" ht="13.5" customHeight="1" x14ac:dyDescent="0.2">
      <c r="A1" s="28"/>
      <c r="C1" s="30"/>
      <c r="F1" s="345"/>
      <c r="U1" s="345"/>
    </row>
    <row r="2" spans="1:66" x14ac:dyDescent="0.2">
      <c r="AS2" s="345"/>
    </row>
    <row r="3" spans="1:66" ht="14.25" x14ac:dyDescent="0.2">
      <c r="A3" s="5" t="s">
        <v>344</v>
      </c>
      <c r="B3" s="3"/>
      <c r="T3" s="21" t="s">
        <v>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72" t="s">
        <v>1</v>
      </c>
      <c r="BB3" s="6"/>
      <c r="BC3" s="6"/>
      <c r="BF3" s="6"/>
      <c r="BG3" s="6"/>
    </row>
    <row r="4" spans="1:66" ht="18.75" customHeight="1" x14ac:dyDescent="0.2">
      <c r="A4" s="21" t="s">
        <v>65</v>
      </c>
      <c r="B4" s="23"/>
      <c r="C4" s="6"/>
      <c r="D4" s="6"/>
      <c r="E4" s="3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2" t="s">
        <v>258</v>
      </c>
      <c r="R4" s="6"/>
      <c r="T4" s="443" t="s">
        <v>11</v>
      </c>
      <c r="U4" s="444"/>
      <c r="V4" s="48"/>
      <c r="W4" s="47"/>
      <c r="X4" s="44" t="s">
        <v>4</v>
      </c>
      <c r="Y4" s="47"/>
      <c r="Z4" s="47"/>
      <c r="AA4" s="47"/>
      <c r="AB4" s="47"/>
      <c r="AC4" s="47"/>
      <c r="AD4" s="44" t="s">
        <v>5</v>
      </c>
      <c r="AE4" s="44"/>
      <c r="AF4" s="44"/>
      <c r="AG4" s="44"/>
      <c r="AH4" s="44"/>
      <c r="AI4" s="47"/>
      <c r="AJ4" s="47"/>
      <c r="AK4" s="47"/>
      <c r="AL4" s="47"/>
      <c r="AM4" s="47"/>
      <c r="AN4" s="44" t="s">
        <v>6</v>
      </c>
      <c r="AO4" s="47"/>
      <c r="AP4" s="47"/>
      <c r="AQ4" s="47"/>
      <c r="AR4" s="47"/>
      <c r="AS4" s="47"/>
      <c r="AT4" s="455" t="s">
        <v>231</v>
      </c>
      <c r="AU4" s="461"/>
      <c r="AV4" s="461"/>
      <c r="AW4" s="461"/>
      <c r="AX4" s="461"/>
      <c r="AY4" s="461"/>
      <c r="AZ4" s="461"/>
      <c r="BA4" s="461"/>
      <c r="BB4" s="462"/>
      <c r="BC4" s="161"/>
      <c r="BD4" s="21" t="s">
        <v>352</v>
      </c>
      <c r="BE4" s="6"/>
      <c r="BF4" s="6"/>
      <c r="BG4" s="32" t="s">
        <v>353</v>
      </c>
      <c r="BH4" s="6"/>
      <c r="BI4" s="6"/>
      <c r="BJ4" s="6"/>
      <c r="BK4" s="72"/>
      <c r="BL4" s="1"/>
      <c r="BM4" s="1"/>
      <c r="BN4" s="19"/>
    </row>
    <row r="5" spans="1:66" ht="18.75" customHeight="1" x14ac:dyDescent="0.2">
      <c r="A5" s="73"/>
      <c r="B5" s="74"/>
      <c r="C5" s="40" t="s">
        <v>7</v>
      </c>
      <c r="D5" s="44" t="s">
        <v>8</v>
      </c>
      <c r="E5" s="44" t="s">
        <v>6</v>
      </c>
      <c r="F5" s="45" t="s">
        <v>7</v>
      </c>
      <c r="G5" s="48"/>
      <c r="H5" s="47"/>
      <c r="I5" s="110" t="s">
        <v>66</v>
      </c>
      <c r="J5" s="47"/>
      <c r="K5" s="47"/>
      <c r="L5" s="110" t="s">
        <v>67</v>
      </c>
      <c r="M5" s="47"/>
      <c r="N5" s="47"/>
      <c r="O5" s="110" t="s">
        <v>68</v>
      </c>
      <c r="P5" s="47"/>
      <c r="Q5" s="47"/>
      <c r="R5" s="76"/>
      <c r="S5" s="6"/>
      <c r="T5" s="457"/>
      <c r="U5" s="458"/>
      <c r="V5" s="81"/>
      <c r="W5" s="79"/>
      <c r="X5" s="79"/>
      <c r="Y5" s="97" t="s">
        <v>255</v>
      </c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58" t="s">
        <v>13</v>
      </c>
      <c r="AT5" s="443" t="s">
        <v>14</v>
      </c>
      <c r="AU5" s="459"/>
      <c r="AV5" s="444"/>
      <c r="AW5" s="455" t="s">
        <v>247</v>
      </c>
      <c r="AX5" s="463"/>
      <c r="AY5" s="463"/>
      <c r="AZ5" s="456"/>
      <c r="BA5" s="443" t="s">
        <v>248</v>
      </c>
      <c r="BB5" s="479"/>
      <c r="BC5" s="156"/>
      <c r="BD5" s="73"/>
      <c r="BE5" s="103"/>
      <c r="BF5" s="470" t="s">
        <v>291</v>
      </c>
      <c r="BG5" s="476" t="s">
        <v>293</v>
      </c>
      <c r="BH5" s="468"/>
      <c r="BI5" s="475"/>
      <c r="BJ5" s="475"/>
      <c r="BK5" s="475"/>
      <c r="BL5" s="475"/>
      <c r="BM5" s="8"/>
      <c r="BN5" s="8"/>
    </row>
    <row r="6" spans="1:66" ht="18.75" customHeight="1" x14ac:dyDescent="0.2">
      <c r="A6" s="468" t="s">
        <v>289</v>
      </c>
      <c r="B6" s="469"/>
      <c r="C6" s="473" t="s">
        <v>14</v>
      </c>
      <c r="D6" s="58" t="s">
        <v>17</v>
      </c>
      <c r="E6" s="58" t="s">
        <v>18</v>
      </c>
      <c r="F6" s="58" t="s">
        <v>19</v>
      </c>
      <c r="G6" s="50" t="s">
        <v>20</v>
      </c>
      <c r="H6" s="79"/>
      <c r="I6" s="80" t="s">
        <v>6</v>
      </c>
      <c r="J6" s="50" t="s">
        <v>21</v>
      </c>
      <c r="K6" s="80" t="s">
        <v>7</v>
      </c>
      <c r="L6" s="41" t="s">
        <v>22</v>
      </c>
      <c r="M6" s="40" t="s">
        <v>23</v>
      </c>
      <c r="N6" s="80" t="s">
        <v>7</v>
      </c>
      <c r="O6" s="80" t="s">
        <v>22</v>
      </c>
      <c r="P6" s="50" t="s">
        <v>24</v>
      </c>
      <c r="Q6" s="80" t="s">
        <v>7</v>
      </c>
      <c r="R6" s="102" t="s">
        <v>22</v>
      </c>
      <c r="S6" s="6"/>
      <c r="T6" s="457"/>
      <c r="U6" s="458"/>
      <c r="V6" s="81"/>
      <c r="W6" s="80" t="s">
        <v>14</v>
      </c>
      <c r="X6" s="79"/>
      <c r="Y6" s="50" t="s">
        <v>8</v>
      </c>
      <c r="Z6" s="80" t="s">
        <v>15</v>
      </c>
      <c r="AA6" s="455" t="s">
        <v>254</v>
      </c>
      <c r="AB6" s="456"/>
      <c r="AC6" s="50" t="s">
        <v>4</v>
      </c>
      <c r="AD6" s="80" t="s">
        <v>28</v>
      </c>
      <c r="AE6" s="455" t="s">
        <v>285</v>
      </c>
      <c r="AF6" s="456"/>
      <c r="AG6" s="455" t="s">
        <v>286</v>
      </c>
      <c r="AH6" s="456"/>
      <c r="AI6" s="50" t="s">
        <v>4</v>
      </c>
      <c r="AJ6" s="41" t="s">
        <v>69</v>
      </c>
      <c r="AK6" s="455" t="s">
        <v>287</v>
      </c>
      <c r="AL6" s="462"/>
      <c r="AM6" s="455" t="s">
        <v>252</v>
      </c>
      <c r="AN6" s="456"/>
      <c r="AO6" s="455" t="s">
        <v>288</v>
      </c>
      <c r="AP6" s="456"/>
      <c r="AQ6" s="40" t="s">
        <v>29</v>
      </c>
      <c r="AR6" s="80" t="s">
        <v>30</v>
      </c>
      <c r="AS6" s="58" t="s">
        <v>31</v>
      </c>
      <c r="AT6" s="445"/>
      <c r="AU6" s="460"/>
      <c r="AV6" s="446"/>
      <c r="AW6" s="455" t="s">
        <v>251</v>
      </c>
      <c r="AX6" s="456"/>
      <c r="AY6" s="455" t="s">
        <v>256</v>
      </c>
      <c r="AZ6" s="456"/>
      <c r="BA6" s="445"/>
      <c r="BB6" s="446"/>
      <c r="BC6" s="155"/>
      <c r="BD6" s="468" t="s">
        <v>289</v>
      </c>
      <c r="BE6" s="469"/>
      <c r="BF6" s="471"/>
      <c r="BG6" s="477"/>
      <c r="BH6" s="468"/>
      <c r="BI6" s="475"/>
      <c r="BJ6" s="475"/>
      <c r="BK6" s="475"/>
      <c r="BL6" s="475"/>
      <c r="BM6" s="8"/>
      <c r="BN6" s="6"/>
    </row>
    <row r="7" spans="1:66" ht="18.75" customHeight="1" x14ac:dyDescent="0.2">
      <c r="A7" s="81"/>
      <c r="B7" s="79"/>
      <c r="C7" s="474"/>
      <c r="D7" s="50" t="s">
        <v>8</v>
      </c>
      <c r="E7" s="50" t="s">
        <v>8</v>
      </c>
      <c r="F7" s="50" t="s">
        <v>6</v>
      </c>
      <c r="G7" s="50" t="s">
        <v>14</v>
      </c>
      <c r="H7" s="50" t="s">
        <v>32</v>
      </c>
      <c r="I7" s="50" t="s">
        <v>33</v>
      </c>
      <c r="J7" s="83" t="s">
        <v>14</v>
      </c>
      <c r="K7" s="83" t="s">
        <v>32</v>
      </c>
      <c r="L7" s="51" t="s">
        <v>33</v>
      </c>
      <c r="M7" s="50" t="s">
        <v>14</v>
      </c>
      <c r="N7" s="50" t="s">
        <v>32</v>
      </c>
      <c r="O7" s="50" t="s">
        <v>33</v>
      </c>
      <c r="P7" s="50" t="s">
        <v>14</v>
      </c>
      <c r="Q7" s="50" t="s">
        <v>32</v>
      </c>
      <c r="R7" s="51" t="s">
        <v>33</v>
      </c>
      <c r="S7" s="6"/>
      <c r="T7" s="445"/>
      <c r="U7" s="446"/>
      <c r="V7" s="50" t="s">
        <v>14</v>
      </c>
      <c r="W7" s="50" t="s">
        <v>32</v>
      </c>
      <c r="X7" s="50" t="s">
        <v>33</v>
      </c>
      <c r="Y7" s="50" t="s">
        <v>32</v>
      </c>
      <c r="Z7" s="50" t="s">
        <v>33</v>
      </c>
      <c r="AA7" s="50" t="s">
        <v>32</v>
      </c>
      <c r="AB7" s="50" t="s">
        <v>33</v>
      </c>
      <c r="AC7" s="50" t="s">
        <v>32</v>
      </c>
      <c r="AD7" s="50" t="s">
        <v>33</v>
      </c>
      <c r="AE7" s="50" t="s">
        <v>32</v>
      </c>
      <c r="AF7" s="50" t="s">
        <v>33</v>
      </c>
      <c r="AG7" s="50" t="s">
        <v>32</v>
      </c>
      <c r="AH7" s="50" t="s">
        <v>33</v>
      </c>
      <c r="AI7" s="50" t="s">
        <v>32</v>
      </c>
      <c r="AJ7" s="51" t="s">
        <v>33</v>
      </c>
      <c r="AK7" s="50" t="s">
        <v>303</v>
      </c>
      <c r="AL7" s="51" t="s">
        <v>33</v>
      </c>
      <c r="AM7" s="50" t="s">
        <v>34</v>
      </c>
      <c r="AN7" s="83" t="s">
        <v>35</v>
      </c>
      <c r="AO7" s="83" t="s">
        <v>198</v>
      </c>
      <c r="AP7" s="50" t="s">
        <v>199</v>
      </c>
      <c r="AQ7" s="50" t="s">
        <v>32</v>
      </c>
      <c r="AR7" s="50" t="s">
        <v>33</v>
      </c>
      <c r="AS7" s="50" t="s">
        <v>16</v>
      </c>
      <c r="AT7" s="50" t="s">
        <v>14</v>
      </c>
      <c r="AU7" s="50" t="s">
        <v>32</v>
      </c>
      <c r="AV7" s="50" t="s">
        <v>33</v>
      </c>
      <c r="AW7" s="50" t="s">
        <v>32</v>
      </c>
      <c r="AX7" s="50" t="s">
        <v>33</v>
      </c>
      <c r="AY7" s="50" t="s">
        <v>32</v>
      </c>
      <c r="AZ7" s="50" t="s">
        <v>33</v>
      </c>
      <c r="BA7" s="50" t="s">
        <v>32</v>
      </c>
      <c r="BB7" s="83" t="s">
        <v>33</v>
      </c>
      <c r="BC7" s="156"/>
      <c r="BD7" s="81"/>
      <c r="BE7" s="105"/>
      <c r="BF7" s="472"/>
      <c r="BG7" s="478"/>
      <c r="BH7" s="304"/>
      <c r="BI7" s="305"/>
      <c r="BJ7" s="305"/>
      <c r="BK7" s="305"/>
      <c r="BL7" s="305"/>
      <c r="BM7" s="321"/>
      <c r="BN7" s="8"/>
    </row>
    <row r="8" spans="1:66" ht="18.75" customHeight="1" x14ac:dyDescent="0.2">
      <c r="A8" s="149" t="s">
        <v>374</v>
      </c>
      <c r="B8" s="46"/>
      <c r="C8" s="92">
        <v>161</v>
      </c>
      <c r="D8" s="89">
        <v>161</v>
      </c>
      <c r="E8" s="111">
        <v>0</v>
      </c>
      <c r="F8" s="89">
        <v>1392</v>
      </c>
      <c r="G8" s="89">
        <v>33921</v>
      </c>
      <c r="H8" s="89">
        <v>17378</v>
      </c>
      <c r="I8" s="85">
        <v>16543</v>
      </c>
      <c r="J8" s="88">
        <v>10804</v>
      </c>
      <c r="K8" s="88">
        <v>5482</v>
      </c>
      <c r="L8" s="88">
        <v>5322</v>
      </c>
      <c r="M8" s="89">
        <v>11281</v>
      </c>
      <c r="N8" s="89">
        <v>5763</v>
      </c>
      <c r="O8" s="89">
        <v>5518</v>
      </c>
      <c r="P8" s="89">
        <v>11836</v>
      </c>
      <c r="Q8" s="89">
        <v>6133</v>
      </c>
      <c r="R8" s="88">
        <v>5703</v>
      </c>
      <c r="S8" s="6"/>
      <c r="T8" s="77" t="s">
        <v>376</v>
      </c>
      <c r="U8" s="1"/>
      <c r="V8" s="60">
        <v>3148</v>
      </c>
      <c r="W8" s="60">
        <v>1718</v>
      </c>
      <c r="X8" s="60">
        <v>1430</v>
      </c>
      <c r="Y8" s="60">
        <v>144</v>
      </c>
      <c r="Z8" s="60">
        <v>5</v>
      </c>
      <c r="AA8" s="69">
        <v>2</v>
      </c>
      <c r="AB8" s="69">
        <v>0</v>
      </c>
      <c r="AC8" s="60">
        <v>149</v>
      </c>
      <c r="AD8" s="60">
        <v>18</v>
      </c>
      <c r="AE8" s="69">
        <v>2</v>
      </c>
      <c r="AF8" s="69">
        <v>0</v>
      </c>
      <c r="AG8" s="69">
        <v>0</v>
      </c>
      <c r="AH8" s="69">
        <v>0</v>
      </c>
      <c r="AI8" s="60">
        <v>1307</v>
      </c>
      <c r="AJ8" s="61">
        <v>1118</v>
      </c>
      <c r="AK8" s="60">
        <v>0</v>
      </c>
      <c r="AL8" s="70">
        <v>0</v>
      </c>
      <c r="AM8" s="85">
        <v>159</v>
      </c>
      <c r="AN8" s="85">
        <v>12</v>
      </c>
      <c r="AO8" s="89">
        <v>0</v>
      </c>
      <c r="AP8" s="89">
        <v>14</v>
      </c>
      <c r="AQ8" s="89">
        <v>114</v>
      </c>
      <c r="AR8" s="89">
        <v>104</v>
      </c>
      <c r="AS8" s="89">
        <v>291</v>
      </c>
      <c r="AT8" s="89">
        <v>468</v>
      </c>
      <c r="AU8" s="89">
        <v>237</v>
      </c>
      <c r="AV8" s="89">
        <v>231</v>
      </c>
      <c r="AW8" s="89">
        <v>77</v>
      </c>
      <c r="AX8" s="89">
        <v>113</v>
      </c>
      <c r="AY8" s="89">
        <v>0</v>
      </c>
      <c r="AZ8" s="89">
        <v>15</v>
      </c>
      <c r="BA8" s="89">
        <v>160</v>
      </c>
      <c r="BB8" s="88">
        <v>103</v>
      </c>
      <c r="BC8" s="157"/>
      <c r="BD8" s="77" t="s">
        <v>377</v>
      </c>
      <c r="BE8" s="1"/>
      <c r="BF8" s="60">
        <v>262</v>
      </c>
      <c r="BG8" s="60">
        <v>672</v>
      </c>
      <c r="BH8" s="60"/>
      <c r="BI8" s="63"/>
      <c r="BJ8" s="63"/>
      <c r="BK8" s="63"/>
      <c r="BL8" s="63"/>
      <c r="BM8" s="63"/>
      <c r="BN8" s="10"/>
    </row>
    <row r="9" spans="1:66" ht="18.75" customHeight="1" x14ac:dyDescent="0.2">
      <c r="A9" s="52" t="s">
        <v>375</v>
      </c>
      <c r="B9" s="106"/>
      <c r="C9" s="86">
        <f>C10+C25</f>
        <v>162</v>
      </c>
      <c r="D9" s="86">
        <f t="shared" ref="D9:R9" si="0">D10+D25</f>
        <v>162</v>
      </c>
      <c r="E9" s="86">
        <f t="shared" si="0"/>
        <v>0</v>
      </c>
      <c r="F9" s="86">
        <f t="shared" si="0"/>
        <v>1345</v>
      </c>
      <c r="G9" s="86">
        <f t="shared" si="0"/>
        <v>32137</v>
      </c>
      <c r="H9" s="86">
        <f t="shared" si="0"/>
        <v>16343</v>
      </c>
      <c r="I9" s="86">
        <f t="shared" si="0"/>
        <v>15794</v>
      </c>
      <c r="J9" s="86">
        <f t="shared" si="0"/>
        <v>10089</v>
      </c>
      <c r="K9" s="86">
        <f t="shared" si="0"/>
        <v>5119</v>
      </c>
      <c r="L9" s="86">
        <f t="shared" si="0"/>
        <v>4970</v>
      </c>
      <c r="M9" s="86">
        <f t="shared" si="0"/>
        <v>10788</v>
      </c>
      <c r="N9" s="86">
        <f t="shared" si="0"/>
        <v>5476</v>
      </c>
      <c r="O9" s="86">
        <f t="shared" si="0"/>
        <v>5312</v>
      </c>
      <c r="P9" s="86">
        <f t="shared" si="0"/>
        <v>11260</v>
      </c>
      <c r="Q9" s="86">
        <f t="shared" si="0"/>
        <v>5748</v>
      </c>
      <c r="R9" s="86">
        <f t="shared" si="0"/>
        <v>5512</v>
      </c>
      <c r="S9" s="6"/>
      <c r="T9" s="52" t="s">
        <v>373</v>
      </c>
      <c r="U9" s="53"/>
      <c r="V9" s="55">
        <f t="shared" ref="V9:BB9" si="1">V10+V25</f>
        <v>3068</v>
      </c>
      <c r="W9" s="55">
        <f t="shared" si="1"/>
        <v>1674</v>
      </c>
      <c r="X9" s="55">
        <f t="shared" si="1"/>
        <v>1394</v>
      </c>
      <c r="Y9" s="55">
        <f t="shared" si="1"/>
        <v>143</v>
      </c>
      <c r="Z9" s="55">
        <f t="shared" si="1"/>
        <v>5</v>
      </c>
      <c r="AA9" s="55">
        <f t="shared" si="1"/>
        <v>3</v>
      </c>
      <c r="AB9" s="55">
        <f t="shared" si="1"/>
        <v>0</v>
      </c>
      <c r="AC9" s="55">
        <f t="shared" si="1"/>
        <v>148</v>
      </c>
      <c r="AD9" s="55">
        <f t="shared" si="1"/>
        <v>18</v>
      </c>
      <c r="AE9" s="55">
        <f t="shared" si="1"/>
        <v>2</v>
      </c>
      <c r="AF9" s="55">
        <f t="shared" si="1"/>
        <v>0</v>
      </c>
      <c r="AG9" s="55">
        <f t="shared" si="1"/>
        <v>0</v>
      </c>
      <c r="AH9" s="55">
        <f t="shared" si="1"/>
        <v>0</v>
      </c>
      <c r="AI9" s="55">
        <f t="shared" si="1"/>
        <v>1268</v>
      </c>
      <c r="AJ9" s="55">
        <f t="shared" si="1"/>
        <v>1094</v>
      </c>
      <c r="AK9" s="55">
        <f t="shared" si="1"/>
        <v>0</v>
      </c>
      <c r="AL9" s="55">
        <f t="shared" si="1"/>
        <v>0</v>
      </c>
      <c r="AM9" s="55">
        <f t="shared" si="1"/>
        <v>157</v>
      </c>
      <c r="AN9" s="55">
        <f t="shared" si="1"/>
        <v>10</v>
      </c>
      <c r="AO9" s="55">
        <f t="shared" si="1"/>
        <v>0</v>
      </c>
      <c r="AP9" s="55">
        <f t="shared" si="1"/>
        <v>14</v>
      </c>
      <c r="AQ9" s="55">
        <f t="shared" si="1"/>
        <v>110</v>
      </c>
      <c r="AR9" s="55">
        <f t="shared" si="1"/>
        <v>96</v>
      </c>
      <c r="AS9" s="55">
        <f t="shared" si="1"/>
        <v>295</v>
      </c>
      <c r="AT9" s="55">
        <f>AT10+AT25</f>
        <v>453</v>
      </c>
      <c r="AU9" s="55">
        <f t="shared" si="1"/>
        <v>225</v>
      </c>
      <c r="AV9" s="55">
        <f t="shared" si="1"/>
        <v>228</v>
      </c>
      <c r="AW9" s="55">
        <f t="shared" si="1"/>
        <v>69</v>
      </c>
      <c r="AX9" s="55">
        <f t="shared" si="1"/>
        <v>121</v>
      </c>
      <c r="AY9" s="55">
        <f t="shared" si="1"/>
        <v>0</v>
      </c>
      <c r="AZ9" s="55">
        <f t="shared" si="1"/>
        <v>13</v>
      </c>
      <c r="BA9" s="55">
        <f>BA10+BA25</f>
        <v>156</v>
      </c>
      <c r="BB9" s="55">
        <f t="shared" si="1"/>
        <v>94</v>
      </c>
      <c r="BC9" s="158"/>
      <c r="BD9" s="52" t="s">
        <v>373</v>
      </c>
      <c r="BE9" s="53"/>
      <c r="BF9" s="55">
        <f t="shared" ref="BF9:BG9" si="2">BF10+BF25</f>
        <v>259</v>
      </c>
      <c r="BG9" s="54">
        <f t="shared" si="2"/>
        <v>671</v>
      </c>
      <c r="BH9" s="314"/>
      <c r="BI9" s="315"/>
      <c r="BJ9" s="315"/>
      <c r="BK9" s="315"/>
      <c r="BL9" s="315"/>
      <c r="BM9" s="315"/>
      <c r="BN9" s="10"/>
    </row>
    <row r="10" spans="1:66" s="14" customFormat="1" ht="18.75" customHeight="1" x14ac:dyDescent="0.2">
      <c r="A10" s="447" t="s">
        <v>236</v>
      </c>
      <c r="B10" s="448"/>
      <c r="C10" s="112">
        <f>C11+C13+C15+C17+C18+C19+C21+C22+C23+C24</f>
        <v>106</v>
      </c>
      <c r="D10" s="112">
        <f t="shared" ref="D10:R10" si="3">D11+D13+D15+D17+D18+D19+D21+D22+D23+D24</f>
        <v>106</v>
      </c>
      <c r="E10" s="112">
        <f t="shared" si="3"/>
        <v>0</v>
      </c>
      <c r="F10" s="112">
        <f t="shared" si="3"/>
        <v>1012</v>
      </c>
      <c r="G10" s="112">
        <f t="shared" si="3"/>
        <v>25566</v>
      </c>
      <c r="H10" s="112">
        <f t="shared" si="3"/>
        <v>13039</v>
      </c>
      <c r="I10" s="112">
        <f t="shared" si="3"/>
        <v>12527</v>
      </c>
      <c r="J10" s="112">
        <f t="shared" si="3"/>
        <v>8021</v>
      </c>
      <c r="K10" s="87">
        <f t="shared" si="3"/>
        <v>4090</v>
      </c>
      <c r="L10" s="112">
        <f t="shared" si="3"/>
        <v>3931</v>
      </c>
      <c r="M10" s="112">
        <f t="shared" si="3"/>
        <v>8567</v>
      </c>
      <c r="N10" s="112">
        <f t="shared" si="3"/>
        <v>4329</v>
      </c>
      <c r="O10" s="112">
        <f t="shared" si="3"/>
        <v>4238</v>
      </c>
      <c r="P10" s="112">
        <f t="shared" si="3"/>
        <v>8978</v>
      </c>
      <c r="Q10" s="112">
        <f t="shared" si="3"/>
        <v>4620</v>
      </c>
      <c r="R10" s="112">
        <f t="shared" si="3"/>
        <v>4358</v>
      </c>
      <c r="S10" s="12"/>
      <c r="T10" s="451" t="s">
        <v>257</v>
      </c>
      <c r="U10" s="452"/>
      <c r="V10" s="57">
        <f t="shared" ref="V10:BB10" si="4">V11+V13+V15+V17+V18+V19+V21+V22+V23+V24</f>
        <v>2224</v>
      </c>
      <c r="W10" s="57">
        <f t="shared" si="4"/>
        <v>1200</v>
      </c>
      <c r="X10" s="57">
        <f t="shared" si="4"/>
        <v>1024</v>
      </c>
      <c r="Y10" s="57">
        <f t="shared" si="4"/>
        <v>92</v>
      </c>
      <c r="Z10" s="57">
        <f t="shared" si="4"/>
        <v>3</v>
      </c>
      <c r="AA10" s="57">
        <f t="shared" si="4"/>
        <v>3</v>
      </c>
      <c r="AB10" s="57">
        <f t="shared" si="4"/>
        <v>0</v>
      </c>
      <c r="AC10" s="57">
        <f t="shared" si="4"/>
        <v>95</v>
      </c>
      <c r="AD10" s="57">
        <f t="shared" si="4"/>
        <v>14</v>
      </c>
      <c r="AE10" s="57">
        <f t="shared" si="4"/>
        <v>2</v>
      </c>
      <c r="AF10" s="57">
        <f t="shared" si="4"/>
        <v>0</v>
      </c>
      <c r="AG10" s="57">
        <f t="shared" si="4"/>
        <v>0</v>
      </c>
      <c r="AH10" s="57">
        <f t="shared" si="4"/>
        <v>0</v>
      </c>
      <c r="AI10" s="57">
        <f t="shared" si="4"/>
        <v>936</v>
      </c>
      <c r="AJ10" s="57">
        <f t="shared" si="4"/>
        <v>824</v>
      </c>
      <c r="AK10" s="57">
        <f t="shared" si="4"/>
        <v>0</v>
      </c>
      <c r="AL10" s="57">
        <f t="shared" si="4"/>
        <v>0</v>
      </c>
      <c r="AM10" s="57">
        <f t="shared" si="4"/>
        <v>104</v>
      </c>
      <c r="AN10" s="57">
        <f t="shared" si="4"/>
        <v>7</v>
      </c>
      <c r="AO10" s="57">
        <f t="shared" si="4"/>
        <v>0</v>
      </c>
      <c r="AP10" s="57">
        <f t="shared" si="4"/>
        <v>7</v>
      </c>
      <c r="AQ10" s="57">
        <f t="shared" si="4"/>
        <v>72</v>
      </c>
      <c r="AR10" s="57">
        <f t="shared" si="4"/>
        <v>65</v>
      </c>
      <c r="AS10" s="57">
        <f t="shared" si="4"/>
        <v>228</v>
      </c>
      <c r="AT10" s="57">
        <f t="shared" si="4"/>
        <v>282</v>
      </c>
      <c r="AU10" s="57">
        <f t="shared" si="4"/>
        <v>148</v>
      </c>
      <c r="AV10" s="57">
        <f t="shared" si="4"/>
        <v>134</v>
      </c>
      <c r="AW10" s="57">
        <f t="shared" si="4"/>
        <v>46</v>
      </c>
      <c r="AX10" s="57">
        <f t="shared" si="4"/>
        <v>78</v>
      </c>
      <c r="AY10" s="57">
        <f t="shared" si="4"/>
        <v>0</v>
      </c>
      <c r="AZ10" s="57">
        <f t="shared" si="4"/>
        <v>11</v>
      </c>
      <c r="BA10" s="57">
        <f t="shared" si="4"/>
        <v>102</v>
      </c>
      <c r="BB10" s="57">
        <f t="shared" si="4"/>
        <v>45</v>
      </c>
      <c r="BC10" s="159"/>
      <c r="BD10" s="447" t="s">
        <v>238</v>
      </c>
      <c r="BE10" s="448"/>
      <c r="BF10" s="57">
        <f>BF11+BF13+BF15+BF17+BF18+BF19+BF21+BF22+BF23+BF24</f>
        <v>185</v>
      </c>
      <c r="BG10" s="56">
        <f t="shared" ref="BG10" si="5">BG11+BG13+BG15+BG17+BG18+BG19+BG21+BG22+BG23+BG24</f>
        <v>528</v>
      </c>
      <c r="BH10" s="56"/>
      <c r="BI10" s="316"/>
      <c r="BJ10" s="316"/>
      <c r="BK10" s="316"/>
      <c r="BL10" s="316"/>
      <c r="BM10" s="316"/>
      <c r="BN10" s="33"/>
    </row>
    <row r="11" spans="1:66" s="6" customFormat="1" ht="18" customHeight="1" x14ac:dyDescent="0.2">
      <c r="A11" s="62"/>
      <c r="B11" s="59" t="s">
        <v>36</v>
      </c>
      <c r="C11" s="113">
        <v>21</v>
      </c>
      <c r="D11" s="89">
        <v>21</v>
      </c>
      <c r="E11" s="69">
        <v>0</v>
      </c>
      <c r="F11" s="89">
        <v>264</v>
      </c>
      <c r="G11" s="89">
        <f>SUM(H11:I11)</f>
        <v>7333</v>
      </c>
      <c r="H11" s="89">
        <v>3781</v>
      </c>
      <c r="I11" s="88">
        <v>3552</v>
      </c>
      <c r="J11" s="88">
        <f>SUM(K11:L11)</f>
        <v>2325</v>
      </c>
      <c r="K11" s="88">
        <v>1181</v>
      </c>
      <c r="L11" s="88">
        <v>1144</v>
      </c>
      <c r="M11" s="89">
        <f>SUM(N11:O11)</f>
        <v>2506</v>
      </c>
      <c r="N11" s="88">
        <v>1294</v>
      </c>
      <c r="O11" s="92">
        <v>1212</v>
      </c>
      <c r="P11" s="89">
        <f>SUM(Q11:R11)</f>
        <v>2502</v>
      </c>
      <c r="Q11" s="89">
        <v>1306</v>
      </c>
      <c r="R11" s="88">
        <v>1196</v>
      </c>
      <c r="T11" s="62"/>
      <c r="U11" s="59" t="s">
        <v>36</v>
      </c>
      <c r="V11" s="61">
        <f>SUM(W11:X11)</f>
        <v>554</v>
      </c>
      <c r="W11" s="63">
        <v>293</v>
      </c>
      <c r="X11" s="60">
        <v>261</v>
      </c>
      <c r="Y11" s="60">
        <v>18</v>
      </c>
      <c r="Z11" s="69">
        <v>1</v>
      </c>
      <c r="AA11" s="69">
        <v>0</v>
      </c>
      <c r="AB11" s="69">
        <v>0</v>
      </c>
      <c r="AC11" s="60">
        <v>21</v>
      </c>
      <c r="AD11" s="60">
        <v>3</v>
      </c>
      <c r="AE11" s="60">
        <v>1</v>
      </c>
      <c r="AF11" s="60">
        <v>0</v>
      </c>
      <c r="AG11" s="60">
        <v>0</v>
      </c>
      <c r="AH11" s="60">
        <v>0</v>
      </c>
      <c r="AI11" s="60">
        <v>234</v>
      </c>
      <c r="AJ11" s="61">
        <v>218</v>
      </c>
      <c r="AK11" s="60">
        <v>0</v>
      </c>
      <c r="AL11" s="70">
        <v>0</v>
      </c>
      <c r="AM11" s="88">
        <v>23</v>
      </c>
      <c r="AN11" s="61">
        <v>1</v>
      </c>
      <c r="AO11" s="61">
        <v>0</v>
      </c>
      <c r="AP11" s="60">
        <v>1</v>
      </c>
      <c r="AQ11" s="60">
        <v>19</v>
      </c>
      <c r="AR11" s="60">
        <v>14</v>
      </c>
      <c r="AS11" s="60">
        <v>40</v>
      </c>
      <c r="AT11" s="60">
        <f>SUM(AU11:AV11)</f>
        <v>65</v>
      </c>
      <c r="AU11" s="60">
        <v>44</v>
      </c>
      <c r="AV11" s="60">
        <v>21</v>
      </c>
      <c r="AW11" s="60">
        <v>12</v>
      </c>
      <c r="AX11" s="60">
        <v>14</v>
      </c>
      <c r="AY11" s="69">
        <v>0</v>
      </c>
      <c r="AZ11" s="60">
        <v>3</v>
      </c>
      <c r="BA11" s="60">
        <f>AU11-AW11-AY11</f>
        <v>32</v>
      </c>
      <c r="BB11" s="61">
        <f>AV11-AX11-AZ11</f>
        <v>4</v>
      </c>
      <c r="BC11" s="160"/>
      <c r="BD11" s="62"/>
      <c r="BE11" s="59" t="s">
        <v>36</v>
      </c>
      <c r="BF11" s="60">
        <v>40</v>
      </c>
      <c r="BG11" s="60">
        <v>119</v>
      </c>
      <c r="BH11" s="60"/>
      <c r="BI11" s="63"/>
      <c r="BJ11" s="100"/>
      <c r="BK11" s="63"/>
      <c r="BL11" s="63"/>
      <c r="BM11" s="63"/>
      <c r="BN11" s="10"/>
    </row>
    <row r="12" spans="1:66" s="199" customFormat="1" ht="18" customHeight="1" x14ac:dyDescent="0.2">
      <c r="A12" s="193"/>
      <c r="B12" s="194"/>
      <c r="C12" s="195">
        <v>2</v>
      </c>
      <c r="D12" s="196">
        <v>2</v>
      </c>
      <c r="E12" s="197" t="s">
        <v>324</v>
      </c>
      <c r="F12" s="198">
        <v>12</v>
      </c>
      <c r="G12" s="198">
        <v>285</v>
      </c>
      <c r="H12" s="198">
        <v>215</v>
      </c>
      <c r="I12" s="196">
        <v>70</v>
      </c>
      <c r="J12" s="196">
        <v>98</v>
      </c>
      <c r="K12" s="196">
        <v>75</v>
      </c>
      <c r="L12" s="196">
        <v>23</v>
      </c>
      <c r="M12" s="198">
        <v>100</v>
      </c>
      <c r="N12" s="198">
        <v>74</v>
      </c>
      <c r="O12" s="198">
        <v>26</v>
      </c>
      <c r="P12" s="198">
        <v>87</v>
      </c>
      <c r="Q12" s="198">
        <v>66</v>
      </c>
      <c r="R12" s="196">
        <v>21</v>
      </c>
      <c r="T12" s="193"/>
      <c r="U12" s="194"/>
      <c r="V12" s="198">
        <v>23</v>
      </c>
      <c r="W12" s="198">
        <v>10</v>
      </c>
      <c r="X12" s="198">
        <v>13</v>
      </c>
      <c r="Y12" s="197" t="s">
        <v>317</v>
      </c>
      <c r="Z12" s="197" t="s">
        <v>317</v>
      </c>
      <c r="AA12" s="197" t="s">
        <v>317</v>
      </c>
      <c r="AB12" s="197" t="s">
        <v>317</v>
      </c>
      <c r="AC12" s="197">
        <v>2</v>
      </c>
      <c r="AD12" s="197" t="s">
        <v>317</v>
      </c>
      <c r="AE12" s="197">
        <v>1</v>
      </c>
      <c r="AF12" s="197" t="s">
        <v>317</v>
      </c>
      <c r="AG12" s="197" t="s">
        <v>317</v>
      </c>
      <c r="AH12" s="197" t="s">
        <v>317</v>
      </c>
      <c r="AI12" s="198">
        <v>7</v>
      </c>
      <c r="AJ12" s="196">
        <v>12</v>
      </c>
      <c r="AK12" s="197" t="s">
        <v>324</v>
      </c>
      <c r="AL12" s="197" t="s">
        <v>317</v>
      </c>
      <c r="AM12" s="197">
        <v>1</v>
      </c>
      <c r="AN12" s="197" t="s">
        <v>351</v>
      </c>
      <c r="AO12" s="197" t="s">
        <v>317</v>
      </c>
      <c r="AP12" s="197" t="s">
        <v>317</v>
      </c>
      <c r="AQ12" s="197" t="s">
        <v>317</v>
      </c>
      <c r="AR12" s="197" t="s">
        <v>317</v>
      </c>
      <c r="AS12" s="198">
        <v>40</v>
      </c>
      <c r="AT12" s="198">
        <v>2</v>
      </c>
      <c r="AU12" s="197">
        <v>1</v>
      </c>
      <c r="AV12" s="197">
        <v>1</v>
      </c>
      <c r="AW12" s="197" t="s">
        <v>317</v>
      </c>
      <c r="AX12" s="197" t="s">
        <v>317</v>
      </c>
      <c r="AY12" s="197" t="s">
        <v>317</v>
      </c>
      <c r="AZ12" s="197" t="s">
        <v>317</v>
      </c>
      <c r="BA12" s="197">
        <v>1</v>
      </c>
      <c r="BB12" s="197">
        <v>1</v>
      </c>
      <c r="BC12" s="200"/>
      <c r="BD12" s="193"/>
      <c r="BE12" s="194"/>
      <c r="BF12" s="197" t="s">
        <v>317</v>
      </c>
      <c r="BG12" s="313" t="s">
        <v>317</v>
      </c>
      <c r="BH12" s="317"/>
      <c r="BI12" s="318"/>
      <c r="BJ12" s="318"/>
      <c r="BK12" s="318"/>
      <c r="BL12" s="318"/>
      <c r="BM12" s="318"/>
      <c r="BN12" s="201"/>
    </row>
    <row r="13" spans="1:66" s="17" customFormat="1" ht="18" customHeight="1" x14ac:dyDescent="0.2">
      <c r="A13" s="62"/>
      <c r="B13" s="59" t="s">
        <v>38</v>
      </c>
      <c r="C13" s="114">
        <v>18</v>
      </c>
      <c r="D13" s="115">
        <v>18</v>
      </c>
      <c r="E13" s="69">
        <v>0</v>
      </c>
      <c r="F13" s="115">
        <v>169</v>
      </c>
      <c r="G13" s="116">
        <f>SUM(H13:I13)</f>
        <v>4297</v>
      </c>
      <c r="H13" s="116">
        <v>2165</v>
      </c>
      <c r="I13" s="117">
        <v>2132</v>
      </c>
      <c r="J13" s="117">
        <f>SUM(K13:L13)</f>
        <v>1393</v>
      </c>
      <c r="K13" s="117">
        <v>702</v>
      </c>
      <c r="L13" s="88">
        <v>691</v>
      </c>
      <c r="M13" s="116">
        <f>SUM(N13:O13)</f>
        <v>1390</v>
      </c>
      <c r="N13" s="118">
        <v>683</v>
      </c>
      <c r="O13" s="118">
        <v>707</v>
      </c>
      <c r="P13" s="118">
        <f>SUM(Q13:R13)</f>
        <v>1514</v>
      </c>
      <c r="Q13" s="118">
        <v>780</v>
      </c>
      <c r="R13" s="118">
        <v>734</v>
      </c>
      <c r="S13" s="16"/>
      <c r="T13" s="62"/>
      <c r="U13" s="59" t="s">
        <v>38</v>
      </c>
      <c r="V13" s="107">
        <f>SUM(W13:X13)</f>
        <v>373</v>
      </c>
      <c r="W13" s="107">
        <v>216</v>
      </c>
      <c r="X13" s="107">
        <v>157</v>
      </c>
      <c r="Y13" s="107">
        <v>15</v>
      </c>
      <c r="Z13" s="60">
        <v>0</v>
      </c>
      <c r="AA13" s="108">
        <v>1</v>
      </c>
      <c r="AB13" s="69">
        <v>0</v>
      </c>
      <c r="AC13" s="108">
        <v>17</v>
      </c>
      <c r="AD13" s="69">
        <v>1</v>
      </c>
      <c r="AE13" s="108">
        <v>1</v>
      </c>
      <c r="AF13" s="69">
        <v>0</v>
      </c>
      <c r="AG13" s="69">
        <v>0</v>
      </c>
      <c r="AH13" s="69">
        <v>0</v>
      </c>
      <c r="AI13" s="109">
        <v>175</v>
      </c>
      <c r="AJ13" s="154">
        <v>130</v>
      </c>
      <c r="AK13" s="69">
        <v>0</v>
      </c>
      <c r="AL13" s="70">
        <v>0</v>
      </c>
      <c r="AM13" s="88">
        <v>18</v>
      </c>
      <c r="AN13" s="61">
        <v>1</v>
      </c>
      <c r="AO13" s="60">
        <v>0</v>
      </c>
      <c r="AP13" s="60">
        <v>1</v>
      </c>
      <c r="AQ13" s="60">
        <v>7</v>
      </c>
      <c r="AR13" s="60">
        <v>6</v>
      </c>
      <c r="AS13" s="69">
        <v>30</v>
      </c>
      <c r="AT13" s="60">
        <f>SUM(AU13:AV13)</f>
        <v>33</v>
      </c>
      <c r="AU13" s="60">
        <v>18</v>
      </c>
      <c r="AV13" s="60">
        <v>15</v>
      </c>
      <c r="AW13" s="60">
        <v>6</v>
      </c>
      <c r="AX13" s="60">
        <v>12</v>
      </c>
      <c r="AY13" s="60">
        <v>0</v>
      </c>
      <c r="AZ13" s="60">
        <v>1</v>
      </c>
      <c r="BA13" s="60">
        <f>AU13-AW13-AY13</f>
        <v>12</v>
      </c>
      <c r="BB13" s="61">
        <f>AV13-AX13-AZ13</f>
        <v>2</v>
      </c>
      <c r="BC13" s="160"/>
      <c r="BD13" s="62"/>
      <c r="BE13" s="59" t="s">
        <v>38</v>
      </c>
      <c r="BF13" s="60">
        <v>32</v>
      </c>
      <c r="BG13" s="60">
        <v>75</v>
      </c>
      <c r="BH13" s="60"/>
      <c r="BI13" s="63"/>
      <c r="BJ13" s="100"/>
      <c r="BK13" s="63"/>
      <c r="BL13" s="100"/>
      <c r="BM13" s="100"/>
      <c r="BN13" s="34"/>
    </row>
    <row r="14" spans="1:66" s="199" customFormat="1" ht="18" customHeight="1" x14ac:dyDescent="0.2">
      <c r="A14" s="193"/>
      <c r="B14" s="194"/>
      <c r="C14" s="195">
        <v>2</v>
      </c>
      <c r="D14" s="195">
        <v>2</v>
      </c>
      <c r="E14" s="197" t="s">
        <v>324</v>
      </c>
      <c r="F14" s="198">
        <v>18</v>
      </c>
      <c r="G14" s="198">
        <v>554</v>
      </c>
      <c r="H14" s="198">
        <v>268</v>
      </c>
      <c r="I14" s="196">
        <v>286</v>
      </c>
      <c r="J14" s="196">
        <v>188</v>
      </c>
      <c r="K14" s="196">
        <v>88</v>
      </c>
      <c r="L14" s="196">
        <v>100</v>
      </c>
      <c r="M14" s="198">
        <v>181</v>
      </c>
      <c r="N14" s="198">
        <v>87</v>
      </c>
      <c r="O14" s="198">
        <v>94</v>
      </c>
      <c r="P14" s="198">
        <v>185</v>
      </c>
      <c r="Q14" s="198">
        <v>93</v>
      </c>
      <c r="R14" s="196">
        <v>92</v>
      </c>
      <c r="T14" s="193"/>
      <c r="U14" s="194"/>
      <c r="V14" s="198">
        <v>39</v>
      </c>
      <c r="W14" s="198">
        <v>26</v>
      </c>
      <c r="X14" s="198">
        <v>13</v>
      </c>
      <c r="Y14" s="197" t="s">
        <v>317</v>
      </c>
      <c r="Z14" s="197" t="s">
        <v>317</v>
      </c>
      <c r="AA14" s="197">
        <v>1</v>
      </c>
      <c r="AB14" s="197" t="s">
        <v>317</v>
      </c>
      <c r="AC14" s="197">
        <v>2</v>
      </c>
      <c r="AD14" s="197" t="s">
        <v>317</v>
      </c>
      <c r="AE14" s="197">
        <v>1</v>
      </c>
      <c r="AF14" s="197" t="s">
        <v>317</v>
      </c>
      <c r="AG14" s="197" t="s">
        <v>317</v>
      </c>
      <c r="AH14" s="197" t="s">
        <v>317</v>
      </c>
      <c r="AI14" s="198">
        <v>22</v>
      </c>
      <c r="AJ14" s="196">
        <v>12</v>
      </c>
      <c r="AK14" s="197" t="s">
        <v>317</v>
      </c>
      <c r="AL14" s="197" t="s">
        <v>317</v>
      </c>
      <c r="AM14" s="197">
        <v>1</v>
      </c>
      <c r="AN14" s="197" t="s">
        <v>317</v>
      </c>
      <c r="AO14" s="197" t="s">
        <v>317</v>
      </c>
      <c r="AP14" s="197" t="s">
        <v>317</v>
      </c>
      <c r="AQ14" s="197" t="s">
        <v>317</v>
      </c>
      <c r="AR14" s="197" t="s">
        <v>317</v>
      </c>
      <c r="AS14" s="198">
        <v>19</v>
      </c>
      <c r="AT14" s="198">
        <v>1</v>
      </c>
      <c r="AU14" s="197" t="s">
        <v>317</v>
      </c>
      <c r="AV14" s="198">
        <v>1</v>
      </c>
      <c r="AW14" s="197" t="s">
        <v>317</v>
      </c>
      <c r="AX14" s="197" t="s">
        <v>317</v>
      </c>
      <c r="AY14" s="197" t="s">
        <v>317</v>
      </c>
      <c r="AZ14" s="197" t="s">
        <v>317</v>
      </c>
      <c r="BA14" s="197" t="s">
        <v>317</v>
      </c>
      <c r="BB14" s="196">
        <f t="shared" ref="BB14" si="6">AV14-AX14-AZ14</f>
        <v>1</v>
      </c>
      <c r="BC14" s="202"/>
      <c r="BD14" s="193"/>
      <c r="BE14" s="194"/>
      <c r="BF14" s="197" t="s">
        <v>317</v>
      </c>
      <c r="BG14" s="313" t="s">
        <v>317</v>
      </c>
      <c r="BH14" s="319"/>
      <c r="BI14" s="318"/>
      <c r="BJ14" s="318"/>
      <c r="BK14" s="320"/>
      <c r="BL14" s="318"/>
      <c r="BM14" s="318"/>
      <c r="BN14" s="201"/>
    </row>
    <row r="15" spans="1:66" s="17" customFormat="1" ht="18" customHeight="1" x14ac:dyDescent="0.2">
      <c r="A15" s="62"/>
      <c r="B15" s="59" t="s">
        <v>39</v>
      </c>
      <c r="C15" s="119">
        <v>26</v>
      </c>
      <c r="D15" s="115">
        <v>26</v>
      </c>
      <c r="E15" s="69">
        <v>0</v>
      </c>
      <c r="F15" s="115">
        <v>241</v>
      </c>
      <c r="G15" s="116">
        <f>SUM(H15:I15)</f>
        <v>6048</v>
      </c>
      <c r="H15" s="117">
        <v>3070</v>
      </c>
      <c r="I15" s="117">
        <v>2978</v>
      </c>
      <c r="J15" s="117">
        <f>SUM(K15:L15)</f>
        <v>1880</v>
      </c>
      <c r="K15" s="117">
        <v>988</v>
      </c>
      <c r="L15" s="117">
        <v>892</v>
      </c>
      <c r="M15" s="116">
        <f>SUM(N15:O15)</f>
        <v>2016</v>
      </c>
      <c r="N15" s="120">
        <v>1005</v>
      </c>
      <c r="O15" s="120">
        <v>1011</v>
      </c>
      <c r="P15" s="116">
        <f>SUM(Q15:R15)</f>
        <v>2152</v>
      </c>
      <c r="Q15" s="120">
        <v>1077</v>
      </c>
      <c r="R15" s="118">
        <v>1075</v>
      </c>
      <c r="S15" s="16"/>
      <c r="T15" s="62"/>
      <c r="U15" s="59" t="s">
        <v>39</v>
      </c>
      <c r="V15" s="60">
        <f>SUM(W15:X15)</f>
        <v>519</v>
      </c>
      <c r="W15" s="107">
        <v>255</v>
      </c>
      <c r="X15" s="107">
        <v>264</v>
      </c>
      <c r="Y15" s="107">
        <v>23</v>
      </c>
      <c r="Z15" s="108">
        <v>1</v>
      </c>
      <c r="AA15" s="69">
        <v>2</v>
      </c>
      <c r="AB15" s="69">
        <v>0</v>
      </c>
      <c r="AC15" s="108">
        <v>19</v>
      </c>
      <c r="AD15" s="108">
        <v>5</v>
      </c>
      <c r="AE15" s="69">
        <v>0</v>
      </c>
      <c r="AF15" s="69">
        <v>0</v>
      </c>
      <c r="AG15" s="69">
        <v>0</v>
      </c>
      <c r="AH15" s="69">
        <v>0</v>
      </c>
      <c r="AI15" s="109">
        <v>197</v>
      </c>
      <c r="AJ15" s="154">
        <v>212</v>
      </c>
      <c r="AK15" s="69">
        <v>0</v>
      </c>
      <c r="AL15" s="70">
        <v>0</v>
      </c>
      <c r="AM15" s="88">
        <v>24</v>
      </c>
      <c r="AN15" s="61">
        <v>1</v>
      </c>
      <c r="AO15" s="60">
        <v>0</v>
      </c>
      <c r="AP15" s="60">
        <v>0</v>
      </c>
      <c r="AQ15" s="60">
        <v>14</v>
      </c>
      <c r="AR15" s="60">
        <v>21</v>
      </c>
      <c r="AS15" s="69">
        <v>73</v>
      </c>
      <c r="AT15" s="60">
        <f>SUM(AU15:AV15)</f>
        <v>46</v>
      </c>
      <c r="AU15" s="60">
        <v>23</v>
      </c>
      <c r="AV15" s="60">
        <v>23</v>
      </c>
      <c r="AW15" s="60">
        <v>8</v>
      </c>
      <c r="AX15" s="60">
        <v>20</v>
      </c>
      <c r="AY15" s="69">
        <v>0</v>
      </c>
      <c r="AZ15" s="69">
        <v>0</v>
      </c>
      <c r="BA15" s="60">
        <f>AU15-AW15-AY15</f>
        <v>15</v>
      </c>
      <c r="BB15" s="61">
        <f>AV15-AX15-AZ15</f>
        <v>3</v>
      </c>
      <c r="BC15" s="11"/>
      <c r="BD15" s="62"/>
      <c r="BE15" s="59" t="s">
        <v>39</v>
      </c>
      <c r="BF15" s="60">
        <v>45</v>
      </c>
      <c r="BG15" s="60">
        <v>166</v>
      </c>
      <c r="BH15" s="60"/>
      <c r="BI15" s="100"/>
      <c r="BJ15" s="100"/>
      <c r="BK15" s="100"/>
      <c r="BL15" s="100"/>
      <c r="BM15" s="100"/>
      <c r="BN15" s="34"/>
    </row>
    <row r="16" spans="1:66" s="203" customFormat="1" ht="18" customHeight="1" x14ac:dyDescent="0.2">
      <c r="A16" s="193"/>
      <c r="B16" s="194"/>
      <c r="C16" s="195">
        <v>2</v>
      </c>
      <c r="D16" s="195">
        <v>2</v>
      </c>
      <c r="E16" s="197" t="s">
        <v>324</v>
      </c>
      <c r="F16" s="196">
        <v>7</v>
      </c>
      <c r="G16" s="196">
        <v>116</v>
      </c>
      <c r="H16" s="196">
        <v>40</v>
      </c>
      <c r="I16" s="196">
        <v>76</v>
      </c>
      <c r="J16" s="196">
        <v>47</v>
      </c>
      <c r="K16" s="196">
        <v>16</v>
      </c>
      <c r="L16" s="196">
        <v>31</v>
      </c>
      <c r="M16" s="196">
        <v>32</v>
      </c>
      <c r="N16" s="196">
        <v>12</v>
      </c>
      <c r="O16" s="196">
        <v>20</v>
      </c>
      <c r="P16" s="196">
        <v>37</v>
      </c>
      <c r="Q16" s="196">
        <v>12</v>
      </c>
      <c r="R16" s="196">
        <v>25</v>
      </c>
      <c r="T16" s="193"/>
      <c r="U16" s="194"/>
      <c r="V16" s="196">
        <v>14</v>
      </c>
      <c r="W16" s="196">
        <v>10</v>
      </c>
      <c r="X16" s="196">
        <v>4</v>
      </c>
      <c r="Y16" s="197" t="s">
        <v>317</v>
      </c>
      <c r="Z16" s="197" t="s">
        <v>317</v>
      </c>
      <c r="AA16" s="196">
        <v>2</v>
      </c>
      <c r="AB16" s="197" t="s">
        <v>317</v>
      </c>
      <c r="AC16" s="197" t="s">
        <v>317</v>
      </c>
      <c r="AD16" s="197" t="s">
        <v>317</v>
      </c>
      <c r="AE16" s="197" t="s">
        <v>317</v>
      </c>
      <c r="AF16" s="197" t="s">
        <v>317</v>
      </c>
      <c r="AG16" s="197" t="s">
        <v>317</v>
      </c>
      <c r="AH16" s="197" t="s">
        <v>317</v>
      </c>
      <c r="AI16" s="197">
        <v>8</v>
      </c>
      <c r="AJ16" s="196">
        <v>3</v>
      </c>
      <c r="AK16" s="197" t="s">
        <v>317</v>
      </c>
      <c r="AL16" s="197" t="s">
        <v>317</v>
      </c>
      <c r="AM16" s="197" t="s">
        <v>317</v>
      </c>
      <c r="AN16" s="197" t="s">
        <v>317</v>
      </c>
      <c r="AO16" s="197" t="s">
        <v>317</v>
      </c>
      <c r="AP16" s="197" t="s">
        <v>317</v>
      </c>
      <c r="AQ16" s="197" t="s">
        <v>317</v>
      </c>
      <c r="AR16" s="196">
        <v>1</v>
      </c>
      <c r="AS16" s="196">
        <v>60</v>
      </c>
      <c r="AT16" s="197" t="s">
        <v>317</v>
      </c>
      <c r="AU16" s="197" t="s">
        <v>317</v>
      </c>
      <c r="AV16" s="197" t="s">
        <v>317</v>
      </c>
      <c r="AW16" s="197" t="s">
        <v>317</v>
      </c>
      <c r="AX16" s="197" t="s">
        <v>317</v>
      </c>
      <c r="AY16" s="197" t="s">
        <v>317</v>
      </c>
      <c r="AZ16" s="197" t="s">
        <v>317</v>
      </c>
      <c r="BA16" s="197" t="s">
        <v>317</v>
      </c>
      <c r="BB16" s="197" t="s">
        <v>317</v>
      </c>
      <c r="BC16" s="202"/>
      <c r="BD16" s="193"/>
      <c r="BE16" s="194"/>
      <c r="BF16" s="197" t="s">
        <v>317</v>
      </c>
      <c r="BG16" s="313" t="s">
        <v>317</v>
      </c>
      <c r="BH16" s="317"/>
      <c r="BI16" s="318"/>
      <c r="BJ16" s="318"/>
      <c r="BK16" s="318"/>
      <c r="BL16" s="318"/>
      <c r="BM16" s="318"/>
      <c r="BN16" s="204"/>
    </row>
    <row r="17" spans="1:66" s="211" customFormat="1" ht="18" customHeight="1" x14ac:dyDescent="0.2">
      <c r="A17" s="205"/>
      <c r="B17" s="206" t="s">
        <v>40</v>
      </c>
      <c r="C17" s="207">
        <v>2</v>
      </c>
      <c r="D17" s="208">
        <v>2</v>
      </c>
      <c r="E17" s="209">
        <v>0</v>
      </c>
      <c r="F17" s="208">
        <v>30</v>
      </c>
      <c r="G17" s="208">
        <f t="shared" ref="G17:G19" si="7">SUM(H17:I17)</f>
        <v>819</v>
      </c>
      <c r="H17" s="210">
        <v>406</v>
      </c>
      <c r="I17" s="210">
        <v>413</v>
      </c>
      <c r="J17" s="210">
        <f t="shared" ref="J17:J19" si="8">SUM(K17:L17)</f>
        <v>248</v>
      </c>
      <c r="K17" s="210">
        <v>118</v>
      </c>
      <c r="L17" s="210">
        <v>130</v>
      </c>
      <c r="M17" s="208">
        <f t="shared" ref="M17:M19" si="9">SUM(N17:O17)</f>
        <v>278</v>
      </c>
      <c r="N17" s="208">
        <v>136</v>
      </c>
      <c r="O17" s="208">
        <v>142</v>
      </c>
      <c r="P17" s="208">
        <f t="shared" ref="P17:P19" si="10">SUM(Q17:R17)</f>
        <v>293</v>
      </c>
      <c r="Q17" s="208">
        <v>152</v>
      </c>
      <c r="R17" s="210">
        <v>141</v>
      </c>
      <c r="T17" s="205"/>
      <c r="U17" s="206" t="s">
        <v>40</v>
      </c>
      <c r="V17" s="212">
        <f t="shared" ref="V17:V19" si="11">SUM(W17:X17)</f>
        <v>62</v>
      </c>
      <c r="W17" s="212">
        <v>37</v>
      </c>
      <c r="X17" s="212">
        <v>25</v>
      </c>
      <c r="Y17" s="212">
        <v>2</v>
      </c>
      <c r="Z17" s="209">
        <v>0</v>
      </c>
      <c r="AA17" s="209">
        <v>0</v>
      </c>
      <c r="AB17" s="209">
        <v>0</v>
      </c>
      <c r="AC17" s="212">
        <v>2</v>
      </c>
      <c r="AD17" s="209">
        <v>0</v>
      </c>
      <c r="AE17" s="209">
        <v>0</v>
      </c>
      <c r="AF17" s="209">
        <v>0</v>
      </c>
      <c r="AG17" s="209">
        <v>0</v>
      </c>
      <c r="AH17" s="209">
        <v>0</v>
      </c>
      <c r="AI17" s="212">
        <v>31</v>
      </c>
      <c r="AJ17" s="213">
        <v>21</v>
      </c>
      <c r="AK17" s="209">
        <v>0</v>
      </c>
      <c r="AL17" s="214">
        <v>0</v>
      </c>
      <c r="AM17" s="210">
        <v>2</v>
      </c>
      <c r="AN17" s="214">
        <v>0</v>
      </c>
      <c r="AO17" s="212">
        <v>0</v>
      </c>
      <c r="AP17" s="212">
        <v>0</v>
      </c>
      <c r="AQ17" s="212">
        <v>2</v>
      </c>
      <c r="AR17" s="212">
        <v>2</v>
      </c>
      <c r="AS17" s="212">
        <v>1</v>
      </c>
      <c r="AT17" s="212">
        <f t="shared" ref="AT17:AT19" si="12">SUM(AU17:AV17)</f>
        <v>6</v>
      </c>
      <c r="AU17" s="212">
        <v>5</v>
      </c>
      <c r="AV17" s="212">
        <v>1</v>
      </c>
      <c r="AW17" s="212">
        <v>1</v>
      </c>
      <c r="AX17" s="212">
        <v>1</v>
      </c>
      <c r="AY17" s="214">
        <v>0</v>
      </c>
      <c r="AZ17" s="209">
        <v>0</v>
      </c>
      <c r="BA17" s="212">
        <f t="shared" ref="BA17:BA19" si="13">AU17-AW17-AY17</f>
        <v>4</v>
      </c>
      <c r="BB17" s="213">
        <f t="shared" ref="BB17:BB19" si="14">AV17-AX17-AZ17</f>
        <v>0</v>
      </c>
      <c r="BC17" s="215"/>
      <c r="BD17" s="205"/>
      <c r="BE17" s="206" t="s">
        <v>40</v>
      </c>
      <c r="BF17" s="212">
        <v>5</v>
      </c>
      <c r="BG17" s="212">
        <v>14</v>
      </c>
      <c r="BH17" s="60"/>
      <c r="BI17" s="63"/>
      <c r="BJ17" s="100"/>
      <c r="BK17" s="63"/>
      <c r="BL17" s="100"/>
      <c r="BM17" s="100"/>
      <c r="BN17" s="216"/>
    </row>
    <row r="18" spans="1:66" s="211" customFormat="1" ht="18" customHeight="1" x14ac:dyDescent="0.2">
      <c r="A18" s="205"/>
      <c r="B18" s="206" t="s">
        <v>41</v>
      </c>
      <c r="C18" s="207">
        <v>6</v>
      </c>
      <c r="D18" s="208">
        <v>6</v>
      </c>
      <c r="E18" s="209">
        <v>0</v>
      </c>
      <c r="F18" s="208">
        <v>53</v>
      </c>
      <c r="G18" s="208">
        <f t="shared" si="7"/>
        <v>1329</v>
      </c>
      <c r="H18" s="210">
        <v>678</v>
      </c>
      <c r="I18" s="210">
        <v>651</v>
      </c>
      <c r="J18" s="210">
        <f t="shared" si="8"/>
        <v>403</v>
      </c>
      <c r="K18" s="210">
        <v>207</v>
      </c>
      <c r="L18" s="210">
        <v>196</v>
      </c>
      <c r="M18" s="208">
        <f t="shared" si="9"/>
        <v>474</v>
      </c>
      <c r="N18" s="208">
        <v>241</v>
      </c>
      <c r="O18" s="208">
        <v>233</v>
      </c>
      <c r="P18" s="208">
        <f t="shared" si="10"/>
        <v>452</v>
      </c>
      <c r="Q18" s="208">
        <v>230</v>
      </c>
      <c r="R18" s="210">
        <v>222</v>
      </c>
      <c r="T18" s="205"/>
      <c r="U18" s="206" t="s">
        <v>41</v>
      </c>
      <c r="V18" s="212">
        <f t="shared" si="11"/>
        <v>125</v>
      </c>
      <c r="W18" s="212">
        <v>69</v>
      </c>
      <c r="X18" s="212">
        <v>56</v>
      </c>
      <c r="Y18" s="212">
        <v>6</v>
      </c>
      <c r="Z18" s="209">
        <v>0</v>
      </c>
      <c r="AA18" s="209">
        <v>0</v>
      </c>
      <c r="AB18" s="209">
        <v>0</v>
      </c>
      <c r="AC18" s="212">
        <v>6</v>
      </c>
      <c r="AD18" s="209">
        <v>1</v>
      </c>
      <c r="AE18" s="209">
        <v>0</v>
      </c>
      <c r="AF18" s="209">
        <v>0</v>
      </c>
      <c r="AG18" s="209">
        <v>0</v>
      </c>
      <c r="AH18" s="209">
        <v>0</v>
      </c>
      <c r="AI18" s="212">
        <v>51</v>
      </c>
      <c r="AJ18" s="213">
        <v>46</v>
      </c>
      <c r="AK18" s="209">
        <v>0</v>
      </c>
      <c r="AL18" s="214">
        <v>0</v>
      </c>
      <c r="AM18" s="210">
        <v>7</v>
      </c>
      <c r="AN18" s="214">
        <v>1</v>
      </c>
      <c r="AO18" s="212">
        <v>0</v>
      </c>
      <c r="AP18" s="212">
        <v>0</v>
      </c>
      <c r="AQ18" s="212">
        <v>6</v>
      </c>
      <c r="AR18" s="212">
        <v>1</v>
      </c>
      <c r="AS18" s="212">
        <v>1</v>
      </c>
      <c r="AT18" s="212">
        <f t="shared" si="12"/>
        <v>12</v>
      </c>
      <c r="AU18" s="212">
        <v>4</v>
      </c>
      <c r="AV18" s="212">
        <v>8</v>
      </c>
      <c r="AW18" s="212">
        <v>3</v>
      </c>
      <c r="AX18" s="212">
        <v>5</v>
      </c>
      <c r="AY18" s="214">
        <v>0</v>
      </c>
      <c r="AZ18" s="209">
        <v>0</v>
      </c>
      <c r="BA18" s="212">
        <f t="shared" si="13"/>
        <v>1</v>
      </c>
      <c r="BB18" s="213">
        <f t="shared" si="14"/>
        <v>3</v>
      </c>
      <c r="BC18" s="215"/>
      <c r="BD18" s="205"/>
      <c r="BE18" s="206" t="s">
        <v>41</v>
      </c>
      <c r="BF18" s="212">
        <v>9</v>
      </c>
      <c r="BG18" s="212">
        <v>23</v>
      </c>
      <c r="BH18" s="60"/>
      <c r="BI18" s="63"/>
      <c r="BJ18" s="100"/>
      <c r="BK18" s="63"/>
      <c r="BL18" s="100"/>
      <c r="BM18" s="100"/>
      <c r="BN18" s="216"/>
    </row>
    <row r="19" spans="1:66" ht="18" customHeight="1" x14ac:dyDescent="0.2">
      <c r="A19" s="62"/>
      <c r="B19" s="59" t="s">
        <v>180</v>
      </c>
      <c r="C19" s="113">
        <v>10</v>
      </c>
      <c r="D19" s="89">
        <v>10</v>
      </c>
      <c r="E19" s="69">
        <v>0</v>
      </c>
      <c r="F19" s="89">
        <v>76</v>
      </c>
      <c r="G19" s="89">
        <f t="shared" si="7"/>
        <v>1693</v>
      </c>
      <c r="H19" s="88">
        <v>859</v>
      </c>
      <c r="I19" s="88">
        <v>834</v>
      </c>
      <c r="J19" s="88">
        <f t="shared" si="8"/>
        <v>518</v>
      </c>
      <c r="K19" s="88">
        <v>259</v>
      </c>
      <c r="L19" s="88">
        <v>259</v>
      </c>
      <c r="M19" s="89">
        <f t="shared" si="9"/>
        <v>551</v>
      </c>
      <c r="N19" s="89">
        <v>283</v>
      </c>
      <c r="O19" s="89">
        <v>268</v>
      </c>
      <c r="P19" s="89">
        <f t="shared" si="10"/>
        <v>624</v>
      </c>
      <c r="Q19" s="89">
        <v>317</v>
      </c>
      <c r="R19" s="88">
        <v>307</v>
      </c>
      <c r="S19" s="6"/>
      <c r="T19" s="62"/>
      <c r="U19" s="59" t="s">
        <v>250</v>
      </c>
      <c r="V19" s="60">
        <f t="shared" si="11"/>
        <v>176</v>
      </c>
      <c r="W19" s="60">
        <v>94</v>
      </c>
      <c r="X19" s="60">
        <v>82</v>
      </c>
      <c r="Y19" s="60">
        <v>7</v>
      </c>
      <c r="Z19" s="69">
        <v>0</v>
      </c>
      <c r="AA19" s="69">
        <v>0</v>
      </c>
      <c r="AB19" s="69">
        <v>0</v>
      </c>
      <c r="AC19" s="60">
        <v>9</v>
      </c>
      <c r="AD19" s="69">
        <v>1</v>
      </c>
      <c r="AE19" s="69">
        <v>0</v>
      </c>
      <c r="AF19" s="69">
        <v>0</v>
      </c>
      <c r="AG19" s="69">
        <v>0</v>
      </c>
      <c r="AH19" s="69">
        <v>0</v>
      </c>
      <c r="AI19" s="60">
        <v>69</v>
      </c>
      <c r="AJ19" s="61">
        <v>66</v>
      </c>
      <c r="AK19" s="69">
        <v>0</v>
      </c>
      <c r="AL19" s="70">
        <v>0</v>
      </c>
      <c r="AM19" s="88">
        <v>8</v>
      </c>
      <c r="AN19" s="61">
        <v>0</v>
      </c>
      <c r="AO19" s="60">
        <v>0</v>
      </c>
      <c r="AP19" s="60">
        <v>2</v>
      </c>
      <c r="AQ19" s="60">
        <v>9</v>
      </c>
      <c r="AR19" s="60">
        <v>5</v>
      </c>
      <c r="AS19" s="60">
        <v>67</v>
      </c>
      <c r="AT19" s="60">
        <f t="shared" si="12"/>
        <v>21</v>
      </c>
      <c r="AU19" s="60">
        <v>8</v>
      </c>
      <c r="AV19" s="60">
        <v>13</v>
      </c>
      <c r="AW19" s="60">
        <v>2</v>
      </c>
      <c r="AX19" s="60">
        <v>11</v>
      </c>
      <c r="AY19" s="70">
        <v>0</v>
      </c>
      <c r="AZ19" s="60">
        <v>1</v>
      </c>
      <c r="BA19" s="60">
        <f t="shared" si="13"/>
        <v>6</v>
      </c>
      <c r="BB19" s="61">
        <f t="shared" si="14"/>
        <v>1</v>
      </c>
      <c r="BC19" s="11"/>
      <c r="BD19" s="62"/>
      <c r="BE19" s="59" t="s">
        <v>233</v>
      </c>
      <c r="BF19" s="60">
        <v>17</v>
      </c>
      <c r="BG19" s="60">
        <v>41</v>
      </c>
      <c r="BH19" s="60"/>
      <c r="BI19" s="100"/>
      <c r="BJ19" s="100"/>
      <c r="BK19" s="63"/>
      <c r="BL19" s="63"/>
      <c r="BM19" s="63"/>
      <c r="BN19" s="10"/>
    </row>
    <row r="20" spans="1:66" s="203" customFormat="1" ht="18" customHeight="1" x14ac:dyDescent="0.2">
      <c r="A20" s="193"/>
      <c r="B20" s="194"/>
      <c r="C20" s="195">
        <v>1</v>
      </c>
      <c r="D20" s="196">
        <v>1</v>
      </c>
      <c r="E20" s="197" t="s">
        <v>324</v>
      </c>
      <c r="F20" s="196">
        <v>6</v>
      </c>
      <c r="G20" s="196">
        <v>238</v>
      </c>
      <c r="H20" s="196">
        <v>91</v>
      </c>
      <c r="I20" s="196">
        <v>147</v>
      </c>
      <c r="J20" s="196">
        <v>79</v>
      </c>
      <c r="K20" s="196" t="s">
        <v>327</v>
      </c>
      <c r="L20" s="196" t="s">
        <v>327</v>
      </c>
      <c r="M20" s="197">
        <v>80</v>
      </c>
      <c r="N20" s="196" t="s">
        <v>327</v>
      </c>
      <c r="O20" s="196" t="s">
        <v>327</v>
      </c>
      <c r="P20" s="197">
        <v>79</v>
      </c>
      <c r="Q20" s="196" t="s">
        <v>327</v>
      </c>
      <c r="R20" s="196" t="s">
        <v>327</v>
      </c>
      <c r="T20" s="193"/>
      <c r="U20" s="194"/>
      <c r="V20" s="196">
        <v>15</v>
      </c>
      <c r="W20" s="196">
        <v>10</v>
      </c>
      <c r="X20" s="196">
        <v>5</v>
      </c>
      <c r="Y20" s="196" t="s">
        <v>327</v>
      </c>
      <c r="Z20" s="196" t="s">
        <v>327</v>
      </c>
      <c r="AA20" s="196" t="s">
        <v>327</v>
      </c>
      <c r="AB20" s="196" t="s">
        <v>327</v>
      </c>
      <c r="AC20" s="196" t="s">
        <v>327</v>
      </c>
      <c r="AD20" s="196" t="s">
        <v>327</v>
      </c>
      <c r="AE20" s="196" t="s">
        <v>327</v>
      </c>
      <c r="AF20" s="196" t="s">
        <v>327</v>
      </c>
      <c r="AG20" s="196" t="s">
        <v>327</v>
      </c>
      <c r="AH20" s="196" t="s">
        <v>327</v>
      </c>
      <c r="AI20" s="196" t="s">
        <v>327</v>
      </c>
      <c r="AJ20" s="196" t="s">
        <v>327</v>
      </c>
      <c r="AK20" s="196" t="s">
        <v>327</v>
      </c>
      <c r="AL20" s="196" t="s">
        <v>327</v>
      </c>
      <c r="AM20" s="196" t="s">
        <v>327</v>
      </c>
      <c r="AN20" s="196" t="s">
        <v>327</v>
      </c>
      <c r="AO20" s="196" t="s">
        <v>327</v>
      </c>
      <c r="AP20" s="196" t="s">
        <v>327</v>
      </c>
      <c r="AQ20" s="196" t="s">
        <v>327</v>
      </c>
      <c r="AR20" s="196" t="s">
        <v>327</v>
      </c>
      <c r="AS20" s="196" t="s">
        <v>327</v>
      </c>
      <c r="AT20" s="198">
        <v>1</v>
      </c>
      <c r="AU20" s="196" t="s">
        <v>327</v>
      </c>
      <c r="AV20" s="196" t="s">
        <v>327</v>
      </c>
      <c r="AW20" s="196" t="s">
        <v>327</v>
      </c>
      <c r="AX20" s="196" t="s">
        <v>327</v>
      </c>
      <c r="AY20" s="196" t="s">
        <v>327</v>
      </c>
      <c r="AZ20" s="196" t="s">
        <v>327</v>
      </c>
      <c r="BA20" s="196" t="s">
        <v>327</v>
      </c>
      <c r="BB20" s="196" t="s">
        <v>327</v>
      </c>
      <c r="BC20" s="202"/>
      <c r="BD20" s="193"/>
      <c r="BE20" s="194"/>
      <c r="BF20" s="197" t="s">
        <v>317</v>
      </c>
      <c r="BG20" s="313" t="s">
        <v>317</v>
      </c>
      <c r="BH20" s="317"/>
      <c r="BI20" s="318"/>
      <c r="BJ20" s="318"/>
      <c r="BK20" s="318"/>
      <c r="BL20" s="318"/>
      <c r="BM20" s="318"/>
      <c r="BN20" s="204"/>
    </row>
    <row r="21" spans="1:66" s="211" customFormat="1" ht="18" customHeight="1" x14ac:dyDescent="0.2">
      <c r="A21" s="205"/>
      <c r="B21" s="206" t="s">
        <v>42</v>
      </c>
      <c r="C21" s="207">
        <v>5</v>
      </c>
      <c r="D21" s="208">
        <v>5</v>
      </c>
      <c r="E21" s="209">
        <v>0</v>
      </c>
      <c r="F21" s="208">
        <v>47</v>
      </c>
      <c r="G21" s="208">
        <f t="shared" ref="G21:G24" si="15">SUM(H21:I21)</f>
        <v>1121</v>
      </c>
      <c r="H21" s="208">
        <v>578</v>
      </c>
      <c r="I21" s="210">
        <v>543</v>
      </c>
      <c r="J21" s="210">
        <f t="shared" ref="J21:J24" si="16">SUM(K21:L21)</f>
        <v>369</v>
      </c>
      <c r="K21" s="210">
        <v>178</v>
      </c>
      <c r="L21" s="210">
        <v>191</v>
      </c>
      <c r="M21" s="208">
        <f t="shared" ref="M21:M24" si="17">SUM(N21:O21)</f>
        <v>344</v>
      </c>
      <c r="N21" s="208">
        <v>175</v>
      </c>
      <c r="O21" s="208">
        <v>169</v>
      </c>
      <c r="P21" s="208">
        <f t="shared" ref="P21:P24" si="18">SUM(Q21:R21)</f>
        <v>408</v>
      </c>
      <c r="Q21" s="208">
        <v>225</v>
      </c>
      <c r="R21" s="210">
        <v>183</v>
      </c>
      <c r="T21" s="205"/>
      <c r="U21" s="206" t="s">
        <v>42</v>
      </c>
      <c r="V21" s="212">
        <f t="shared" ref="V21:V24" si="19">SUM(W21:X21)</f>
        <v>102</v>
      </c>
      <c r="W21" s="212">
        <v>58</v>
      </c>
      <c r="X21" s="212">
        <v>44</v>
      </c>
      <c r="Y21" s="212">
        <v>5</v>
      </c>
      <c r="Z21" s="209">
        <v>0</v>
      </c>
      <c r="AA21" s="209">
        <v>0</v>
      </c>
      <c r="AB21" s="209">
        <v>0</v>
      </c>
      <c r="AC21" s="212">
        <v>5</v>
      </c>
      <c r="AD21" s="209">
        <v>0</v>
      </c>
      <c r="AE21" s="209">
        <v>0</v>
      </c>
      <c r="AF21" s="209">
        <v>0</v>
      </c>
      <c r="AG21" s="209">
        <v>0</v>
      </c>
      <c r="AH21" s="209">
        <v>0</v>
      </c>
      <c r="AI21" s="212">
        <v>43</v>
      </c>
      <c r="AJ21" s="213">
        <v>33</v>
      </c>
      <c r="AK21" s="209">
        <v>0</v>
      </c>
      <c r="AL21" s="214">
        <v>0</v>
      </c>
      <c r="AM21" s="210">
        <v>5</v>
      </c>
      <c r="AN21" s="214">
        <v>0</v>
      </c>
      <c r="AO21" s="212">
        <v>0</v>
      </c>
      <c r="AP21" s="212">
        <v>1</v>
      </c>
      <c r="AQ21" s="212">
        <v>5</v>
      </c>
      <c r="AR21" s="212">
        <v>5</v>
      </c>
      <c r="AS21" s="212">
        <v>1</v>
      </c>
      <c r="AT21" s="212">
        <f t="shared" ref="AT21:AT24" si="20">SUM(AU21:AV21)</f>
        <v>29</v>
      </c>
      <c r="AU21" s="212">
        <v>11</v>
      </c>
      <c r="AV21" s="212">
        <v>18</v>
      </c>
      <c r="AW21" s="212">
        <v>2</v>
      </c>
      <c r="AX21" s="212">
        <v>4</v>
      </c>
      <c r="AY21" s="214">
        <v>0</v>
      </c>
      <c r="AZ21" s="212">
        <v>2</v>
      </c>
      <c r="BA21" s="212">
        <f t="shared" ref="BA21:BA24" si="21">AU21-AW21-AY21</f>
        <v>9</v>
      </c>
      <c r="BB21" s="214">
        <f t="shared" ref="BB21:BB24" si="22">AV21-AX21-AZ21</f>
        <v>12</v>
      </c>
      <c r="BC21" s="217"/>
      <c r="BD21" s="205"/>
      <c r="BE21" s="206" t="s">
        <v>42</v>
      </c>
      <c r="BF21" s="212">
        <v>10</v>
      </c>
      <c r="BG21" s="212">
        <v>28</v>
      </c>
      <c r="BH21" s="60"/>
      <c r="BI21" s="100"/>
      <c r="BJ21" s="100"/>
      <c r="BK21" s="63"/>
      <c r="BL21" s="100"/>
      <c r="BM21" s="100"/>
      <c r="BN21" s="216"/>
    </row>
    <row r="22" spans="1:66" s="211" customFormat="1" ht="18" customHeight="1" x14ac:dyDescent="0.2">
      <c r="A22" s="205"/>
      <c r="B22" s="206" t="s">
        <v>43</v>
      </c>
      <c r="C22" s="207">
        <v>9</v>
      </c>
      <c r="D22" s="208">
        <v>9</v>
      </c>
      <c r="E22" s="209">
        <v>0</v>
      </c>
      <c r="F22" s="208">
        <v>69</v>
      </c>
      <c r="G22" s="208">
        <f t="shared" si="15"/>
        <v>1447</v>
      </c>
      <c r="H22" s="208">
        <v>733</v>
      </c>
      <c r="I22" s="210">
        <v>714</v>
      </c>
      <c r="J22" s="210">
        <f t="shared" si="16"/>
        <v>460</v>
      </c>
      <c r="K22" s="210">
        <v>237</v>
      </c>
      <c r="L22" s="210">
        <v>223</v>
      </c>
      <c r="M22" s="208">
        <f t="shared" si="17"/>
        <v>461</v>
      </c>
      <c r="N22" s="208">
        <v>228</v>
      </c>
      <c r="O22" s="208">
        <v>233</v>
      </c>
      <c r="P22" s="208">
        <f t="shared" si="18"/>
        <v>526</v>
      </c>
      <c r="Q22" s="210">
        <v>268</v>
      </c>
      <c r="R22" s="210">
        <v>258</v>
      </c>
      <c r="T22" s="205"/>
      <c r="U22" s="206" t="s">
        <v>43</v>
      </c>
      <c r="V22" s="212">
        <f t="shared" si="19"/>
        <v>161</v>
      </c>
      <c r="W22" s="212">
        <v>98</v>
      </c>
      <c r="X22" s="212">
        <v>63</v>
      </c>
      <c r="Y22" s="212">
        <v>8</v>
      </c>
      <c r="Z22" s="209">
        <v>0</v>
      </c>
      <c r="AA22" s="209">
        <v>0</v>
      </c>
      <c r="AB22" s="209">
        <v>0</v>
      </c>
      <c r="AC22" s="212">
        <v>8</v>
      </c>
      <c r="AD22" s="209">
        <v>1</v>
      </c>
      <c r="AE22" s="209">
        <v>0</v>
      </c>
      <c r="AF22" s="209">
        <v>0</v>
      </c>
      <c r="AG22" s="209">
        <v>0</v>
      </c>
      <c r="AH22" s="209">
        <v>0</v>
      </c>
      <c r="AI22" s="212">
        <v>74</v>
      </c>
      <c r="AJ22" s="213">
        <v>44</v>
      </c>
      <c r="AK22" s="209">
        <v>0</v>
      </c>
      <c r="AL22" s="214">
        <v>0</v>
      </c>
      <c r="AM22" s="210">
        <v>8</v>
      </c>
      <c r="AN22" s="213">
        <v>0</v>
      </c>
      <c r="AO22" s="212">
        <v>0</v>
      </c>
      <c r="AP22" s="212">
        <v>2</v>
      </c>
      <c r="AQ22" s="212">
        <v>8</v>
      </c>
      <c r="AR22" s="212">
        <v>8</v>
      </c>
      <c r="AS22" s="212">
        <v>11</v>
      </c>
      <c r="AT22" s="212">
        <f t="shared" si="20"/>
        <v>41</v>
      </c>
      <c r="AU22" s="213">
        <v>20</v>
      </c>
      <c r="AV22" s="212">
        <v>21</v>
      </c>
      <c r="AW22" s="212">
        <v>5</v>
      </c>
      <c r="AX22" s="212">
        <v>5</v>
      </c>
      <c r="AY22" s="214">
        <v>0</v>
      </c>
      <c r="AZ22" s="212">
        <v>2</v>
      </c>
      <c r="BA22" s="212">
        <f t="shared" si="21"/>
        <v>15</v>
      </c>
      <c r="BB22" s="213">
        <f t="shared" si="22"/>
        <v>14</v>
      </c>
      <c r="BC22" s="215"/>
      <c r="BD22" s="205"/>
      <c r="BE22" s="206" t="s">
        <v>43</v>
      </c>
      <c r="BF22" s="212">
        <v>15</v>
      </c>
      <c r="BG22" s="212">
        <v>38</v>
      </c>
      <c r="BH22" s="60"/>
      <c r="BI22" s="63"/>
      <c r="BJ22" s="100"/>
      <c r="BK22" s="63"/>
      <c r="BL22" s="100"/>
      <c r="BM22" s="100"/>
      <c r="BN22" s="216"/>
    </row>
    <row r="23" spans="1:66" s="211" customFormat="1" ht="18" customHeight="1" x14ac:dyDescent="0.2">
      <c r="A23" s="205"/>
      <c r="B23" s="206" t="s">
        <v>174</v>
      </c>
      <c r="C23" s="218">
        <v>5</v>
      </c>
      <c r="D23" s="210">
        <v>5</v>
      </c>
      <c r="E23" s="209">
        <v>0</v>
      </c>
      <c r="F23" s="208">
        <v>33</v>
      </c>
      <c r="G23" s="208">
        <f t="shared" si="15"/>
        <v>748</v>
      </c>
      <c r="H23" s="210">
        <v>391</v>
      </c>
      <c r="I23" s="210">
        <v>357</v>
      </c>
      <c r="J23" s="210">
        <f t="shared" si="16"/>
        <v>220</v>
      </c>
      <c r="K23" s="210">
        <v>114</v>
      </c>
      <c r="L23" s="210">
        <v>106</v>
      </c>
      <c r="M23" s="208">
        <f t="shared" si="17"/>
        <v>289</v>
      </c>
      <c r="N23" s="208">
        <v>157</v>
      </c>
      <c r="O23" s="208">
        <v>132</v>
      </c>
      <c r="P23" s="208">
        <f t="shared" si="18"/>
        <v>239</v>
      </c>
      <c r="Q23" s="208">
        <v>120</v>
      </c>
      <c r="R23" s="210">
        <v>119</v>
      </c>
      <c r="T23" s="205"/>
      <c r="U23" s="206" t="s">
        <v>174</v>
      </c>
      <c r="V23" s="213">
        <f t="shared" si="19"/>
        <v>81</v>
      </c>
      <c r="W23" s="213">
        <v>44</v>
      </c>
      <c r="X23" s="213">
        <v>37</v>
      </c>
      <c r="Y23" s="213">
        <v>4</v>
      </c>
      <c r="Z23" s="214">
        <v>1</v>
      </c>
      <c r="AA23" s="214">
        <v>0</v>
      </c>
      <c r="AB23" s="214">
        <v>0</v>
      </c>
      <c r="AC23" s="213">
        <v>4</v>
      </c>
      <c r="AD23" s="214">
        <v>2</v>
      </c>
      <c r="AE23" s="214">
        <v>0</v>
      </c>
      <c r="AF23" s="214">
        <v>0</v>
      </c>
      <c r="AG23" s="214">
        <v>0</v>
      </c>
      <c r="AH23" s="214">
        <v>0</v>
      </c>
      <c r="AI23" s="213">
        <v>34</v>
      </c>
      <c r="AJ23" s="213">
        <v>26</v>
      </c>
      <c r="AK23" s="209">
        <v>0</v>
      </c>
      <c r="AL23" s="214">
        <v>0</v>
      </c>
      <c r="AM23" s="210">
        <v>5</v>
      </c>
      <c r="AN23" s="214">
        <v>2</v>
      </c>
      <c r="AO23" s="213">
        <v>0</v>
      </c>
      <c r="AP23" s="213">
        <v>0</v>
      </c>
      <c r="AQ23" s="213">
        <v>2</v>
      </c>
      <c r="AR23" s="213">
        <v>1</v>
      </c>
      <c r="AS23" s="214">
        <v>2</v>
      </c>
      <c r="AT23" s="213">
        <f t="shared" si="20"/>
        <v>20</v>
      </c>
      <c r="AU23" s="213">
        <v>7</v>
      </c>
      <c r="AV23" s="213">
        <v>13</v>
      </c>
      <c r="AW23" s="213">
        <v>3</v>
      </c>
      <c r="AX23" s="213">
        <v>5</v>
      </c>
      <c r="AY23" s="214">
        <v>0</v>
      </c>
      <c r="AZ23" s="213">
        <v>2</v>
      </c>
      <c r="BA23" s="213">
        <f t="shared" si="21"/>
        <v>4</v>
      </c>
      <c r="BB23" s="213">
        <f t="shared" si="22"/>
        <v>6</v>
      </c>
      <c r="BC23" s="215"/>
      <c r="BD23" s="205"/>
      <c r="BE23" s="206" t="s">
        <v>174</v>
      </c>
      <c r="BF23" s="213">
        <v>8</v>
      </c>
      <c r="BG23" s="212">
        <v>15</v>
      </c>
      <c r="BH23" s="60"/>
      <c r="BI23" s="63"/>
      <c r="BJ23" s="100"/>
      <c r="BK23" s="63"/>
      <c r="BL23" s="100"/>
      <c r="BM23" s="100"/>
      <c r="BN23" s="216"/>
    </row>
    <row r="24" spans="1:66" s="211" customFormat="1" ht="18" customHeight="1" x14ac:dyDescent="0.2">
      <c r="A24" s="205"/>
      <c r="B24" s="206" t="s">
        <v>177</v>
      </c>
      <c r="C24" s="218">
        <v>4</v>
      </c>
      <c r="D24" s="208">
        <v>4</v>
      </c>
      <c r="E24" s="209">
        <v>0</v>
      </c>
      <c r="F24" s="208">
        <v>30</v>
      </c>
      <c r="G24" s="208">
        <f t="shared" si="15"/>
        <v>731</v>
      </c>
      <c r="H24" s="208">
        <v>378</v>
      </c>
      <c r="I24" s="210">
        <v>353</v>
      </c>
      <c r="J24" s="210">
        <f t="shared" si="16"/>
        <v>205</v>
      </c>
      <c r="K24" s="210">
        <v>106</v>
      </c>
      <c r="L24" s="207">
        <v>99</v>
      </c>
      <c r="M24" s="208">
        <f t="shared" si="17"/>
        <v>258</v>
      </c>
      <c r="N24" s="208">
        <v>127</v>
      </c>
      <c r="O24" s="208">
        <v>131</v>
      </c>
      <c r="P24" s="208">
        <f t="shared" si="18"/>
        <v>268</v>
      </c>
      <c r="Q24" s="210">
        <v>145</v>
      </c>
      <c r="R24" s="210">
        <v>123</v>
      </c>
      <c r="T24" s="205"/>
      <c r="U24" s="206" t="s">
        <v>177</v>
      </c>
      <c r="V24" s="213">
        <f t="shared" si="19"/>
        <v>71</v>
      </c>
      <c r="W24" s="213">
        <v>36</v>
      </c>
      <c r="X24" s="213">
        <v>35</v>
      </c>
      <c r="Y24" s="213">
        <v>4</v>
      </c>
      <c r="Z24" s="209">
        <v>0</v>
      </c>
      <c r="AA24" s="209">
        <v>0</v>
      </c>
      <c r="AB24" s="209">
        <v>0</v>
      </c>
      <c r="AC24" s="213">
        <v>4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3">
        <v>28</v>
      </c>
      <c r="AJ24" s="213">
        <v>28</v>
      </c>
      <c r="AK24" s="209">
        <v>0</v>
      </c>
      <c r="AL24" s="214">
        <v>0</v>
      </c>
      <c r="AM24" s="210">
        <v>4</v>
      </c>
      <c r="AN24" s="214">
        <v>1</v>
      </c>
      <c r="AO24" s="213">
        <v>0</v>
      </c>
      <c r="AP24" s="213">
        <v>0</v>
      </c>
      <c r="AQ24" s="213">
        <v>0</v>
      </c>
      <c r="AR24" s="213">
        <v>2</v>
      </c>
      <c r="AS24" s="214">
        <v>2</v>
      </c>
      <c r="AT24" s="213">
        <f t="shared" si="20"/>
        <v>9</v>
      </c>
      <c r="AU24" s="213">
        <v>8</v>
      </c>
      <c r="AV24" s="213">
        <v>1</v>
      </c>
      <c r="AW24" s="213">
        <v>4</v>
      </c>
      <c r="AX24" s="213">
        <v>1</v>
      </c>
      <c r="AY24" s="209">
        <v>0</v>
      </c>
      <c r="AZ24" s="214">
        <v>0</v>
      </c>
      <c r="BA24" s="213">
        <f t="shared" si="21"/>
        <v>4</v>
      </c>
      <c r="BB24" s="213">
        <f t="shared" si="22"/>
        <v>0</v>
      </c>
      <c r="BC24" s="215"/>
      <c r="BD24" s="205"/>
      <c r="BE24" s="206" t="s">
        <v>177</v>
      </c>
      <c r="BF24" s="213">
        <v>4</v>
      </c>
      <c r="BG24" s="212">
        <v>9</v>
      </c>
      <c r="BH24" s="60"/>
      <c r="BI24" s="63"/>
      <c r="BJ24" s="100"/>
      <c r="BK24" s="63"/>
      <c r="BL24" s="100"/>
      <c r="BM24" s="100"/>
      <c r="BN24" s="216"/>
    </row>
    <row r="25" spans="1:66" s="14" customFormat="1" ht="18.75" customHeight="1" x14ac:dyDescent="0.2">
      <c r="A25" s="451" t="s">
        <v>237</v>
      </c>
      <c r="B25" s="452"/>
      <c r="C25" s="121">
        <v>56</v>
      </c>
      <c r="D25" s="87">
        <f t="shared" ref="D25:R25" si="23">D26+D31+D34+D36+D40+D44+D52+D57</f>
        <v>56</v>
      </c>
      <c r="E25" s="87">
        <f t="shared" si="23"/>
        <v>0</v>
      </c>
      <c r="F25" s="87">
        <f t="shared" si="23"/>
        <v>333</v>
      </c>
      <c r="G25" s="87">
        <f t="shared" si="23"/>
        <v>6571</v>
      </c>
      <c r="H25" s="87">
        <f t="shared" si="23"/>
        <v>3304</v>
      </c>
      <c r="I25" s="87">
        <f t="shared" si="23"/>
        <v>3267</v>
      </c>
      <c r="J25" s="87">
        <f t="shared" si="23"/>
        <v>2068</v>
      </c>
      <c r="K25" s="87">
        <f t="shared" si="23"/>
        <v>1029</v>
      </c>
      <c r="L25" s="87">
        <f t="shared" si="23"/>
        <v>1039</v>
      </c>
      <c r="M25" s="87">
        <f t="shared" si="23"/>
        <v>2221</v>
      </c>
      <c r="N25" s="87">
        <f t="shared" si="23"/>
        <v>1147</v>
      </c>
      <c r="O25" s="87">
        <f t="shared" si="23"/>
        <v>1074</v>
      </c>
      <c r="P25" s="87">
        <f t="shared" si="23"/>
        <v>2282</v>
      </c>
      <c r="Q25" s="87">
        <f t="shared" si="23"/>
        <v>1128</v>
      </c>
      <c r="R25" s="87">
        <f t="shared" si="23"/>
        <v>1154</v>
      </c>
      <c r="S25" s="12"/>
      <c r="T25" s="451" t="s">
        <v>237</v>
      </c>
      <c r="U25" s="452"/>
      <c r="V25" s="56">
        <f t="shared" ref="V25:BB25" si="24">V26+V31+V34+V36+V40+V44+V52+V57</f>
        <v>844</v>
      </c>
      <c r="W25" s="56">
        <f t="shared" si="24"/>
        <v>474</v>
      </c>
      <c r="X25" s="56">
        <f t="shared" si="24"/>
        <v>370</v>
      </c>
      <c r="Y25" s="56">
        <f t="shared" si="24"/>
        <v>51</v>
      </c>
      <c r="Z25" s="56">
        <f t="shared" si="24"/>
        <v>2</v>
      </c>
      <c r="AA25" s="56">
        <f t="shared" si="24"/>
        <v>0</v>
      </c>
      <c r="AB25" s="56">
        <f t="shared" si="24"/>
        <v>0</v>
      </c>
      <c r="AC25" s="56">
        <f t="shared" si="24"/>
        <v>53</v>
      </c>
      <c r="AD25" s="56">
        <f t="shared" si="24"/>
        <v>4</v>
      </c>
      <c r="AE25" s="56">
        <f t="shared" si="24"/>
        <v>0</v>
      </c>
      <c r="AF25" s="56">
        <f t="shared" si="24"/>
        <v>0</v>
      </c>
      <c r="AG25" s="56">
        <f t="shared" si="24"/>
        <v>0</v>
      </c>
      <c r="AH25" s="56">
        <f t="shared" si="24"/>
        <v>0</v>
      </c>
      <c r="AI25" s="56">
        <f t="shared" si="24"/>
        <v>332</v>
      </c>
      <c r="AJ25" s="57">
        <f t="shared" si="24"/>
        <v>270</v>
      </c>
      <c r="AK25" s="56">
        <f t="shared" si="24"/>
        <v>0</v>
      </c>
      <c r="AL25" s="56">
        <f t="shared" si="24"/>
        <v>0</v>
      </c>
      <c r="AM25" s="56">
        <f t="shared" si="24"/>
        <v>53</v>
      </c>
      <c r="AN25" s="56">
        <f t="shared" si="24"/>
        <v>3</v>
      </c>
      <c r="AO25" s="56">
        <f t="shared" si="24"/>
        <v>0</v>
      </c>
      <c r="AP25" s="56">
        <f t="shared" si="24"/>
        <v>7</v>
      </c>
      <c r="AQ25" s="56">
        <f t="shared" si="24"/>
        <v>38</v>
      </c>
      <c r="AR25" s="56">
        <f t="shared" si="24"/>
        <v>31</v>
      </c>
      <c r="AS25" s="56">
        <f t="shared" si="24"/>
        <v>67</v>
      </c>
      <c r="AT25" s="56">
        <f t="shared" si="24"/>
        <v>171</v>
      </c>
      <c r="AU25" s="56">
        <f t="shared" si="24"/>
        <v>77</v>
      </c>
      <c r="AV25" s="56">
        <f t="shared" si="24"/>
        <v>94</v>
      </c>
      <c r="AW25" s="56">
        <f t="shared" si="24"/>
        <v>23</v>
      </c>
      <c r="AX25" s="56">
        <f t="shared" si="24"/>
        <v>43</v>
      </c>
      <c r="AY25" s="56">
        <f t="shared" si="24"/>
        <v>0</v>
      </c>
      <c r="AZ25" s="56">
        <f t="shared" si="24"/>
        <v>2</v>
      </c>
      <c r="BA25" s="56">
        <f t="shared" si="24"/>
        <v>54</v>
      </c>
      <c r="BB25" s="57">
        <f t="shared" si="24"/>
        <v>49</v>
      </c>
      <c r="BC25" s="13"/>
      <c r="BD25" s="451" t="s">
        <v>237</v>
      </c>
      <c r="BE25" s="452"/>
      <c r="BF25" s="57">
        <f t="shared" ref="BF25:BG25" si="25">BF26+BF31+BF34+BF36+BF40+BF44+BF52+BF57</f>
        <v>74</v>
      </c>
      <c r="BG25" s="56">
        <f t="shared" si="25"/>
        <v>143</v>
      </c>
      <c r="BH25" s="56"/>
      <c r="BI25" s="316"/>
      <c r="BJ25" s="316"/>
      <c r="BK25" s="316"/>
      <c r="BL25" s="316"/>
      <c r="BM25" s="316"/>
      <c r="BN25" s="33"/>
    </row>
    <row r="26" spans="1:66" s="170" customFormat="1" ht="18" customHeight="1" x14ac:dyDescent="0.2">
      <c r="A26" s="449" t="s">
        <v>188</v>
      </c>
      <c r="B26" s="450"/>
      <c r="C26" s="173">
        <v>8</v>
      </c>
      <c r="D26" s="167">
        <f t="shared" ref="D26:R26" si="26">SUM(D27:D30)</f>
        <v>8</v>
      </c>
      <c r="E26" s="167">
        <f t="shared" si="26"/>
        <v>0</v>
      </c>
      <c r="F26" s="167">
        <f t="shared" si="26"/>
        <v>33</v>
      </c>
      <c r="G26" s="167">
        <f t="shared" si="26"/>
        <v>416</v>
      </c>
      <c r="H26" s="167">
        <f t="shared" si="26"/>
        <v>222</v>
      </c>
      <c r="I26" s="167">
        <f t="shared" si="26"/>
        <v>194</v>
      </c>
      <c r="J26" s="167">
        <f t="shared" si="26"/>
        <v>123</v>
      </c>
      <c r="K26" s="167">
        <f t="shared" si="26"/>
        <v>63</v>
      </c>
      <c r="L26" s="167">
        <f t="shared" si="26"/>
        <v>60</v>
      </c>
      <c r="M26" s="167">
        <f t="shared" si="26"/>
        <v>146</v>
      </c>
      <c r="N26" s="167">
        <f t="shared" si="26"/>
        <v>81</v>
      </c>
      <c r="O26" s="167">
        <f t="shared" si="26"/>
        <v>65</v>
      </c>
      <c r="P26" s="167">
        <f t="shared" si="26"/>
        <v>147</v>
      </c>
      <c r="Q26" s="167">
        <f t="shared" si="26"/>
        <v>78</v>
      </c>
      <c r="R26" s="167">
        <f t="shared" si="26"/>
        <v>69</v>
      </c>
      <c r="S26" s="168"/>
      <c r="T26" s="449" t="s">
        <v>188</v>
      </c>
      <c r="U26" s="464"/>
      <c r="V26" s="163">
        <f t="shared" ref="V26:BB26" si="27">SUM(V27:V30)</f>
        <v>92</v>
      </c>
      <c r="W26" s="163">
        <f t="shared" si="27"/>
        <v>50</v>
      </c>
      <c r="X26" s="163">
        <f t="shared" si="27"/>
        <v>42</v>
      </c>
      <c r="Y26" s="163">
        <f t="shared" si="27"/>
        <v>8</v>
      </c>
      <c r="Z26" s="163">
        <f t="shared" si="27"/>
        <v>0</v>
      </c>
      <c r="AA26" s="163">
        <f t="shared" si="27"/>
        <v>0</v>
      </c>
      <c r="AB26" s="163">
        <f t="shared" si="27"/>
        <v>0</v>
      </c>
      <c r="AC26" s="163">
        <f t="shared" si="27"/>
        <v>8</v>
      </c>
      <c r="AD26" s="163">
        <f t="shared" si="27"/>
        <v>0</v>
      </c>
      <c r="AE26" s="163">
        <f t="shared" si="27"/>
        <v>0</v>
      </c>
      <c r="AF26" s="163">
        <f t="shared" si="27"/>
        <v>0</v>
      </c>
      <c r="AG26" s="163">
        <f t="shared" si="27"/>
        <v>0</v>
      </c>
      <c r="AH26" s="163">
        <f t="shared" si="27"/>
        <v>0</v>
      </c>
      <c r="AI26" s="163">
        <f t="shared" si="27"/>
        <v>30</v>
      </c>
      <c r="AJ26" s="164">
        <f t="shared" si="27"/>
        <v>29</v>
      </c>
      <c r="AK26" s="163">
        <f t="shared" si="27"/>
        <v>0</v>
      </c>
      <c r="AL26" s="163">
        <f t="shared" si="27"/>
        <v>0</v>
      </c>
      <c r="AM26" s="163">
        <f t="shared" si="27"/>
        <v>8</v>
      </c>
      <c r="AN26" s="163">
        <f t="shared" si="27"/>
        <v>0</v>
      </c>
      <c r="AO26" s="163">
        <f t="shared" si="27"/>
        <v>0</v>
      </c>
      <c r="AP26" s="163">
        <f t="shared" si="27"/>
        <v>2</v>
      </c>
      <c r="AQ26" s="163">
        <f t="shared" si="27"/>
        <v>4</v>
      </c>
      <c r="AR26" s="163">
        <f t="shared" si="27"/>
        <v>3</v>
      </c>
      <c r="AS26" s="163">
        <f t="shared" si="27"/>
        <v>3</v>
      </c>
      <c r="AT26" s="163">
        <f t="shared" si="27"/>
        <v>17</v>
      </c>
      <c r="AU26" s="163">
        <f t="shared" si="27"/>
        <v>4</v>
      </c>
      <c r="AV26" s="163">
        <f t="shared" si="27"/>
        <v>13</v>
      </c>
      <c r="AW26" s="163">
        <f t="shared" si="27"/>
        <v>2</v>
      </c>
      <c r="AX26" s="163">
        <f t="shared" si="27"/>
        <v>6</v>
      </c>
      <c r="AY26" s="163">
        <f t="shared" si="27"/>
        <v>0</v>
      </c>
      <c r="AZ26" s="163">
        <f t="shared" si="27"/>
        <v>0</v>
      </c>
      <c r="BA26" s="163">
        <f t="shared" si="27"/>
        <v>2</v>
      </c>
      <c r="BB26" s="164">
        <f t="shared" si="27"/>
        <v>7</v>
      </c>
      <c r="BC26" s="169"/>
      <c r="BD26" s="449" t="s">
        <v>188</v>
      </c>
      <c r="BE26" s="464"/>
      <c r="BF26" s="163">
        <f t="shared" ref="BF26:BG26" si="28">SUM(BF27:BF30)</f>
        <v>7</v>
      </c>
      <c r="BG26" s="163">
        <f t="shared" si="28"/>
        <v>7</v>
      </c>
      <c r="BH26" s="56"/>
      <c r="BI26" s="316"/>
      <c r="BJ26" s="316"/>
      <c r="BK26" s="316"/>
      <c r="BL26" s="316"/>
      <c r="BM26" s="316"/>
      <c r="BN26" s="174"/>
    </row>
    <row r="27" spans="1:66" ht="18" customHeight="1" x14ac:dyDescent="0.2">
      <c r="A27" s="67"/>
      <c r="B27" s="59" t="s">
        <v>44</v>
      </c>
      <c r="C27" s="113">
        <v>3</v>
      </c>
      <c r="D27" s="88">
        <v>3</v>
      </c>
      <c r="E27" s="70">
        <v>0</v>
      </c>
      <c r="F27" s="88">
        <v>14</v>
      </c>
      <c r="G27" s="92">
        <f t="shared" ref="G27:G30" si="29">SUM(H27:I27)</f>
        <v>224</v>
      </c>
      <c r="H27" s="88">
        <v>113</v>
      </c>
      <c r="I27" s="88">
        <v>111</v>
      </c>
      <c r="J27" s="88">
        <f t="shared" ref="J27:J30" si="30">SUM(K27:L27)</f>
        <v>75</v>
      </c>
      <c r="K27" s="88">
        <v>39</v>
      </c>
      <c r="L27" s="113">
        <v>36</v>
      </c>
      <c r="M27" s="88">
        <f t="shared" ref="M27:M30" si="31">SUM(N27:O27)</f>
        <v>85</v>
      </c>
      <c r="N27" s="88">
        <v>44</v>
      </c>
      <c r="O27" s="88">
        <v>41</v>
      </c>
      <c r="P27" s="88">
        <f t="shared" ref="P27:P30" si="32">SUM(Q27:R27)</f>
        <v>64</v>
      </c>
      <c r="Q27" s="88">
        <v>30</v>
      </c>
      <c r="R27" s="88">
        <v>34</v>
      </c>
      <c r="S27" s="6"/>
      <c r="T27" s="67"/>
      <c r="U27" s="59" t="s">
        <v>44</v>
      </c>
      <c r="V27" s="60">
        <f t="shared" ref="V27:V30" si="33">SUM(W27:X27)</f>
        <v>39</v>
      </c>
      <c r="W27" s="60">
        <v>22</v>
      </c>
      <c r="X27" s="60">
        <v>17</v>
      </c>
      <c r="Y27" s="60">
        <v>3</v>
      </c>
      <c r="Z27" s="69">
        <v>0</v>
      </c>
      <c r="AA27" s="69">
        <v>0</v>
      </c>
      <c r="AB27" s="69">
        <v>0</v>
      </c>
      <c r="AC27" s="60">
        <v>3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0">
        <v>13</v>
      </c>
      <c r="AJ27" s="61">
        <v>13</v>
      </c>
      <c r="AK27" s="69">
        <v>0</v>
      </c>
      <c r="AL27" s="70">
        <v>0</v>
      </c>
      <c r="AM27" s="88">
        <v>3</v>
      </c>
      <c r="AN27" s="61">
        <v>0</v>
      </c>
      <c r="AO27" s="60">
        <v>0</v>
      </c>
      <c r="AP27" s="60">
        <v>0</v>
      </c>
      <c r="AQ27" s="60">
        <v>3</v>
      </c>
      <c r="AR27" s="60">
        <v>1</v>
      </c>
      <c r="AS27" s="70">
        <v>1</v>
      </c>
      <c r="AT27" s="60">
        <f t="shared" ref="AT27:AT30" si="34">SUM(AU27:AV27)</f>
        <v>5</v>
      </c>
      <c r="AU27" s="70">
        <v>2</v>
      </c>
      <c r="AV27" s="60">
        <v>3</v>
      </c>
      <c r="AW27" s="70">
        <v>2</v>
      </c>
      <c r="AX27" s="60">
        <v>2</v>
      </c>
      <c r="AY27" s="70">
        <v>0</v>
      </c>
      <c r="AZ27" s="70">
        <v>0</v>
      </c>
      <c r="BA27" s="70">
        <f t="shared" ref="BA27:BA30" si="35">AU27-AW27-AY27</f>
        <v>0</v>
      </c>
      <c r="BB27" s="70">
        <f t="shared" ref="BB27:BB30" si="36">AV27-AX27-AZ27</f>
        <v>1</v>
      </c>
      <c r="BC27" s="15"/>
      <c r="BD27" s="67"/>
      <c r="BE27" s="59" t="s">
        <v>44</v>
      </c>
      <c r="BF27" s="60">
        <v>3</v>
      </c>
      <c r="BG27" s="60">
        <v>3</v>
      </c>
      <c r="BH27" s="60"/>
      <c r="BI27" s="100"/>
      <c r="BJ27" s="100"/>
      <c r="BK27" s="63"/>
      <c r="BL27" s="100"/>
      <c r="BM27" s="100"/>
      <c r="BN27" s="10"/>
    </row>
    <row r="28" spans="1:66" s="211" customFormat="1" ht="18" customHeight="1" x14ac:dyDescent="0.2">
      <c r="A28" s="240"/>
      <c r="B28" s="206" t="s">
        <v>45</v>
      </c>
      <c r="C28" s="207">
        <v>1</v>
      </c>
      <c r="D28" s="210">
        <v>1</v>
      </c>
      <c r="E28" s="209">
        <v>0</v>
      </c>
      <c r="F28" s="208">
        <v>5</v>
      </c>
      <c r="G28" s="208">
        <f t="shared" si="29"/>
        <v>37</v>
      </c>
      <c r="H28" s="210">
        <v>23</v>
      </c>
      <c r="I28" s="207">
        <v>14</v>
      </c>
      <c r="J28" s="210">
        <f t="shared" si="30"/>
        <v>12</v>
      </c>
      <c r="K28" s="210">
        <v>6</v>
      </c>
      <c r="L28" s="210">
        <v>6</v>
      </c>
      <c r="M28" s="208">
        <f t="shared" si="31"/>
        <v>8</v>
      </c>
      <c r="N28" s="208">
        <v>5</v>
      </c>
      <c r="O28" s="208">
        <v>3</v>
      </c>
      <c r="P28" s="208">
        <f t="shared" si="32"/>
        <v>17</v>
      </c>
      <c r="Q28" s="210">
        <v>12</v>
      </c>
      <c r="R28" s="210">
        <v>5</v>
      </c>
      <c r="T28" s="240"/>
      <c r="U28" s="206" t="s">
        <v>45</v>
      </c>
      <c r="V28" s="212">
        <f t="shared" si="33"/>
        <v>12</v>
      </c>
      <c r="W28" s="212">
        <v>5</v>
      </c>
      <c r="X28" s="212">
        <v>7</v>
      </c>
      <c r="Y28" s="212">
        <v>1</v>
      </c>
      <c r="Z28" s="209">
        <v>0</v>
      </c>
      <c r="AA28" s="209">
        <v>0</v>
      </c>
      <c r="AB28" s="209">
        <v>0</v>
      </c>
      <c r="AC28" s="212">
        <v>1</v>
      </c>
      <c r="AD28" s="209">
        <v>0</v>
      </c>
      <c r="AE28" s="209">
        <v>0</v>
      </c>
      <c r="AF28" s="209">
        <v>0</v>
      </c>
      <c r="AG28" s="209">
        <v>0</v>
      </c>
      <c r="AH28" s="209">
        <v>0</v>
      </c>
      <c r="AI28" s="212">
        <v>3</v>
      </c>
      <c r="AJ28" s="213">
        <v>5</v>
      </c>
      <c r="AK28" s="209">
        <v>0</v>
      </c>
      <c r="AL28" s="214">
        <v>0</v>
      </c>
      <c r="AM28" s="214">
        <v>1</v>
      </c>
      <c r="AN28" s="214">
        <v>0</v>
      </c>
      <c r="AO28" s="209">
        <v>0</v>
      </c>
      <c r="AP28" s="212">
        <v>0</v>
      </c>
      <c r="AQ28" s="209">
        <v>0</v>
      </c>
      <c r="AR28" s="212">
        <v>1</v>
      </c>
      <c r="AS28" s="214">
        <v>0</v>
      </c>
      <c r="AT28" s="212">
        <f t="shared" si="34"/>
        <v>2</v>
      </c>
      <c r="AU28" s="214">
        <v>1</v>
      </c>
      <c r="AV28" s="212">
        <v>1</v>
      </c>
      <c r="AW28" s="214">
        <v>0</v>
      </c>
      <c r="AX28" s="209">
        <v>1</v>
      </c>
      <c r="AY28" s="214">
        <v>0</v>
      </c>
      <c r="AZ28" s="214">
        <v>0</v>
      </c>
      <c r="BA28" s="214">
        <f t="shared" si="35"/>
        <v>1</v>
      </c>
      <c r="BB28" s="213">
        <f t="shared" si="36"/>
        <v>0</v>
      </c>
      <c r="BC28" s="215"/>
      <c r="BD28" s="240"/>
      <c r="BE28" s="206" t="s">
        <v>45</v>
      </c>
      <c r="BF28" s="212">
        <v>2</v>
      </c>
      <c r="BG28" s="212">
        <v>2</v>
      </c>
      <c r="BH28" s="69"/>
      <c r="BI28" s="100"/>
      <c r="BJ28" s="100"/>
      <c r="BK28" s="100"/>
      <c r="BL28" s="100"/>
      <c r="BM28" s="100"/>
      <c r="BN28" s="216"/>
    </row>
    <row r="29" spans="1:66" s="211" customFormat="1" ht="18" customHeight="1" x14ac:dyDescent="0.2">
      <c r="A29" s="240"/>
      <c r="B29" s="206" t="s">
        <v>46</v>
      </c>
      <c r="C29" s="207">
        <v>1</v>
      </c>
      <c r="D29" s="210">
        <v>1</v>
      </c>
      <c r="E29" s="209">
        <v>0</v>
      </c>
      <c r="F29" s="208">
        <v>4</v>
      </c>
      <c r="G29" s="208">
        <f t="shared" si="29"/>
        <v>60</v>
      </c>
      <c r="H29" s="208">
        <v>31</v>
      </c>
      <c r="I29" s="210">
        <v>29</v>
      </c>
      <c r="J29" s="210">
        <f t="shared" si="30"/>
        <v>19</v>
      </c>
      <c r="K29" s="210">
        <v>8</v>
      </c>
      <c r="L29" s="210">
        <v>11</v>
      </c>
      <c r="M29" s="208">
        <f t="shared" si="31"/>
        <v>18</v>
      </c>
      <c r="N29" s="208">
        <v>10</v>
      </c>
      <c r="O29" s="208">
        <v>8</v>
      </c>
      <c r="P29" s="208">
        <f t="shared" si="32"/>
        <v>23</v>
      </c>
      <c r="Q29" s="208">
        <v>13</v>
      </c>
      <c r="R29" s="210">
        <v>10</v>
      </c>
      <c r="T29" s="240"/>
      <c r="U29" s="206" t="s">
        <v>46</v>
      </c>
      <c r="V29" s="212">
        <f t="shared" si="33"/>
        <v>12</v>
      </c>
      <c r="W29" s="212">
        <v>7</v>
      </c>
      <c r="X29" s="212">
        <v>5</v>
      </c>
      <c r="Y29" s="212">
        <v>1</v>
      </c>
      <c r="Z29" s="209">
        <v>0</v>
      </c>
      <c r="AA29" s="209">
        <v>0</v>
      </c>
      <c r="AB29" s="209">
        <v>0</v>
      </c>
      <c r="AC29" s="212">
        <v>1</v>
      </c>
      <c r="AD29" s="209">
        <v>0</v>
      </c>
      <c r="AE29" s="209">
        <v>0</v>
      </c>
      <c r="AF29" s="209">
        <v>0</v>
      </c>
      <c r="AG29" s="209">
        <v>0</v>
      </c>
      <c r="AH29" s="209">
        <v>0</v>
      </c>
      <c r="AI29" s="212">
        <v>5</v>
      </c>
      <c r="AJ29" s="213">
        <v>3</v>
      </c>
      <c r="AK29" s="209">
        <v>0</v>
      </c>
      <c r="AL29" s="214">
        <v>0</v>
      </c>
      <c r="AM29" s="210">
        <v>1</v>
      </c>
      <c r="AN29" s="214">
        <v>0</v>
      </c>
      <c r="AO29" s="212">
        <v>0</v>
      </c>
      <c r="AP29" s="212">
        <v>1</v>
      </c>
      <c r="AQ29" s="212">
        <v>0</v>
      </c>
      <c r="AR29" s="212">
        <v>0</v>
      </c>
      <c r="AS29" s="214">
        <v>1</v>
      </c>
      <c r="AT29" s="212">
        <f t="shared" si="34"/>
        <v>4</v>
      </c>
      <c r="AU29" s="214">
        <v>0</v>
      </c>
      <c r="AV29" s="212">
        <v>4</v>
      </c>
      <c r="AW29" s="214">
        <v>0</v>
      </c>
      <c r="AX29" s="212">
        <v>1</v>
      </c>
      <c r="AY29" s="214">
        <v>0</v>
      </c>
      <c r="AZ29" s="214">
        <v>0</v>
      </c>
      <c r="BA29" s="214">
        <f t="shared" si="35"/>
        <v>0</v>
      </c>
      <c r="BB29" s="214">
        <f t="shared" si="36"/>
        <v>3</v>
      </c>
      <c r="BC29" s="217"/>
      <c r="BD29" s="240"/>
      <c r="BE29" s="206" t="s">
        <v>46</v>
      </c>
      <c r="BF29" s="209">
        <v>1</v>
      </c>
      <c r="BG29" s="209">
        <v>1</v>
      </c>
      <c r="BH29" s="69"/>
      <c r="BI29" s="100"/>
      <c r="BJ29" s="100"/>
      <c r="BK29" s="100"/>
      <c r="BL29" s="100"/>
      <c r="BM29" s="100"/>
      <c r="BN29" s="216"/>
    </row>
    <row r="30" spans="1:66" ht="18" customHeight="1" x14ac:dyDescent="0.2">
      <c r="A30" s="67"/>
      <c r="B30" s="59" t="s">
        <v>175</v>
      </c>
      <c r="C30" s="113">
        <v>3</v>
      </c>
      <c r="D30" s="88">
        <v>3</v>
      </c>
      <c r="E30" s="70">
        <v>0</v>
      </c>
      <c r="F30" s="88">
        <v>10</v>
      </c>
      <c r="G30" s="88">
        <f t="shared" si="29"/>
        <v>95</v>
      </c>
      <c r="H30" s="88">
        <v>55</v>
      </c>
      <c r="I30" s="88">
        <v>40</v>
      </c>
      <c r="J30" s="88">
        <f t="shared" si="30"/>
        <v>17</v>
      </c>
      <c r="K30" s="88">
        <v>10</v>
      </c>
      <c r="L30" s="88">
        <v>7</v>
      </c>
      <c r="M30" s="88">
        <f t="shared" si="31"/>
        <v>35</v>
      </c>
      <c r="N30" s="88">
        <v>22</v>
      </c>
      <c r="O30" s="88">
        <v>13</v>
      </c>
      <c r="P30" s="88">
        <f t="shared" si="32"/>
        <v>43</v>
      </c>
      <c r="Q30" s="88">
        <v>23</v>
      </c>
      <c r="R30" s="88">
        <v>20</v>
      </c>
      <c r="S30" s="6"/>
      <c r="T30" s="67"/>
      <c r="U30" s="59" t="s">
        <v>175</v>
      </c>
      <c r="V30" s="60">
        <f t="shared" si="33"/>
        <v>29</v>
      </c>
      <c r="W30" s="60">
        <v>16</v>
      </c>
      <c r="X30" s="60">
        <v>13</v>
      </c>
      <c r="Y30" s="60">
        <v>3</v>
      </c>
      <c r="Z30" s="69">
        <v>0</v>
      </c>
      <c r="AA30" s="69">
        <v>0</v>
      </c>
      <c r="AB30" s="69">
        <v>0</v>
      </c>
      <c r="AC30" s="61">
        <v>3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0">
        <v>9</v>
      </c>
      <c r="AJ30" s="61">
        <v>8</v>
      </c>
      <c r="AK30" s="69">
        <v>0</v>
      </c>
      <c r="AL30" s="69">
        <v>0</v>
      </c>
      <c r="AM30" s="88">
        <v>3</v>
      </c>
      <c r="AN30" s="61">
        <v>0</v>
      </c>
      <c r="AO30" s="61">
        <v>0</v>
      </c>
      <c r="AP30" s="61">
        <v>1</v>
      </c>
      <c r="AQ30" s="61">
        <v>1</v>
      </c>
      <c r="AR30" s="61">
        <v>1</v>
      </c>
      <c r="AS30" s="70">
        <v>1</v>
      </c>
      <c r="AT30" s="61">
        <f t="shared" si="34"/>
        <v>6</v>
      </c>
      <c r="AU30" s="61">
        <v>1</v>
      </c>
      <c r="AV30" s="61">
        <v>5</v>
      </c>
      <c r="AW30" s="61">
        <v>0</v>
      </c>
      <c r="AX30" s="61">
        <v>2</v>
      </c>
      <c r="AY30" s="69">
        <v>0</v>
      </c>
      <c r="AZ30" s="60">
        <v>0</v>
      </c>
      <c r="BA30" s="69">
        <f t="shared" si="35"/>
        <v>1</v>
      </c>
      <c r="BB30" s="61">
        <f t="shared" si="36"/>
        <v>3</v>
      </c>
      <c r="BC30" s="11"/>
      <c r="BD30" s="67"/>
      <c r="BE30" s="59" t="s">
        <v>175</v>
      </c>
      <c r="BF30" s="70">
        <v>1</v>
      </c>
      <c r="BG30" s="69">
        <v>1</v>
      </c>
      <c r="BH30" s="60"/>
      <c r="BI30" s="100"/>
      <c r="BJ30" s="100"/>
      <c r="BK30" s="63"/>
      <c r="BL30" s="100"/>
      <c r="BM30" s="100"/>
      <c r="BN30" s="10"/>
    </row>
    <row r="31" spans="1:66" s="170" customFormat="1" ht="18" customHeight="1" x14ac:dyDescent="0.2">
      <c r="A31" s="449" t="s">
        <v>187</v>
      </c>
      <c r="B31" s="450"/>
      <c r="C31" s="175">
        <v>4</v>
      </c>
      <c r="D31" s="175">
        <f t="shared" ref="D31:R31" si="37">SUM(D32:D33)</f>
        <v>4</v>
      </c>
      <c r="E31" s="175">
        <f t="shared" si="37"/>
        <v>0</v>
      </c>
      <c r="F31" s="175">
        <f t="shared" si="37"/>
        <v>18</v>
      </c>
      <c r="G31" s="175">
        <f t="shared" si="37"/>
        <v>348</v>
      </c>
      <c r="H31" s="175">
        <f t="shared" si="37"/>
        <v>166</v>
      </c>
      <c r="I31" s="175">
        <f t="shared" si="37"/>
        <v>182</v>
      </c>
      <c r="J31" s="175">
        <f t="shared" si="37"/>
        <v>117</v>
      </c>
      <c r="K31" s="167">
        <f t="shared" si="37"/>
        <v>54</v>
      </c>
      <c r="L31" s="175">
        <f t="shared" si="37"/>
        <v>63</v>
      </c>
      <c r="M31" s="175">
        <f t="shared" si="37"/>
        <v>113</v>
      </c>
      <c r="N31" s="175">
        <f t="shared" si="37"/>
        <v>53</v>
      </c>
      <c r="O31" s="175">
        <f t="shared" si="37"/>
        <v>60</v>
      </c>
      <c r="P31" s="175">
        <f t="shared" si="37"/>
        <v>118</v>
      </c>
      <c r="Q31" s="175">
        <f t="shared" si="37"/>
        <v>59</v>
      </c>
      <c r="R31" s="175">
        <f t="shared" si="37"/>
        <v>59</v>
      </c>
      <c r="S31" s="168"/>
      <c r="T31" s="449" t="s">
        <v>187</v>
      </c>
      <c r="U31" s="464"/>
      <c r="V31" s="163">
        <f t="shared" ref="V31:BB31" si="38">SUM(V32:V33)</f>
        <v>51</v>
      </c>
      <c r="W31" s="163">
        <f t="shared" si="38"/>
        <v>35</v>
      </c>
      <c r="X31" s="163">
        <f t="shared" si="38"/>
        <v>16</v>
      </c>
      <c r="Y31" s="163">
        <f t="shared" si="38"/>
        <v>4</v>
      </c>
      <c r="Z31" s="163">
        <f t="shared" si="38"/>
        <v>0</v>
      </c>
      <c r="AA31" s="163">
        <f t="shared" si="38"/>
        <v>0</v>
      </c>
      <c r="AB31" s="163">
        <f t="shared" si="38"/>
        <v>0</v>
      </c>
      <c r="AC31" s="163">
        <f t="shared" si="38"/>
        <v>4</v>
      </c>
      <c r="AD31" s="163">
        <f t="shared" si="38"/>
        <v>0</v>
      </c>
      <c r="AE31" s="163">
        <f t="shared" si="38"/>
        <v>0</v>
      </c>
      <c r="AF31" s="163">
        <f t="shared" si="38"/>
        <v>0</v>
      </c>
      <c r="AG31" s="163">
        <f t="shared" si="38"/>
        <v>0</v>
      </c>
      <c r="AH31" s="163">
        <f t="shared" si="38"/>
        <v>0</v>
      </c>
      <c r="AI31" s="163">
        <f t="shared" si="38"/>
        <v>25</v>
      </c>
      <c r="AJ31" s="164">
        <f t="shared" si="38"/>
        <v>12</v>
      </c>
      <c r="AK31" s="163">
        <f t="shared" si="38"/>
        <v>0</v>
      </c>
      <c r="AL31" s="163">
        <f t="shared" si="38"/>
        <v>0</v>
      </c>
      <c r="AM31" s="163">
        <f t="shared" si="38"/>
        <v>4</v>
      </c>
      <c r="AN31" s="163">
        <f t="shared" si="38"/>
        <v>0</v>
      </c>
      <c r="AO31" s="163">
        <f t="shared" si="38"/>
        <v>0</v>
      </c>
      <c r="AP31" s="163">
        <f t="shared" si="38"/>
        <v>0</v>
      </c>
      <c r="AQ31" s="163">
        <f t="shared" si="38"/>
        <v>2</v>
      </c>
      <c r="AR31" s="163">
        <f t="shared" si="38"/>
        <v>0</v>
      </c>
      <c r="AS31" s="163">
        <f t="shared" si="38"/>
        <v>1</v>
      </c>
      <c r="AT31" s="163">
        <f t="shared" si="38"/>
        <v>16</v>
      </c>
      <c r="AU31" s="163">
        <f t="shared" si="38"/>
        <v>6</v>
      </c>
      <c r="AV31" s="163">
        <f t="shared" si="38"/>
        <v>10</v>
      </c>
      <c r="AW31" s="163">
        <f t="shared" si="38"/>
        <v>1</v>
      </c>
      <c r="AX31" s="163">
        <f t="shared" si="38"/>
        <v>4</v>
      </c>
      <c r="AY31" s="163">
        <f t="shared" si="38"/>
        <v>0</v>
      </c>
      <c r="AZ31" s="163">
        <f t="shared" si="38"/>
        <v>0</v>
      </c>
      <c r="BA31" s="163">
        <f t="shared" si="38"/>
        <v>5</v>
      </c>
      <c r="BB31" s="164">
        <f t="shared" si="38"/>
        <v>6</v>
      </c>
      <c r="BC31" s="169"/>
      <c r="BD31" s="449" t="s">
        <v>187</v>
      </c>
      <c r="BE31" s="464"/>
      <c r="BF31" s="164">
        <f t="shared" ref="BF31:BG31" si="39">SUM(BF32:BF33)</f>
        <v>3</v>
      </c>
      <c r="BG31" s="163">
        <f t="shared" si="39"/>
        <v>4</v>
      </c>
      <c r="BH31" s="56"/>
      <c r="BI31" s="316"/>
      <c r="BJ31" s="316"/>
      <c r="BK31" s="316"/>
      <c r="BL31" s="316"/>
      <c r="BM31" s="316"/>
      <c r="BN31" s="174"/>
    </row>
    <row r="32" spans="1:66" s="252" customFormat="1" ht="18" customHeight="1" x14ac:dyDescent="0.2">
      <c r="A32" s="233"/>
      <c r="B32" s="225" t="s">
        <v>181</v>
      </c>
      <c r="C32" s="295">
        <v>1</v>
      </c>
      <c r="D32" s="249">
        <v>1</v>
      </c>
      <c r="E32" s="265">
        <v>0</v>
      </c>
      <c r="F32" s="275">
        <v>7</v>
      </c>
      <c r="G32" s="250">
        <f t="shared" ref="G32:G33" si="40">SUM(H32:I32)</f>
        <v>179</v>
      </c>
      <c r="H32" s="249">
        <v>85</v>
      </c>
      <c r="I32" s="249">
        <v>94</v>
      </c>
      <c r="J32" s="249">
        <f t="shared" ref="J32:J33" si="41">SUM(K32:L32)</f>
        <v>64</v>
      </c>
      <c r="K32" s="249">
        <v>29</v>
      </c>
      <c r="L32" s="295">
        <v>35</v>
      </c>
      <c r="M32" s="250">
        <f t="shared" ref="M32:M33" si="42">SUM(N32:O32)</f>
        <v>52</v>
      </c>
      <c r="N32" s="249">
        <v>26</v>
      </c>
      <c r="O32" s="249">
        <v>26</v>
      </c>
      <c r="P32" s="249">
        <f t="shared" ref="P32:P33" si="43">SUM(Q32:R32)</f>
        <v>63</v>
      </c>
      <c r="Q32" s="295">
        <v>30</v>
      </c>
      <c r="R32" s="295">
        <v>33</v>
      </c>
      <c r="T32" s="233"/>
      <c r="U32" s="225" t="s">
        <v>181</v>
      </c>
      <c r="V32" s="228">
        <f t="shared" ref="V32:V33" si="44">SUM(W32:X32)</f>
        <v>18</v>
      </c>
      <c r="W32" s="226">
        <v>10</v>
      </c>
      <c r="X32" s="228">
        <v>8</v>
      </c>
      <c r="Y32" s="228">
        <v>1</v>
      </c>
      <c r="Z32" s="254">
        <v>0</v>
      </c>
      <c r="AA32" s="254">
        <v>0</v>
      </c>
      <c r="AB32" s="254">
        <v>0</v>
      </c>
      <c r="AC32" s="228">
        <v>1</v>
      </c>
      <c r="AD32" s="254">
        <v>0</v>
      </c>
      <c r="AE32" s="254">
        <v>0</v>
      </c>
      <c r="AF32" s="254">
        <v>0</v>
      </c>
      <c r="AG32" s="254">
        <v>0</v>
      </c>
      <c r="AH32" s="254">
        <v>0</v>
      </c>
      <c r="AI32" s="226">
        <v>7</v>
      </c>
      <c r="AJ32" s="226">
        <v>7</v>
      </c>
      <c r="AK32" s="254">
        <v>0</v>
      </c>
      <c r="AL32" s="265">
        <v>0</v>
      </c>
      <c r="AM32" s="249">
        <v>1</v>
      </c>
      <c r="AN32" s="265">
        <v>0</v>
      </c>
      <c r="AO32" s="228">
        <v>0</v>
      </c>
      <c r="AP32" s="226">
        <v>0</v>
      </c>
      <c r="AQ32" s="228">
        <v>1</v>
      </c>
      <c r="AR32" s="226">
        <v>0</v>
      </c>
      <c r="AS32" s="265">
        <v>0</v>
      </c>
      <c r="AT32" s="228">
        <f t="shared" ref="AT32:AT33" si="45">SUM(AU32:AV32)</f>
        <v>7</v>
      </c>
      <c r="AU32" s="228">
        <v>5</v>
      </c>
      <c r="AV32" s="228">
        <v>2</v>
      </c>
      <c r="AW32" s="228">
        <v>1</v>
      </c>
      <c r="AX32" s="228">
        <v>1</v>
      </c>
      <c r="AY32" s="265">
        <v>0</v>
      </c>
      <c r="AZ32" s="265">
        <v>0</v>
      </c>
      <c r="BA32" s="228">
        <f t="shared" ref="BA32:BA33" si="46">AU32-AW32-AY32</f>
        <v>4</v>
      </c>
      <c r="BB32" s="226">
        <f t="shared" ref="BB32:BB33" si="47">AV32-AX32-AZ32</f>
        <v>1</v>
      </c>
      <c r="BC32" s="255"/>
      <c r="BD32" s="233"/>
      <c r="BE32" s="225" t="s">
        <v>181</v>
      </c>
      <c r="BF32" s="228">
        <v>1</v>
      </c>
      <c r="BG32" s="228">
        <v>1</v>
      </c>
      <c r="BH32" s="60"/>
      <c r="BI32" s="100"/>
      <c r="BJ32" s="100"/>
      <c r="BK32" s="63"/>
      <c r="BL32" s="100"/>
      <c r="BM32" s="100"/>
      <c r="BN32" s="296"/>
    </row>
    <row r="33" spans="1:66" s="272" customFormat="1" ht="18" customHeight="1" x14ac:dyDescent="0.2">
      <c r="A33" s="239"/>
      <c r="B33" s="230" t="s">
        <v>47</v>
      </c>
      <c r="C33" s="297">
        <v>3</v>
      </c>
      <c r="D33" s="298">
        <v>3</v>
      </c>
      <c r="E33" s="269">
        <v>0</v>
      </c>
      <c r="F33" s="297">
        <v>11</v>
      </c>
      <c r="G33" s="298">
        <f t="shared" si="40"/>
        <v>169</v>
      </c>
      <c r="H33" s="271">
        <v>81</v>
      </c>
      <c r="I33" s="271">
        <v>88</v>
      </c>
      <c r="J33" s="271">
        <f t="shared" si="41"/>
        <v>53</v>
      </c>
      <c r="K33" s="271">
        <v>25</v>
      </c>
      <c r="L33" s="271">
        <v>28</v>
      </c>
      <c r="M33" s="298">
        <f t="shared" si="42"/>
        <v>61</v>
      </c>
      <c r="N33" s="271">
        <v>27</v>
      </c>
      <c r="O33" s="297">
        <v>34</v>
      </c>
      <c r="P33" s="271">
        <f t="shared" si="43"/>
        <v>55</v>
      </c>
      <c r="Q33" s="271">
        <v>29</v>
      </c>
      <c r="R33" s="297">
        <v>26</v>
      </c>
      <c r="T33" s="239"/>
      <c r="U33" s="230" t="s">
        <v>47</v>
      </c>
      <c r="V33" s="236">
        <f t="shared" si="44"/>
        <v>33</v>
      </c>
      <c r="W33" s="236">
        <v>25</v>
      </c>
      <c r="X33" s="236">
        <v>8</v>
      </c>
      <c r="Y33" s="232">
        <v>3</v>
      </c>
      <c r="Z33" s="273">
        <v>0</v>
      </c>
      <c r="AA33" s="273">
        <v>0</v>
      </c>
      <c r="AB33" s="273">
        <v>0</v>
      </c>
      <c r="AC33" s="236">
        <v>3</v>
      </c>
      <c r="AD33" s="232">
        <v>0</v>
      </c>
      <c r="AE33" s="236">
        <v>0</v>
      </c>
      <c r="AF33" s="236">
        <v>0</v>
      </c>
      <c r="AG33" s="236">
        <v>0</v>
      </c>
      <c r="AH33" s="236">
        <v>0</v>
      </c>
      <c r="AI33" s="236">
        <v>18</v>
      </c>
      <c r="AJ33" s="232">
        <v>5</v>
      </c>
      <c r="AK33" s="269">
        <v>0</v>
      </c>
      <c r="AL33" s="269">
        <v>0</v>
      </c>
      <c r="AM33" s="271">
        <v>3</v>
      </c>
      <c r="AN33" s="269">
        <v>0</v>
      </c>
      <c r="AO33" s="232">
        <v>0</v>
      </c>
      <c r="AP33" s="232">
        <v>0</v>
      </c>
      <c r="AQ33" s="232">
        <v>1</v>
      </c>
      <c r="AR33" s="232">
        <v>0</v>
      </c>
      <c r="AS33" s="269">
        <v>1</v>
      </c>
      <c r="AT33" s="232">
        <f t="shared" si="45"/>
        <v>9</v>
      </c>
      <c r="AU33" s="232">
        <v>1</v>
      </c>
      <c r="AV33" s="232">
        <v>8</v>
      </c>
      <c r="AW33" s="232">
        <v>0</v>
      </c>
      <c r="AX33" s="232">
        <v>3</v>
      </c>
      <c r="AY33" s="269">
        <v>0</v>
      </c>
      <c r="AZ33" s="269">
        <v>0</v>
      </c>
      <c r="BA33" s="273">
        <f t="shared" si="46"/>
        <v>1</v>
      </c>
      <c r="BB33" s="232">
        <f t="shared" si="47"/>
        <v>5</v>
      </c>
      <c r="BC33" s="278"/>
      <c r="BD33" s="239"/>
      <c r="BE33" s="230" t="s">
        <v>47</v>
      </c>
      <c r="BF33" s="232">
        <v>2</v>
      </c>
      <c r="BG33" s="236">
        <v>3</v>
      </c>
      <c r="BH33" s="60"/>
      <c r="BI33" s="100"/>
      <c r="BJ33" s="100"/>
      <c r="BK33" s="63"/>
      <c r="BL33" s="100"/>
      <c r="BM33" s="100"/>
      <c r="BN33" s="299"/>
    </row>
    <row r="34" spans="1:66" s="170" customFormat="1" ht="18" customHeight="1" x14ac:dyDescent="0.2">
      <c r="A34" s="449" t="s">
        <v>186</v>
      </c>
      <c r="B34" s="450"/>
      <c r="C34" s="175">
        <v>0</v>
      </c>
      <c r="D34" s="175">
        <f t="shared" ref="D34:R34" si="48">SUM(D35)</f>
        <v>0</v>
      </c>
      <c r="E34" s="175">
        <f t="shared" si="48"/>
        <v>0</v>
      </c>
      <c r="F34" s="175">
        <f t="shared" si="48"/>
        <v>0</v>
      </c>
      <c r="G34" s="175">
        <f t="shared" si="48"/>
        <v>0</v>
      </c>
      <c r="H34" s="175">
        <f t="shared" si="48"/>
        <v>0</v>
      </c>
      <c r="I34" s="175">
        <f t="shared" si="48"/>
        <v>0</v>
      </c>
      <c r="J34" s="175">
        <f t="shared" si="48"/>
        <v>0</v>
      </c>
      <c r="K34" s="167">
        <f t="shared" si="48"/>
        <v>0</v>
      </c>
      <c r="L34" s="175">
        <f t="shared" si="48"/>
        <v>0</v>
      </c>
      <c r="M34" s="175">
        <f t="shared" si="48"/>
        <v>0</v>
      </c>
      <c r="N34" s="175">
        <f t="shared" si="48"/>
        <v>0</v>
      </c>
      <c r="O34" s="175">
        <f t="shared" si="48"/>
        <v>0</v>
      </c>
      <c r="P34" s="175">
        <f t="shared" si="48"/>
        <v>0</v>
      </c>
      <c r="Q34" s="175">
        <f t="shared" si="48"/>
        <v>0</v>
      </c>
      <c r="R34" s="175">
        <f t="shared" si="48"/>
        <v>0</v>
      </c>
      <c r="S34" s="168"/>
      <c r="T34" s="449" t="s">
        <v>186</v>
      </c>
      <c r="U34" s="464"/>
      <c r="V34" s="163">
        <f t="shared" ref="V34:BB34" si="49">SUM(V35)</f>
        <v>0</v>
      </c>
      <c r="W34" s="163">
        <f t="shared" si="49"/>
        <v>0</v>
      </c>
      <c r="X34" s="163">
        <f t="shared" si="49"/>
        <v>0</v>
      </c>
      <c r="Y34" s="163">
        <f t="shared" si="49"/>
        <v>0</v>
      </c>
      <c r="Z34" s="163">
        <f t="shared" si="49"/>
        <v>0</v>
      </c>
      <c r="AA34" s="163">
        <f t="shared" si="49"/>
        <v>0</v>
      </c>
      <c r="AB34" s="163">
        <f t="shared" si="49"/>
        <v>0</v>
      </c>
      <c r="AC34" s="163">
        <f t="shared" si="49"/>
        <v>0</v>
      </c>
      <c r="AD34" s="163">
        <f t="shared" si="49"/>
        <v>0</v>
      </c>
      <c r="AE34" s="163">
        <f t="shared" si="49"/>
        <v>0</v>
      </c>
      <c r="AF34" s="163">
        <f t="shared" si="49"/>
        <v>0</v>
      </c>
      <c r="AG34" s="163">
        <f t="shared" si="49"/>
        <v>0</v>
      </c>
      <c r="AH34" s="163">
        <f t="shared" si="49"/>
        <v>0</v>
      </c>
      <c r="AI34" s="163">
        <f t="shared" si="49"/>
        <v>0</v>
      </c>
      <c r="AJ34" s="164">
        <f t="shared" si="49"/>
        <v>0</v>
      </c>
      <c r="AK34" s="163">
        <f t="shared" si="49"/>
        <v>0</v>
      </c>
      <c r="AL34" s="163">
        <f t="shared" si="49"/>
        <v>0</v>
      </c>
      <c r="AM34" s="163">
        <f t="shared" si="49"/>
        <v>0</v>
      </c>
      <c r="AN34" s="163">
        <f t="shared" si="49"/>
        <v>0</v>
      </c>
      <c r="AO34" s="163">
        <f t="shared" si="49"/>
        <v>0</v>
      </c>
      <c r="AP34" s="163">
        <f t="shared" si="49"/>
        <v>0</v>
      </c>
      <c r="AQ34" s="163">
        <f t="shared" si="49"/>
        <v>0</v>
      </c>
      <c r="AR34" s="163">
        <f t="shared" si="49"/>
        <v>0</v>
      </c>
      <c r="AS34" s="163">
        <f t="shared" si="49"/>
        <v>0</v>
      </c>
      <c r="AT34" s="163">
        <f t="shared" si="49"/>
        <v>0</v>
      </c>
      <c r="AU34" s="163">
        <f t="shared" si="49"/>
        <v>0</v>
      </c>
      <c r="AV34" s="163">
        <f t="shared" si="49"/>
        <v>0</v>
      </c>
      <c r="AW34" s="163">
        <f t="shared" si="49"/>
        <v>0</v>
      </c>
      <c r="AX34" s="163">
        <f t="shared" si="49"/>
        <v>0</v>
      </c>
      <c r="AY34" s="163">
        <f t="shared" si="49"/>
        <v>0</v>
      </c>
      <c r="AZ34" s="163">
        <f t="shared" si="49"/>
        <v>0</v>
      </c>
      <c r="BA34" s="163">
        <f t="shared" si="49"/>
        <v>0</v>
      </c>
      <c r="BB34" s="164">
        <f t="shared" si="49"/>
        <v>0</v>
      </c>
      <c r="BC34" s="171"/>
      <c r="BD34" s="449" t="s">
        <v>186</v>
      </c>
      <c r="BE34" s="464"/>
      <c r="BF34" s="164">
        <f t="shared" ref="BF34:BG34" si="50">SUM(BF35)</f>
        <v>0</v>
      </c>
      <c r="BG34" s="163">
        <f t="shared" si="50"/>
        <v>0</v>
      </c>
      <c r="BH34" s="56"/>
      <c r="BI34" s="316"/>
      <c r="BJ34" s="316"/>
      <c r="BK34" s="316"/>
      <c r="BL34" s="316"/>
      <c r="BM34" s="316"/>
      <c r="BN34" s="174"/>
    </row>
    <row r="35" spans="1:66" ht="18" customHeight="1" x14ac:dyDescent="0.2">
      <c r="A35" s="58"/>
      <c r="B35" s="59" t="s">
        <v>182</v>
      </c>
      <c r="C35" s="113">
        <v>0</v>
      </c>
      <c r="D35" s="88">
        <v>0</v>
      </c>
      <c r="E35" s="100">
        <v>0</v>
      </c>
      <c r="F35" s="88">
        <v>0</v>
      </c>
      <c r="G35" s="88">
        <v>0</v>
      </c>
      <c r="H35" s="92">
        <v>0</v>
      </c>
      <c r="I35" s="88">
        <v>0</v>
      </c>
      <c r="J35" s="88">
        <v>0</v>
      </c>
      <c r="K35" s="88">
        <v>0</v>
      </c>
      <c r="L35" s="113">
        <v>0</v>
      </c>
      <c r="M35" s="88">
        <v>0</v>
      </c>
      <c r="N35" s="88">
        <v>0</v>
      </c>
      <c r="O35" s="92">
        <v>0</v>
      </c>
      <c r="P35" s="88">
        <v>0</v>
      </c>
      <c r="Q35" s="88">
        <v>0</v>
      </c>
      <c r="R35" s="88">
        <v>0</v>
      </c>
      <c r="S35" s="6"/>
      <c r="T35" s="58"/>
      <c r="U35" s="59" t="s">
        <v>182</v>
      </c>
      <c r="V35" s="60">
        <v>0</v>
      </c>
      <c r="W35" s="60">
        <v>0</v>
      </c>
      <c r="X35" s="61">
        <v>0</v>
      </c>
      <c r="Y35" s="190">
        <v>0</v>
      </c>
      <c r="Z35" s="189">
        <v>0</v>
      </c>
      <c r="AA35" s="69">
        <v>0</v>
      </c>
      <c r="AB35" s="69">
        <v>0</v>
      </c>
      <c r="AC35" s="60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0">
        <v>0</v>
      </c>
      <c r="AJ35" s="61">
        <v>0</v>
      </c>
      <c r="AK35" s="69">
        <v>0</v>
      </c>
      <c r="AL35" s="70">
        <v>0</v>
      </c>
      <c r="AM35" s="88">
        <v>0</v>
      </c>
      <c r="AN35" s="70">
        <v>0</v>
      </c>
      <c r="AO35" s="70">
        <v>0</v>
      </c>
      <c r="AP35" s="61">
        <v>0</v>
      </c>
      <c r="AQ35" s="70">
        <v>0</v>
      </c>
      <c r="AR35" s="61">
        <v>0</v>
      </c>
      <c r="AS35" s="70">
        <v>0</v>
      </c>
      <c r="AT35" s="61">
        <v>0</v>
      </c>
      <c r="AU35" s="61">
        <v>0</v>
      </c>
      <c r="AV35" s="61">
        <v>0</v>
      </c>
      <c r="AW35" s="70">
        <v>0</v>
      </c>
      <c r="AX35" s="61">
        <v>0</v>
      </c>
      <c r="AY35" s="70">
        <v>0</v>
      </c>
      <c r="AZ35" s="70">
        <v>0</v>
      </c>
      <c r="BA35" s="63">
        <f>AU35-AW35-AY35</f>
        <v>0</v>
      </c>
      <c r="BB35" s="70">
        <f>AV35-AX35-AZ35</f>
        <v>0</v>
      </c>
      <c r="BC35" s="15"/>
      <c r="BD35" s="58"/>
      <c r="BE35" s="59" t="s">
        <v>182</v>
      </c>
      <c r="BF35" s="61">
        <v>0</v>
      </c>
      <c r="BG35" s="60">
        <v>0</v>
      </c>
      <c r="BH35" s="69"/>
      <c r="BI35" s="100"/>
      <c r="BJ35" s="100"/>
      <c r="BK35" s="100"/>
      <c r="BL35" s="100"/>
      <c r="BM35" s="100"/>
      <c r="BN35" s="10"/>
    </row>
    <row r="36" spans="1:66" s="170" customFormat="1" ht="18" customHeight="1" x14ac:dyDescent="0.2">
      <c r="A36" s="449" t="s">
        <v>185</v>
      </c>
      <c r="B36" s="450"/>
      <c r="C36" s="175">
        <v>4</v>
      </c>
      <c r="D36" s="175">
        <f t="shared" ref="D36:R36" si="51">SUM(D37:D39)</f>
        <v>4</v>
      </c>
      <c r="E36" s="175">
        <f t="shared" si="51"/>
        <v>0</v>
      </c>
      <c r="F36" s="175">
        <f t="shared" si="51"/>
        <v>31</v>
      </c>
      <c r="G36" s="175">
        <f t="shared" si="51"/>
        <v>721</v>
      </c>
      <c r="H36" s="175">
        <f t="shared" si="51"/>
        <v>369</v>
      </c>
      <c r="I36" s="175">
        <f t="shared" si="51"/>
        <v>352</v>
      </c>
      <c r="J36" s="175">
        <f t="shared" si="51"/>
        <v>209</v>
      </c>
      <c r="K36" s="167">
        <f t="shared" si="51"/>
        <v>98</v>
      </c>
      <c r="L36" s="175">
        <f t="shared" si="51"/>
        <v>111</v>
      </c>
      <c r="M36" s="175">
        <f t="shared" si="51"/>
        <v>247</v>
      </c>
      <c r="N36" s="175">
        <f t="shared" si="51"/>
        <v>134</v>
      </c>
      <c r="O36" s="175">
        <f t="shared" si="51"/>
        <v>113</v>
      </c>
      <c r="P36" s="175">
        <f t="shared" si="51"/>
        <v>265</v>
      </c>
      <c r="Q36" s="175">
        <f t="shared" si="51"/>
        <v>137</v>
      </c>
      <c r="R36" s="175">
        <f t="shared" si="51"/>
        <v>128</v>
      </c>
      <c r="S36" s="168"/>
      <c r="T36" s="449" t="s">
        <v>185</v>
      </c>
      <c r="U36" s="464"/>
      <c r="V36" s="163">
        <f t="shared" ref="V36:BB36" si="52">SUM(V37:V39)</f>
        <v>72</v>
      </c>
      <c r="W36" s="163">
        <f t="shared" si="52"/>
        <v>43</v>
      </c>
      <c r="X36" s="163">
        <f t="shared" si="52"/>
        <v>29</v>
      </c>
      <c r="Y36" s="163">
        <f t="shared" si="52"/>
        <v>4</v>
      </c>
      <c r="Z36" s="163">
        <f t="shared" si="52"/>
        <v>0</v>
      </c>
      <c r="AA36" s="163">
        <f t="shared" si="52"/>
        <v>0</v>
      </c>
      <c r="AB36" s="163">
        <f t="shared" si="52"/>
        <v>0</v>
      </c>
      <c r="AC36" s="163">
        <f t="shared" si="52"/>
        <v>4</v>
      </c>
      <c r="AD36" s="163">
        <f t="shared" si="52"/>
        <v>0</v>
      </c>
      <c r="AE36" s="163">
        <f t="shared" si="52"/>
        <v>0</v>
      </c>
      <c r="AF36" s="163">
        <f t="shared" si="52"/>
        <v>0</v>
      </c>
      <c r="AG36" s="163">
        <f t="shared" si="52"/>
        <v>0</v>
      </c>
      <c r="AH36" s="163">
        <f t="shared" si="52"/>
        <v>0</v>
      </c>
      <c r="AI36" s="163">
        <f t="shared" si="52"/>
        <v>35</v>
      </c>
      <c r="AJ36" s="164">
        <f t="shared" si="52"/>
        <v>23</v>
      </c>
      <c r="AK36" s="163">
        <f t="shared" si="52"/>
        <v>0</v>
      </c>
      <c r="AL36" s="163">
        <f t="shared" si="52"/>
        <v>0</v>
      </c>
      <c r="AM36" s="163">
        <f t="shared" si="52"/>
        <v>4</v>
      </c>
      <c r="AN36" s="163">
        <f t="shared" si="52"/>
        <v>0</v>
      </c>
      <c r="AO36" s="163">
        <f t="shared" si="52"/>
        <v>0</v>
      </c>
      <c r="AP36" s="163">
        <f t="shared" si="52"/>
        <v>2</v>
      </c>
      <c r="AQ36" s="163">
        <f t="shared" si="52"/>
        <v>0</v>
      </c>
      <c r="AR36" s="163">
        <f t="shared" si="52"/>
        <v>0</v>
      </c>
      <c r="AS36" s="163">
        <f t="shared" si="52"/>
        <v>2</v>
      </c>
      <c r="AT36" s="163">
        <f t="shared" si="52"/>
        <v>17</v>
      </c>
      <c r="AU36" s="163">
        <f t="shared" si="52"/>
        <v>12</v>
      </c>
      <c r="AV36" s="163">
        <f t="shared" si="52"/>
        <v>5</v>
      </c>
      <c r="AW36" s="163">
        <f t="shared" si="52"/>
        <v>3</v>
      </c>
      <c r="AX36" s="163">
        <f t="shared" si="52"/>
        <v>2</v>
      </c>
      <c r="AY36" s="163">
        <f t="shared" si="52"/>
        <v>0</v>
      </c>
      <c r="AZ36" s="163">
        <f t="shared" si="52"/>
        <v>1</v>
      </c>
      <c r="BA36" s="163">
        <f t="shared" si="52"/>
        <v>9</v>
      </c>
      <c r="BB36" s="164">
        <f t="shared" si="52"/>
        <v>2</v>
      </c>
      <c r="BC36" s="169"/>
      <c r="BD36" s="449" t="s">
        <v>185</v>
      </c>
      <c r="BE36" s="464"/>
      <c r="BF36" s="164">
        <f t="shared" ref="BF36:BG36" si="53">SUM(BF37:BF39)</f>
        <v>7</v>
      </c>
      <c r="BG36" s="163">
        <f t="shared" si="53"/>
        <v>15</v>
      </c>
      <c r="BH36" s="56"/>
      <c r="BI36" s="316"/>
      <c r="BJ36" s="316"/>
      <c r="BK36" s="316"/>
      <c r="BL36" s="316"/>
      <c r="BM36" s="316"/>
      <c r="BN36" s="174"/>
    </row>
    <row r="37" spans="1:66" s="252" customFormat="1" ht="18" customHeight="1" x14ac:dyDescent="0.2">
      <c r="A37" s="233"/>
      <c r="B37" s="225" t="s">
        <v>48</v>
      </c>
      <c r="C37" s="295">
        <v>2</v>
      </c>
      <c r="D37" s="249">
        <v>2</v>
      </c>
      <c r="E37" s="254">
        <v>0</v>
      </c>
      <c r="F37" s="250">
        <v>16</v>
      </c>
      <c r="G37" s="250">
        <f t="shared" ref="G37:G39" si="54">SUM(H37:I37)</f>
        <v>370</v>
      </c>
      <c r="H37" s="250">
        <v>187</v>
      </c>
      <c r="I37" s="249">
        <v>183</v>
      </c>
      <c r="J37" s="249">
        <f t="shared" ref="J37:J39" si="55">SUM(K37:L37)</f>
        <v>104</v>
      </c>
      <c r="K37" s="249">
        <v>48</v>
      </c>
      <c r="L37" s="295">
        <v>56</v>
      </c>
      <c r="M37" s="250">
        <f t="shared" ref="M37:M39" si="56">SUM(N37:O37)</f>
        <v>139</v>
      </c>
      <c r="N37" s="250">
        <v>74</v>
      </c>
      <c r="O37" s="249">
        <v>65</v>
      </c>
      <c r="P37" s="249">
        <f t="shared" ref="P37:P39" si="57">SUM(Q37:R37)</f>
        <v>127</v>
      </c>
      <c r="Q37" s="249">
        <v>65</v>
      </c>
      <c r="R37" s="295">
        <v>62</v>
      </c>
      <c r="T37" s="233"/>
      <c r="U37" s="225" t="s">
        <v>48</v>
      </c>
      <c r="V37" s="228">
        <f t="shared" ref="V37:V39" si="58">SUM(W37:X37)</f>
        <v>35</v>
      </c>
      <c r="W37" s="228">
        <v>22</v>
      </c>
      <c r="X37" s="228">
        <v>13</v>
      </c>
      <c r="Y37" s="228">
        <v>2</v>
      </c>
      <c r="Z37" s="254">
        <v>0</v>
      </c>
      <c r="AA37" s="254">
        <v>0</v>
      </c>
      <c r="AB37" s="254">
        <v>0</v>
      </c>
      <c r="AC37" s="228">
        <v>2</v>
      </c>
      <c r="AD37" s="254">
        <v>0</v>
      </c>
      <c r="AE37" s="254">
        <v>0</v>
      </c>
      <c r="AF37" s="254">
        <v>0</v>
      </c>
      <c r="AG37" s="254">
        <v>0</v>
      </c>
      <c r="AH37" s="254">
        <v>0</v>
      </c>
      <c r="AI37" s="228">
        <v>18</v>
      </c>
      <c r="AJ37" s="226">
        <v>11</v>
      </c>
      <c r="AK37" s="254">
        <v>0</v>
      </c>
      <c r="AL37" s="265">
        <v>0</v>
      </c>
      <c r="AM37" s="249">
        <v>2</v>
      </c>
      <c r="AN37" s="265">
        <v>0</v>
      </c>
      <c r="AO37" s="228">
        <v>0</v>
      </c>
      <c r="AP37" s="254">
        <v>0</v>
      </c>
      <c r="AQ37" s="228">
        <v>0</v>
      </c>
      <c r="AR37" s="254">
        <v>0</v>
      </c>
      <c r="AS37" s="254">
        <v>1</v>
      </c>
      <c r="AT37" s="228">
        <f t="shared" ref="AT37:AT39" si="59">SUM(AU37:AV37)</f>
        <v>7</v>
      </c>
      <c r="AU37" s="228">
        <v>6</v>
      </c>
      <c r="AV37" s="228">
        <v>1</v>
      </c>
      <c r="AW37" s="228">
        <v>2</v>
      </c>
      <c r="AX37" s="254">
        <v>1</v>
      </c>
      <c r="AY37" s="265">
        <v>0</v>
      </c>
      <c r="AZ37" s="254">
        <v>0</v>
      </c>
      <c r="BA37" s="228">
        <f t="shared" ref="BA37:BA39" si="60">AU37-AW37-AY37</f>
        <v>4</v>
      </c>
      <c r="BB37" s="226">
        <f t="shared" ref="BB37:BB39" si="61">AV37-AX37-AZ37</f>
        <v>0</v>
      </c>
      <c r="BC37" s="255"/>
      <c r="BD37" s="233"/>
      <c r="BE37" s="225" t="s">
        <v>48</v>
      </c>
      <c r="BF37" s="228">
        <v>4</v>
      </c>
      <c r="BG37" s="228">
        <v>9</v>
      </c>
      <c r="BH37" s="60"/>
      <c r="BI37" s="100"/>
      <c r="BJ37" s="100"/>
      <c r="BK37" s="63"/>
      <c r="BL37" s="100"/>
      <c r="BM37" s="100"/>
      <c r="BN37" s="296"/>
    </row>
    <row r="38" spans="1:66" s="211" customFormat="1" ht="18" customHeight="1" x14ac:dyDescent="0.2">
      <c r="A38" s="234"/>
      <c r="B38" s="206" t="s">
        <v>49</v>
      </c>
      <c r="C38" s="218">
        <v>1</v>
      </c>
      <c r="D38" s="208">
        <v>1</v>
      </c>
      <c r="E38" s="209">
        <v>0</v>
      </c>
      <c r="F38" s="208">
        <v>8</v>
      </c>
      <c r="G38" s="210">
        <f t="shared" si="54"/>
        <v>172</v>
      </c>
      <c r="H38" s="208">
        <v>87</v>
      </c>
      <c r="I38" s="210">
        <v>85</v>
      </c>
      <c r="J38" s="210">
        <f t="shared" si="55"/>
        <v>48</v>
      </c>
      <c r="K38" s="210">
        <v>22</v>
      </c>
      <c r="L38" s="207">
        <v>26</v>
      </c>
      <c r="M38" s="210">
        <f t="shared" si="56"/>
        <v>47</v>
      </c>
      <c r="N38" s="207">
        <v>25</v>
      </c>
      <c r="O38" s="208">
        <v>22</v>
      </c>
      <c r="P38" s="208">
        <f t="shared" si="57"/>
        <v>77</v>
      </c>
      <c r="Q38" s="208">
        <v>40</v>
      </c>
      <c r="R38" s="210">
        <v>37</v>
      </c>
      <c r="T38" s="234"/>
      <c r="U38" s="206" t="s">
        <v>49</v>
      </c>
      <c r="V38" s="212">
        <f t="shared" si="58"/>
        <v>19</v>
      </c>
      <c r="W38" s="212">
        <v>13</v>
      </c>
      <c r="X38" s="212">
        <v>6</v>
      </c>
      <c r="Y38" s="212">
        <v>1</v>
      </c>
      <c r="Z38" s="209">
        <v>0</v>
      </c>
      <c r="AA38" s="209">
        <v>0</v>
      </c>
      <c r="AB38" s="209">
        <v>0</v>
      </c>
      <c r="AC38" s="212">
        <v>1</v>
      </c>
      <c r="AD38" s="209">
        <v>0</v>
      </c>
      <c r="AE38" s="209">
        <v>0</v>
      </c>
      <c r="AF38" s="209">
        <v>0</v>
      </c>
      <c r="AG38" s="209">
        <v>0</v>
      </c>
      <c r="AH38" s="209">
        <v>0</v>
      </c>
      <c r="AI38" s="212">
        <v>11</v>
      </c>
      <c r="AJ38" s="213">
        <v>4</v>
      </c>
      <c r="AK38" s="209">
        <v>0</v>
      </c>
      <c r="AL38" s="214">
        <v>0</v>
      </c>
      <c r="AM38" s="210">
        <v>1</v>
      </c>
      <c r="AN38" s="214">
        <v>0</v>
      </c>
      <c r="AO38" s="214">
        <v>0</v>
      </c>
      <c r="AP38" s="219">
        <v>1</v>
      </c>
      <c r="AQ38" s="214">
        <v>0</v>
      </c>
      <c r="AR38" s="219">
        <v>0</v>
      </c>
      <c r="AS38" s="214">
        <v>0</v>
      </c>
      <c r="AT38" s="212">
        <f t="shared" si="59"/>
        <v>5</v>
      </c>
      <c r="AU38" s="212">
        <v>4</v>
      </c>
      <c r="AV38" s="212">
        <v>1</v>
      </c>
      <c r="AW38" s="212">
        <v>1</v>
      </c>
      <c r="AX38" s="214">
        <v>0</v>
      </c>
      <c r="AY38" s="214">
        <v>0</v>
      </c>
      <c r="AZ38" s="212">
        <v>0</v>
      </c>
      <c r="BA38" s="213">
        <f t="shared" si="60"/>
        <v>3</v>
      </c>
      <c r="BB38" s="213">
        <f t="shared" si="61"/>
        <v>1</v>
      </c>
      <c r="BC38" s="215"/>
      <c r="BD38" s="234"/>
      <c r="BE38" s="206" t="s">
        <v>49</v>
      </c>
      <c r="BF38" s="212">
        <v>2</v>
      </c>
      <c r="BG38" s="212">
        <v>5</v>
      </c>
      <c r="BH38" s="60"/>
      <c r="BI38" s="63"/>
      <c r="BJ38" s="100"/>
      <c r="BK38" s="63"/>
      <c r="BL38" s="100"/>
      <c r="BM38" s="100"/>
      <c r="BN38" s="216"/>
    </row>
    <row r="39" spans="1:66" s="272" customFormat="1" ht="18" customHeight="1" x14ac:dyDescent="0.2">
      <c r="A39" s="239"/>
      <c r="B39" s="230" t="s">
        <v>166</v>
      </c>
      <c r="C39" s="297">
        <v>1</v>
      </c>
      <c r="D39" s="271">
        <v>1</v>
      </c>
      <c r="E39" s="300">
        <v>0</v>
      </c>
      <c r="F39" s="298">
        <v>7</v>
      </c>
      <c r="G39" s="271">
        <f t="shared" si="54"/>
        <v>179</v>
      </c>
      <c r="H39" s="271">
        <v>95</v>
      </c>
      <c r="I39" s="271">
        <v>84</v>
      </c>
      <c r="J39" s="271">
        <f t="shared" si="55"/>
        <v>57</v>
      </c>
      <c r="K39" s="271">
        <v>28</v>
      </c>
      <c r="L39" s="271">
        <v>29</v>
      </c>
      <c r="M39" s="271">
        <f t="shared" si="56"/>
        <v>61</v>
      </c>
      <c r="N39" s="271">
        <v>35</v>
      </c>
      <c r="O39" s="271">
        <v>26</v>
      </c>
      <c r="P39" s="297">
        <f t="shared" si="57"/>
        <v>61</v>
      </c>
      <c r="Q39" s="297">
        <v>32</v>
      </c>
      <c r="R39" s="297">
        <v>29</v>
      </c>
      <c r="T39" s="239"/>
      <c r="U39" s="230" t="s">
        <v>166</v>
      </c>
      <c r="V39" s="236">
        <f t="shared" si="58"/>
        <v>18</v>
      </c>
      <c r="W39" s="236">
        <v>8</v>
      </c>
      <c r="X39" s="236">
        <v>10</v>
      </c>
      <c r="Y39" s="236">
        <v>1</v>
      </c>
      <c r="Z39" s="273">
        <v>0</v>
      </c>
      <c r="AA39" s="273">
        <v>0</v>
      </c>
      <c r="AB39" s="273">
        <v>0</v>
      </c>
      <c r="AC39" s="236">
        <v>1</v>
      </c>
      <c r="AD39" s="273">
        <v>0</v>
      </c>
      <c r="AE39" s="273">
        <v>0</v>
      </c>
      <c r="AF39" s="273">
        <v>0</v>
      </c>
      <c r="AG39" s="273">
        <v>0</v>
      </c>
      <c r="AH39" s="273">
        <v>0</v>
      </c>
      <c r="AI39" s="232">
        <v>6</v>
      </c>
      <c r="AJ39" s="232">
        <v>8</v>
      </c>
      <c r="AK39" s="273">
        <v>0</v>
      </c>
      <c r="AL39" s="269">
        <v>0</v>
      </c>
      <c r="AM39" s="271">
        <v>1</v>
      </c>
      <c r="AN39" s="269">
        <v>0</v>
      </c>
      <c r="AO39" s="269">
        <v>0</v>
      </c>
      <c r="AP39" s="300">
        <v>1</v>
      </c>
      <c r="AQ39" s="269">
        <v>0</v>
      </c>
      <c r="AR39" s="300">
        <v>0</v>
      </c>
      <c r="AS39" s="269">
        <v>1</v>
      </c>
      <c r="AT39" s="232">
        <f t="shared" si="59"/>
        <v>5</v>
      </c>
      <c r="AU39" s="232">
        <v>2</v>
      </c>
      <c r="AV39" s="269">
        <v>3</v>
      </c>
      <c r="AW39" s="232">
        <v>0</v>
      </c>
      <c r="AX39" s="269">
        <v>1</v>
      </c>
      <c r="AY39" s="269">
        <v>0</v>
      </c>
      <c r="AZ39" s="269">
        <v>1</v>
      </c>
      <c r="BA39" s="236">
        <f t="shared" si="60"/>
        <v>2</v>
      </c>
      <c r="BB39" s="269">
        <f t="shared" si="61"/>
        <v>1</v>
      </c>
      <c r="BC39" s="274"/>
      <c r="BD39" s="239"/>
      <c r="BE39" s="230" t="s">
        <v>166</v>
      </c>
      <c r="BF39" s="232">
        <v>1</v>
      </c>
      <c r="BG39" s="236">
        <v>1</v>
      </c>
      <c r="BH39" s="60"/>
      <c r="BI39" s="100"/>
      <c r="BJ39" s="100"/>
      <c r="BK39" s="63"/>
      <c r="BL39" s="100"/>
      <c r="BM39" s="100"/>
      <c r="BN39" s="299"/>
    </row>
    <row r="40" spans="1:66" s="170" customFormat="1" ht="18" customHeight="1" x14ac:dyDescent="0.2">
      <c r="A40" s="449" t="s">
        <v>184</v>
      </c>
      <c r="B40" s="450"/>
      <c r="C40" s="167">
        <v>4</v>
      </c>
      <c r="D40" s="167">
        <f t="shared" ref="D40:R40" si="62">SUM(D41:D43)</f>
        <v>4</v>
      </c>
      <c r="E40" s="173">
        <f t="shared" si="62"/>
        <v>0</v>
      </c>
      <c r="F40" s="166">
        <f t="shared" si="62"/>
        <v>35</v>
      </c>
      <c r="G40" s="167">
        <f t="shared" si="62"/>
        <v>870</v>
      </c>
      <c r="H40" s="173">
        <f t="shared" si="62"/>
        <v>435</v>
      </c>
      <c r="I40" s="167">
        <f t="shared" si="62"/>
        <v>435</v>
      </c>
      <c r="J40" s="167">
        <f t="shared" si="62"/>
        <v>293</v>
      </c>
      <c r="K40" s="167">
        <f t="shared" si="62"/>
        <v>144</v>
      </c>
      <c r="L40" s="167">
        <f t="shared" si="62"/>
        <v>149</v>
      </c>
      <c r="M40" s="173">
        <f t="shared" si="62"/>
        <v>305</v>
      </c>
      <c r="N40" s="167">
        <f t="shared" si="62"/>
        <v>159</v>
      </c>
      <c r="O40" s="167">
        <f t="shared" si="62"/>
        <v>146</v>
      </c>
      <c r="P40" s="167">
        <f t="shared" si="62"/>
        <v>272</v>
      </c>
      <c r="Q40" s="167">
        <f t="shared" si="62"/>
        <v>132</v>
      </c>
      <c r="R40" s="175">
        <f t="shared" si="62"/>
        <v>140</v>
      </c>
      <c r="S40" s="168"/>
      <c r="T40" s="449" t="s">
        <v>184</v>
      </c>
      <c r="U40" s="464"/>
      <c r="V40" s="163">
        <f t="shared" ref="V40:BB40" si="63">SUM(V41:V43)</f>
        <v>85</v>
      </c>
      <c r="W40" s="163">
        <f t="shared" si="63"/>
        <v>46</v>
      </c>
      <c r="X40" s="163">
        <f t="shared" si="63"/>
        <v>39</v>
      </c>
      <c r="Y40" s="163">
        <f t="shared" si="63"/>
        <v>4</v>
      </c>
      <c r="Z40" s="163">
        <f t="shared" si="63"/>
        <v>0</v>
      </c>
      <c r="AA40" s="163">
        <f t="shared" si="63"/>
        <v>0</v>
      </c>
      <c r="AB40" s="163">
        <f t="shared" si="63"/>
        <v>0</v>
      </c>
      <c r="AC40" s="163">
        <f t="shared" si="63"/>
        <v>4</v>
      </c>
      <c r="AD40" s="163">
        <f t="shared" si="63"/>
        <v>0</v>
      </c>
      <c r="AE40" s="163">
        <f t="shared" si="63"/>
        <v>0</v>
      </c>
      <c r="AF40" s="163">
        <f t="shared" si="63"/>
        <v>0</v>
      </c>
      <c r="AG40" s="163">
        <f t="shared" si="63"/>
        <v>0</v>
      </c>
      <c r="AH40" s="163">
        <f t="shared" si="63"/>
        <v>0</v>
      </c>
      <c r="AI40" s="163">
        <f t="shared" si="63"/>
        <v>34</v>
      </c>
      <c r="AJ40" s="164">
        <f t="shared" si="63"/>
        <v>31</v>
      </c>
      <c r="AK40" s="163">
        <f t="shared" si="63"/>
        <v>0</v>
      </c>
      <c r="AL40" s="163">
        <f t="shared" si="63"/>
        <v>0</v>
      </c>
      <c r="AM40" s="163">
        <f t="shared" si="63"/>
        <v>5</v>
      </c>
      <c r="AN40" s="163">
        <f t="shared" si="63"/>
        <v>0</v>
      </c>
      <c r="AO40" s="163">
        <f t="shared" si="63"/>
        <v>0</v>
      </c>
      <c r="AP40" s="163">
        <f t="shared" si="63"/>
        <v>1</v>
      </c>
      <c r="AQ40" s="163">
        <f t="shared" si="63"/>
        <v>4</v>
      </c>
      <c r="AR40" s="163">
        <f t="shared" si="63"/>
        <v>2</v>
      </c>
      <c r="AS40" s="163">
        <f t="shared" si="63"/>
        <v>1</v>
      </c>
      <c r="AT40" s="163">
        <f t="shared" si="63"/>
        <v>23</v>
      </c>
      <c r="AU40" s="163">
        <f t="shared" si="63"/>
        <v>12</v>
      </c>
      <c r="AV40" s="163">
        <f t="shared" si="63"/>
        <v>11</v>
      </c>
      <c r="AW40" s="163">
        <f t="shared" si="63"/>
        <v>3</v>
      </c>
      <c r="AX40" s="163">
        <f t="shared" si="63"/>
        <v>3</v>
      </c>
      <c r="AY40" s="163">
        <f t="shared" si="63"/>
        <v>0</v>
      </c>
      <c r="AZ40" s="163">
        <f t="shared" si="63"/>
        <v>0</v>
      </c>
      <c r="BA40" s="163">
        <f t="shared" si="63"/>
        <v>9</v>
      </c>
      <c r="BB40" s="164">
        <f t="shared" si="63"/>
        <v>8</v>
      </c>
      <c r="BC40" s="169"/>
      <c r="BD40" s="449" t="s">
        <v>184</v>
      </c>
      <c r="BE40" s="464"/>
      <c r="BF40" s="164">
        <f t="shared" ref="BF40:BG40" si="64">SUM(BF41:BF43)</f>
        <v>6</v>
      </c>
      <c r="BG40" s="163">
        <f t="shared" si="64"/>
        <v>14</v>
      </c>
      <c r="BH40" s="56"/>
      <c r="BI40" s="316"/>
      <c r="BJ40" s="316"/>
      <c r="BK40" s="316"/>
      <c r="BL40" s="316"/>
      <c r="BM40" s="316"/>
      <c r="BN40" s="174"/>
    </row>
    <row r="41" spans="1:66" s="252" customFormat="1" ht="18" customHeight="1" x14ac:dyDescent="0.2">
      <c r="A41" s="224"/>
      <c r="B41" s="225" t="s">
        <v>50</v>
      </c>
      <c r="C41" s="249">
        <v>1</v>
      </c>
      <c r="D41" s="295">
        <v>1</v>
      </c>
      <c r="E41" s="279">
        <v>0</v>
      </c>
      <c r="F41" s="250">
        <v>12</v>
      </c>
      <c r="G41" s="250">
        <f t="shared" ref="G41:G43" si="65">SUM(H41:I41)</f>
        <v>317</v>
      </c>
      <c r="H41" s="250">
        <v>166</v>
      </c>
      <c r="I41" s="249">
        <v>151</v>
      </c>
      <c r="J41" s="249">
        <f t="shared" ref="J41:J43" si="66">SUM(K41:L41)</f>
        <v>113</v>
      </c>
      <c r="K41" s="249">
        <v>61</v>
      </c>
      <c r="L41" s="249">
        <v>52</v>
      </c>
      <c r="M41" s="249">
        <f t="shared" ref="M41:M43" si="67">SUM(N41:O41)</f>
        <v>113</v>
      </c>
      <c r="N41" s="249">
        <v>62</v>
      </c>
      <c r="O41" s="275">
        <v>51</v>
      </c>
      <c r="P41" s="250">
        <f t="shared" ref="P41:P43" si="68">SUM(Q41:R41)</f>
        <v>91</v>
      </c>
      <c r="Q41" s="249">
        <v>43</v>
      </c>
      <c r="R41" s="295">
        <v>48</v>
      </c>
      <c r="T41" s="224"/>
      <c r="U41" s="225" t="s">
        <v>50</v>
      </c>
      <c r="V41" s="228">
        <f t="shared" ref="V41:V43" si="69">SUM(W41:X41)</f>
        <v>27</v>
      </c>
      <c r="W41" s="228">
        <v>15</v>
      </c>
      <c r="X41" s="228">
        <v>12</v>
      </c>
      <c r="Y41" s="228">
        <v>1</v>
      </c>
      <c r="Z41" s="254">
        <v>0</v>
      </c>
      <c r="AA41" s="254">
        <v>0</v>
      </c>
      <c r="AB41" s="254">
        <v>0</v>
      </c>
      <c r="AC41" s="254">
        <v>1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11</v>
      </c>
      <c r="AJ41" s="226">
        <v>10</v>
      </c>
      <c r="AK41" s="254">
        <v>0</v>
      </c>
      <c r="AL41" s="265">
        <v>0</v>
      </c>
      <c r="AM41" s="249">
        <v>1</v>
      </c>
      <c r="AN41" s="265">
        <v>0</v>
      </c>
      <c r="AO41" s="265">
        <v>0</v>
      </c>
      <c r="AP41" s="254">
        <v>1</v>
      </c>
      <c r="AQ41" s="265">
        <v>2</v>
      </c>
      <c r="AR41" s="254">
        <v>0</v>
      </c>
      <c r="AS41" s="228">
        <v>0</v>
      </c>
      <c r="AT41" s="228">
        <f t="shared" ref="AT41:AT43" si="70">SUM(AU41:AV41)</f>
        <v>11</v>
      </c>
      <c r="AU41" s="228">
        <v>3</v>
      </c>
      <c r="AV41" s="228">
        <v>8</v>
      </c>
      <c r="AW41" s="228">
        <v>1</v>
      </c>
      <c r="AX41" s="228">
        <v>1</v>
      </c>
      <c r="AY41" s="254">
        <v>0</v>
      </c>
      <c r="AZ41" s="254">
        <v>0</v>
      </c>
      <c r="BA41" s="228">
        <f t="shared" ref="BA41:BA43" si="71">AU41-AW41-AY41</f>
        <v>2</v>
      </c>
      <c r="BB41" s="226">
        <f t="shared" ref="BB41:BB43" si="72">AV41-AX41-AZ41</f>
        <v>7</v>
      </c>
      <c r="BC41" s="255"/>
      <c r="BD41" s="224"/>
      <c r="BE41" s="225" t="s">
        <v>50</v>
      </c>
      <c r="BF41" s="228">
        <v>2</v>
      </c>
      <c r="BG41" s="228">
        <v>6</v>
      </c>
      <c r="BH41" s="60"/>
      <c r="BI41" s="100"/>
      <c r="BJ41" s="100"/>
      <c r="BK41" s="63"/>
      <c r="BL41" s="100"/>
      <c r="BM41" s="100"/>
      <c r="BN41" s="296"/>
    </row>
    <row r="42" spans="1:66" s="211" customFormat="1" ht="18" customHeight="1" x14ac:dyDescent="0.2">
      <c r="A42" s="240"/>
      <c r="B42" s="206" t="s">
        <v>51</v>
      </c>
      <c r="C42" s="207">
        <v>1</v>
      </c>
      <c r="D42" s="210">
        <v>1</v>
      </c>
      <c r="E42" s="220">
        <v>0</v>
      </c>
      <c r="F42" s="208">
        <v>12</v>
      </c>
      <c r="G42" s="208">
        <f t="shared" si="65"/>
        <v>333</v>
      </c>
      <c r="H42" s="208">
        <v>169</v>
      </c>
      <c r="I42" s="210">
        <v>164</v>
      </c>
      <c r="J42" s="210">
        <f t="shared" si="66"/>
        <v>106</v>
      </c>
      <c r="K42" s="210">
        <v>52</v>
      </c>
      <c r="L42" s="210">
        <v>54</v>
      </c>
      <c r="M42" s="208">
        <f t="shared" si="67"/>
        <v>117</v>
      </c>
      <c r="N42" s="208">
        <v>59</v>
      </c>
      <c r="O42" s="208">
        <v>58</v>
      </c>
      <c r="P42" s="208">
        <f t="shared" si="68"/>
        <v>110</v>
      </c>
      <c r="Q42" s="208">
        <v>58</v>
      </c>
      <c r="R42" s="210">
        <v>52</v>
      </c>
      <c r="T42" s="240"/>
      <c r="U42" s="206" t="s">
        <v>51</v>
      </c>
      <c r="V42" s="212">
        <f t="shared" si="69"/>
        <v>28</v>
      </c>
      <c r="W42" s="212">
        <v>12</v>
      </c>
      <c r="X42" s="212">
        <v>16</v>
      </c>
      <c r="Y42" s="212">
        <v>1</v>
      </c>
      <c r="Z42" s="209">
        <v>0</v>
      </c>
      <c r="AA42" s="209">
        <v>0</v>
      </c>
      <c r="AB42" s="209">
        <v>0</v>
      </c>
      <c r="AC42" s="212">
        <v>1</v>
      </c>
      <c r="AD42" s="209">
        <v>0</v>
      </c>
      <c r="AE42" s="209">
        <v>0</v>
      </c>
      <c r="AF42" s="209">
        <v>0</v>
      </c>
      <c r="AG42" s="209">
        <v>0</v>
      </c>
      <c r="AH42" s="209">
        <v>0</v>
      </c>
      <c r="AI42" s="212">
        <v>8</v>
      </c>
      <c r="AJ42" s="213">
        <v>14</v>
      </c>
      <c r="AK42" s="209">
        <v>0</v>
      </c>
      <c r="AL42" s="214">
        <v>0</v>
      </c>
      <c r="AM42" s="210">
        <v>2</v>
      </c>
      <c r="AN42" s="214">
        <v>0</v>
      </c>
      <c r="AO42" s="214">
        <v>0</v>
      </c>
      <c r="AP42" s="212">
        <v>0</v>
      </c>
      <c r="AQ42" s="214">
        <v>2</v>
      </c>
      <c r="AR42" s="212">
        <v>0</v>
      </c>
      <c r="AS42" s="212">
        <v>0</v>
      </c>
      <c r="AT42" s="212">
        <f t="shared" si="70"/>
        <v>4</v>
      </c>
      <c r="AU42" s="212">
        <v>3</v>
      </c>
      <c r="AV42" s="212">
        <v>1</v>
      </c>
      <c r="AW42" s="212">
        <v>1</v>
      </c>
      <c r="AX42" s="212">
        <v>1</v>
      </c>
      <c r="AY42" s="209">
        <v>0</v>
      </c>
      <c r="AZ42" s="209">
        <v>0</v>
      </c>
      <c r="BA42" s="212">
        <f t="shared" si="71"/>
        <v>2</v>
      </c>
      <c r="BB42" s="213">
        <f t="shared" si="72"/>
        <v>0</v>
      </c>
      <c r="BC42" s="215"/>
      <c r="BD42" s="240"/>
      <c r="BE42" s="206" t="s">
        <v>51</v>
      </c>
      <c r="BF42" s="212">
        <v>2</v>
      </c>
      <c r="BG42" s="212">
        <v>6</v>
      </c>
      <c r="BH42" s="60"/>
      <c r="BI42" s="100"/>
      <c r="BJ42" s="100"/>
      <c r="BK42" s="63"/>
      <c r="BL42" s="100"/>
      <c r="BM42" s="100"/>
      <c r="BN42" s="216"/>
    </row>
    <row r="43" spans="1:66" s="272" customFormat="1" ht="18" customHeight="1" x14ac:dyDescent="0.2">
      <c r="A43" s="229"/>
      <c r="B43" s="230" t="s">
        <v>176</v>
      </c>
      <c r="C43" s="297">
        <v>2</v>
      </c>
      <c r="D43" s="271">
        <v>2</v>
      </c>
      <c r="E43" s="300">
        <v>0</v>
      </c>
      <c r="F43" s="271">
        <v>11</v>
      </c>
      <c r="G43" s="271">
        <f t="shared" si="65"/>
        <v>220</v>
      </c>
      <c r="H43" s="271">
        <v>100</v>
      </c>
      <c r="I43" s="298">
        <v>120</v>
      </c>
      <c r="J43" s="271">
        <f t="shared" si="66"/>
        <v>74</v>
      </c>
      <c r="K43" s="271">
        <v>31</v>
      </c>
      <c r="L43" s="271">
        <v>43</v>
      </c>
      <c r="M43" s="297">
        <f t="shared" si="67"/>
        <v>75</v>
      </c>
      <c r="N43" s="268">
        <v>38</v>
      </c>
      <c r="O43" s="268">
        <v>37</v>
      </c>
      <c r="P43" s="268">
        <f t="shared" si="68"/>
        <v>71</v>
      </c>
      <c r="Q43" s="271">
        <v>31</v>
      </c>
      <c r="R43" s="271">
        <v>40</v>
      </c>
      <c r="T43" s="229"/>
      <c r="U43" s="230" t="s">
        <v>176</v>
      </c>
      <c r="V43" s="236">
        <f t="shared" si="69"/>
        <v>30</v>
      </c>
      <c r="W43" s="236">
        <v>19</v>
      </c>
      <c r="X43" s="232">
        <v>11</v>
      </c>
      <c r="Y43" s="236">
        <v>2</v>
      </c>
      <c r="Z43" s="273">
        <v>0</v>
      </c>
      <c r="AA43" s="273">
        <v>0</v>
      </c>
      <c r="AB43" s="273">
        <v>0</v>
      </c>
      <c r="AC43" s="236">
        <v>2</v>
      </c>
      <c r="AD43" s="273">
        <v>0</v>
      </c>
      <c r="AE43" s="273">
        <v>0</v>
      </c>
      <c r="AF43" s="273">
        <v>0</v>
      </c>
      <c r="AG43" s="273">
        <v>0</v>
      </c>
      <c r="AH43" s="273">
        <v>0</v>
      </c>
      <c r="AI43" s="236">
        <v>15</v>
      </c>
      <c r="AJ43" s="232">
        <v>7</v>
      </c>
      <c r="AK43" s="269">
        <v>0</v>
      </c>
      <c r="AL43" s="269">
        <v>0</v>
      </c>
      <c r="AM43" s="271">
        <v>2</v>
      </c>
      <c r="AN43" s="269">
        <v>0</v>
      </c>
      <c r="AO43" s="269">
        <v>0</v>
      </c>
      <c r="AP43" s="269">
        <v>0</v>
      </c>
      <c r="AQ43" s="269">
        <v>0</v>
      </c>
      <c r="AR43" s="269">
        <v>2</v>
      </c>
      <c r="AS43" s="232">
        <v>1</v>
      </c>
      <c r="AT43" s="232">
        <f t="shared" si="70"/>
        <v>8</v>
      </c>
      <c r="AU43" s="232">
        <v>6</v>
      </c>
      <c r="AV43" s="232">
        <v>2</v>
      </c>
      <c r="AW43" s="232">
        <v>1</v>
      </c>
      <c r="AX43" s="232">
        <v>1</v>
      </c>
      <c r="AY43" s="273">
        <v>0</v>
      </c>
      <c r="AZ43" s="273">
        <v>0</v>
      </c>
      <c r="BA43" s="232">
        <f t="shared" si="71"/>
        <v>5</v>
      </c>
      <c r="BB43" s="232">
        <f t="shared" si="72"/>
        <v>1</v>
      </c>
      <c r="BC43" s="278"/>
      <c r="BD43" s="229"/>
      <c r="BE43" s="230" t="s">
        <v>176</v>
      </c>
      <c r="BF43" s="232">
        <v>2</v>
      </c>
      <c r="BG43" s="236">
        <v>2</v>
      </c>
      <c r="BH43" s="60"/>
      <c r="BI43" s="100"/>
      <c r="BJ43" s="100"/>
      <c r="BK43" s="63"/>
      <c r="BL43" s="100"/>
      <c r="BM43" s="100"/>
      <c r="BN43" s="299"/>
    </row>
    <row r="44" spans="1:66" s="170" customFormat="1" ht="18" customHeight="1" x14ac:dyDescent="0.2">
      <c r="A44" s="449" t="s">
        <v>189</v>
      </c>
      <c r="B44" s="450"/>
      <c r="C44" s="175">
        <v>15</v>
      </c>
      <c r="D44" s="175">
        <f t="shared" ref="D44:R44" si="73">SUM(D45:D51)</f>
        <v>15</v>
      </c>
      <c r="E44" s="175">
        <f t="shared" si="73"/>
        <v>0</v>
      </c>
      <c r="F44" s="175">
        <f t="shared" si="73"/>
        <v>102</v>
      </c>
      <c r="G44" s="175">
        <f t="shared" si="73"/>
        <v>2308</v>
      </c>
      <c r="H44" s="175">
        <f t="shared" si="73"/>
        <v>1120</v>
      </c>
      <c r="I44" s="175">
        <f t="shared" si="73"/>
        <v>1188</v>
      </c>
      <c r="J44" s="175">
        <f t="shared" si="73"/>
        <v>740</v>
      </c>
      <c r="K44" s="167">
        <f t="shared" si="73"/>
        <v>357</v>
      </c>
      <c r="L44" s="175">
        <f t="shared" si="73"/>
        <v>383</v>
      </c>
      <c r="M44" s="175">
        <f t="shared" si="73"/>
        <v>805</v>
      </c>
      <c r="N44" s="175">
        <f t="shared" si="73"/>
        <v>397</v>
      </c>
      <c r="O44" s="175">
        <f t="shared" si="73"/>
        <v>408</v>
      </c>
      <c r="P44" s="175">
        <f t="shared" si="73"/>
        <v>763</v>
      </c>
      <c r="Q44" s="175">
        <f t="shared" si="73"/>
        <v>366</v>
      </c>
      <c r="R44" s="175">
        <f t="shared" si="73"/>
        <v>397</v>
      </c>
      <c r="S44" s="168"/>
      <c r="T44" s="449" t="s">
        <v>189</v>
      </c>
      <c r="U44" s="464"/>
      <c r="V44" s="163">
        <f t="shared" ref="V44:BB44" si="74">SUM(V45:V51)</f>
        <v>257</v>
      </c>
      <c r="W44" s="163">
        <f t="shared" si="74"/>
        <v>134</v>
      </c>
      <c r="X44" s="163">
        <f t="shared" si="74"/>
        <v>123</v>
      </c>
      <c r="Y44" s="163">
        <f t="shared" si="74"/>
        <v>13</v>
      </c>
      <c r="Z44" s="163">
        <f t="shared" si="74"/>
        <v>2</v>
      </c>
      <c r="AA44" s="163">
        <f t="shared" si="74"/>
        <v>0</v>
      </c>
      <c r="AB44" s="163">
        <f t="shared" si="74"/>
        <v>0</v>
      </c>
      <c r="AC44" s="163">
        <f t="shared" si="74"/>
        <v>14</v>
      </c>
      <c r="AD44" s="163">
        <f t="shared" si="74"/>
        <v>2</v>
      </c>
      <c r="AE44" s="163">
        <f t="shared" si="74"/>
        <v>0</v>
      </c>
      <c r="AF44" s="163">
        <f t="shared" si="74"/>
        <v>0</v>
      </c>
      <c r="AG44" s="163">
        <f t="shared" si="74"/>
        <v>0</v>
      </c>
      <c r="AH44" s="163">
        <f t="shared" si="74"/>
        <v>0</v>
      </c>
      <c r="AI44" s="163">
        <f t="shared" si="74"/>
        <v>97</v>
      </c>
      <c r="AJ44" s="164">
        <f t="shared" si="74"/>
        <v>92</v>
      </c>
      <c r="AK44" s="163">
        <f t="shared" si="74"/>
        <v>0</v>
      </c>
      <c r="AL44" s="163">
        <f t="shared" si="74"/>
        <v>0</v>
      </c>
      <c r="AM44" s="163">
        <f t="shared" si="74"/>
        <v>15</v>
      </c>
      <c r="AN44" s="163">
        <f t="shared" si="74"/>
        <v>0</v>
      </c>
      <c r="AO44" s="163">
        <f t="shared" si="74"/>
        <v>0</v>
      </c>
      <c r="AP44" s="163">
        <f t="shared" si="74"/>
        <v>2</v>
      </c>
      <c r="AQ44" s="163">
        <f t="shared" si="74"/>
        <v>10</v>
      </c>
      <c r="AR44" s="163">
        <f t="shared" si="74"/>
        <v>10</v>
      </c>
      <c r="AS44" s="163">
        <f t="shared" si="74"/>
        <v>1</v>
      </c>
      <c r="AT44" s="163">
        <f t="shared" si="74"/>
        <v>49</v>
      </c>
      <c r="AU44" s="163">
        <f t="shared" si="74"/>
        <v>19</v>
      </c>
      <c r="AV44" s="163">
        <f t="shared" si="74"/>
        <v>30</v>
      </c>
      <c r="AW44" s="163">
        <f t="shared" si="74"/>
        <v>6</v>
      </c>
      <c r="AX44" s="163">
        <f t="shared" si="74"/>
        <v>16</v>
      </c>
      <c r="AY44" s="163">
        <f t="shared" si="74"/>
        <v>0</v>
      </c>
      <c r="AZ44" s="163">
        <f t="shared" si="74"/>
        <v>1</v>
      </c>
      <c r="BA44" s="163">
        <f t="shared" si="74"/>
        <v>13</v>
      </c>
      <c r="BB44" s="164">
        <f t="shared" si="74"/>
        <v>13</v>
      </c>
      <c r="BC44" s="169"/>
      <c r="BD44" s="449" t="s">
        <v>189</v>
      </c>
      <c r="BE44" s="464"/>
      <c r="BF44" s="164">
        <f t="shared" ref="BF44:BG44" si="75">SUM(BF45:BF51)</f>
        <v>23</v>
      </c>
      <c r="BG44" s="163">
        <f t="shared" si="75"/>
        <v>51</v>
      </c>
      <c r="BH44" s="56"/>
      <c r="BI44" s="316"/>
      <c r="BJ44" s="316"/>
      <c r="BK44" s="316"/>
      <c r="BL44" s="316"/>
      <c r="BM44" s="316"/>
      <c r="BN44" s="174"/>
    </row>
    <row r="45" spans="1:66" s="252" customFormat="1" ht="18" customHeight="1" x14ac:dyDescent="0.2">
      <c r="A45" s="224"/>
      <c r="B45" s="225" t="s">
        <v>191</v>
      </c>
      <c r="C45" s="295">
        <v>1</v>
      </c>
      <c r="D45" s="249">
        <v>1</v>
      </c>
      <c r="E45" s="279">
        <v>0</v>
      </c>
      <c r="F45" s="250">
        <v>11</v>
      </c>
      <c r="G45" s="250">
        <f t="shared" ref="G45:G51" si="76">SUM(H45:I45)</f>
        <v>305</v>
      </c>
      <c r="H45" s="250">
        <v>135</v>
      </c>
      <c r="I45" s="249">
        <v>170</v>
      </c>
      <c r="J45" s="249">
        <f t="shared" ref="J45:J51" si="77">SUM(K45:L45)</f>
        <v>97</v>
      </c>
      <c r="K45" s="249">
        <v>42</v>
      </c>
      <c r="L45" s="249">
        <v>55</v>
      </c>
      <c r="M45" s="249">
        <f t="shared" ref="M45:M51" si="78">SUM(N45:O45)</f>
        <v>109</v>
      </c>
      <c r="N45" s="249">
        <v>49</v>
      </c>
      <c r="O45" s="249">
        <v>60</v>
      </c>
      <c r="P45" s="249">
        <f t="shared" ref="P45:P51" si="79">SUM(Q45:R45)</f>
        <v>99</v>
      </c>
      <c r="Q45" s="249">
        <v>44</v>
      </c>
      <c r="R45" s="249">
        <v>55</v>
      </c>
      <c r="T45" s="224"/>
      <c r="U45" s="225" t="s">
        <v>191</v>
      </c>
      <c r="V45" s="228">
        <f t="shared" ref="V45:V51" si="80">SUM(W45:X45)</f>
        <v>26</v>
      </c>
      <c r="W45" s="228">
        <v>17</v>
      </c>
      <c r="X45" s="228">
        <v>9</v>
      </c>
      <c r="Y45" s="228">
        <v>1</v>
      </c>
      <c r="Z45" s="254">
        <v>0</v>
      </c>
      <c r="AA45" s="254">
        <v>0</v>
      </c>
      <c r="AB45" s="254">
        <v>0</v>
      </c>
      <c r="AC45" s="228">
        <v>1</v>
      </c>
      <c r="AD45" s="254">
        <v>0</v>
      </c>
      <c r="AE45" s="254">
        <v>0</v>
      </c>
      <c r="AF45" s="254">
        <v>0</v>
      </c>
      <c r="AG45" s="254">
        <v>0</v>
      </c>
      <c r="AH45" s="254">
        <v>0</v>
      </c>
      <c r="AI45" s="228">
        <v>14</v>
      </c>
      <c r="AJ45" s="226">
        <v>8</v>
      </c>
      <c r="AK45" s="254">
        <v>0</v>
      </c>
      <c r="AL45" s="265">
        <v>0</v>
      </c>
      <c r="AM45" s="249">
        <v>1</v>
      </c>
      <c r="AN45" s="265">
        <v>0</v>
      </c>
      <c r="AO45" s="228">
        <v>0</v>
      </c>
      <c r="AP45" s="254">
        <v>0</v>
      </c>
      <c r="AQ45" s="228">
        <v>1</v>
      </c>
      <c r="AR45" s="254">
        <v>0</v>
      </c>
      <c r="AS45" s="254">
        <v>0</v>
      </c>
      <c r="AT45" s="228">
        <f t="shared" ref="AT45:AT51" si="81">SUM(AU45:AV45)</f>
        <v>4</v>
      </c>
      <c r="AU45" s="228">
        <v>2</v>
      </c>
      <c r="AV45" s="254">
        <v>2</v>
      </c>
      <c r="AW45" s="228">
        <v>1</v>
      </c>
      <c r="AX45" s="254">
        <v>1</v>
      </c>
      <c r="AY45" s="254">
        <v>0</v>
      </c>
      <c r="AZ45" s="254">
        <v>0</v>
      </c>
      <c r="BA45" s="228">
        <f t="shared" ref="BA45:BA51" si="82">AU45-AW45-AY45</f>
        <v>1</v>
      </c>
      <c r="BB45" s="265">
        <f t="shared" ref="BB45:BB51" si="83">AV45-AX45-AZ45</f>
        <v>1</v>
      </c>
      <c r="BC45" s="266"/>
      <c r="BD45" s="224"/>
      <c r="BE45" s="225" t="s">
        <v>191</v>
      </c>
      <c r="BF45" s="228">
        <v>2</v>
      </c>
      <c r="BG45" s="228">
        <v>8</v>
      </c>
      <c r="BH45" s="60"/>
      <c r="BI45" s="100"/>
      <c r="BJ45" s="100"/>
      <c r="BK45" s="63"/>
      <c r="BL45" s="100"/>
      <c r="BM45" s="100"/>
      <c r="BN45" s="296"/>
    </row>
    <row r="46" spans="1:66" s="211" customFormat="1" ht="18" customHeight="1" x14ac:dyDescent="0.2">
      <c r="A46" s="240"/>
      <c r="B46" s="206" t="s">
        <v>52</v>
      </c>
      <c r="C46" s="218">
        <v>2</v>
      </c>
      <c r="D46" s="208">
        <v>2</v>
      </c>
      <c r="E46" s="209">
        <v>0</v>
      </c>
      <c r="F46" s="208">
        <v>16</v>
      </c>
      <c r="G46" s="208">
        <f t="shared" si="76"/>
        <v>298</v>
      </c>
      <c r="H46" s="208">
        <v>153</v>
      </c>
      <c r="I46" s="210">
        <v>145</v>
      </c>
      <c r="J46" s="210">
        <f t="shared" si="77"/>
        <v>103</v>
      </c>
      <c r="K46" s="210">
        <v>59</v>
      </c>
      <c r="L46" s="210">
        <v>44</v>
      </c>
      <c r="M46" s="208">
        <f t="shared" si="78"/>
        <v>105</v>
      </c>
      <c r="N46" s="208">
        <v>50</v>
      </c>
      <c r="O46" s="208">
        <v>55</v>
      </c>
      <c r="P46" s="208">
        <f t="shared" si="79"/>
        <v>90</v>
      </c>
      <c r="Q46" s="208">
        <v>44</v>
      </c>
      <c r="R46" s="210">
        <v>46</v>
      </c>
      <c r="T46" s="240"/>
      <c r="U46" s="206" t="s">
        <v>52</v>
      </c>
      <c r="V46" s="212">
        <f t="shared" si="80"/>
        <v>39</v>
      </c>
      <c r="W46" s="212">
        <v>18</v>
      </c>
      <c r="X46" s="212">
        <v>21</v>
      </c>
      <c r="Y46" s="212">
        <v>1</v>
      </c>
      <c r="Z46" s="209">
        <v>1</v>
      </c>
      <c r="AA46" s="209">
        <v>0</v>
      </c>
      <c r="AB46" s="209">
        <v>0</v>
      </c>
      <c r="AC46" s="212">
        <v>2</v>
      </c>
      <c r="AD46" s="212">
        <v>0</v>
      </c>
      <c r="AE46" s="212">
        <v>0</v>
      </c>
      <c r="AF46" s="212">
        <v>0</v>
      </c>
      <c r="AG46" s="212">
        <v>0</v>
      </c>
      <c r="AH46" s="212">
        <v>0</v>
      </c>
      <c r="AI46" s="212">
        <v>15</v>
      </c>
      <c r="AJ46" s="213">
        <v>15</v>
      </c>
      <c r="AK46" s="209">
        <v>0</v>
      </c>
      <c r="AL46" s="214">
        <v>0</v>
      </c>
      <c r="AM46" s="210">
        <v>2</v>
      </c>
      <c r="AN46" s="214">
        <v>0</v>
      </c>
      <c r="AO46" s="212">
        <v>0</v>
      </c>
      <c r="AP46" s="212">
        <v>0</v>
      </c>
      <c r="AQ46" s="212">
        <v>0</v>
      </c>
      <c r="AR46" s="212">
        <v>3</v>
      </c>
      <c r="AS46" s="209">
        <v>0</v>
      </c>
      <c r="AT46" s="212">
        <f t="shared" si="81"/>
        <v>6</v>
      </c>
      <c r="AU46" s="212">
        <v>3</v>
      </c>
      <c r="AV46" s="212">
        <v>3</v>
      </c>
      <c r="AW46" s="209">
        <v>0</v>
      </c>
      <c r="AX46" s="212">
        <v>3</v>
      </c>
      <c r="AY46" s="209">
        <v>0</v>
      </c>
      <c r="AZ46" s="209">
        <v>0</v>
      </c>
      <c r="BA46" s="212">
        <f t="shared" si="82"/>
        <v>3</v>
      </c>
      <c r="BB46" s="214">
        <f t="shared" si="83"/>
        <v>0</v>
      </c>
      <c r="BC46" s="217"/>
      <c r="BD46" s="240"/>
      <c r="BE46" s="206" t="s">
        <v>52</v>
      </c>
      <c r="BF46" s="212">
        <v>5</v>
      </c>
      <c r="BG46" s="212">
        <v>11</v>
      </c>
      <c r="BH46" s="60"/>
      <c r="BI46" s="100"/>
      <c r="BJ46" s="100"/>
      <c r="BK46" s="63"/>
      <c r="BL46" s="100"/>
      <c r="BM46" s="100"/>
      <c r="BN46" s="216"/>
    </row>
    <row r="47" spans="1:66" s="211" customFormat="1" ht="18" customHeight="1" x14ac:dyDescent="0.2">
      <c r="A47" s="240"/>
      <c r="B47" s="206" t="s">
        <v>53</v>
      </c>
      <c r="C47" s="218">
        <v>2</v>
      </c>
      <c r="D47" s="208">
        <v>2</v>
      </c>
      <c r="E47" s="209">
        <v>0</v>
      </c>
      <c r="F47" s="210">
        <v>12</v>
      </c>
      <c r="G47" s="210">
        <f t="shared" si="76"/>
        <v>242</v>
      </c>
      <c r="H47" s="210">
        <v>120</v>
      </c>
      <c r="I47" s="210">
        <v>122</v>
      </c>
      <c r="J47" s="210">
        <f t="shared" si="77"/>
        <v>82</v>
      </c>
      <c r="K47" s="210">
        <v>34</v>
      </c>
      <c r="L47" s="210">
        <v>48</v>
      </c>
      <c r="M47" s="208">
        <f t="shared" si="78"/>
        <v>78</v>
      </c>
      <c r="N47" s="210">
        <v>42</v>
      </c>
      <c r="O47" s="208">
        <v>36</v>
      </c>
      <c r="P47" s="208">
        <f t="shared" si="79"/>
        <v>82</v>
      </c>
      <c r="Q47" s="208">
        <v>44</v>
      </c>
      <c r="R47" s="210">
        <v>38</v>
      </c>
      <c r="T47" s="240"/>
      <c r="U47" s="206" t="s">
        <v>53</v>
      </c>
      <c r="V47" s="212">
        <f t="shared" si="80"/>
        <v>30</v>
      </c>
      <c r="W47" s="212">
        <v>15</v>
      </c>
      <c r="X47" s="212">
        <v>15</v>
      </c>
      <c r="Y47" s="212">
        <v>2</v>
      </c>
      <c r="Z47" s="209">
        <v>0</v>
      </c>
      <c r="AA47" s="209">
        <v>0</v>
      </c>
      <c r="AB47" s="209">
        <v>0</v>
      </c>
      <c r="AC47" s="212">
        <v>1</v>
      </c>
      <c r="AD47" s="209">
        <v>1</v>
      </c>
      <c r="AE47" s="209">
        <v>0</v>
      </c>
      <c r="AF47" s="209">
        <v>0</v>
      </c>
      <c r="AG47" s="209">
        <v>0</v>
      </c>
      <c r="AH47" s="209">
        <v>0</v>
      </c>
      <c r="AI47" s="212">
        <v>12</v>
      </c>
      <c r="AJ47" s="213">
        <v>12</v>
      </c>
      <c r="AK47" s="209">
        <v>0</v>
      </c>
      <c r="AL47" s="214">
        <v>0</v>
      </c>
      <c r="AM47" s="210">
        <v>2</v>
      </c>
      <c r="AN47" s="214">
        <v>0</v>
      </c>
      <c r="AO47" s="214">
        <v>0</v>
      </c>
      <c r="AP47" s="212">
        <v>0</v>
      </c>
      <c r="AQ47" s="214">
        <v>0</v>
      </c>
      <c r="AR47" s="212">
        <v>0</v>
      </c>
      <c r="AS47" s="214">
        <v>0</v>
      </c>
      <c r="AT47" s="212">
        <f t="shared" si="81"/>
        <v>4</v>
      </c>
      <c r="AU47" s="212">
        <v>2</v>
      </c>
      <c r="AV47" s="212">
        <v>2</v>
      </c>
      <c r="AW47" s="209">
        <v>1</v>
      </c>
      <c r="AX47" s="212">
        <v>2</v>
      </c>
      <c r="AY47" s="209">
        <v>0</v>
      </c>
      <c r="AZ47" s="209">
        <v>0</v>
      </c>
      <c r="BA47" s="212">
        <f t="shared" si="82"/>
        <v>1</v>
      </c>
      <c r="BB47" s="214">
        <f t="shared" si="83"/>
        <v>0</v>
      </c>
      <c r="BC47" s="217"/>
      <c r="BD47" s="240"/>
      <c r="BE47" s="206" t="s">
        <v>53</v>
      </c>
      <c r="BF47" s="212">
        <v>4</v>
      </c>
      <c r="BG47" s="212">
        <v>9</v>
      </c>
      <c r="BH47" s="60"/>
      <c r="BI47" s="63"/>
      <c r="BJ47" s="100"/>
      <c r="BK47" s="63"/>
      <c r="BL47" s="100"/>
      <c r="BM47" s="100"/>
      <c r="BN47" s="216"/>
    </row>
    <row r="48" spans="1:66" s="211" customFormat="1" ht="18" customHeight="1" x14ac:dyDescent="0.2">
      <c r="A48" s="240"/>
      <c r="B48" s="206" t="s">
        <v>54</v>
      </c>
      <c r="C48" s="218">
        <v>1</v>
      </c>
      <c r="D48" s="208">
        <v>1</v>
      </c>
      <c r="E48" s="209">
        <v>0</v>
      </c>
      <c r="F48" s="210">
        <v>5</v>
      </c>
      <c r="G48" s="210">
        <f t="shared" si="76"/>
        <v>93</v>
      </c>
      <c r="H48" s="210">
        <v>49</v>
      </c>
      <c r="I48" s="210">
        <v>44</v>
      </c>
      <c r="J48" s="210">
        <f t="shared" si="77"/>
        <v>32</v>
      </c>
      <c r="K48" s="210">
        <v>17</v>
      </c>
      <c r="L48" s="210">
        <v>15</v>
      </c>
      <c r="M48" s="208">
        <f t="shared" si="78"/>
        <v>32</v>
      </c>
      <c r="N48" s="210">
        <v>17</v>
      </c>
      <c r="O48" s="208">
        <v>15</v>
      </c>
      <c r="P48" s="208">
        <f t="shared" si="79"/>
        <v>29</v>
      </c>
      <c r="Q48" s="208">
        <v>15</v>
      </c>
      <c r="R48" s="210">
        <v>14</v>
      </c>
      <c r="T48" s="240"/>
      <c r="U48" s="206" t="s">
        <v>54</v>
      </c>
      <c r="V48" s="212">
        <f t="shared" si="80"/>
        <v>14</v>
      </c>
      <c r="W48" s="212">
        <v>10</v>
      </c>
      <c r="X48" s="212">
        <v>4</v>
      </c>
      <c r="Y48" s="212">
        <v>1</v>
      </c>
      <c r="Z48" s="209">
        <v>0</v>
      </c>
      <c r="AA48" s="209">
        <v>0</v>
      </c>
      <c r="AB48" s="209">
        <v>0</v>
      </c>
      <c r="AC48" s="212">
        <v>2</v>
      </c>
      <c r="AD48" s="209">
        <v>0</v>
      </c>
      <c r="AE48" s="209">
        <v>0</v>
      </c>
      <c r="AF48" s="209">
        <v>0</v>
      </c>
      <c r="AG48" s="209">
        <v>0</v>
      </c>
      <c r="AH48" s="209">
        <v>0</v>
      </c>
      <c r="AI48" s="212">
        <v>7</v>
      </c>
      <c r="AJ48" s="213">
        <v>3</v>
      </c>
      <c r="AK48" s="209">
        <v>0</v>
      </c>
      <c r="AL48" s="214">
        <v>0</v>
      </c>
      <c r="AM48" s="210">
        <v>1</v>
      </c>
      <c r="AN48" s="214">
        <v>0</v>
      </c>
      <c r="AO48" s="209">
        <v>0</v>
      </c>
      <c r="AP48" s="212">
        <v>0</v>
      </c>
      <c r="AQ48" s="209">
        <v>0</v>
      </c>
      <c r="AR48" s="212">
        <v>0</v>
      </c>
      <c r="AS48" s="214">
        <v>0</v>
      </c>
      <c r="AT48" s="212">
        <f t="shared" si="81"/>
        <v>6</v>
      </c>
      <c r="AU48" s="212">
        <v>4</v>
      </c>
      <c r="AV48" s="212">
        <v>2</v>
      </c>
      <c r="AW48" s="212">
        <v>1</v>
      </c>
      <c r="AX48" s="209">
        <v>0</v>
      </c>
      <c r="AY48" s="209">
        <v>0</v>
      </c>
      <c r="AZ48" s="209">
        <v>0</v>
      </c>
      <c r="BA48" s="212">
        <f t="shared" si="82"/>
        <v>3</v>
      </c>
      <c r="BB48" s="214">
        <f t="shared" si="83"/>
        <v>2</v>
      </c>
      <c r="BC48" s="217"/>
      <c r="BD48" s="240"/>
      <c r="BE48" s="206" t="s">
        <v>54</v>
      </c>
      <c r="BF48" s="209">
        <v>2</v>
      </c>
      <c r="BG48" s="209">
        <v>2</v>
      </c>
      <c r="BH48" s="69"/>
      <c r="BI48" s="100"/>
      <c r="BJ48" s="100"/>
      <c r="BK48" s="100"/>
      <c r="BL48" s="100"/>
      <c r="BM48" s="100"/>
      <c r="BN48" s="216"/>
    </row>
    <row r="49" spans="1:66" s="211" customFormat="1" ht="18" customHeight="1" x14ac:dyDescent="0.2">
      <c r="A49" s="240"/>
      <c r="B49" s="206" t="s">
        <v>55</v>
      </c>
      <c r="C49" s="218">
        <v>2</v>
      </c>
      <c r="D49" s="208">
        <v>2</v>
      </c>
      <c r="E49" s="209">
        <v>0</v>
      </c>
      <c r="F49" s="210">
        <v>14</v>
      </c>
      <c r="G49" s="210">
        <f t="shared" si="76"/>
        <v>436</v>
      </c>
      <c r="H49" s="210">
        <v>200</v>
      </c>
      <c r="I49" s="210">
        <v>236</v>
      </c>
      <c r="J49" s="210">
        <f t="shared" si="77"/>
        <v>126</v>
      </c>
      <c r="K49" s="210">
        <v>55</v>
      </c>
      <c r="L49" s="210">
        <v>71</v>
      </c>
      <c r="M49" s="208">
        <f t="shared" si="78"/>
        <v>151</v>
      </c>
      <c r="N49" s="208">
        <v>76</v>
      </c>
      <c r="O49" s="208">
        <v>75</v>
      </c>
      <c r="P49" s="208">
        <f t="shared" si="79"/>
        <v>159</v>
      </c>
      <c r="Q49" s="208">
        <v>69</v>
      </c>
      <c r="R49" s="210">
        <v>90</v>
      </c>
      <c r="T49" s="240"/>
      <c r="U49" s="206" t="s">
        <v>55</v>
      </c>
      <c r="V49" s="212">
        <f t="shared" si="80"/>
        <v>34</v>
      </c>
      <c r="W49" s="212">
        <v>17</v>
      </c>
      <c r="X49" s="212">
        <v>17</v>
      </c>
      <c r="Y49" s="212">
        <v>2</v>
      </c>
      <c r="Z49" s="209">
        <v>0</v>
      </c>
      <c r="AA49" s="209">
        <v>0</v>
      </c>
      <c r="AB49" s="209">
        <v>0</v>
      </c>
      <c r="AC49" s="212">
        <v>1</v>
      </c>
      <c r="AD49" s="209">
        <v>1</v>
      </c>
      <c r="AE49" s="209">
        <v>0</v>
      </c>
      <c r="AF49" s="209">
        <v>0</v>
      </c>
      <c r="AG49" s="209">
        <v>0</v>
      </c>
      <c r="AH49" s="209">
        <v>0</v>
      </c>
      <c r="AI49" s="212">
        <v>11</v>
      </c>
      <c r="AJ49" s="213">
        <v>14</v>
      </c>
      <c r="AK49" s="209">
        <v>0</v>
      </c>
      <c r="AL49" s="214">
        <v>0</v>
      </c>
      <c r="AM49" s="210">
        <v>2</v>
      </c>
      <c r="AN49" s="214">
        <v>0</v>
      </c>
      <c r="AO49" s="212">
        <v>0</v>
      </c>
      <c r="AP49" s="212">
        <v>0</v>
      </c>
      <c r="AQ49" s="212">
        <v>3</v>
      </c>
      <c r="AR49" s="212">
        <v>0</v>
      </c>
      <c r="AS49" s="212">
        <v>0</v>
      </c>
      <c r="AT49" s="212">
        <f t="shared" si="81"/>
        <v>4</v>
      </c>
      <c r="AU49" s="212">
        <v>1</v>
      </c>
      <c r="AV49" s="212">
        <v>3</v>
      </c>
      <c r="AW49" s="212">
        <v>1</v>
      </c>
      <c r="AX49" s="212">
        <v>3</v>
      </c>
      <c r="AY49" s="209">
        <v>0</v>
      </c>
      <c r="AZ49" s="209">
        <v>0</v>
      </c>
      <c r="BA49" s="212">
        <f t="shared" si="82"/>
        <v>0</v>
      </c>
      <c r="BB49" s="213">
        <f t="shared" si="83"/>
        <v>0</v>
      </c>
      <c r="BC49" s="215"/>
      <c r="BD49" s="240"/>
      <c r="BE49" s="206" t="s">
        <v>55</v>
      </c>
      <c r="BF49" s="212">
        <v>1</v>
      </c>
      <c r="BG49" s="212">
        <v>2</v>
      </c>
      <c r="BH49" s="60"/>
      <c r="BI49" s="100"/>
      <c r="BJ49" s="100"/>
      <c r="BK49" s="63"/>
      <c r="BL49" s="100"/>
      <c r="BM49" s="100"/>
      <c r="BN49" s="216"/>
    </row>
    <row r="50" spans="1:66" s="211" customFormat="1" ht="18" customHeight="1" x14ac:dyDescent="0.2">
      <c r="A50" s="240"/>
      <c r="B50" s="206" t="s">
        <v>192</v>
      </c>
      <c r="C50" s="218">
        <v>4</v>
      </c>
      <c r="D50" s="208">
        <v>4</v>
      </c>
      <c r="E50" s="209">
        <v>0</v>
      </c>
      <c r="F50" s="208">
        <v>14</v>
      </c>
      <c r="G50" s="208">
        <f t="shared" si="76"/>
        <v>230</v>
      </c>
      <c r="H50" s="208">
        <v>108</v>
      </c>
      <c r="I50" s="210">
        <v>122</v>
      </c>
      <c r="J50" s="210">
        <f t="shared" si="77"/>
        <v>75</v>
      </c>
      <c r="K50" s="210">
        <v>33</v>
      </c>
      <c r="L50" s="210">
        <v>42</v>
      </c>
      <c r="M50" s="210">
        <f t="shared" si="78"/>
        <v>73</v>
      </c>
      <c r="N50" s="210">
        <v>34</v>
      </c>
      <c r="O50" s="208">
        <v>39</v>
      </c>
      <c r="P50" s="208">
        <f t="shared" si="79"/>
        <v>82</v>
      </c>
      <c r="Q50" s="208">
        <v>41</v>
      </c>
      <c r="R50" s="210">
        <v>41</v>
      </c>
      <c r="T50" s="240"/>
      <c r="U50" s="206" t="s">
        <v>192</v>
      </c>
      <c r="V50" s="212">
        <f t="shared" si="80"/>
        <v>46</v>
      </c>
      <c r="W50" s="212">
        <v>27</v>
      </c>
      <c r="X50" s="212">
        <v>19</v>
      </c>
      <c r="Y50" s="212">
        <v>4</v>
      </c>
      <c r="Z50" s="209">
        <v>0</v>
      </c>
      <c r="AA50" s="209">
        <v>0</v>
      </c>
      <c r="AB50" s="209">
        <v>0</v>
      </c>
      <c r="AC50" s="212">
        <v>4</v>
      </c>
      <c r="AD50" s="209">
        <v>0</v>
      </c>
      <c r="AE50" s="209">
        <v>0</v>
      </c>
      <c r="AF50" s="209">
        <v>0</v>
      </c>
      <c r="AG50" s="209">
        <v>0</v>
      </c>
      <c r="AH50" s="209">
        <v>0</v>
      </c>
      <c r="AI50" s="212">
        <v>17</v>
      </c>
      <c r="AJ50" s="213">
        <v>12</v>
      </c>
      <c r="AK50" s="209">
        <v>0</v>
      </c>
      <c r="AL50" s="214">
        <v>0</v>
      </c>
      <c r="AM50" s="210">
        <v>4</v>
      </c>
      <c r="AN50" s="214">
        <v>0</v>
      </c>
      <c r="AO50" s="214">
        <v>0</v>
      </c>
      <c r="AP50" s="209">
        <v>1</v>
      </c>
      <c r="AQ50" s="214">
        <v>2</v>
      </c>
      <c r="AR50" s="209">
        <v>2</v>
      </c>
      <c r="AS50" s="209">
        <v>0</v>
      </c>
      <c r="AT50" s="212">
        <f t="shared" si="81"/>
        <v>13</v>
      </c>
      <c r="AU50" s="212">
        <v>0</v>
      </c>
      <c r="AV50" s="212">
        <v>13</v>
      </c>
      <c r="AW50" s="212">
        <v>0</v>
      </c>
      <c r="AX50" s="212">
        <v>5</v>
      </c>
      <c r="AY50" s="209">
        <v>0</v>
      </c>
      <c r="AZ50" s="209">
        <v>0</v>
      </c>
      <c r="BA50" s="212">
        <f t="shared" si="82"/>
        <v>0</v>
      </c>
      <c r="BB50" s="213">
        <f t="shared" si="83"/>
        <v>8</v>
      </c>
      <c r="BC50" s="215"/>
      <c r="BD50" s="240"/>
      <c r="BE50" s="206" t="s">
        <v>192</v>
      </c>
      <c r="BF50" s="213">
        <v>2</v>
      </c>
      <c r="BG50" s="212">
        <v>3</v>
      </c>
      <c r="BH50" s="60"/>
      <c r="BI50" s="100"/>
      <c r="BJ50" s="100"/>
      <c r="BK50" s="63"/>
      <c r="BL50" s="100"/>
      <c r="BM50" s="100"/>
      <c r="BN50" s="216"/>
    </row>
    <row r="51" spans="1:66" s="272" customFormat="1" ht="18" customHeight="1" x14ac:dyDescent="0.2">
      <c r="A51" s="229"/>
      <c r="B51" s="230" t="s">
        <v>178</v>
      </c>
      <c r="C51" s="297">
        <v>3</v>
      </c>
      <c r="D51" s="271">
        <v>3</v>
      </c>
      <c r="E51" s="301">
        <v>0</v>
      </c>
      <c r="F51" s="271">
        <v>30</v>
      </c>
      <c r="G51" s="271">
        <f t="shared" si="76"/>
        <v>704</v>
      </c>
      <c r="H51" s="271">
        <v>355</v>
      </c>
      <c r="I51" s="271">
        <v>349</v>
      </c>
      <c r="J51" s="271">
        <f t="shared" si="77"/>
        <v>225</v>
      </c>
      <c r="K51" s="271">
        <v>117</v>
      </c>
      <c r="L51" s="271">
        <v>108</v>
      </c>
      <c r="M51" s="271">
        <f t="shared" si="78"/>
        <v>257</v>
      </c>
      <c r="N51" s="297">
        <v>129</v>
      </c>
      <c r="O51" s="271">
        <v>128</v>
      </c>
      <c r="P51" s="271">
        <f t="shared" si="79"/>
        <v>222</v>
      </c>
      <c r="Q51" s="271">
        <v>109</v>
      </c>
      <c r="R51" s="271">
        <v>113</v>
      </c>
      <c r="T51" s="229"/>
      <c r="U51" s="230" t="s">
        <v>178</v>
      </c>
      <c r="V51" s="236">
        <f t="shared" si="80"/>
        <v>68</v>
      </c>
      <c r="W51" s="236">
        <v>30</v>
      </c>
      <c r="X51" s="232">
        <v>38</v>
      </c>
      <c r="Y51" s="232">
        <v>2</v>
      </c>
      <c r="Z51" s="269">
        <v>1</v>
      </c>
      <c r="AA51" s="269">
        <v>0</v>
      </c>
      <c r="AB51" s="269">
        <v>0</v>
      </c>
      <c r="AC51" s="232">
        <v>3</v>
      </c>
      <c r="AD51" s="269">
        <v>0</v>
      </c>
      <c r="AE51" s="269">
        <v>0</v>
      </c>
      <c r="AF51" s="269">
        <v>0</v>
      </c>
      <c r="AG51" s="269">
        <v>0</v>
      </c>
      <c r="AH51" s="269">
        <v>0</v>
      </c>
      <c r="AI51" s="232">
        <v>21</v>
      </c>
      <c r="AJ51" s="232">
        <v>28</v>
      </c>
      <c r="AK51" s="269">
        <v>0</v>
      </c>
      <c r="AL51" s="269">
        <v>0</v>
      </c>
      <c r="AM51" s="271">
        <v>3</v>
      </c>
      <c r="AN51" s="269">
        <v>0</v>
      </c>
      <c r="AO51" s="269">
        <v>0</v>
      </c>
      <c r="AP51" s="232">
        <v>1</v>
      </c>
      <c r="AQ51" s="269">
        <v>4</v>
      </c>
      <c r="AR51" s="232">
        <v>5</v>
      </c>
      <c r="AS51" s="300">
        <v>1</v>
      </c>
      <c r="AT51" s="232">
        <f t="shared" si="81"/>
        <v>12</v>
      </c>
      <c r="AU51" s="232">
        <v>7</v>
      </c>
      <c r="AV51" s="232">
        <v>5</v>
      </c>
      <c r="AW51" s="232">
        <v>2</v>
      </c>
      <c r="AX51" s="232">
        <v>2</v>
      </c>
      <c r="AY51" s="273">
        <v>0</v>
      </c>
      <c r="AZ51" s="273">
        <v>1</v>
      </c>
      <c r="BA51" s="236">
        <f t="shared" si="82"/>
        <v>5</v>
      </c>
      <c r="BB51" s="232">
        <f t="shared" si="83"/>
        <v>2</v>
      </c>
      <c r="BC51" s="278"/>
      <c r="BD51" s="229"/>
      <c r="BE51" s="230" t="s">
        <v>178</v>
      </c>
      <c r="BF51" s="232">
        <v>7</v>
      </c>
      <c r="BG51" s="236">
        <v>16</v>
      </c>
      <c r="BH51" s="60"/>
      <c r="BI51" s="100"/>
      <c r="BJ51" s="100"/>
      <c r="BK51" s="63"/>
      <c r="BL51" s="100"/>
      <c r="BM51" s="100"/>
      <c r="BN51" s="299"/>
    </row>
    <row r="52" spans="1:66" s="170" customFormat="1" ht="18" customHeight="1" x14ac:dyDescent="0.2">
      <c r="A52" s="449" t="s">
        <v>190</v>
      </c>
      <c r="B52" s="450"/>
      <c r="C52" s="175">
        <v>7</v>
      </c>
      <c r="D52" s="175">
        <f t="shared" ref="D52:R52" si="84">SUM(D53:D56)</f>
        <v>7</v>
      </c>
      <c r="E52" s="175">
        <f t="shared" si="84"/>
        <v>0</v>
      </c>
      <c r="F52" s="175">
        <f t="shared" si="84"/>
        <v>30</v>
      </c>
      <c r="G52" s="175">
        <f t="shared" si="84"/>
        <v>364</v>
      </c>
      <c r="H52" s="175">
        <f t="shared" si="84"/>
        <v>191</v>
      </c>
      <c r="I52" s="175">
        <f t="shared" si="84"/>
        <v>173</v>
      </c>
      <c r="J52" s="175">
        <f t="shared" si="84"/>
        <v>122</v>
      </c>
      <c r="K52" s="167">
        <f t="shared" si="84"/>
        <v>59</v>
      </c>
      <c r="L52" s="175">
        <f t="shared" si="84"/>
        <v>63</v>
      </c>
      <c r="M52" s="175">
        <f t="shared" si="84"/>
        <v>108</v>
      </c>
      <c r="N52" s="175">
        <f t="shared" si="84"/>
        <v>64</v>
      </c>
      <c r="O52" s="175">
        <f t="shared" si="84"/>
        <v>44</v>
      </c>
      <c r="P52" s="175">
        <f t="shared" si="84"/>
        <v>134</v>
      </c>
      <c r="Q52" s="175">
        <f t="shared" si="84"/>
        <v>68</v>
      </c>
      <c r="R52" s="175">
        <f t="shared" si="84"/>
        <v>66</v>
      </c>
      <c r="S52" s="168"/>
      <c r="T52" s="449" t="s">
        <v>190</v>
      </c>
      <c r="U52" s="464"/>
      <c r="V52" s="163">
        <f t="shared" ref="V52:BB52" si="85">SUM(V53:V56)</f>
        <v>77</v>
      </c>
      <c r="W52" s="163">
        <f t="shared" si="85"/>
        <v>44</v>
      </c>
      <c r="X52" s="163">
        <f t="shared" si="85"/>
        <v>33</v>
      </c>
      <c r="Y52" s="163">
        <f t="shared" si="85"/>
        <v>5</v>
      </c>
      <c r="Z52" s="163">
        <f t="shared" si="85"/>
        <v>0</v>
      </c>
      <c r="AA52" s="163">
        <f t="shared" si="85"/>
        <v>0</v>
      </c>
      <c r="AB52" s="163">
        <f t="shared" si="85"/>
        <v>0</v>
      </c>
      <c r="AC52" s="163">
        <f t="shared" si="85"/>
        <v>6</v>
      </c>
      <c r="AD52" s="163">
        <f t="shared" si="85"/>
        <v>1</v>
      </c>
      <c r="AE52" s="163">
        <f t="shared" si="85"/>
        <v>0</v>
      </c>
      <c r="AF52" s="163">
        <f t="shared" si="85"/>
        <v>0</v>
      </c>
      <c r="AG52" s="163">
        <f t="shared" si="85"/>
        <v>0</v>
      </c>
      <c r="AH52" s="163">
        <f t="shared" si="85"/>
        <v>0</v>
      </c>
      <c r="AI52" s="163">
        <f t="shared" si="85"/>
        <v>27</v>
      </c>
      <c r="AJ52" s="164">
        <f t="shared" si="85"/>
        <v>19</v>
      </c>
      <c r="AK52" s="163">
        <f t="shared" si="85"/>
        <v>0</v>
      </c>
      <c r="AL52" s="163">
        <f t="shared" si="85"/>
        <v>0</v>
      </c>
      <c r="AM52" s="163">
        <f t="shared" si="85"/>
        <v>5</v>
      </c>
      <c r="AN52" s="163">
        <f t="shared" si="85"/>
        <v>0</v>
      </c>
      <c r="AO52" s="163">
        <f t="shared" si="85"/>
        <v>0</v>
      </c>
      <c r="AP52" s="163">
        <f t="shared" si="85"/>
        <v>0</v>
      </c>
      <c r="AQ52" s="163">
        <f t="shared" si="85"/>
        <v>6</v>
      </c>
      <c r="AR52" s="163">
        <f t="shared" si="85"/>
        <v>8</v>
      </c>
      <c r="AS52" s="163">
        <f t="shared" si="85"/>
        <v>8</v>
      </c>
      <c r="AT52" s="163">
        <f t="shared" si="85"/>
        <v>11</v>
      </c>
      <c r="AU52" s="163">
        <f t="shared" si="85"/>
        <v>5</v>
      </c>
      <c r="AV52" s="163">
        <f t="shared" si="85"/>
        <v>6</v>
      </c>
      <c r="AW52" s="163">
        <f t="shared" si="85"/>
        <v>1</v>
      </c>
      <c r="AX52" s="163">
        <f t="shared" si="85"/>
        <v>4</v>
      </c>
      <c r="AY52" s="163">
        <f t="shared" si="85"/>
        <v>0</v>
      </c>
      <c r="AZ52" s="163">
        <f t="shared" si="85"/>
        <v>0</v>
      </c>
      <c r="BA52" s="163">
        <f t="shared" si="85"/>
        <v>4</v>
      </c>
      <c r="BB52" s="164">
        <f t="shared" si="85"/>
        <v>2</v>
      </c>
      <c r="BC52" s="169"/>
      <c r="BD52" s="449" t="s">
        <v>190</v>
      </c>
      <c r="BE52" s="464"/>
      <c r="BF52" s="164">
        <f t="shared" ref="BF52:BG52" si="86">SUM(BF53:BF56)</f>
        <v>6</v>
      </c>
      <c r="BG52" s="163">
        <f t="shared" si="86"/>
        <v>7</v>
      </c>
      <c r="BH52" s="56"/>
      <c r="BI52" s="316"/>
      <c r="BJ52" s="316"/>
      <c r="BK52" s="316"/>
      <c r="BL52" s="316"/>
      <c r="BM52" s="316"/>
      <c r="BN52" s="174"/>
    </row>
    <row r="53" spans="1:66" s="252" customFormat="1" ht="18" customHeight="1" x14ac:dyDescent="0.2">
      <c r="A53" s="233"/>
      <c r="B53" s="225" t="s">
        <v>56</v>
      </c>
      <c r="C53" s="295">
        <v>2</v>
      </c>
      <c r="D53" s="249">
        <v>2</v>
      </c>
      <c r="E53" s="265">
        <v>0</v>
      </c>
      <c r="F53" s="249">
        <v>10</v>
      </c>
      <c r="G53" s="295">
        <f t="shared" ref="G53:G56" si="87">SUM(H53:I53)</f>
        <v>139</v>
      </c>
      <c r="H53" s="249">
        <v>77</v>
      </c>
      <c r="I53" s="249">
        <v>62</v>
      </c>
      <c r="J53" s="249">
        <f t="shared" ref="J53:J56" si="88">SUM(K53:L53)</f>
        <v>43</v>
      </c>
      <c r="K53" s="249">
        <v>22</v>
      </c>
      <c r="L53" s="249">
        <v>21</v>
      </c>
      <c r="M53" s="249">
        <f t="shared" ref="M53:M56" si="89">SUM(N53:O53)</f>
        <v>42</v>
      </c>
      <c r="N53" s="249">
        <v>27</v>
      </c>
      <c r="O53" s="275">
        <v>15</v>
      </c>
      <c r="P53" s="250">
        <f t="shared" ref="P53:P56" si="90">SUM(Q53:R53)</f>
        <v>54</v>
      </c>
      <c r="Q53" s="249">
        <v>28</v>
      </c>
      <c r="R53" s="249">
        <v>26</v>
      </c>
      <c r="T53" s="233"/>
      <c r="U53" s="225" t="s">
        <v>56</v>
      </c>
      <c r="V53" s="228">
        <f t="shared" ref="V53:V56" si="91">SUM(W53:X53)</f>
        <v>27</v>
      </c>
      <c r="W53" s="228">
        <v>14</v>
      </c>
      <c r="X53" s="228">
        <v>13</v>
      </c>
      <c r="Y53" s="228">
        <v>2</v>
      </c>
      <c r="Z53" s="254">
        <v>0</v>
      </c>
      <c r="AA53" s="254">
        <v>0</v>
      </c>
      <c r="AB53" s="254">
        <v>0</v>
      </c>
      <c r="AC53" s="228">
        <v>1</v>
      </c>
      <c r="AD53" s="254">
        <v>1</v>
      </c>
      <c r="AE53" s="254">
        <v>0</v>
      </c>
      <c r="AF53" s="254">
        <v>0</v>
      </c>
      <c r="AG53" s="254">
        <v>0</v>
      </c>
      <c r="AH53" s="254">
        <v>0</v>
      </c>
      <c r="AI53" s="228">
        <v>9</v>
      </c>
      <c r="AJ53" s="226">
        <v>8</v>
      </c>
      <c r="AK53" s="254">
        <v>0</v>
      </c>
      <c r="AL53" s="265">
        <v>0</v>
      </c>
      <c r="AM53" s="249">
        <v>2</v>
      </c>
      <c r="AN53" s="265">
        <v>0</v>
      </c>
      <c r="AO53" s="228">
        <v>0</v>
      </c>
      <c r="AP53" s="265">
        <v>0</v>
      </c>
      <c r="AQ53" s="228">
        <v>2</v>
      </c>
      <c r="AR53" s="265">
        <v>2</v>
      </c>
      <c r="AS53" s="302">
        <v>0</v>
      </c>
      <c r="AT53" s="228">
        <f t="shared" ref="AT53:AT56" si="92">SUM(AU53:AV53)</f>
        <v>5</v>
      </c>
      <c r="AU53" s="228">
        <v>2</v>
      </c>
      <c r="AV53" s="228">
        <v>3</v>
      </c>
      <c r="AW53" s="228">
        <v>0</v>
      </c>
      <c r="AX53" s="226">
        <v>2</v>
      </c>
      <c r="AY53" s="279">
        <v>0</v>
      </c>
      <c r="AZ53" s="265">
        <v>0</v>
      </c>
      <c r="BA53" s="226">
        <f t="shared" ref="BA53:BA56" si="93">AU53-AW53-AY53</f>
        <v>2</v>
      </c>
      <c r="BB53" s="265">
        <f t="shared" ref="BB53:BB56" si="94">AV53-AX53-AZ53</f>
        <v>1</v>
      </c>
      <c r="BC53" s="266"/>
      <c r="BD53" s="233"/>
      <c r="BE53" s="225" t="s">
        <v>56</v>
      </c>
      <c r="BF53" s="228">
        <v>2</v>
      </c>
      <c r="BG53" s="228">
        <v>2</v>
      </c>
      <c r="BH53" s="60"/>
      <c r="BI53" s="100"/>
      <c r="BJ53" s="100"/>
      <c r="BK53" s="63"/>
      <c r="BL53" s="100"/>
      <c r="BM53" s="100"/>
      <c r="BN53" s="296"/>
    </row>
    <row r="54" spans="1:66" s="211" customFormat="1" ht="18" customHeight="1" x14ac:dyDescent="0.2">
      <c r="A54" s="234"/>
      <c r="B54" s="206" t="s">
        <v>57</v>
      </c>
      <c r="C54" s="207">
        <v>1</v>
      </c>
      <c r="D54" s="210">
        <v>1</v>
      </c>
      <c r="E54" s="209">
        <v>0</v>
      </c>
      <c r="F54" s="210">
        <v>8</v>
      </c>
      <c r="G54" s="210">
        <f t="shared" si="87"/>
        <v>137</v>
      </c>
      <c r="H54" s="210">
        <v>73</v>
      </c>
      <c r="I54" s="210">
        <v>64</v>
      </c>
      <c r="J54" s="210">
        <f t="shared" si="88"/>
        <v>49</v>
      </c>
      <c r="K54" s="210">
        <v>24</v>
      </c>
      <c r="L54" s="210">
        <v>25</v>
      </c>
      <c r="M54" s="208">
        <f t="shared" si="89"/>
        <v>42</v>
      </c>
      <c r="N54" s="208">
        <v>25</v>
      </c>
      <c r="O54" s="208">
        <v>17</v>
      </c>
      <c r="P54" s="208">
        <f t="shared" si="90"/>
        <v>46</v>
      </c>
      <c r="Q54" s="208">
        <v>24</v>
      </c>
      <c r="R54" s="210">
        <v>22</v>
      </c>
      <c r="T54" s="234"/>
      <c r="U54" s="206" t="s">
        <v>57</v>
      </c>
      <c r="V54" s="213">
        <f t="shared" si="91"/>
        <v>21</v>
      </c>
      <c r="W54" s="212">
        <v>13</v>
      </c>
      <c r="X54" s="212">
        <v>8</v>
      </c>
      <c r="Y54" s="212">
        <v>1</v>
      </c>
      <c r="Z54" s="209">
        <v>0</v>
      </c>
      <c r="AA54" s="209">
        <v>0</v>
      </c>
      <c r="AB54" s="209">
        <v>0</v>
      </c>
      <c r="AC54" s="212">
        <v>1</v>
      </c>
      <c r="AD54" s="209">
        <v>0</v>
      </c>
      <c r="AE54" s="209">
        <v>0</v>
      </c>
      <c r="AF54" s="209">
        <v>0</v>
      </c>
      <c r="AG54" s="209">
        <v>0</v>
      </c>
      <c r="AH54" s="209">
        <v>0</v>
      </c>
      <c r="AI54" s="212">
        <v>9</v>
      </c>
      <c r="AJ54" s="213">
        <v>4</v>
      </c>
      <c r="AK54" s="209">
        <v>0</v>
      </c>
      <c r="AL54" s="214">
        <v>0</v>
      </c>
      <c r="AM54" s="210">
        <v>1</v>
      </c>
      <c r="AN54" s="214">
        <v>0</v>
      </c>
      <c r="AO54" s="212">
        <v>0</v>
      </c>
      <c r="AP54" s="209">
        <v>0</v>
      </c>
      <c r="AQ54" s="212">
        <v>2</v>
      </c>
      <c r="AR54" s="209">
        <v>3</v>
      </c>
      <c r="AS54" s="212">
        <v>3</v>
      </c>
      <c r="AT54" s="212">
        <f t="shared" si="92"/>
        <v>2</v>
      </c>
      <c r="AU54" s="212">
        <v>1</v>
      </c>
      <c r="AV54" s="212">
        <v>1</v>
      </c>
      <c r="AW54" s="213">
        <v>0</v>
      </c>
      <c r="AX54" s="213">
        <v>1</v>
      </c>
      <c r="AY54" s="220">
        <v>0</v>
      </c>
      <c r="AZ54" s="209">
        <v>0</v>
      </c>
      <c r="BA54" s="212">
        <f t="shared" si="93"/>
        <v>1</v>
      </c>
      <c r="BB54" s="214">
        <f t="shared" si="94"/>
        <v>0</v>
      </c>
      <c r="BC54" s="217"/>
      <c r="BD54" s="234"/>
      <c r="BE54" s="206" t="s">
        <v>57</v>
      </c>
      <c r="BF54" s="209">
        <v>2</v>
      </c>
      <c r="BG54" s="209">
        <v>3</v>
      </c>
      <c r="BH54" s="60"/>
      <c r="BI54" s="100"/>
      <c r="BJ54" s="100"/>
      <c r="BK54" s="63"/>
      <c r="BL54" s="100"/>
      <c r="BM54" s="100"/>
      <c r="BN54" s="216"/>
    </row>
    <row r="55" spans="1:66" s="211" customFormat="1" ht="18" customHeight="1" x14ac:dyDescent="0.2">
      <c r="A55" s="234"/>
      <c r="B55" s="206" t="s">
        <v>183</v>
      </c>
      <c r="C55" s="207">
        <v>1</v>
      </c>
      <c r="D55" s="210">
        <v>1</v>
      </c>
      <c r="E55" s="209">
        <v>0</v>
      </c>
      <c r="F55" s="210">
        <v>3</v>
      </c>
      <c r="G55" s="210">
        <f t="shared" si="87"/>
        <v>37</v>
      </c>
      <c r="H55" s="210">
        <v>18</v>
      </c>
      <c r="I55" s="210">
        <v>19</v>
      </c>
      <c r="J55" s="210">
        <f t="shared" si="88"/>
        <v>16</v>
      </c>
      <c r="K55" s="210">
        <v>7</v>
      </c>
      <c r="L55" s="210">
        <v>9</v>
      </c>
      <c r="M55" s="207">
        <f t="shared" si="89"/>
        <v>7</v>
      </c>
      <c r="N55" s="218">
        <v>3</v>
      </c>
      <c r="O55" s="210">
        <v>4</v>
      </c>
      <c r="P55" s="207">
        <f t="shared" si="90"/>
        <v>14</v>
      </c>
      <c r="Q55" s="218">
        <v>8</v>
      </c>
      <c r="R55" s="210">
        <v>6</v>
      </c>
      <c r="T55" s="234"/>
      <c r="U55" s="206" t="s">
        <v>183</v>
      </c>
      <c r="V55" s="212">
        <f t="shared" si="91"/>
        <v>11</v>
      </c>
      <c r="W55" s="212">
        <v>6</v>
      </c>
      <c r="X55" s="212">
        <v>5</v>
      </c>
      <c r="Y55" s="212">
        <v>1</v>
      </c>
      <c r="Z55" s="209">
        <v>0</v>
      </c>
      <c r="AA55" s="209">
        <v>0</v>
      </c>
      <c r="AB55" s="209">
        <v>0</v>
      </c>
      <c r="AC55" s="212">
        <v>1</v>
      </c>
      <c r="AD55" s="209">
        <v>0</v>
      </c>
      <c r="AE55" s="209">
        <v>0</v>
      </c>
      <c r="AF55" s="209">
        <v>0</v>
      </c>
      <c r="AG55" s="209">
        <v>0</v>
      </c>
      <c r="AH55" s="209">
        <v>0</v>
      </c>
      <c r="AI55" s="212">
        <v>3</v>
      </c>
      <c r="AJ55" s="213">
        <v>2</v>
      </c>
      <c r="AK55" s="209">
        <v>0</v>
      </c>
      <c r="AL55" s="214">
        <v>0</v>
      </c>
      <c r="AM55" s="210">
        <v>1</v>
      </c>
      <c r="AN55" s="214">
        <v>0</v>
      </c>
      <c r="AO55" s="214">
        <v>0</v>
      </c>
      <c r="AP55" s="212">
        <v>0</v>
      </c>
      <c r="AQ55" s="214">
        <v>1</v>
      </c>
      <c r="AR55" s="212">
        <v>2</v>
      </c>
      <c r="AS55" s="209">
        <v>0</v>
      </c>
      <c r="AT55" s="212">
        <f t="shared" si="92"/>
        <v>2</v>
      </c>
      <c r="AU55" s="212">
        <v>0</v>
      </c>
      <c r="AV55" s="209">
        <v>2</v>
      </c>
      <c r="AW55" s="213">
        <v>0</v>
      </c>
      <c r="AX55" s="214">
        <v>1</v>
      </c>
      <c r="AY55" s="276">
        <v>0</v>
      </c>
      <c r="AZ55" s="220">
        <v>0</v>
      </c>
      <c r="BA55" s="212">
        <f t="shared" si="93"/>
        <v>0</v>
      </c>
      <c r="BB55" s="214">
        <f t="shared" si="94"/>
        <v>1</v>
      </c>
      <c r="BC55" s="217"/>
      <c r="BD55" s="234"/>
      <c r="BE55" s="206" t="s">
        <v>183</v>
      </c>
      <c r="BF55" s="212">
        <v>0</v>
      </c>
      <c r="BG55" s="212">
        <v>0</v>
      </c>
      <c r="BH55" s="60"/>
      <c r="BI55" s="100"/>
      <c r="BJ55" s="100"/>
      <c r="BK55" s="63"/>
      <c r="BL55" s="100"/>
      <c r="BM55" s="100"/>
      <c r="BN55" s="216"/>
    </row>
    <row r="56" spans="1:66" s="272" customFormat="1" ht="18" customHeight="1" x14ac:dyDescent="0.2">
      <c r="A56" s="239"/>
      <c r="B56" s="230" t="s">
        <v>58</v>
      </c>
      <c r="C56" s="297">
        <v>3</v>
      </c>
      <c r="D56" s="271">
        <v>3</v>
      </c>
      <c r="E56" s="277">
        <v>0</v>
      </c>
      <c r="F56" s="268">
        <v>9</v>
      </c>
      <c r="G56" s="268">
        <f t="shared" si="87"/>
        <v>51</v>
      </c>
      <c r="H56" s="271">
        <v>23</v>
      </c>
      <c r="I56" s="271">
        <v>28</v>
      </c>
      <c r="J56" s="271">
        <f t="shared" si="88"/>
        <v>14</v>
      </c>
      <c r="K56" s="271">
        <v>6</v>
      </c>
      <c r="L56" s="271">
        <v>8</v>
      </c>
      <c r="M56" s="271">
        <f t="shared" si="89"/>
        <v>17</v>
      </c>
      <c r="N56" s="297">
        <v>9</v>
      </c>
      <c r="O56" s="271">
        <v>8</v>
      </c>
      <c r="P56" s="271">
        <f t="shared" si="90"/>
        <v>20</v>
      </c>
      <c r="Q56" s="297">
        <v>8</v>
      </c>
      <c r="R56" s="271">
        <v>12</v>
      </c>
      <c r="T56" s="239"/>
      <c r="U56" s="230" t="s">
        <v>58</v>
      </c>
      <c r="V56" s="236">
        <f t="shared" si="91"/>
        <v>18</v>
      </c>
      <c r="W56" s="236">
        <v>11</v>
      </c>
      <c r="X56" s="232">
        <v>7</v>
      </c>
      <c r="Y56" s="232">
        <v>1</v>
      </c>
      <c r="Z56" s="269">
        <v>0</v>
      </c>
      <c r="AA56" s="269">
        <v>0</v>
      </c>
      <c r="AB56" s="269">
        <v>0</v>
      </c>
      <c r="AC56" s="232">
        <v>3</v>
      </c>
      <c r="AD56" s="269">
        <v>0</v>
      </c>
      <c r="AE56" s="269">
        <v>0</v>
      </c>
      <c r="AF56" s="269">
        <v>0</v>
      </c>
      <c r="AG56" s="269">
        <v>0</v>
      </c>
      <c r="AH56" s="269">
        <v>0</v>
      </c>
      <c r="AI56" s="232">
        <v>6</v>
      </c>
      <c r="AJ56" s="232">
        <v>5</v>
      </c>
      <c r="AK56" s="269">
        <v>0</v>
      </c>
      <c r="AL56" s="269">
        <v>0</v>
      </c>
      <c r="AM56" s="271">
        <v>1</v>
      </c>
      <c r="AN56" s="269">
        <v>0</v>
      </c>
      <c r="AO56" s="232">
        <v>0</v>
      </c>
      <c r="AP56" s="269">
        <v>0</v>
      </c>
      <c r="AQ56" s="232">
        <v>1</v>
      </c>
      <c r="AR56" s="269">
        <v>1</v>
      </c>
      <c r="AS56" s="232">
        <v>5</v>
      </c>
      <c r="AT56" s="232">
        <f t="shared" si="92"/>
        <v>2</v>
      </c>
      <c r="AU56" s="232">
        <v>2</v>
      </c>
      <c r="AV56" s="269">
        <v>0</v>
      </c>
      <c r="AW56" s="232">
        <v>1</v>
      </c>
      <c r="AX56" s="269">
        <v>0</v>
      </c>
      <c r="AY56" s="300">
        <v>0</v>
      </c>
      <c r="AZ56" s="269">
        <v>0</v>
      </c>
      <c r="BA56" s="232">
        <f t="shared" si="93"/>
        <v>1</v>
      </c>
      <c r="BB56" s="269">
        <f t="shared" si="94"/>
        <v>0</v>
      </c>
      <c r="BC56" s="274"/>
      <c r="BD56" s="239"/>
      <c r="BE56" s="230" t="s">
        <v>58</v>
      </c>
      <c r="BF56" s="269">
        <v>2</v>
      </c>
      <c r="BG56" s="273">
        <v>2</v>
      </c>
      <c r="BH56" s="60"/>
      <c r="BI56" s="100"/>
      <c r="BJ56" s="100"/>
      <c r="BK56" s="63"/>
      <c r="BL56" s="100"/>
      <c r="BM56" s="100"/>
      <c r="BN56" s="299"/>
    </row>
    <row r="57" spans="1:66" s="170" customFormat="1" ht="18" customHeight="1" x14ac:dyDescent="0.2">
      <c r="A57" s="449" t="s">
        <v>179</v>
      </c>
      <c r="B57" s="450"/>
      <c r="C57" s="175">
        <v>14</v>
      </c>
      <c r="D57" s="175">
        <f t="shared" ref="D57:R57" si="95">SUM(D58:D63)</f>
        <v>14</v>
      </c>
      <c r="E57" s="175">
        <f t="shared" si="95"/>
        <v>0</v>
      </c>
      <c r="F57" s="175">
        <f t="shared" si="95"/>
        <v>84</v>
      </c>
      <c r="G57" s="175">
        <f t="shared" si="95"/>
        <v>1544</v>
      </c>
      <c r="H57" s="175">
        <f t="shared" si="95"/>
        <v>801</v>
      </c>
      <c r="I57" s="175">
        <f t="shared" si="95"/>
        <v>743</v>
      </c>
      <c r="J57" s="175">
        <f t="shared" si="95"/>
        <v>464</v>
      </c>
      <c r="K57" s="167">
        <f t="shared" si="95"/>
        <v>254</v>
      </c>
      <c r="L57" s="175">
        <f t="shared" si="95"/>
        <v>210</v>
      </c>
      <c r="M57" s="175">
        <f t="shared" si="95"/>
        <v>497</v>
      </c>
      <c r="N57" s="175">
        <f t="shared" si="95"/>
        <v>259</v>
      </c>
      <c r="O57" s="175">
        <f t="shared" si="95"/>
        <v>238</v>
      </c>
      <c r="P57" s="175">
        <f t="shared" si="95"/>
        <v>583</v>
      </c>
      <c r="Q57" s="175">
        <f t="shared" si="95"/>
        <v>288</v>
      </c>
      <c r="R57" s="175">
        <f t="shared" si="95"/>
        <v>295</v>
      </c>
      <c r="S57" s="168"/>
      <c r="T57" s="449" t="s">
        <v>179</v>
      </c>
      <c r="U57" s="464"/>
      <c r="V57" s="163">
        <f t="shared" ref="V57:BB57" si="96">SUM(V58:V63)</f>
        <v>210</v>
      </c>
      <c r="W57" s="163">
        <f t="shared" si="96"/>
        <v>122</v>
      </c>
      <c r="X57" s="163">
        <f t="shared" si="96"/>
        <v>88</v>
      </c>
      <c r="Y57" s="163">
        <f t="shared" si="96"/>
        <v>13</v>
      </c>
      <c r="Z57" s="163">
        <f t="shared" si="96"/>
        <v>0</v>
      </c>
      <c r="AA57" s="163">
        <f t="shared" si="96"/>
        <v>0</v>
      </c>
      <c r="AB57" s="163">
        <f t="shared" si="96"/>
        <v>0</v>
      </c>
      <c r="AC57" s="163">
        <f t="shared" si="96"/>
        <v>13</v>
      </c>
      <c r="AD57" s="163">
        <f t="shared" si="96"/>
        <v>1</v>
      </c>
      <c r="AE57" s="163">
        <f t="shared" si="96"/>
        <v>0</v>
      </c>
      <c r="AF57" s="163">
        <f t="shared" si="96"/>
        <v>0</v>
      </c>
      <c r="AG57" s="163">
        <f t="shared" si="96"/>
        <v>0</v>
      </c>
      <c r="AH57" s="163">
        <f t="shared" si="96"/>
        <v>0</v>
      </c>
      <c r="AI57" s="163">
        <f t="shared" si="96"/>
        <v>84</v>
      </c>
      <c r="AJ57" s="164">
        <f t="shared" si="96"/>
        <v>64</v>
      </c>
      <c r="AK57" s="163">
        <f t="shared" si="96"/>
        <v>0</v>
      </c>
      <c r="AL57" s="163">
        <f t="shared" si="96"/>
        <v>0</v>
      </c>
      <c r="AM57" s="163">
        <f t="shared" si="96"/>
        <v>12</v>
      </c>
      <c r="AN57" s="163">
        <f t="shared" si="96"/>
        <v>3</v>
      </c>
      <c r="AO57" s="163">
        <f t="shared" si="96"/>
        <v>0</v>
      </c>
      <c r="AP57" s="163">
        <f t="shared" si="96"/>
        <v>0</v>
      </c>
      <c r="AQ57" s="163">
        <f t="shared" si="96"/>
        <v>12</v>
      </c>
      <c r="AR57" s="163">
        <f t="shared" si="96"/>
        <v>8</v>
      </c>
      <c r="AS57" s="163">
        <f t="shared" si="96"/>
        <v>51</v>
      </c>
      <c r="AT57" s="163">
        <f t="shared" si="96"/>
        <v>38</v>
      </c>
      <c r="AU57" s="163">
        <f t="shared" si="96"/>
        <v>19</v>
      </c>
      <c r="AV57" s="163">
        <f t="shared" si="96"/>
        <v>19</v>
      </c>
      <c r="AW57" s="163">
        <f t="shared" si="96"/>
        <v>7</v>
      </c>
      <c r="AX57" s="163">
        <f t="shared" si="96"/>
        <v>8</v>
      </c>
      <c r="AY57" s="163">
        <f t="shared" si="96"/>
        <v>0</v>
      </c>
      <c r="AZ57" s="163">
        <f>SUM(AZ58:AZ63)</f>
        <v>0</v>
      </c>
      <c r="BA57" s="163">
        <f>SUM(BA58:BA63)</f>
        <v>12</v>
      </c>
      <c r="BB57" s="164">
        <f t="shared" si="96"/>
        <v>11</v>
      </c>
      <c r="BC57" s="171"/>
      <c r="BD57" s="449" t="s">
        <v>179</v>
      </c>
      <c r="BE57" s="464"/>
      <c r="BF57" s="164">
        <f t="shared" ref="BF57:BG57" si="97">SUM(BF58:BF63)</f>
        <v>22</v>
      </c>
      <c r="BG57" s="163">
        <f t="shared" si="97"/>
        <v>45</v>
      </c>
      <c r="BH57" s="56"/>
      <c r="BI57" s="316"/>
      <c r="BJ57" s="316"/>
      <c r="BK57" s="316"/>
      <c r="BL57" s="316"/>
      <c r="BM57" s="316"/>
      <c r="BN57" s="174"/>
    </row>
    <row r="58" spans="1:66" s="252" customFormat="1" ht="18" customHeight="1" x14ac:dyDescent="0.2">
      <c r="A58" s="224"/>
      <c r="B58" s="225" t="s">
        <v>59</v>
      </c>
      <c r="C58" s="295">
        <v>2</v>
      </c>
      <c r="D58" s="275">
        <v>2</v>
      </c>
      <c r="E58" s="254">
        <v>0</v>
      </c>
      <c r="F58" s="250">
        <v>14</v>
      </c>
      <c r="G58" s="250">
        <f t="shared" ref="G58:G63" si="98">SUM(H58:I58)</f>
        <v>239</v>
      </c>
      <c r="H58" s="250">
        <v>129</v>
      </c>
      <c r="I58" s="249">
        <v>110</v>
      </c>
      <c r="J58" s="249">
        <f t="shared" ref="J58:J63" si="99">SUM(K58:L58)</f>
        <v>75</v>
      </c>
      <c r="K58" s="249">
        <v>43</v>
      </c>
      <c r="L58" s="295">
        <v>32</v>
      </c>
      <c r="M58" s="250">
        <f t="shared" ref="M58:M63" si="100">SUM(N58:O58)</f>
        <v>77</v>
      </c>
      <c r="N58" s="250">
        <v>43</v>
      </c>
      <c r="O58" s="250">
        <v>34</v>
      </c>
      <c r="P58" s="250">
        <f t="shared" ref="P58:P63" si="101">SUM(Q58:R58)</f>
        <v>87</v>
      </c>
      <c r="Q58" s="250">
        <v>43</v>
      </c>
      <c r="R58" s="249">
        <v>44</v>
      </c>
      <c r="T58" s="322"/>
      <c r="U58" s="225" t="s">
        <v>59</v>
      </c>
      <c r="V58" s="228">
        <f t="shared" ref="V58:V63" si="102">SUM(W58:X58)</f>
        <v>33</v>
      </c>
      <c r="W58" s="228">
        <v>17</v>
      </c>
      <c r="X58" s="228">
        <v>16</v>
      </c>
      <c r="Y58" s="228">
        <v>1</v>
      </c>
      <c r="Z58" s="254">
        <v>0</v>
      </c>
      <c r="AA58" s="254">
        <v>0</v>
      </c>
      <c r="AB58" s="254">
        <v>0</v>
      </c>
      <c r="AC58" s="228">
        <v>2</v>
      </c>
      <c r="AD58" s="254">
        <v>0</v>
      </c>
      <c r="AE58" s="254">
        <v>0</v>
      </c>
      <c r="AF58" s="254">
        <v>0</v>
      </c>
      <c r="AG58" s="254">
        <v>0</v>
      </c>
      <c r="AH58" s="254">
        <v>0</v>
      </c>
      <c r="AI58" s="228">
        <v>12</v>
      </c>
      <c r="AJ58" s="226">
        <v>14</v>
      </c>
      <c r="AK58" s="254">
        <v>0</v>
      </c>
      <c r="AL58" s="265">
        <v>0</v>
      </c>
      <c r="AM58" s="249">
        <v>1</v>
      </c>
      <c r="AN58" s="265">
        <v>1</v>
      </c>
      <c r="AO58" s="228">
        <v>0</v>
      </c>
      <c r="AP58" s="228">
        <v>0</v>
      </c>
      <c r="AQ58" s="228">
        <v>2</v>
      </c>
      <c r="AR58" s="228">
        <v>0</v>
      </c>
      <c r="AS58" s="228">
        <v>39</v>
      </c>
      <c r="AT58" s="228">
        <f t="shared" ref="AT58:AT63" si="103">SUM(AU58:AV58)</f>
        <v>5</v>
      </c>
      <c r="AU58" s="228">
        <v>4</v>
      </c>
      <c r="AV58" s="228">
        <v>1</v>
      </c>
      <c r="AW58" s="228">
        <v>2</v>
      </c>
      <c r="AX58" s="254">
        <v>0</v>
      </c>
      <c r="AY58" s="254">
        <v>0</v>
      </c>
      <c r="AZ58" s="265">
        <v>0</v>
      </c>
      <c r="BA58" s="227">
        <f t="shared" ref="BA58:BA63" si="104">AU58-AW58-AY58</f>
        <v>2</v>
      </c>
      <c r="BB58" s="226">
        <f t="shared" ref="BB58:BB63" si="105">AV58-AX58-AZ58</f>
        <v>1</v>
      </c>
      <c r="BC58" s="255"/>
      <c r="BD58" s="224"/>
      <c r="BE58" s="225" t="s">
        <v>59</v>
      </c>
      <c r="BF58" s="228">
        <v>4</v>
      </c>
      <c r="BG58" s="228">
        <v>5</v>
      </c>
      <c r="BH58" s="60"/>
      <c r="BI58" s="100"/>
      <c r="BJ58" s="100"/>
      <c r="BK58" s="63"/>
      <c r="BL58" s="100"/>
      <c r="BM58" s="100"/>
      <c r="BN58" s="296"/>
    </row>
    <row r="59" spans="1:66" s="211" customFormat="1" ht="18" customHeight="1" x14ac:dyDescent="0.2">
      <c r="A59" s="240"/>
      <c r="B59" s="206" t="s">
        <v>60</v>
      </c>
      <c r="C59" s="218">
        <v>3</v>
      </c>
      <c r="D59" s="208">
        <v>3</v>
      </c>
      <c r="E59" s="209">
        <v>0</v>
      </c>
      <c r="F59" s="208">
        <v>19</v>
      </c>
      <c r="G59" s="208">
        <f t="shared" si="98"/>
        <v>395</v>
      </c>
      <c r="H59" s="208">
        <v>207</v>
      </c>
      <c r="I59" s="210">
        <v>188</v>
      </c>
      <c r="J59" s="210">
        <f t="shared" si="99"/>
        <v>120</v>
      </c>
      <c r="K59" s="210">
        <v>72</v>
      </c>
      <c r="L59" s="210">
        <v>48</v>
      </c>
      <c r="M59" s="208">
        <f t="shared" si="100"/>
        <v>120</v>
      </c>
      <c r="N59" s="208">
        <v>65</v>
      </c>
      <c r="O59" s="208">
        <v>55</v>
      </c>
      <c r="P59" s="208">
        <f t="shared" si="101"/>
        <v>155</v>
      </c>
      <c r="Q59" s="208">
        <v>70</v>
      </c>
      <c r="R59" s="210">
        <v>85</v>
      </c>
      <c r="T59" s="323"/>
      <c r="U59" s="206" t="s">
        <v>60</v>
      </c>
      <c r="V59" s="212">
        <f t="shared" si="102"/>
        <v>46</v>
      </c>
      <c r="W59" s="212">
        <v>28</v>
      </c>
      <c r="X59" s="212">
        <v>18</v>
      </c>
      <c r="Y59" s="212">
        <v>3</v>
      </c>
      <c r="Z59" s="209">
        <v>0</v>
      </c>
      <c r="AA59" s="209">
        <v>0</v>
      </c>
      <c r="AB59" s="209">
        <v>0</v>
      </c>
      <c r="AC59" s="212">
        <v>3</v>
      </c>
      <c r="AD59" s="209">
        <v>0</v>
      </c>
      <c r="AE59" s="209">
        <v>0</v>
      </c>
      <c r="AF59" s="209">
        <v>0</v>
      </c>
      <c r="AG59" s="209">
        <v>0</v>
      </c>
      <c r="AH59" s="209">
        <v>0</v>
      </c>
      <c r="AI59" s="212">
        <v>19</v>
      </c>
      <c r="AJ59" s="213">
        <v>10</v>
      </c>
      <c r="AK59" s="209">
        <v>0</v>
      </c>
      <c r="AL59" s="214">
        <v>0</v>
      </c>
      <c r="AM59" s="210">
        <v>3</v>
      </c>
      <c r="AN59" s="214">
        <v>1</v>
      </c>
      <c r="AO59" s="212">
        <v>0</v>
      </c>
      <c r="AP59" s="212">
        <v>0</v>
      </c>
      <c r="AQ59" s="212">
        <v>3</v>
      </c>
      <c r="AR59" s="212">
        <v>4</v>
      </c>
      <c r="AS59" s="209">
        <v>2</v>
      </c>
      <c r="AT59" s="212">
        <f t="shared" si="103"/>
        <v>7</v>
      </c>
      <c r="AU59" s="212">
        <v>6</v>
      </c>
      <c r="AV59" s="212">
        <v>1</v>
      </c>
      <c r="AW59" s="209">
        <v>3</v>
      </c>
      <c r="AX59" s="212">
        <v>1</v>
      </c>
      <c r="AY59" s="209">
        <v>0</v>
      </c>
      <c r="AZ59" s="209">
        <v>0</v>
      </c>
      <c r="BA59" s="212">
        <f t="shared" si="104"/>
        <v>3</v>
      </c>
      <c r="BB59" s="214">
        <f t="shared" si="105"/>
        <v>0</v>
      </c>
      <c r="BC59" s="217"/>
      <c r="BD59" s="240"/>
      <c r="BE59" s="206" t="s">
        <v>60</v>
      </c>
      <c r="BF59" s="212">
        <v>5</v>
      </c>
      <c r="BG59" s="212">
        <v>14</v>
      </c>
      <c r="BH59" s="60"/>
      <c r="BI59" s="100"/>
      <c r="BJ59" s="100"/>
      <c r="BK59" s="63"/>
      <c r="BL59" s="100"/>
      <c r="BM59" s="100"/>
      <c r="BN59" s="216"/>
    </row>
    <row r="60" spans="1:66" s="211" customFormat="1" ht="18" customHeight="1" x14ac:dyDescent="0.2">
      <c r="A60" s="240"/>
      <c r="B60" s="206" t="s">
        <v>61</v>
      </c>
      <c r="C60" s="218">
        <v>1</v>
      </c>
      <c r="D60" s="208">
        <v>1</v>
      </c>
      <c r="E60" s="209">
        <v>0</v>
      </c>
      <c r="F60" s="208">
        <v>6</v>
      </c>
      <c r="G60" s="208">
        <f t="shared" si="98"/>
        <v>117</v>
      </c>
      <c r="H60" s="208">
        <v>61</v>
      </c>
      <c r="I60" s="210">
        <v>56</v>
      </c>
      <c r="J60" s="210">
        <f t="shared" si="99"/>
        <v>37</v>
      </c>
      <c r="K60" s="210">
        <v>18</v>
      </c>
      <c r="L60" s="210">
        <v>19</v>
      </c>
      <c r="M60" s="208">
        <f t="shared" si="100"/>
        <v>38</v>
      </c>
      <c r="N60" s="208">
        <v>20</v>
      </c>
      <c r="O60" s="208">
        <v>18</v>
      </c>
      <c r="P60" s="208">
        <f t="shared" si="101"/>
        <v>42</v>
      </c>
      <c r="Q60" s="208">
        <v>23</v>
      </c>
      <c r="R60" s="210">
        <v>19</v>
      </c>
      <c r="T60" s="323"/>
      <c r="U60" s="206" t="s">
        <v>61</v>
      </c>
      <c r="V60" s="212">
        <f t="shared" si="102"/>
        <v>15</v>
      </c>
      <c r="W60" s="212">
        <v>10</v>
      </c>
      <c r="X60" s="212">
        <v>5</v>
      </c>
      <c r="Y60" s="212">
        <v>1</v>
      </c>
      <c r="Z60" s="209">
        <v>0</v>
      </c>
      <c r="AA60" s="209">
        <v>0</v>
      </c>
      <c r="AB60" s="209">
        <v>0</v>
      </c>
      <c r="AC60" s="212">
        <v>1</v>
      </c>
      <c r="AD60" s="209">
        <v>0</v>
      </c>
      <c r="AE60" s="209">
        <v>0</v>
      </c>
      <c r="AF60" s="209">
        <v>0</v>
      </c>
      <c r="AG60" s="209">
        <v>0</v>
      </c>
      <c r="AH60" s="209">
        <v>0</v>
      </c>
      <c r="AI60" s="212">
        <v>8</v>
      </c>
      <c r="AJ60" s="213">
        <v>3</v>
      </c>
      <c r="AK60" s="209">
        <v>0</v>
      </c>
      <c r="AL60" s="214">
        <v>0</v>
      </c>
      <c r="AM60" s="210">
        <v>1</v>
      </c>
      <c r="AN60" s="214">
        <v>0</v>
      </c>
      <c r="AO60" s="212">
        <v>0</v>
      </c>
      <c r="AP60" s="214">
        <v>0</v>
      </c>
      <c r="AQ60" s="212">
        <v>0</v>
      </c>
      <c r="AR60" s="214">
        <v>1</v>
      </c>
      <c r="AS60" s="212">
        <v>5</v>
      </c>
      <c r="AT60" s="212">
        <f t="shared" si="103"/>
        <v>2</v>
      </c>
      <c r="AU60" s="212">
        <v>1</v>
      </c>
      <c r="AV60" s="212">
        <v>1</v>
      </c>
      <c r="AW60" s="209">
        <v>0</v>
      </c>
      <c r="AX60" s="212">
        <v>1</v>
      </c>
      <c r="AY60" s="209">
        <v>0</v>
      </c>
      <c r="AZ60" s="209">
        <v>0</v>
      </c>
      <c r="BA60" s="212">
        <f t="shared" si="104"/>
        <v>1</v>
      </c>
      <c r="BB60" s="214">
        <f t="shared" si="105"/>
        <v>0</v>
      </c>
      <c r="BC60" s="217"/>
      <c r="BD60" s="240"/>
      <c r="BE60" s="206" t="s">
        <v>61</v>
      </c>
      <c r="BF60" s="209">
        <v>2</v>
      </c>
      <c r="BG60" s="209">
        <v>2</v>
      </c>
      <c r="BH60" s="60"/>
      <c r="BI60" s="100"/>
      <c r="BJ60" s="100"/>
      <c r="BK60" s="63"/>
      <c r="BL60" s="100"/>
      <c r="BM60" s="100"/>
      <c r="BN60" s="216"/>
    </row>
    <row r="61" spans="1:66" s="211" customFormat="1" ht="18" customHeight="1" x14ac:dyDescent="0.2">
      <c r="A61" s="240"/>
      <c r="B61" s="206" t="s">
        <v>62</v>
      </c>
      <c r="C61" s="218">
        <v>4</v>
      </c>
      <c r="D61" s="208">
        <v>4</v>
      </c>
      <c r="E61" s="209">
        <v>0</v>
      </c>
      <c r="F61" s="208">
        <v>21</v>
      </c>
      <c r="G61" s="208">
        <f t="shared" si="98"/>
        <v>406</v>
      </c>
      <c r="H61" s="208">
        <v>202</v>
      </c>
      <c r="I61" s="210">
        <v>204</v>
      </c>
      <c r="J61" s="210">
        <f t="shared" si="99"/>
        <v>124</v>
      </c>
      <c r="K61" s="210">
        <v>70</v>
      </c>
      <c r="L61" s="210">
        <v>54</v>
      </c>
      <c r="M61" s="208">
        <f t="shared" si="100"/>
        <v>123</v>
      </c>
      <c r="N61" s="208">
        <v>56</v>
      </c>
      <c r="O61" s="208">
        <v>67</v>
      </c>
      <c r="P61" s="208">
        <f t="shared" si="101"/>
        <v>159</v>
      </c>
      <c r="Q61" s="208">
        <v>76</v>
      </c>
      <c r="R61" s="210">
        <v>83</v>
      </c>
      <c r="T61" s="323"/>
      <c r="U61" s="206" t="s">
        <v>62</v>
      </c>
      <c r="V61" s="212">
        <f t="shared" si="102"/>
        <v>56</v>
      </c>
      <c r="W61" s="212">
        <v>33</v>
      </c>
      <c r="X61" s="212">
        <v>23</v>
      </c>
      <c r="Y61" s="212">
        <v>4</v>
      </c>
      <c r="Z61" s="209">
        <v>0</v>
      </c>
      <c r="AA61" s="209">
        <v>0</v>
      </c>
      <c r="AB61" s="209">
        <v>0</v>
      </c>
      <c r="AC61" s="212">
        <v>4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12">
        <v>23</v>
      </c>
      <c r="AJ61" s="213">
        <v>19</v>
      </c>
      <c r="AK61" s="209">
        <v>0</v>
      </c>
      <c r="AL61" s="214">
        <v>0</v>
      </c>
      <c r="AM61" s="210">
        <v>3</v>
      </c>
      <c r="AN61" s="214">
        <v>1</v>
      </c>
      <c r="AO61" s="212">
        <v>0</v>
      </c>
      <c r="AP61" s="214">
        <v>0</v>
      </c>
      <c r="AQ61" s="212">
        <v>2</v>
      </c>
      <c r="AR61" s="214">
        <v>0</v>
      </c>
      <c r="AS61" s="214">
        <v>3</v>
      </c>
      <c r="AT61" s="212">
        <f t="shared" si="103"/>
        <v>9</v>
      </c>
      <c r="AU61" s="212">
        <v>2</v>
      </c>
      <c r="AV61" s="214">
        <v>7</v>
      </c>
      <c r="AW61" s="212">
        <v>0</v>
      </c>
      <c r="AX61" s="209">
        <v>4</v>
      </c>
      <c r="AY61" s="209">
        <v>0</v>
      </c>
      <c r="AZ61" s="209">
        <v>0</v>
      </c>
      <c r="BA61" s="212">
        <f t="shared" si="104"/>
        <v>2</v>
      </c>
      <c r="BB61" s="214">
        <f t="shared" si="105"/>
        <v>3</v>
      </c>
      <c r="BC61" s="217"/>
      <c r="BD61" s="240"/>
      <c r="BE61" s="206" t="s">
        <v>62</v>
      </c>
      <c r="BF61" s="209">
        <v>5</v>
      </c>
      <c r="BG61" s="209">
        <v>10</v>
      </c>
      <c r="BH61" s="69"/>
      <c r="BI61" s="100"/>
      <c r="BJ61" s="100"/>
      <c r="BK61" s="100"/>
      <c r="BL61" s="100"/>
      <c r="BM61" s="100"/>
      <c r="BN61" s="216"/>
    </row>
    <row r="62" spans="1:66" s="211" customFormat="1" ht="18" customHeight="1" x14ac:dyDescent="0.2">
      <c r="A62" s="240"/>
      <c r="B62" s="206" t="s">
        <v>63</v>
      </c>
      <c r="C62" s="218">
        <v>2</v>
      </c>
      <c r="D62" s="208">
        <v>2</v>
      </c>
      <c r="E62" s="209">
        <v>0</v>
      </c>
      <c r="F62" s="208">
        <v>15</v>
      </c>
      <c r="G62" s="208">
        <f t="shared" si="98"/>
        <v>337</v>
      </c>
      <c r="H62" s="208">
        <v>176</v>
      </c>
      <c r="I62" s="210">
        <v>161</v>
      </c>
      <c r="J62" s="210">
        <f t="shared" si="99"/>
        <v>97</v>
      </c>
      <c r="K62" s="210">
        <v>46</v>
      </c>
      <c r="L62" s="210">
        <v>51</v>
      </c>
      <c r="M62" s="208">
        <f t="shared" si="100"/>
        <v>117</v>
      </c>
      <c r="N62" s="208">
        <v>64</v>
      </c>
      <c r="O62" s="208">
        <v>53</v>
      </c>
      <c r="P62" s="208">
        <f t="shared" si="101"/>
        <v>123</v>
      </c>
      <c r="Q62" s="208">
        <v>66</v>
      </c>
      <c r="R62" s="210">
        <v>57</v>
      </c>
      <c r="T62" s="323"/>
      <c r="U62" s="206" t="s">
        <v>63</v>
      </c>
      <c r="V62" s="212">
        <f t="shared" si="102"/>
        <v>36</v>
      </c>
      <c r="W62" s="212">
        <v>21</v>
      </c>
      <c r="X62" s="212">
        <v>15</v>
      </c>
      <c r="Y62" s="213">
        <v>2</v>
      </c>
      <c r="Z62" s="209">
        <v>0</v>
      </c>
      <c r="AA62" s="209">
        <v>0</v>
      </c>
      <c r="AB62" s="209">
        <v>0</v>
      </c>
      <c r="AC62" s="212">
        <v>2</v>
      </c>
      <c r="AD62" s="209">
        <v>0</v>
      </c>
      <c r="AE62" s="209">
        <v>0</v>
      </c>
      <c r="AF62" s="209">
        <v>0</v>
      </c>
      <c r="AG62" s="209">
        <v>0</v>
      </c>
      <c r="AH62" s="209">
        <v>0</v>
      </c>
      <c r="AI62" s="212">
        <v>13</v>
      </c>
      <c r="AJ62" s="213">
        <v>12</v>
      </c>
      <c r="AK62" s="209">
        <v>0</v>
      </c>
      <c r="AL62" s="214">
        <v>0</v>
      </c>
      <c r="AM62" s="210">
        <v>2</v>
      </c>
      <c r="AN62" s="214">
        <v>0</v>
      </c>
      <c r="AO62" s="214">
        <v>0</v>
      </c>
      <c r="AP62" s="212">
        <v>0</v>
      </c>
      <c r="AQ62" s="214">
        <v>4</v>
      </c>
      <c r="AR62" s="212">
        <v>1</v>
      </c>
      <c r="AS62" s="214">
        <v>0</v>
      </c>
      <c r="AT62" s="212">
        <f t="shared" si="103"/>
        <v>7</v>
      </c>
      <c r="AU62" s="212">
        <v>3</v>
      </c>
      <c r="AV62" s="212">
        <v>4</v>
      </c>
      <c r="AW62" s="212">
        <v>1</v>
      </c>
      <c r="AX62" s="209">
        <v>1</v>
      </c>
      <c r="AY62" s="209">
        <v>0</v>
      </c>
      <c r="AZ62" s="209">
        <v>0</v>
      </c>
      <c r="BA62" s="209">
        <f t="shared" si="104"/>
        <v>2</v>
      </c>
      <c r="BB62" s="213">
        <f t="shared" si="105"/>
        <v>3</v>
      </c>
      <c r="BC62" s="215"/>
      <c r="BD62" s="240"/>
      <c r="BE62" s="206" t="s">
        <v>63</v>
      </c>
      <c r="BF62" s="212">
        <v>3</v>
      </c>
      <c r="BG62" s="212">
        <v>11</v>
      </c>
      <c r="BH62" s="60"/>
      <c r="BI62" s="100"/>
      <c r="BJ62" s="100"/>
      <c r="BK62" s="63"/>
      <c r="BL62" s="100"/>
      <c r="BM62" s="100"/>
      <c r="BN62" s="216"/>
    </row>
    <row r="63" spans="1:66" s="272" customFormat="1" ht="18" customHeight="1" x14ac:dyDescent="0.2">
      <c r="A63" s="241"/>
      <c r="B63" s="242" t="s">
        <v>64</v>
      </c>
      <c r="C63" s="281">
        <v>2</v>
      </c>
      <c r="D63" s="280">
        <v>2</v>
      </c>
      <c r="E63" s="243">
        <v>0</v>
      </c>
      <c r="F63" s="280">
        <v>9</v>
      </c>
      <c r="G63" s="280">
        <f t="shared" si="98"/>
        <v>50</v>
      </c>
      <c r="H63" s="281">
        <v>26</v>
      </c>
      <c r="I63" s="281">
        <v>24</v>
      </c>
      <c r="J63" s="281">
        <f t="shared" si="99"/>
        <v>11</v>
      </c>
      <c r="K63" s="281">
        <v>5</v>
      </c>
      <c r="L63" s="281">
        <v>6</v>
      </c>
      <c r="M63" s="281">
        <f t="shared" si="100"/>
        <v>22</v>
      </c>
      <c r="N63" s="281">
        <v>11</v>
      </c>
      <c r="O63" s="281">
        <v>11</v>
      </c>
      <c r="P63" s="281">
        <f t="shared" si="101"/>
        <v>17</v>
      </c>
      <c r="Q63" s="281">
        <v>10</v>
      </c>
      <c r="R63" s="281">
        <v>7</v>
      </c>
      <c r="T63" s="324"/>
      <c r="U63" s="242" t="s">
        <v>64</v>
      </c>
      <c r="V63" s="283">
        <f t="shared" si="102"/>
        <v>24</v>
      </c>
      <c r="W63" s="283">
        <v>13</v>
      </c>
      <c r="X63" s="283">
        <v>11</v>
      </c>
      <c r="Y63" s="283">
        <v>2</v>
      </c>
      <c r="Z63" s="244">
        <v>0</v>
      </c>
      <c r="AA63" s="244">
        <v>0</v>
      </c>
      <c r="AB63" s="244">
        <v>0</v>
      </c>
      <c r="AC63" s="283">
        <v>1</v>
      </c>
      <c r="AD63" s="244">
        <v>1</v>
      </c>
      <c r="AE63" s="244">
        <v>0</v>
      </c>
      <c r="AF63" s="244">
        <v>0</v>
      </c>
      <c r="AG63" s="244">
        <v>0</v>
      </c>
      <c r="AH63" s="244">
        <v>0</v>
      </c>
      <c r="AI63" s="283">
        <v>9</v>
      </c>
      <c r="AJ63" s="283">
        <v>6</v>
      </c>
      <c r="AK63" s="244">
        <v>0</v>
      </c>
      <c r="AL63" s="269">
        <v>0</v>
      </c>
      <c r="AM63" s="281">
        <v>2</v>
      </c>
      <c r="AN63" s="244">
        <v>0</v>
      </c>
      <c r="AO63" s="244">
        <v>0</v>
      </c>
      <c r="AP63" s="283">
        <v>0</v>
      </c>
      <c r="AQ63" s="244">
        <v>1</v>
      </c>
      <c r="AR63" s="283">
        <v>2</v>
      </c>
      <c r="AS63" s="244">
        <v>2</v>
      </c>
      <c r="AT63" s="283">
        <f t="shared" si="103"/>
        <v>8</v>
      </c>
      <c r="AU63" s="283">
        <v>3</v>
      </c>
      <c r="AV63" s="283">
        <v>5</v>
      </c>
      <c r="AW63" s="244">
        <v>1</v>
      </c>
      <c r="AX63" s="283">
        <v>1</v>
      </c>
      <c r="AY63" s="244">
        <v>0</v>
      </c>
      <c r="AZ63" s="244">
        <v>0</v>
      </c>
      <c r="BA63" s="283">
        <f t="shared" si="104"/>
        <v>2</v>
      </c>
      <c r="BB63" s="283">
        <f t="shared" si="105"/>
        <v>4</v>
      </c>
      <c r="BC63" s="278"/>
      <c r="BD63" s="241"/>
      <c r="BE63" s="242" t="s">
        <v>64</v>
      </c>
      <c r="BF63" s="244">
        <v>3</v>
      </c>
      <c r="BG63" s="243">
        <v>3</v>
      </c>
      <c r="BH63" s="60"/>
      <c r="BI63" s="100"/>
      <c r="BJ63" s="100"/>
      <c r="BK63" s="63"/>
      <c r="BL63" s="100"/>
      <c r="BM63" s="100"/>
      <c r="BN63" s="299"/>
    </row>
    <row r="64" spans="1:66" ht="15" customHeight="1" x14ac:dyDescent="0.2">
      <c r="A64" s="162" t="s">
        <v>359</v>
      </c>
      <c r="B64" s="122"/>
      <c r="C64" s="122"/>
      <c r="D64" s="122"/>
      <c r="E64" s="122"/>
      <c r="F64" s="122"/>
      <c r="G64" s="122"/>
      <c r="H64" s="122"/>
      <c r="I64" s="122"/>
      <c r="J64" s="122"/>
      <c r="K64" s="2"/>
      <c r="L64" s="2"/>
      <c r="M64" s="2"/>
      <c r="N64" s="2"/>
      <c r="O64" s="2"/>
      <c r="P64" s="2"/>
      <c r="Q64" s="2"/>
      <c r="R64" s="2"/>
      <c r="T64" s="122" t="s">
        <v>359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74"/>
      <c r="AM64" s="2"/>
      <c r="AN64" s="2"/>
      <c r="AO64" s="2"/>
      <c r="AP64" s="2"/>
      <c r="AQ64" s="347"/>
      <c r="AR64" s="347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6"/>
      <c r="BD64" s="122" t="s">
        <v>365</v>
      </c>
      <c r="BE64" s="2"/>
      <c r="BF64" s="2"/>
      <c r="BG64" s="2"/>
      <c r="BH64" s="2"/>
      <c r="BI64" s="2"/>
      <c r="BJ64" s="2"/>
      <c r="BK64" s="2"/>
      <c r="BL64" s="2"/>
      <c r="BM64" s="2"/>
    </row>
    <row r="65" spans="1:57" ht="13.5" x14ac:dyDescent="0.2">
      <c r="A65" s="19"/>
      <c r="C65" s="6"/>
      <c r="D65" s="6"/>
      <c r="AQ65" s="347"/>
      <c r="AR65" s="347"/>
      <c r="BE65" s="2"/>
    </row>
  </sheetData>
  <mergeCells count="49">
    <mergeCell ref="BH5:BL6"/>
    <mergeCell ref="AW5:AZ5"/>
    <mergeCell ref="AW6:AX6"/>
    <mergeCell ref="AY6:AZ6"/>
    <mergeCell ref="A6:B6"/>
    <mergeCell ref="BD6:BE6"/>
    <mergeCell ref="BF5:BF7"/>
    <mergeCell ref="BG5:BG7"/>
    <mergeCell ref="AO6:AP6"/>
    <mergeCell ref="AT5:AV6"/>
    <mergeCell ref="T4:U7"/>
    <mergeCell ref="AT4:BB4"/>
    <mergeCell ref="AK6:AL6"/>
    <mergeCell ref="AM6:AN6"/>
    <mergeCell ref="C6:C7"/>
    <mergeCell ref="BA5:BB6"/>
    <mergeCell ref="BD40:BE40"/>
    <mergeCell ref="AA6:AB6"/>
    <mergeCell ref="AE6:AF6"/>
    <mergeCell ref="AG6:AH6"/>
    <mergeCell ref="BD10:BE10"/>
    <mergeCell ref="BD25:BE25"/>
    <mergeCell ref="BD26:BE26"/>
    <mergeCell ref="BD31:BE31"/>
    <mergeCell ref="BD34:BE34"/>
    <mergeCell ref="BD44:BE44"/>
    <mergeCell ref="BD52:BE52"/>
    <mergeCell ref="BD57:BE57"/>
    <mergeCell ref="A57:B57"/>
    <mergeCell ref="A34:B34"/>
    <mergeCell ref="A36:B36"/>
    <mergeCell ref="A40:B40"/>
    <mergeCell ref="A44:B44"/>
    <mergeCell ref="A52:B52"/>
    <mergeCell ref="T52:U52"/>
    <mergeCell ref="T57:U57"/>
    <mergeCell ref="T34:U34"/>
    <mergeCell ref="T36:U36"/>
    <mergeCell ref="T40:U40"/>
    <mergeCell ref="T44:U44"/>
    <mergeCell ref="BD36:BE36"/>
    <mergeCell ref="A10:B10"/>
    <mergeCell ref="A26:B26"/>
    <mergeCell ref="A31:B31"/>
    <mergeCell ref="T26:U26"/>
    <mergeCell ref="T31:U31"/>
    <mergeCell ref="T25:U25"/>
    <mergeCell ref="T10:U10"/>
    <mergeCell ref="A25:B25"/>
  </mergeCells>
  <phoneticPr fontId="2"/>
  <printOptions horizontalCentered="1"/>
  <pageMargins left="0.31496062992125984" right="0.51181102362204722" top="0.59055118110236227" bottom="0.59055118110236227" header="0.11811023622047245" footer="0.39370078740157483"/>
  <pageSetup paperSize="9" scale="70" firstPageNumber="34" fitToWidth="5" orientation="portrait" useFirstPageNumber="1" r:id="rId1"/>
  <headerFooter alignWithMargins="0">
    <oddHeader>&amp;L&amp;10
　&amp;11中　学　校&amp;R&amp;11
中　学　校　　</oddHeader>
    <oddFooter>&amp;C-&amp;P--</oddFooter>
  </headerFooter>
  <colBreaks count="2" manualBreakCount="2">
    <brk id="10" min="1" max="66" man="1"/>
    <brk id="36" min="1" max="63" man="1"/>
  </colBreaks>
  <ignoredErrors>
    <ignoredError sqref="J6 AP7 AM7 AP4:AP5 AO7 AO4:AO5 M4:Z7 AA7 AA4:AA5 AB4:AD7 AE7 AE4:AE5 AF4:AF7 AG7 AG4:AG5 AH4:AJ7 AW7 AK4:AK5 AN7 AN4:AN5 AL4:AL7 AM4:AM5 AQ4:AV7 AX4:BB7 AW4:AW5" numberStoredAsText="1"/>
    <ignoredError sqref="BA31:BB31 BA34:BB34 BA36:BB36 BA40:BB40 BA44:BB44 BA52:BB52 BA57:BB57 G31 G40:I40 J40:J44 J31:P31 J52:P52 K40:P40 G52:G57 G44:I44 G41 G42 G43 J34:P36 J32 M32 J33 M33 J39 J37 M37 J38 M38 M39 K44:P44 M41 M42 M43 J45 M45 J46 M46 J47 M47 J48 M48 J49 M49 J50 M50 J51 M51 J57:P57 J53 M53 J54 M54 J55 M55 J56 M56 P32 P33 P37 P38 P39 P42 P41 P43 P45 P46 P47 P48 P49 P50 P51 P53 P54 P55 P56" formula="1"/>
    <ignoredError sqref="W25:AH26 AT30 AU25:AZ26 AT23:AT26 AT11:AT13 V23:V30 V11 V45:V51 V58:V63 AT63 AU31:AZ31 AA23:AB23 Z24:AB24 W31:AH31 Y27:AH27 Y28:AH28 Y29:AH29 Y30:AH30 W34:AH36 Y32:AH32 Y33:AH33 W40:AH40 Y37:AH37 Y38:AH38 Y39:AH39 W44:AH44 Y41:AH41 Y42:AH42 Y43:AH43 W52:AH52 AA45:AB45 AA46:AB46 AA47:AB47 AA48:AB48 AA49:AB49 AA50:AB50 AA51:AB51 W57:AH57 Y53:AB53 Y54:AB54 Y55:AB55 Y56:AB56 Y63:AB63 Y58:AB58 Y59:AB59 Y60:AB60 Y61:AB61 Y62:AB62 AE23:AH23 AE24:AH24 AE46:AH46 AE47:AH47 AE48:AH48 AE49:AH49 AE50:AH50 AE51:AH51 AE53:AH53 AD54:AH54 AE55:AH55 AD56:AH56 AE58:AH58 AE59:AH59 AE60:AH60 AE61:AH61 AE62:AH62 AE63:AH63 AY23:AZ23 AY24:AZ24 AT27 AY27:AZ27 AT28 AY28:AZ28 AU34:AZ36 AY33:AZ33 AU40:AZ40 AY37:AZ37 AY38:AZ38 AY39 AU44:AZ44 AY41:AZ41 AY42:AZ42 AY43:AZ43 AU52:AZ52 AY45:AZ45 AY46:AZ46 AY47:AZ47 AZ48 AY49:AZ49 AY50 AY51 AU57:AZ57 AY53:AZ53 AY54:AZ54 AY55:AZ55 AT58 AY58:AZ58 AT59 AT60 AY60:AZ60 AT61 AY61:AZ61 AT62 AY62:AZ62 AY63:AZ63 AT29 AY29:AZ29 AY30:AZ30 AY32:AZ32 AY56:AZ56 AY59:AZ59 AT15:AT22 V17:V19 AE45:AH45 V13 V15 V21:V22" formulaRange="1"/>
    <ignoredError sqref="V31:V44 V52:V57 AT31:AT5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4" transitionEvaluation="1" codeName="Sheet4">
    <tabColor rgb="FF92D050"/>
  </sheetPr>
  <dimension ref="A2:AG65"/>
  <sheetViews>
    <sheetView showGridLines="0" zoomScale="90" zoomScaleNormal="90" zoomScaleSheetLayoutView="100" workbookViewId="0">
      <pane xSplit="2" ySplit="8" topLeftCell="C24" activePane="bottomRight" state="frozen"/>
      <selection pane="topRight" activeCell="C1" sqref="C1"/>
      <selection pane="bottomLeft" activeCell="A9" sqref="A9"/>
      <selection pane="bottomRight" activeCell="M8" sqref="M8"/>
    </sheetView>
  </sheetViews>
  <sheetFormatPr defaultColWidth="10.69921875" defaultRowHeight="27" customHeight="1" x14ac:dyDescent="0.2"/>
  <cols>
    <col min="1" max="1" width="3.19921875" style="9" customWidth="1"/>
    <col min="2" max="2" width="11.69921875" style="9" customWidth="1"/>
    <col min="3" max="10" width="5.796875" style="9" customWidth="1"/>
    <col min="11" max="11" width="10" style="9" customWidth="1"/>
    <col min="12" max="17" width="9.5" style="9" customWidth="1"/>
    <col min="18" max="18" width="8.19921875" style="9" customWidth="1"/>
    <col min="19" max="24" width="6.5" style="9" customWidth="1"/>
    <col min="25" max="16384" width="10.69921875" style="9"/>
  </cols>
  <sheetData>
    <row r="2" spans="1:33" ht="17.25" customHeight="1" x14ac:dyDescent="0.2">
      <c r="A2" s="5" t="s">
        <v>345</v>
      </c>
      <c r="B2" s="3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7.25" customHeight="1" x14ac:dyDescent="0.2">
      <c r="A3" s="21" t="s">
        <v>70</v>
      </c>
      <c r="B3" s="2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2" t="s">
        <v>71</v>
      </c>
      <c r="X3" s="6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8.75" customHeight="1" x14ac:dyDescent="0.2">
      <c r="A4" s="443" t="s">
        <v>162</v>
      </c>
      <c r="B4" s="479"/>
      <c r="C4" s="48"/>
      <c r="D4" s="110" t="s">
        <v>72</v>
      </c>
      <c r="E4" s="47"/>
      <c r="F4" s="110" t="s">
        <v>73</v>
      </c>
      <c r="G4" s="47"/>
      <c r="H4" s="47" t="s">
        <v>74</v>
      </c>
      <c r="I4" s="47"/>
      <c r="J4" s="47"/>
      <c r="K4" s="104"/>
      <c r="L4" s="42"/>
      <c r="M4" s="42" t="s">
        <v>167</v>
      </c>
      <c r="N4" s="42"/>
      <c r="O4" s="42"/>
      <c r="P4" s="42" t="s">
        <v>168</v>
      </c>
      <c r="Q4" s="42"/>
      <c r="R4" s="42"/>
      <c r="S4" s="42"/>
      <c r="T4" s="42" t="s">
        <v>169</v>
      </c>
      <c r="U4" s="42"/>
      <c r="V4" s="42"/>
      <c r="W4" s="42"/>
      <c r="X4" s="43"/>
      <c r="Y4" s="123"/>
      <c r="Z4" s="30"/>
      <c r="AA4" s="30"/>
      <c r="AB4" s="30"/>
      <c r="AC4" s="30"/>
      <c r="AD4" s="30"/>
      <c r="AE4" s="30"/>
      <c r="AF4" s="30"/>
      <c r="AG4" s="30"/>
    </row>
    <row r="5" spans="1:33" ht="18.75" customHeight="1" x14ac:dyDescent="0.2">
      <c r="A5" s="468"/>
      <c r="B5" s="469"/>
      <c r="C5" s="455" t="s">
        <v>106</v>
      </c>
      <c r="D5" s="463"/>
      <c r="E5" s="463"/>
      <c r="F5" s="456"/>
      <c r="G5" s="455" t="s">
        <v>294</v>
      </c>
      <c r="H5" s="463"/>
      <c r="I5" s="463"/>
      <c r="J5" s="456"/>
      <c r="K5" s="91" t="s">
        <v>75</v>
      </c>
      <c r="L5" s="473" t="s">
        <v>32</v>
      </c>
      <c r="M5" s="473" t="s">
        <v>33</v>
      </c>
      <c r="N5" s="455" t="s">
        <v>239</v>
      </c>
      <c r="O5" s="463"/>
      <c r="P5" s="463"/>
      <c r="Q5" s="456"/>
      <c r="R5" s="455" t="s">
        <v>240</v>
      </c>
      <c r="S5" s="463"/>
      <c r="T5" s="463"/>
      <c r="U5" s="463"/>
      <c r="V5" s="456"/>
      <c r="W5" s="58" t="s">
        <v>76</v>
      </c>
      <c r="X5" s="49" t="s">
        <v>77</v>
      </c>
      <c r="Y5" s="123"/>
      <c r="Z5" s="30"/>
      <c r="AA5" s="30"/>
      <c r="AB5" s="30"/>
      <c r="AC5" s="30"/>
      <c r="AD5" s="30"/>
      <c r="AE5" s="30"/>
      <c r="AF5" s="30"/>
      <c r="AG5" s="30"/>
    </row>
    <row r="6" spans="1:33" ht="18.75" customHeight="1" x14ac:dyDescent="0.2">
      <c r="A6" s="480"/>
      <c r="B6" s="481"/>
      <c r="C6" s="50" t="s">
        <v>14</v>
      </c>
      <c r="D6" s="50" t="s">
        <v>82</v>
      </c>
      <c r="E6" s="50" t="s">
        <v>83</v>
      </c>
      <c r="F6" s="50" t="s">
        <v>84</v>
      </c>
      <c r="G6" s="50" t="s">
        <v>14</v>
      </c>
      <c r="H6" s="50" t="s">
        <v>82</v>
      </c>
      <c r="I6" s="50" t="s">
        <v>83</v>
      </c>
      <c r="J6" s="50" t="s">
        <v>84</v>
      </c>
      <c r="K6" s="124" t="s">
        <v>85</v>
      </c>
      <c r="L6" s="482"/>
      <c r="M6" s="482"/>
      <c r="N6" s="50" t="s">
        <v>86</v>
      </c>
      <c r="O6" s="50" t="s">
        <v>87</v>
      </c>
      <c r="P6" s="50" t="s">
        <v>88</v>
      </c>
      <c r="Q6" s="51" t="s">
        <v>89</v>
      </c>
      <c r="R6" s="50" t="s">
        <v>90</v>
      </c>
      <c r="S6" s="50" t="s">
        <v>87</v>
      </c>
      <c r="T6" s="50" t="s">
        <v>88</v>
      </c>
      <c r="U6" s="50" t="s">
        <v>89</v>
      </c>
      <c r="V6" s="50" t="s">
        <v>91</v>
      </c>
      <c r="W6" s="50" t="s">
        <v>92</v>
      </c>
      <c r="X6" s="125"/>
      <c r="Y6" s="123"/>
      <c r="Z6" s="30"/>
      <c r="AA6" s="30"/>
      <c r="AB6" s="30"/>
      <c r="AC6" s="30"/>
      <c r="AD6" s="30"/>
      <c r="AE6" s="30"/>
      <c r="AF6" s="30"/>
      <c r="AG6" s="30"/>
    </row>
    <row r="7" spans="1:33" ht="18.75" customHeight="1" x14ac:dyDescent="0.2">
      <c r="A7" s="149" t="s">
        <v>378</v>
      </c>
      <c r="B7" s="46"/>
      <c r="C7" s="132">
        <v>78</v>
      </c>
      <c r="D7" s="132">
        <v>68</v>
      </c>
      <c r="E7" s="132">
        <v>4</v>
      </c>
      <c r="F7" s="132">
        <v>6</v>
      </c>
      <c r="G7" s="132">
        <v>6</v>
      </c>
      <c r="H7" s="132">
        <v>5</v>
      </c>
      <c r="I7" s="132">
        <v>1</v>
      </c>
      <c r="J7" s="132">
        <v>0</v>
      </c>
      <c r="K7" s="132">
        <v>35865</v>
      </c>
      <c r="L7" s="132">
        <v>18185</v>
      </c>
      <c r="M7" s="98">
        <v>17680</v>
      </c>
      <c r="N7" s="132">
        <v>34619</v>
      </c>
      <c r="O7" s="132">
        <v>11590</v>
      </c>
      <c r="P7" s="132">
        <v>11495</v>
      </c>
      <c r="Q7" s="98">
        <v>11534</v>
      </c>
      <c r="R7" s="132">
        <v>959</v>
      </c>
      <c r="S7" s="132">
        <v>313</v>
      </c>
      <c r="T7" s="132">
        <v>266</v>
      </c>
      <c r="U7" s="132">
        <v>271</v>
      </c>
      <c r="V7" s="132">
        <v>109</v>
      </c>
      <c r="W7" s="132">
        <v>287</v>
      </c>
      <c r="X7" s="98">
        <v>0</v>
      </c>
      <c r="Y7" s="126"/>
    </row>
    <row r="8" spans="1:33" ht="18.75" customHeight="1" x14ac:dyDescent="0.2">
      <c r="A8" s="52" t="s">
        <v>375</v>
      </c>
      <c r="B8" s="106"/>
      <c r="C8" s="54">
        <f>SUM(C20+C9)</f>
        <v>77</v>
      </c>
      <c r="D8" s="54">
        <f t="shared" ref="D8:X8" si="0">SUM(D20+D9)</f>
        <v>68</v>
      </c>
      <c r="E8" s="54">
        <f t="shared" si="0"/>
        <v>3</v>
      </c>
      <c r="F8" s="54">
        <f t="shared" si="0"/>
        <v>6</v>
      </c>
      <c r="G8" s="54">
        <f t="shared" si="0"/>
        <v>5</v>
      </c>
      <c r="H8" s="54">
        <f t="shared" si="0"/>
        <v>5</v>
      </c>
      <c r="I8" s="54">
        <f t="shared" si="0"/>
        <v>0</v>
      </c>
      <c r="J8" s="54">
        <f t="shared" si="0"/>
        <v>0</v>
      </c>
      <c r="K8" s="54">
        <f t="shared" si="0"/>
        <v>34902</v>
      </c>
      <c r="L8" s="54">
        <f t="shared" si="0"/>
        <v>17828</v>
      </c>
      <c r="M8" s="55">
        <f t="shared" si="0"/>
        <v>17074</v>
      </c>
      <c r="N8" s="54">
        <f t="shared" si="0"/>
        <v>33723</v>
      </c>
      <c r="O8" s="54">
        <f>SUM(O20+O9)</f>
        <v>11079</v>
      </c>
      <c r="P8" s="54">
        <f t="shared" si="0"/>
        <v>11360</v>
      </c>
      <c r="Q8" s="55">
        <f t="shared" si="0"/>
        <v>11284</v>
      </c>
      <c r="R8" s="54">
        <f>SUM(R20+R9)</f>
        <v>919</v>
      </c>
      <c r="S8" s="54">
        <f t="shared" si="0"/>
        <v>268</v>
      </c>
      <c r="T8" s="54">
        <f t="shared" si="0"/>
        <v>293</v>
      </c>
      <c r="U8" s="54">
        <f t="shared" si="0"/>
        <v>243</v>
      </c>
      <c r="V8" s="54">
        <f t="shared" si="0"/>
        <v>115</v>
      </c>
      <c r="W8" s="54">
        <f t="shared" si="0"/>
        <v>260</v>
      </c>
      <c r="X8" s="55">
        <f t="shared" si="0"/>
        <v>0</v>
      </c>
      <c r="Y8" s="123"/>
    </row>
    <row r="9" spans="1:33" ht="18.75" customHeight="1" x14ac:dyDescent="0.2">
      <c r="A9" s="447" t="s">
        <v>241</v>
      </c>
      <c r="B9" s="452"/>
      <c r="C9" s="56">
        <f>SUM(C10:C19)</f>
        <v>57</v>
      </c>
      <c r="D9" s="56">
        <f t="shared" ref="D9:X9" si="1">SUM(D10:D19)</f>
        <v>48</v>
      </c>
      <c r="E9" s="56">
        <f t="shared" si="1"/>
        <v>3</v>
      </c>
      <c r="F9" s="56">
        <f t="shared" si="1"/>
        <v>6</v>
      </c>
      <c r="G9" s="56">
        <f t="shared" si="1"/>
        <v>1</v>
      </c>
      <c r="H9" s="56">
        <f t="shared" si="1"/>
        <v>1</v>
      </c>
      <c r="I9" s="56">
        <f t="shared" si="1"/>
        <v>0</v>
      </c>
      <c r="J9" s="56">
        <f t="shared" si="1"/>
        <v>0</v>
      </c>
      <c r="K9" s="56">
        <f t="shared" si="1"/>
        <v>31765</v>
      </c>
      <c r="L9" s="56">
        <f t="shared" si="1"/>
        <v>16283</v>
      </c>
      <c r="M9" s="57">
        <f t="shared" si="1"/>
        <v>15482</v>
      </c>
      <c r="N9" s="56">
        <f t="shared" si="1"/>
        <v>30586</v>
      </c>
      <c r="O9" s="56">
        <f t="shared" si="1"/>
        <v>10117</v>
      </c>
      <c r="P9" s="56">
        <f t="shared" si="1"/>
        <v>10316</v>
      </c>
      <c r="Q9" s="57">
        <f t="shared" si="1"/>
        <v>10153</v>
      </c>
      <c r="R9" s="56">
        <f t="shared" si="1"/>
        <v>919</v>
      </c>
      <c r="S9" s="56">
        <f t="shared" si="1"/>
        <v>268</v>
      </c>
      <c r="T9" s="56">
        <f t="shared" si="1"/>
        <v>293</v>
      </c>
      <c r="U9" s="56">
        <f t="shared" si="1"/>
        <v>243</v>
      </c>
      <c r="V9" s="56">
        <f t="shared" si="1"/>
        <v>115</v>
      </c>
      <c r="W9" s="56">
        <f t="shared" si="1"/>
        <v>260</v>
      </c>
      <c r="X9" s="57">
        <f t="shared" si="1"/>
        <v>0</v>
      </c>
      <c r="Y9" s="123"/>
    </row>
    <row r="10" spans="1:33" s="211" customFormat="1" ht="17.25" customHeight="1" x14ac:dyDescent="0.2">
      <c r="A10" s="205"/>
      <c r="B10" s="206" t="s">
        <v>36</v>
      </c>
      <c r="C10" s="212">
        <f>SUM(D10:F10)</f>
        <v>13</v>
      </c>
      <c r="D10" s="212">
        <v>11</v>
      </c>
      <c r="E10" s="209">
        <v>1</v>
      </c>
      <c r="F10" s="212">
        <v>1</v>
      </c>
      <c r="G10" s="209">
        <f>SUM(H10:J10)</f>
        <v>0</v>
      </c>
      <c r="H10" s="209">
        <v>0</v>
      </c>
      <c r="I10" s="209">
        <v>0</v>
      </c>
      <c r="J10" s="209">
        <v>0</v>
      </c>
      <c r="K10" s="212">
        <f>SUM(L10:M10)</f>
        <v>8578</v>
      </c>
      <c r="L10" s="212">
        <v>4498</v>
      </c>
      <c r="M10" s="213">
        <v>4080</v>
      </c>
      <c r="N10" s="212">
        <f>SUM(O10:Q10)</f>
        <v>8209</v>
      </c>
      <c r="O10" s="212">
        <v>2752</v>
      </c>
      <c r="P10" s="212">
        <v>2764</v>
      </c>
      <c r="Q10" s="213">
        <v>2693</v>
      </c>
      <c r="R10" s="212">
        <f>SUM(S10:V10)</f>
        <v>321</v>
      </c>
      <c r="S10" s="212">
        <v>76</v>
      </c>
      <c r="T10" s="212">
        <v>100</v>
      </c>
      <c r="U10" s="212">
        <v>77</v>
      </c>
      <c r="V10" s="212">
        <v>68</v>
      </c>
      <c r="W10" s="214">
        <v>48</v>
      </c>
      <c r="X10" s="214">
        <v>0</v>
      </c>
      <c r="Y10" s="285"/>
    </row>
    <row r="11" spans="1:33" s="211" customFormat="1" ht="17.25" customHeight="1" x14ac:dyDescent="0.2">
      <c r="A11" s="205"/>
      <c r="B11" s="206" t="s">
        <v>38</v>
      </c>
      <c r="C11" s="212">
        <f t="shared" ref="C11:C19" si="2">SUM(D11:F11)</f>
        <v>9</v>
      </c>
      <c r="D11" s="212">
        <v>8</v>
      </c>
      <c r="E11" s="209">
        <v>0</v>
      </c>
      <c r="F11" s="212">
        <v>1</v>
      </c>
      <c r="G11" s="209">
        <f t="shared" ref="G11:G19" si="3">SUM(H11:J11)</f>
        <v>0</v>
      </c>
      <c r="H11" s="209">
        <v>0</v>
      </c>
      <c r="I11" s="209">
        <v>0</v>
      </c>
      <c r="J11" s="209">
        <v>0</v>
      </c>
      <c r="K11" s="212">
        <f t="shared" ref="K11:K13" si="4">SUM(L11:M11)</f>
        <v>5985</v>
      </c>
      <c r="L11" s="212">
        <v>3065</v>
      </c>
      <c r="M11" s="213">
        <v>2920</v>
      </c>
      <c r="N11" s="212">
        <f t="shared" ref="N11:N13" si="5">SUM(O11:Q11)</f>
        <v>5957</v>
      </c>
      <c r="O11" s="212">
        <v>1964</v>
      </c>
      <c r="P11" s="212">
        <v>2000</v>
      </c>
      <c r="Q11" s="213">
        <v>1993</v>
      </c>
      <c r="R11" s="212">
        <f t="shared" ref="R11:R13" si="6">SUM(S11:V11)</f>
        <v>28</v>
      </c>
      <c r="S11" s="212">
        <v>7</v>
      </c>
      <c r="T11" s="212">
        <v>10</v>
      </c>
      <c r="U11" s="212">
        <v>4</v>
      </c>
      <c r="V11" s="212">
        <v>7</v>
      </c>
      <c r="W11" s="209">
        <v>0</v>
      </c>
      <c r="X11" s="214">
        <v>0</v>
      </c>
      <c r="Y11" s="285"/>
    </row>
    <row r="12" spans="1:33" s="211" customFormat="1" ht="17.25" customHeight="1" x14ac:dyDescent="0.2">
      <c r="A12" s="205"/>
      <c r="B12" s="206" t="s">
        <v>39</v>
      </c>
      <c r="C12" s="212">
        <f t="shared" si="2"/>
        <v>14</v>
      </c>
      <c r="D12" s="212">
        <v>12</v>
      </c>
      <c r="E12" s="209">
        <v>1</v>
      </c>
      <c r="F12" s="212">
        <v>1</v>
      </c>
      <c r="G12" s="209">
        <f t="shared" si="3"/>
        <v>0</v>
      </c>
      <c r="H12" s="209">
        <v>0</v>
      </c>
      <c r="I12" s="209">
        <v>0</v>
      </c>
      <c r="J12" s="209">
        <v>0</v>
      </c>
      <c r="K12" s="212">
        <f t="shared" si="4"/>
        <v>8019</v>
      </c>
      <c r="L12" s="212">
        <v>4057</v>
      </c>
      <c r="M12" s="213">
        <v>3962</v>
      </c>
      <c r="N12" s="212">
        <f t="shared" si="5"/>
        <v>7647</v>
      </c>
      <c r="O12" s="212">
        <v>2501</v>
      </c>
      <c r="P12" s="212">
        <v>2593</v>
      </c>
      <c r="Q12" s="213">
        <v>2553</v>
      </c>
      <c r="R12" s="212">
        <f t="shared" si="6"/>
        <v>237</v>
      </c>
      <c r="S12" s="212">
        <v>87</v>
      </c>
      <c r="T12" s="212">
        <v>64</v>
      </c>
      <c r="U12" s="212">
        <v>68</v>
      </c>
      <c r="V12" s="212">
        <v>18</v>
      </c>
      <c r="W12" s="212">
        <v>135</v>
      </c>
      <c r="X12" s="214">
        <v>0</v>
      </c>
      <c r="Y12" s="285"/>
    </row>
    <row r="13" spans="1:33" s="211" customFormat="1" ht="17.25" customHeight="1" x14ac:dyDescent="0.2">
      <c r="A13" s="205"/>
      <c r="B13" s="206" t="s">
        <v>40</v>
      </c>
      <c r="C13" s="212">
        <f t="shared" si="2"/>
        <v>2</v>
      </c>
      <c r="D13" s="212">
        <v>2</v>
      </c>
      <c r="E13" s="209">
        <v>0</v>
      </c>
      <c r="F13" s="212">
        <v>0</v>
      </c>
      <c r="G13" s="209">
        <f t="shared" si="3"/>
        <v>0</v>
      </c>
      <c r="H13" s="209">
        <v>0</v>
      </c>
      <c r="I13" s="209">
        <v>0</v>
      </c>
      <c r="J13" s="209">
        <v>0</v>
      </c>
      <c r="K13" s="212">
        <f t="shared" si="4"/>
        <v>991</v>
      </c>
      <c r="L13" s="212">
        <v>355</v>
      </c>
      <c r="M13" s="213">
        <v>636</v>
      </c>
      <c r="N13" s="212">
        <f t="shared" si="5"/>
        <v>914</v>
      </c>
      <c r="O13" s="212">
        <v>296</v>
      </c>
      <c r="P13" s="212">
        <v>316</v>
      </c>
      <c r="Q13" s="213">
        <v>302</v>
      </c>
      <c r="R13" s="212">
        <f t="shared" si="6"/>
        <v>0</v>
      </c>
      <c r="S13" s="212">
        <v>0</v>
      </c>
      <c r="T13" s="212">
        <v>0</v>
      </c>
      <c r="U13" s="212">
        <v>0</v>
      </c>
      <c r="V13" s="212">
        <v>0</v>
      </c>
      <c r="W13" s="209">
        <v>77</v>
      </c>
      <c r="X13" s="214">
        <v>0</v>
      </c>
      <c r="Y13" s="285"/>
    </row>
    <row r="14" spans="1:33" s="211" customFormat="1" ht="17.25" customHeight="1" x14ac:dyDescent="0.2">
      <c r="A14" s="205"/>
      <c r="B14" s="206" t="s">
        <v>41</v>
      </c>
      <c r="C14" s="212">
        <f t="shared" si="2"/>
        <v>6</v>
      </c>
      <c r="D14" s="212">
        <v>5</v>
      </c>
      <c r="E14" s="209">
        <v>0</v>
      </c>
      <c r="F14" s="209">
        <v>1</v>
      </c>
      <c r="G14" s="212">
        <f t="shared" si="3"/>
        <v>0</v>
      </c>
      <c r="H14" s="209">
        <v>0</v>
      </c>
      <c r="I14" s="209">
        <v>0</v>
      </c>
      <c r="J14" s="209">
        <v>0</v>
      </c>
      <c r="K14" s="212">
        <f t="shared" ref="K14:K19" si="7">SUM(L14:M14)</f>
        <v>2388</v>
      </c>
      <c r="L14" s="212">
        <v>1294</v>
      </c>
      <c r="M14" s="213">
        <v>1094</v>
      </c>
      <c r="N14" s="213">
        <f t="shared" ref="N14:N19" si="8">SUM(O14:Q14)</f>
        <v>2364</v>
      </c>
      <c r="O14" s="212">
        <v>774</v>
      </c>
      <c r="P14" s="212">
        <v>806</v>
      </c>
      <c r="Q14" s="213">
        <v>784</v>
      </c>
      <c r="R14" s="209">
        <f t="shared" ref="R14:R19" si="9">SUM(S14:V14)</f>
        <v>24</v>
      </c>
      <c r="S14" s="214">
        <v>5</v>
      </c>
      <c r="T14" s="209">
        <v>15</v>
      </c>
      <c r="U14" s="209">
        <v>4</v>
      </c>
      <c r="V14" s="209">
        <v>0</v>
      </c>
      <c r="W14" s="209">
        <v>0</v>
      </c>
      <c r="X14" s="214">
        <v>0</v>
      </c>
      <c r="Y14" s="285"/>
    </row>
    <row r="15" spans="1:33" s="211" customFormat="1" ht="17.25" customHeight="1" x14ac:dyDescent="0.2">
      <c r="A15" s="205"/>
      <c r="B15" s="206" t="s">
        <v>242</v>
      </c>
      <c r="C15" s="212">
        <f t="shared" si="2"/>
        <v>4</v>
      </c>
      <c r="D15" s="212">
        <v>4</v>
      </c>
      <c r="E15" s="209">
        <v>0</v>
      </c>
      <c r="F15" s="209">
        <v>0</v>
      </c>
      <c r="G15" s="209">
        <f t="shared" si="3"/>
        <v>0</v>
      </c>
      <c r="H15" s="209">
        <v>0</v>
      </c>
      <c r="I15" s="209">
        <v>0</v>
      </c>
      <c r="J15" s="209">
        <v>0</v>
      </c>
      <c r="K15" s="212">
        <f t="shared" si="7"/>
        <v>1880</v>
      </c>
      <c r="L15" s="212">
        <v>1150</v>
      </c>
      <c r="M15" s="213">
        <v>730</v>
      </c>
      <c r="N15" s="213">
        <f t="shared" si="8"/>
        <v>1880</v>
      </c>
      <c r="O15" s="213">
        <v>627</v>
      </c>
      <c r="P15" s="212">
        <v>636</v>
      </c>
      <c r="Q15" s="213">
        <v>617</v>
      </c>
      <c r="R15" s="214">
        <f t="shared" si="9"/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14">
        <v>0</v>
      </c>
      <c r="Y15" s="285"/>
    </row>
    <row r="16" spans="1:33" s="211" customFormat="1" ht="17.25" customHeight="1" x14ac:dyDescent="0.2">
      <c r="A16" s="205"/>
      <c r="B16" s="206" t="s">
        <v>42</v>
      </c>
      <c r="C16" s="212">
        <f t="shared" si="2"/>
        <v>2</v>
      </c>
      <c r="D16" s="212">
        <v>1</v>
      </c>
      <c r="E16" s="209">
        <v>0</v>
      </c>
      <c r="F16" s="209">
        <v>1</v>
      </c>
      <c r="G16" s="209">
        <f t="shared" si="3"/>
        <v>0</v>
      </c>
      <c r="H16" s="209">
        <v>0</v>
      </c>
      <c r="I16" s="209">
        <v>0</v>
      </c>
      <c r="J16" s="209">
        <v>0</v>
      </c>
      <c r="K16" s="212">
        <f t="shared" si="7"/>
        <v>1208</v>
      </c>
      <c r="L16" s="212">
        <v>494</v>
      </c>
      <c r="M16" s="213">
        <v>714</v>
      </c>
      <c r="N16" s="212">
        <f t="shared" si="8"/>
        <v>1149</v>
      </c>
      <c r="O16" s="212">
        <v>360</v>
      </c>
      <c r="P16" s="212">
        <v>396</v>
      </c>
      <c r="Q16" s="213">
        <v>393</v>
      </c>
      <c r="R16" s="209">
        <f t="shared" si="9"/>
        <v>59</v>
      </c>
      <c r="S16" s="209">
        <v>21</v>
      </c>
      <c r="T16" s="212">
        <v>23</v>
      </c>
      <c r="U16" s="209">
        <v>15</v>
      </c>
      <c r="V16" s="209">
        <v>0</v>
      </c>
      <c r="W16" s="209">
        <v>0</v>
      </c>
      <c r="X16" s="214">
        <v>0</v>
      </c>
      <c r="Y16" s="285"/>
    </row>
    <row r="17" spans="1:25" s="211" customFormat="1" ht="17.25" customHeight="1" x14ac:dyDescent="0.2">
      <c r="A17" s="205"/>
      <c r="B17" s="206" t="s">
        <v>43</v>
      </c>
      <c r="C17" s="212">
        <f t="shared" si="2"/>
        <v>4</v>
      </c>
      <c r="D17" s="212">
        <v>3</v>
      </c>
      <c r="E17" s="209">
        <v>0</v>
      </c>
      <c r="F17" s="209">
        <v>1</v>
      </c>
      <c r="G17" s="209">
        <f t="shared" si="3"/>
        <v>1</v>
      </c>
      <c r="H17" s="209">
        <v>1</v>
      </c>
      <c r="I17" s="209">
        <v>0</v>
      </c>
      <c r="J17" s="209">
        <v>0</v>
      </c>
      <c r="K17" s="212">
        <f t="shared" si="7"/>
        <v>1653</v>
      </c>
      <c r="L17" s="212">
        <v>813</v>
      </c>
      <c r="M17" s="213">
        <v>840</v>
      </c>
      <c r="N17" s="213">
        <f t="shared" si="8"/>
        <v>1586</v>
      </c>
      <c r="O17" s="212">
        <v>547</v>
      </c>
      <c r="P17" s="212">
        <v>515</v>
      </c>
      <c r="Q17" s="213">
        <v>524</v>
      </c>
      <c r="R17" s="209">
        <f t="shared" si="9"/>
        <v>67</v>
      </c>
      <c r="S17" s="209">
        <v>19</v>
      </c>
      <c r="T17" s="209">
        <v>21</v>
      </c>
      <c r="U17" s="209">
        <v>16</v>
      </c>
      <c r="V17" s="209">
        <v>11</v>
      </c>
      <c r="W17" s="209">
        <v>0</v>
      </c>
      <c r="X17" s="214">
        <v>0</v>
      </c>
      <c r="Y17" s="285"/>
    </row>
    <row r="18" spans="1:25" s="211" customFormat="1" ht="17.25" customHeight="1" x14ac:dyDescent="0.2">
      <c r="A18" s="205"/>
      <c r="B18" s="206" t="s">
        <v>174</v>
      </c>
      <c r="C18" s="209">
        <f t="shared" si="2"/>
        <v>1</v>
      </c>
      <c r="D18" s="209">
        <v>1</v>
      </c>
      <c r="E18" s="209">
        <v>0</v>
      </c>
      <c r="F18" s="209">
        <v>0</v>
      </c>
      <c r="G18" s="209">
        <f t="shared" si="3"/>
        <v>0</v>
      </c>
      <c r="H18" s="209">
        <v>0</v>
      </c>
      <c r="I18" s="209">
        <v>0</v>
      </c>
      <c r="J18" s="209">
        <v>0</v>
      </c>
      <c r="K18" s="209">
        <f t="shared" si="7"/>
        <v>478</v>
      </c>
      <c r="L18" s="209">
        <v>210</v>
      </c>
      <c r="M18" s="214">
        <v>268</v>
      </c>
      <c r="N18" s="209">
        <f t="shared" si="8"/>
        <v>478</v>
      </c>
      <c r="O18" s="214">
        <v>160</v>
      </c>
      <c r="P18" s="209">
        <v>159</v>
      </c>
      <c r="Q18" s="214">
        <v>159</v>
      </c>
      <c r="R18" s="209">
        <f t="shared" si="9"/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14">
        <v>0</v>
      </c>
      <c r="Y18" s="285"/>
    </row>
    <row r="19" spans="1:25" s="286" customFormat="1" ht="17.25" customHeight="1" x14ac:dyDescent="0.2">
      <c r="A19" s="205"/>
      <c r="B19" s="206" t="s">
        <v>177</v>
      </c>
      <c r="C19" s="209">
        <f t="shared" si="2"/>
        <v>2</v>
      </c>
      <c r="D19" s="209">
        <v>1</v>
      </c>
      <c r="E19" s="209">
        <v>1</v>
      </c>
      <c r="F19" s="209">
        <v>0</v>
      </c>
      <c r="G19" s="209">
        <f t="shared" si="3"/>
        <v>0</v>
      </c>
      <c r="H19" s="209">
        <v>0</v>
      </c>
      <c r="I19" s="209">
        <v>0</v>
      </c>
      <c r="J19" s="209">
        <v>0</v>
      </c>
      <c r="K19" s="209">
        <f t="shared" si="7"/>
        <v>585</v>
      </c>
      <c r="L19" s="209">
        <v>347</v>
      </c>
      <c r="M19" s="214">
        <v>238</v>
      </c>
      <c r="N19" s="209">
        <f t="shared" si="8"/>
        <v>402</v>
      </c>
      <c r="O19" s="214">
        <v>136</v>
      </c>
      <c r="P19" s="209">
        <v>131</v>
      </c>
      <c r="Q19" s="214">
        <v>135</v>
      </c>
      <c r="R19" s="209">
        <f t="shared" si="9"/>
        <v>183</v>
      </c>
      <c r="S19" s="209">
        <v>53</v>
      </c>
      <c r="T19" s="209">
        <v>60</v>
      </c>
      <c r="U19" s="209">
        <v>59</v>
      </c>
      <c r="V19" s="209">
        <v>11</v>
      </c>
      <c r="W19" s="209">
        <v>0</v>
      </c>
      <c r="X19" s="214">
        <v>0</v>
      </c>
      <c r="Y19" s="285"/>
    </row>
    <row r="20" spans="1:25" s="14" customFormat="1" ht="18.75" customHeight="1" x14ac:dyDescent="0.2">
      <c r="A20" s="451" t="s">
        <v>237</v>
      </c>
      <c r="B20" s="452"/>
      <c r="C20" s="56">
        <f>C21+C26+C29+C31+C35+C39+C47+C52</f>
        <v>20</v>
      </c>
      <c r="D20" s="56">
        <f t="shared" ref="D20:X20" si="10">D21+D26+D29+D31+D35+D39+D47+D52</f>
        <v>20</v>
      </c>
      <c r="E20" s="56">
        <f t="shared" si="10"/>
        <v>0</v>
      </c>
      <c r="F20" s="56">
        <f t="shared" si="10"/>
        <v>0</v>
      </c>
      <c r="G20" s="56">
        <f t="shared" si="10"/>
        <v>4</v>
      </c>
      <c r="H20" s="56">
        <f t="shared" si="10"/>
        <v>4</v>
      </c>
      <c r="I20" s="56">
        <f t="shared" si="10"/>
        <v>0</v>
      </c>
      <c r="J20" s="56">
        <f t="shared" si="10"/>
        <v>0</v>
      </c>
      <c r="K20" s="56">
        <f t="shared" si="10"/>
        <v>3137</v>
      </c>
      <c r="L20" s="56">
        <f t="shared" si="10"/>
        <v>1545</v>
      </c>
      <c r="M20" s="57">
        <f t="shared" si="10"/>
        <v>1592</v>
      </c>
      <c r="N20" s="56">
        <f>N21+N26+N29+N31+N35+N39+N47+N52</f>
        <v>3137</v>
      </c>
      <c r="O20" s="56">
        <f t="shared" si="10"/>
        <v>962</v>
      </c>
      <c r="P20" s="56">
        <f t="shared" si="10"/>
        <v>1044</v>
      </c>
      <c r="Q20" s="57">
        <f t="shared" si="10"/>
        <v>1131</v>
      </c>
      <c r="R20" s="56">
        <f t="shared" si="10"/>
        <v>0</v>
      </c>
      <c r="S20" s="56">
        <f t="shared" si="10"/>
        <v>0</v>
      </c>
      <c r="T20" s="56">
        <f t="shared" si="10"/>
        <v>0</v>
      </c>
      <c r="U20" s="56">
        <f t="shared" si="10"/>
        <v>0</v>
      </c>
      <c r="V20" s="56">
        <f t="shared" si="10"/>
        <v>0</v>
      </c>
      <c r="W20" s="56">
        <f t="shared" si="10"/>
        <v>0</v>
      </c>
      <c r="X20" s="57">
        <f t="shared" si="10"/>
        <v>0</v>
      </c>
      <c r="Y20" s="123"/>
    </row>
    <row r="21" spans="1:25" s="177" customFormat="1" ht="17.25" customHeight="1" x14ac:dyDescent="0.2">
      <c r="A21" s="449" t="s">
        <v>188</v>
      </c>
      <c r="B21" s="450"/>
      <c r="C21" s="164">
        <f>SUM(C22:C25)</f>
        <v>3</v>
      </c>
      <c r="D21" s="164">
        <f t="shared" ref="D21:X21" si="11">SUM(D22:D25)</f>
        <v>3</v>
      </c>
      <c r="E21" s="164">
        <f t="shared" si="11"/>
        <v>0</v>
      </c>
      <c r="F21" s="164">
        <f t="shared" si="11"/>
        <v>0</v>
      </c>
      <c r="G21" s="164">
        <f t="shared" si="11"/>
        <v>2</v>
      </c>
      <c r="H21" s="164">
        <f t="shared" si="11"/>
        <v>2</v>
      </c>
      <c r="I21" s="164">
        <f t="shared" si="11"/>
        <v>0</v>
      </c>
      <c r="J21" s="164">
        <f t="shared" si="11"/>
        <v>0</v>
      </c>
      <c r="K21" s="164">
        <f t="shared" si="11"/>
        <v>111</v>
      </c>
      <c r="L21" s="164">
        <f t="shared" si="11"/>
        <v>77</v>
      </c>
      <c r="M21" s="164">
        <f t="shared" si="11"/>
        <v>34</v>
      </c>
      <c r="N21" s="164">
        <f t="shared" si="11"/>
        <v>111</v>
      </c>
      <c r="O21" s="164">
        <f t="shared" si="11"/>
        <v>26</v>
      </c>
      <c r="P21" s="164">
        <f t="shared" si="11"/>
        <v>38</v>
      </c>
      <c r="Q21" s="164">
        <f t="shared" si="11"/>
        <v>47</v>
      </c>
      <c r="R21" s="164">
        <f t="shared" si="11"/>
        <v>0</v>
      </c>
      <c r="S21" s="164">
        <f t="shared" si="11"/>
        <v>0</v>
      </c>
      <c r="T21" s="164">
        <f t="shared" si="11"/>
        <v>0</v>
      </c>
      <c r="U21" s="164">
        <f t="shared" si="11"/>
        <v>0</v>
      </c>
      <c r="V21" s="164">
        <f t="shared" si="11"/>
        <v>0</v>
      </c>
      <c r="W21" s="164">
        <f t="shared" si="11"/>
        <v>0</v>
      </c>
      <c r="X21" s="164">
        <f t="shared" si="11"/>
        <v>0</v>
      </c>
      <c r="Y21" s="176"/>
    </row>
    <row r="22" spans="1:25" s="252" customFormat="1" ht="17.25" customHeight="1" x14ac:dyDescent="0.2">
      <c r="A22" s="224"/>
      <c r="B22" s="225" t="s">
        <v>44</v>
      </c>
      <c r="C22" s="228">
        <v>2</v>
      </c>
      <c r="D22" s="228">
        <v>2</v>
      </c>
      <c r="E22" s="254">
        <v>0</v>
      </c>
      <c r="F22" s="254">
        <v>0</v>
      </c>
      <c r="G22" s="254">
        <v>1</v>
      </c>
      <c r="H22" s="254">
        <v>1</v>
      </c>
      <c r="I22" s="254">
        <v>0</v>
      </c>
      <c r="J22" s="254">
        <v>0</v>
      </c>
      <c r="K22" s="228">
        <f t="shared" ref="K22:K23" si="12">SUM(L22:M22)</f>
        <v>95</v>
      </c>
      <c r="L22" s="228">
        <v>65</v>
      </c>
      <c r="M22" s="226">
        <v>30</v>
      </c>
      <c r="N22" s="228">
        <f t="shared" ref="N22:N23" si="13">SUM(O22:Q22)</f>
        <v>95</v>
      </c>
      <c r="O22" s="228">
        <v>20</v>
      </c>
      <c r="P22" s="228">
        <v>38</v>
      </c>
      <c r="Q22" s="226">
        <v>37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65">
        <v>0</v>
      </c>
      <c r="Y22" s="287"/>
    </row>
    <row r="23" spans="1:25" s="211" customFormat="1" ht="17.25" customHeight="1" x14ac:dyDescent="0.2">
      <c r="A23" s="240"/>
      <c r="B23" s="206" t="s">
        <v>45</v>
      </c>
      <c r="C23" s="209">
        <v>1</v>
      </c>
      <c r="D23" s="209">
        <v>1</v>
      </c>
      <c r="E23" s="209">
        <v>0</v>
      </c>
      <c r="F23" s="209">
        <v>0</v>
      </c>
      <c r="G23" s="209">
        <v>1</v>
      </c>
      <c r="H23" s="209">
        <v>1</v>
      </c>
      <c r="I23" s="209">
        <v>0</v>
      </c>
      <c r="J23" s="209">
        <v>0</v>
      </c>
      <c r="K23" s="209">
        <f t="shared" si="12"/>
        <v>16</v>
      </c>
      <c r="L23" s="209">
        <v>12</v>
      </c>
      <c r="M23" s="214">
        <v>4</v>
      </c>
      <c r="N23" s="209">
        <f t="shared" si="13"/>
        <v>16</v>
      </c>
      <c r="O23" s="214">
        <v>6</v>
      </c>
      <c r="P23" s="209">
        <v>0</v>
      </c>
      <c r="Q23" s="214">
        <v>10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14">
        <v>0</v>
      </c>
      <c r="Y23" s="285"/>
    </row>
    <row r="24" spans="1:25" s="286" customFormat="1" ht="17.25" customHeight="1" x14ac:dyDescent="0.2">
      <c r="A24" s="240"/>
      <c r="B24" s="206" t="s">
        <v>46</v>
      </c>
      <c r="C24" s="214">
        <v>0</v>
      </c>
      <c r="D24" s="214">
        <v>0</v>
      </c>
      <c r="E24" s="214">
        <v>0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  <c r="M24" s="214">
        <v>0</v>
      </c>
      <c r="N24" s="209">
        <v>0</v>
      </c>
      <c r="O24" s="214">
        <v>0</v>
      </c>
      <c r="P24" s="209">
        <v>0</v>
      </c>
      <c r="Q24" s="214">
        <v>0</v>
      </c>
      <c r="R24" s="209">
        <v>0</v>
      </c>
      <c r="S24" s="209">
        <v>0</v>
      </c>
      <c r="T24" s="209">
        <v>0</v>
      </c>
      <c r="U24" s="209">
        <v>0</v>
      </c>
      <c r="V24" s="214">
        <v>0</v>
      </c>
      <c r="W24" s="209">
        <v>0</v>
      </c>
      <c r="X24" s="214">
        <v>0</v>
      </c>
      <c r="Y24" s="285"/>
    </row>
    <row r="25" spans="1:25" s="272" customFormat="1" ht="17.25" customHeight="1" x14ac:dyDescent="0.2">
      <c r="A25" s="229"/>
      <c r="B25" s="230" t="s">
        <v>175</v>
      </c>
      <c r="C25" s="269">
        <v>0</v>
      </c>
      <c r="D25" s="269">
        <v>0</v>
      </c>
      <c r="E25" s="269">
        <v>0</v>
      </c>
      <c r="F25" s="269">
        <v>0</v>
      </c>
      <c r="G25" s="269">
        <v>0</v>
      </c>
      <c r="H25" s="269">
        <v>0</v>
      </c>
      <c r="I25" s="269">
        <v>0</v>
      </c>
      <c r="J25" s="273">
        <v>0</v>
      </c>
      <c r="K25" s="273">
        <v>0</v>
      </c>
      <c r="L25" s="273">
        <v>0</v>
      </c>
      <c r="M25" s="269">
        <v>0</v>
      </c>
      <c r="N25" s="273">
        <v>0</v>
      </c>
      <c r="O25" s="273">
        <v>0</v>
      </c>
      <c r="P25" s="273">
        <v>0</v>
      </c>
      <c r="Q25" s="269">
        <v>0</v>
      </c>
      <c r="R25" s="273">
        <v>0</v>
      </c>
      <c r="S25" s="273">
        <v>0</v>
      </c>
      <c r="T25" s="273">
        <v>0</v>
      </c>
      <c r="U25" s="273">
        <v>0</v>
      </c>
      <c r="V25" s="273">
        <v>0</v>
      </c>
      <c r="W25" s="273">
        <v>0</v>
      </c>
      <c r="X25" s="269">
        <v>0</v>
      </c>
      <c r="Y25" s="288"/>
    </row>
    <row r="26" spans="1:25" s="177" customFormat="1" ht="17.25" customHeight="1" x14ac:dyDescent="0.2">
      <c r="A26" s="449" t="s">
        <v>187</v>
      </c>
      <c r="B26" s="450"/>
      <c r="C26" s="163">
        <f>SUM(C27:C28)</f>
        <v>2</v>
      </c>
      <c r="D26" s="163">
        <f t="shared" ref="D26:X26" si="14">SUM(D27:D28)</f>
        <v>2</v>
      </c>
      <c r="E26" s="163">
        <f t="shared" si="14"/>
        <v>0</v>
      </c>
      <c r="F26" s="163">
        <f t="shared" si="14"/>
        <v>0</v>
      </c>
      <c r="G26" s="163">
        <f t="shared" si="14"/>
        <v>1</v>
      </c>
      <c r="H26" s="163">
        <f t="shared" si="14"/>
        <v>1</v>
      </c>
      <c r="I26" s="163">
        <f t="shared" si="14"/>
        <v>0</v>
      </c>
      <c r="J26" s="163">
        <f t="shared" si="14"/>
        <v>0</v>
      </c>
      <c r="K26" s="163">
        <f t="shared" si="14"/>
        <v>145</v>
      </c>
      <c r="L26" s="163">
        <f t="shared" si="14"/>
        <v>71</v>
      </c>
      <c r="M26" s="164">
        <f t="shared" si="14"/>
        <v>74</v>
      </c>
      <c r="N26" s="163">
        <f t="shared" si="14"/>
        <v>145</v>
      </c>
      <c r="O26" s="163">
        <f t="shared" si="14"/>
        <v>38</v>
      </c>
      <c r="P26" s="163">
        <f t="shared" si="14"/>
        <v>51</v>
      </c>
      <c r="Q26" s="164">
        <f t="shared" si="14"/>
        <v>56</v>
      </c>
      <c r="R26" s="163">
        <f t="shared" si="14"/>
        <v>0</v>
      </c>
      <c r="S26" s="163">
        <f t="shared" si="14"/>
        <v>0</v>
      </c>
      <c r="T26" s="163">
        <f t="shared" si="14"/>
        <v>0</v>
      </c>
      <c r="U26" s="163">
        <f t="shared" si="14"/>
        <v>0</v>
      </c>
      <c r="V26" s="163">
        <f t="shared" si="14"/>
        <v>0</v>
      </c>
      <c r="W26" s="163">
        <f t="shared" si="14"/>
        <v>0</v>
      </c>
      <c r="X26" s="164">
        <f t="shared" si="14"/>
        <v>0</v>
      </c>
      <c r="Y26" s="176"/>
    </row>
    <row r="27" spans="1:25" s="289" customFormat="1" ht="17.25" customHeight="1" x14ac:dyDescent="0.2">
      <c r="A27" s="233"/>
      <c r="B27" s="225" t="s">
        <v>181</v>
      </c>
      <c r="C27" s="228">
        <v>1</v>
      </c>
      <c r="D27" s="228">
        <v>1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28">
        <f t="shared" ref="K27:K28" si="15">SUM(L27:M27)</f>
        <v>87</v>
      </c>
      <c r="L27" s="228">
        <v>41</v>
      </c>
      <c r="M27" s="226">
        <v>46</v>
      </c>
      <c r="N27" s="228">
        <f t="shared" ref="N27:N28" si="16">SUM(O27:Q27)</f>
        <v>87</v>
      </c>
      <c r="O27" s="228">
        <v>18</v>
      </c>
      <c r="P27" s="228">
        <v>34</v>
      </c>
      <c r="Q27" s="226">
        <v>35</v>
      </c>
      <c r="R27" s="254">
        <v>0</v>
      </c>
      <c r="S27" s="265">
        <v>0</v>
      </c>
      <c r="T27" s="254">
        <v>0</v>
      </c>
      <c r="U27" s="265">
        <v>0</v>
      </c>
      <c r="V27" s="265">
        <v>0</v>
      </c>
      <c r="W27" s="254">
        <v>0</v>
      </c>
      <c r="X27" s="265">
        <v>0</v>
      </c>
      <c r="Y27" s="287"/>
    </row>
    <row r="28" spans="1:25" s="272" customFormat="1" ht="17.25" customHeight="1" x14ac:dyDescent="0.2">
      <c r="A28" s="239"/>
      <c r="B28" s="230" t="s">
        <v>47</v>
      </c>
      <c r="C28" s="236">
        <v>1</v>
      </c>
      <c r="D28" s="273">
        <v>1</v>
      </c>
      <c r="E28" s="273">
        <v>0</v>
      </c>
      <c r="F28" s="273">
        <v>0</v>
      </c>
      <c r="G28" s="273">
        <v>1</v>
      </c>
      <c r="H28" s="273">
        <v>1</v>
      </c>
      <c r="I28" s="273">
        <v>0</v>
      </c>
      <c r="J28" s="273">
        <v>0</v>
      </c>
      <c r="K28" s="236">
        <f t="shared" si="15"/>
        <v>58</v>
      </c>
      <c r="L28" s="236">
        <v>30</v>
      </c>
      <c r="M28" s="232">
        <v>28</v>
      </c>
      <c r="N28" s="236">
        <f t="shared" si="16"/>
        <v>58</v>
      </c>
      <c r="O28" s="236">
        <v>20</v>
      </c>
      <c r="P28" s="236">
        <v>17</v>
      </c>
      <c r="Q28" s="232">
        <v>21</v>
      </c>
      <c r="R28" s="273">
        <v>0</v>
      </c>
      <c r="S28" s="273">
        <v>0</v>
      </c>
      <c r="T28" s="269">
        <v>0</v>
      </c>
      <c r="U28" s="273">
        <v>0</v>
      </c>
      <c r="V28" s="269">
        <v>0</v>
      </c>
      <c r="W28" s="273">
        <v>0</v>
      </c>
      <c r="X28" s="269">
        <v>0</v>
      </c>
      <c r="Y28" s="288"/>
    </row>
    <row r="29" spans="1:25" s="170" customFormat="1" ht="17.25" customHeight="1" x14ac:dyDescent="0.2">
      <c r="A29" s="449" t="s">
        <v>186</v>
      </c>
      <c r="B29" s="450"/>
      <c r="C29" s="178">
        <f>SUM(C30)</f>
        <v>0</v>
      </c>
      <c r="D29" s="178">
        <f t="shared" ref="D29:X29" si="17">SUM(D30)</f>
        <v>0</v>
      </c>
      <c r="E29" s="178">
        <f t="shared" si="17"/>
        <v>0</v>
      </c>
      <c r="F29" s="178">
        <f t="shared" si="17"/>
        <v>0</v>
      </c>
      <c r="G29" s="178">
        <f t="shared" si="17"/>
        <v>0</v>
      </c>
      <c r="H29" s="178">
        <f t="shared" si="17"/>
        <v>0</v>
      </c>
      <c r="I29" s="178">
        <f t="shared" si="17"/>
        <v>0</v>
      </c>
      <c r="J29" s="178">
        <f t="shared" si="17"/>
        <v>0</v>
      </c>
      <c r="K29" s="178">
        <f t="shared" si="17"/>
        <v>0</v>
      </c>
      <c r="L29" s="178">
        <f t="shared" si="17"/>
        <v>0</v>
      </c>
      <c r="M29" s="179">
        <f t="shared" si="17"/>
        <v>0</v>
      </c>
      <c r="N29" s="178">
        <f t="shared" si="17"/>
        <v>0</v>
      </c>
      <c r="O29" s="178">
        <f t="shared" si="17"/>
        <v>0</v>
      </c>
      <c r="P29" s="178">
        <f t="shared" si="17"/>
        <v>0</v>
      </c>
      <c r="Q29" s="179">
        <f t="shared" si="17"/>
        <v>0</v>
      </c>
      <c r="R29" s="178">
        <f t="shared" si="17"/>
        <v>0</v>
      </c>
      <c r="S29" s="178">
        <f t="shared" si="17"/>
        <v>0</v>
      </c>
      <c r="T29" s="178">
        <f t="shared" si="17"/>
        <v>0</v>
      </c>
      <c r="U29" s="178">
        <f t="shared" si="17"/>
        <v>0</v>
      </c>
      <c r="V29" s="178">
        <f t="shared" si="17"/>
        <v>0</v>
      </c>
      <c r="W29" s="178">
        <f t="shared" si="17"/>
        <v>0</v>
      </c>
      <c r="X29" s="179">
        <f t="shared" si="17"/>
        <v>0</v>
      </c>
      <c r="Y29" s="176"/>
    </row>
    <row r="30" spans="1:25" ht="17.25" customHeight="1" x14ac:dyDescent="0.2">
      <c r="A30" s="58"/>
      <c r="B30" s="59" t="s">
        <v>182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70">
        <v>0</v>
      </c>
      <c r="N30" s="69">
        <v>0</v>
      </c>
      <c r="O30" s="70">
        <v>0</v>
      </c>
      <c r="P30" s="69">
        <v>0</v>
      </c>
      <c r="Q30" s="70">
        <v>0</v>
      </c>
      <c r="R30" s="69">
        <v>0</v>
      </c>
      <c r="S30" s="70">
        <v>0</v>
      </c>
      <c r="T30" s="69">
        <v>0</v>
      </c>
      <c r="U30" s="70">
        <v>0</v>
      </c>
      <c r="V30" s="70">
        <v>0</v>
      </c>
      <c r="W30" s="69">
        <v>0</v>
      </c>
      <c r="X30" s="70">
        <v>0</v>
      </c>
      <c r="Y30" s="123"/>
    </row>
    <row r="31" spans="1:25" s="177" customFormat="1" ht="17.25" customHeight="1" x14ac:dyDescent="0.2">
      <c r="A31" s="449" t="s">
        <v>185</v>
      </c>
      <c r="B31" s="450"/>
      <c r="C31" s="178">
        <f>SUM(C32:C34)</f>
        <v>1</v>
      </c>
      <c r="D31" s="178">
        <f t="shared" ref="D31:X31" si="18">SUM(D32:D34)</f>
        <v>1</v>
      </c>
      <c r="E31" s="178">
        <f t="shared" si="18"/>
        <v>0</v>
      </c>
      <c r="F31" s="178">
        <f t="shared" si="18"/>
        <v>0</v>
      </c>
      <c r="G31" s="178">
        <f t="shared" si="18"/>
        <v>1</v>
      </c>
      <c r="H31" s="178">
        <f t="shared" si="18"/>
        <v>1</v>
      </c>
      <c r="I31" s="178">
        <f t="shared" si="18"/>
        <v>0</v>
      </c>
      <c r="J31" s="178">
        <f t="shared" si="18"/>
        <v>0</v>
      </c>
      <c r="K31" s="178">
        <f t="shared" si="18"/>
        <v>12</v>
      </c>
      <c r="L31" s="178">
        <f t="shared" si="18"/>
        <v>11</v>
      </c>
      <c r="M31" s="179">
        <f t="shared" si="18"/>
        <v>1</v>
      </c>
      <c r="N31" s="178">
        <f t="shared" si="18"/>
        <v>12</v>
      </c>
      <c r="O31" s="178">
        <f t="shared" si="18"/>
        <v>0</v>
      </c>
      <c r="P31" s="178">
        <f t="shared" si="18"/>
        <v>0</v>
      </c>
      <c r="Q31" s="179">
        <f t="shared" si="18"/>
        <v>12</v>
      </c>
      <c r="R31" s="178">
        <f t="shared" si="18"/>
        <v>0</v>
      </c>
      <c r="S31" s="178">
        <f t="shared" si="18"/>
        <v>0</v>
      </c>
      <c r="T31" s="178">
        <f t="shared" si="18"/>
        <v>0</v>
      </c>
      <c r="U31" s="178">
        <f t="shared" si="18"/>
        <v>0</v>
      </c>
      <c r="V31" s="178">
        <f t="shared" si="18"/>
        <v>0</v>
      </c>
      <c r="W31" s="178">
        <f t="shared" si="18"/>
        <v>0</v>
      </c>
      <c r="X31" s="179">
        <f t="shared" si="18"/>
        <v>0</v>
      </c>
      <c r="Y31" s="176"/>
    </row>
    <row r="32" spans="1:25" s="252" customFormat="1" ht="17.25" customHeight="1" x14ac:dyDescent="0.2">
      <c r="A32" s="233"/>
      <c r="B32" s="225" t="s">
        <v>48</v>
      </c>
      <c r="C32" s="228">
        <v>1</v>
      </c>
      <c r="D32" s="228">
        <v>1</v>
      </c>
      <c r="E32" s="254">
        <v>0</v>
      </c>
      <c r="F32" s="254">
        <v>0</v>
      </c>
      <c r="G32" s="254">
        <v>1</v>
      </c>
      <c r="H32" s="265">
        <v>1</v>
      </c>
      <c r="I32" s="254">
        <v>0</v>
      </c>
      <c r="J32" s="254">
        <v>0</v>
      </c>
      <c r="K32" s="228">
        <f t="shared" ref="K32" si="19">SUM(L32:M32)</f>
        <v>12</v>
      </c>
      <c r="L32" s="228">
        <v>11</v>
      </c>
      <c r="M32" s="226">
        <v>1</v>
      </c>
      <c r="N32" s="228">
        <f t="shared" ref="N32" si="20">SUM(O32:Q32)</f>
        <v>12</v>
      </c>
      <c r="O32" s="226">
        <v>0</v>
      </c>
      <c r="P32" s="228">
        <v>0</v>
      </c>
      <c r="Q32" s="226">
        <v>12</v>
      </c>
      <c r="R32" s="254">
        <v>0</v>
      </c>
      <c r="S32" s="254">
        <v>0</v>
      </c>
      <c r="T32" s="265">
        <v>0</v>
      </c>
      <c r="U32" s="254">
        <v>0</v>
      </c>
      <c r="V32" s="265">
        <v>0</v>
      </c>
      <c r="W32" s="265">
        <v>0</v>
      </c>
      <c r="X32" s="265">
        <v>0</v>
      </c>
      <c r="Y32" s="287"/>
    </row>
    <row r="33" spans="1:25" s="286" customFormat="1" ht="17.25" customHeight="1" x14ac:dyDescent="0.2">
      <c r="A33" s="234"/>
      <c r="B33" s="206" t="s">
        <v>49</v>
      </c>
      <c r="C33" s="212">
        <v>0</v>
      </c>
      <c r="D33" s="212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12">
        <v>0</v>
      </c>
      <c r="L33" s="212">
        <v>0</v>
      </c>
      <c r="M33" s="213">
        <v>0</v>
      </c>
      <c r="N33" s="212">
        <v>0</v>
      </c>
      <c r="O33" s="212">
        <v>0</v>
      </c>
      <c r="P33" s="212">
        <v>0</v>
      </c>
      <c r="Q33" s="213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14">
        <v>0</v>
      </c>
      <c r="Y33" s="285"/>
    </row>
    <row r="34" spans="1:25" s="272" customFormat="1" ht="17.25" customHeight="1" x14ac:dyDescent="0.2">
      <c r="A34" s="239"/>
      <c r="B34" s="230" t="s">
        <v>166</v>
      </c>
      <c r="C34" s="273">
        <v>0</v>
      </c>
      <c r="D34" s="273">
        <v>0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  <c r="M34" s="269">
        <v>0</v>
      </c>
      <c r="N34" s="273">
        <v>0</v>
      </c>
      <c r="O34" s="273">
        <v>0</v>
      </c>
      <c r="P34" s="273">
        <v>0</v>
      </c>
      <c r="Q34" s="269">
        <v>0</v>
      </c>
      <c r="R34" s="273">
        <v>0</v>
      </c>
      <c r="S34" s="269">
        <v>0</v>
      </c>
      <c r="T34" s="273">
        <v>0</v>
      </c>
      <c r="U34" s="269">
        <v>0</v>
      </c>
      <c r="V34" s="269">
        <v>0</v>
      </c>
      <c r="W34" s="273">
        <v>0</v>
      </c>
      <c r="X34" s="269">
        <v>0</v>
      </c>
      <c r="Y34" s="288"/>
    </row>
    <row r="35" spans="1:25" s="177" customFormat="1" ht="17.25" customHeight="1" x14ac:dyDescent="0.2">
      <c r="A35" s="449" t="s">
        <v>184</v>
      </c>
      <c r="B35" s="450"/>
      <c r="C35" s="163">
        <f>SUM(C36:C38)</f>
        <v>3</v>
      </c>
      <c r="D35" s="163">
        <f t="shared" ref="D35:X35" si="21">SUM(D36:D38)</f>
        <v>3</v>
      </c>
      <c r="E35" s="163">
        <f t="shared" si="21"/>
        <v>0</v>
      </c>
      <c r="F35" s="163">
        <f t="shared" si="21"/>
        <v>0</v>
      </c>
      <c r="G35" s="163">
        <f t="shared" si="21"/>
        <v>0</v>
      </c>
      <c r="H35" s="163">
        <f t="shared" si="21"/>
        <v>0</v>
      </c>
      <c r="I35" s="163">
        <f t="shared" si="21"/>
        <v>0</v>
      </c>
      <c r="J35" s="163">
        <f t="shared" si="21"/>
        <v>0</v>
      </c>
      <c r="K35" s="163">
        <f t="shared" si="21"/>
        <v>387</v>
      </c>
      <c r="L35" s="163">
        <f t="shared" si="21"/>
        <v>167</v>
      </c>
      <c r="M35" s="164">
        <f t="shared" si="21"/>
        <v>220</v>
      </c>
      <c r="N35" s="163">
        <f t="shared" si="21"/>
        <v>387</v>
      </c>
      <c r="O35" s="163">
        <f t="shared" si="21"/>
        <v>99</v>
      </c>
      <c r="P35" s="163">
        <f t="shared" si="21"/>
        <v>147</v>
      </c>
      <c r="Q35" s="164">
        <f t="shared" si="21"/>
        <v>141</v>
      </c>
      <c r="R35" s="163">
        <f t="shared" si="21"/>
        <v>0</v>
      </c>
      <c r="S35" s="163">
        <f t="shared" si="21"/>
        <v>0</v>
      </c>
      <c r="T35" s="163">
        <f t="shared" si="21"/>
        <v>0</v>
      </c>
      <c r="U35" s="163">
        <f t="shared" si="21"/>
        <v>0</v>
      </c>
      <c r="V35" s="163">
        <f t="shared" si="21"/>
        <v>0</v>
      </c>
      <c r="W35" s="163">
        <f t="shared" si="21"/>
        <v>0</v>
      </c>
      <c r="X35" s="164">
        <f t="shared" si="21"/>
        <v>0</v>
      </c>
      <c r="Y35" s="176"/>
    </row>
    <row r="36" spans="1:25" s="252" customFormat="1" ht="17.25" customHeight="1" x14ac:dyDescent="0.2">
      <c r="A36" s="224"/>
      <c r="B36" s="225" t="s">
        <v>50</v>
      </c>
      <c r="C36" s="228">
        <v>1</v>
      </c>
      <c r="D36" s="228">
        <v>1</v>
      </c>
      <c r="E36" s="254">
        <v>0</v>
      </c>
      <c r="F36" s="254">
        <v>0</v>
      </c>
      <c r="G36" s="254">
        <v>0</v>
      </c>
      <c r="H36" s="265">
        <v>0</v>
      </c>
      <c r="I36" s="254">
        <v>0</v>
      </c>
      <c r="J36" s="254">
        <v>0</v>
      </c>
      <c r="K36" s="228">
        <f t="shared" ref="K36:K38" si="22">SUM(L36:M36)</f>
        <v>177</v>
      </c>
      <c r="L36" s="228">
        <v>75</v>
      </c>
      <c r="M36" s="226">
        <v>102</v>
      </c>
      <c r="N36" s="228">
        <f t="shared" ref="N36:N38" si="23">SUM(O36:Q36)</f>
        <v>177</v>
      </c>
      <c r="O36" s="226">
        <v>45</v>
      </c>
      <c r="P36" s="228">
        <v>65</v>
      </c>
      <c r="Q36" s="226">
        <v>67</v>
      </c>
      <c r="R36" s="254">
        <v>0</v>
      </c>
      <c r="S36" s="254">
        <v>0</v>
      </c>
      <c r="T36" s="290">
        <v>0</v>
      </c>
      <c r="U36" s="265">
        <v>0</v>
      </c>
      <c r="V36" s="265">
        <v>0</v>
      </c>
      <c r="W36" s="254">
        <v>0</v>
      </c>
      <c r="X36" s="265">
        <v>0</v>
      </c>
      <c r="Y36" s="287"/>
    </row>
    <row r="37" spans="1:25" s="286" customFormat="1" ht="17.25" customHeight="1" x14ac:dyDescent="0.2">
      <c r="A37" s="240"/>
      <c r="B37" s="206" t="s">
        <v>51</v>
      </c>
      <c r="C37" s="212">
        <v>1</v>
      </c>
      <c r="D37" s="212">
        <v>1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12">
        <f t="shared" si="22"/>
        <v>161</v>
      </c>
      <c r="L37" s="212">
        <v>70</v>
      </c>
      <c r="M37" s="213">
        <v>91</v>
      </c>
      <c r="N37" s="212">
        <f t="shared" si="23"/>
        <v>161</v>
      </c>
      <c r="O37" s="213">
        <v>37</v>
      </c>
      <c r="P37" s="212">
        <v>67</v>
      </c>
      <c r="Q37" s="213">
        <v>57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14">
        <v>0</v>
      </c>
      <c r="Y37" s="285"/>
    </row>
    <row r="38" spans="1:25" s="272" customFormat="1" ht="17.25" customHeight="1" x14ac:dyDescent="0.2">
      <c r="A38" s="229"/>
      <c r="B38" s="230" t="s">
        <v>176</v>
      </c>
      <c r="C38" s="236">
        <v>1</v>
      </c>
      <c r="D38" s="236">
        <v>1</v>
      </c>
      <c r="E38" s="273">
        <v>0</v>
      </c>
      <c r="F38" s="273">
        <v>0</v>
      </c>
      <c r="G38" s="273">
        <v>0</v>
      </c>
      <c r="H38" s="273">
        <v>0</v>
      </c>
      <c r="I38" s="273">
        <v>0</v>
      </c>
      <c r="J38" s="273">
        <v>0</v>
      </c>
      <c r="K38" s="236">
        <f t="shared" si="22"/>
        <v>49</v>
      </c>
      <c r="L38" s="236">
        <v>22</v>
      </c>
      <c r="M38" s="232">
        <v>27</v>
      </c>
      <c r="N38" s="236">
        <f t="shared" si="23"/>
        <v>49</v>
      </c>
      <c r="O38" s="232">
        <v>17</v>
      </c>
      <c r="P38" s="236">
        <v>15</v>
      </c>
      <c r="Q38" s="232">
        <v>17</v>
      </c>
      <c r="R38" s="273">
        <v>0</v>
      </c>
      <c r="S38" s="273">
        <v>0</v>
      </c>
      <c r="T38" s="273">
        <v>0</v>
      </c>
      <c r="U38" s="273">
        <v>0</v>
      </c>
      <c r="V38" s="273">
        <v>0</v>
      </c>
      <c r="W38" s="273">
        <v>0</v>
      </c>
      <c r="X38" s="269">
        <v>0</v>
      </c>
      <c r="Y38" s="288"/>
    </row>
    <row r="39" spans="1:25" s="177" customFormat="1" ht="17.25" customHeight="1" x14ac:dyDescent="0.2">
      <c r="A39" s="449" t="s">
        <v>189</v>
      </c>
      <c r="B39" s="450"/>
      <c r="C39" s="163">
        <f>SUM(C40:C46)</f>
        <v>6</v>
      </c>
      <c r="D39" s="163">
        <f t="shared" ref="D39:X39" si="24">SUM(D40:D46)</f>
        <v>6</v>
      </c>
      <c r="E39" s="163">
        <f t="shared" si="24"/>
        <v>0</v>
      </c>
      <c r="F39" s="163">
        <f t="shared" si="24"/>
        <v>0</v>
      </c>
      <c r="G39" s="163">
        <f t="shared" si="24"/>
        <v>0</v>
      </c>
      <c r="H39" s="163">
        <f t="shared" si="24"/>
        <v>0</v>
      </c>
      <c r="I39" s="163">
        <f t="shared" si="24"/>
        <v>0</v>
      </c>
      <c r="J39" s="163">
        <f t="shared" si="24"/>
        <v>0</v>
      </c>
      <c r="K39" s="163">
        <f t="shared" si="24"/>
        <v>1733</v>
      </c>
      <c r="L39" s="163">
        <f t="shared" si="24"/>
        <v>817</v>
      </c>
      <c r="M39" s="164">
        <f t="shared" si="24"/>
        <v>916</v>
      </c>
      <c r="N39" s="163">
        <f t="shared" si="24"/>
        <v>1733</v>
      </c>
      <c r="O39" s="163">
        <f t="shared" si="24"/>
        <v>566</v>
      </c>
      <c r="P39" s="163">
        <f t="shared" si="24"/>
        <v>577</v>
      </c>
      <c r="Q39" s="164">
        <f t="shared" si="24"/>
        <v>590</v>
      </c>
      <c r="R39" s="163">
        <f t="shared" si="24"/>
        <v>0</v>
      </c>
      <c r="S39" s="163">
        <f t="shared" si="24"/>
        <v>0</v>
      </c>
      <c r="T39" s="163">
        <f t="shared" si="24"/>
        <v>0</v>
      </c>
      <c r="U39" s="163">
        <f t="shared" si="24"/>
        <v>0</v>
      </c>
      <c r="V39" s="163">
        <f t="shared" si="24"/>
        <v>0</v>
      </c>
      <c r="W39" s="163">
        <f t="shared" si="24"/>
        <v>0</v>
      </c>
      <c r="X39" s="164">
        <f t="shared" si="24"/>
        <v>0</v>
      </c>
      <c r="Y39" s="176"/>
    </row>
    <row r="40" spans="1:25" s="252" customFormat="1" ht="17.25" customHeight="1" x14ac:dyDescent="0.2">
      <c r="A40" s="224"/>
      <c r="B40" s="225" t="s">
        <v>191</v>
      </c>
      <c r="C40" s="228">
        <v>2</v>
      </c>
      <c r="D40" s="228">
        <v>2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4">
        <v>0</v>
      </c>
      <c r="K40" s="228">
        <f t="shared" ref="K40:K42" si="25">SUM(L40:M40)</f>
        <v>490</v>
      </c>
      <c r="L40" s="228">
        <v>303</v>
      </c>
      <c r="M40" s="226">
        <v>187</v>
      </c>
      <c r="N40" s="228">
        <f t="shared" ref="N40:N42" si="26">SUM(O40:Q40)</f>
        <v>490</v>
      </c>
      <c r="O40" s="228">
        <v>157</v>
      </c>
      <c r="P40" s="228">
        <v>163</v>
      </c>
      <c r="Q40" s="226">
        <v>170</v>
      </c>
      <c r="R40" s="254">
        <v>0</v>
      </c>
      <c r="S40" s="254">
        <v>0</v>
      </c>
      <c r="T40" s="254">
        <v>0</v>
      </c>
      <c r="U40" s="254">
        <v>0</v>
      </c>
      <c r="V40" s="254">
        <v>0</v>
      </c>
      <c r="W40" s="254">
        <v>0</v>
      </c>
      <c r="X40" s="265">
        <v>0</v>
      </c>
      <c r="Y40" s="287"/>
    </row>
    <row r="41" spans="1:25" s="211" customFormat="1" ht="17.25" customHeight="1" x14ac:dyDescent="0.2">
      <c r="A41" s="240"/>
      <c r="B41" s="206" t="s">
        <v>52</v>
      </c>
      <c r="C41" s="212">
        <v>1</v>
      </c>
      <c r="D41" s="212">
        <v>1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12">
        <f t="shared" si="25"/>
        <v>404</v>
      </c>
      <c r="L41" s="212">
        <v>159</v>
      </c>
      <c r="M41" s="213">
        <v>245</v>
      </c>
      <c r="N41" s="212">
        <f t="shared" si="26"/>
        <v>404</v>
      </c>
      <c r="O41" s="209">
        <v>129</v>
      </c>
      <c r="P41" s="212">
        <v>134</v>
      </c>
      <c r="Q41" s="213">
        <v>141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14">
        <v>0</v>
      </c>
      <c r="Y41" s="285"/>
    </row>
    <row r="42" spans="1:25" s="211" customFormat="1" ht="17.25" customHeight="1" x14ac:dyDescent="0.2">
      <c r="A42" s="240"/>
      <c r="B42" s="206" t="s">
        <v>53</v>
      </c>
      <c r="C42" s="209">
        <v>1</v>
      </c>
      <c r="D42" s="209">
        <v>1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f t="shared" si="25"/>
        <v>187</v>
      </c>
      <c r="L42" s="209">
        <v>65</v>
      </c>
      <c r="M42" s="214">
        <v>122</v>
      </c>
      <c r="N42" s="209">
        <f t="shared" si="26"/>
        <v>187</v>
      </c>
      <c r="O42" s="209">
        <v>58</v>
      </c>
      <c r="P42" s="209">
        <v>63</v>
      </c>
      <c r="Q42" s="214">
        <v>66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14">
        <v>0</v>
      </c>
      <c r="Y42" s="285"/>
    </row>
    <row r="43" spans="1:25" s="211" customFormat="1" ht="17.25" customHeight="1" x14ac:dyDescent="0.2">
      <c r="A43" s="240"/>
      <c r="B43" s="206" t="s">
        <v>54</v>
      </c>
      <c r="C43" s="209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14">
        <v>0</v>
      </c>
      <c r="N43" s="209">
        <v>0</v>
      </c>
      <c r="O43" s="209">
        <v>0</v>
      </c>
      <c r="P43" s="209">
        <v>0</v>
      </c>
      <c r="Q43" s="214">
        <v>0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214">
        <v>0</v>
      </c>
      <c r="Y43" s="285"/>
    </row>
    <row r="44" spans="1:25" s="211" customFormat="1" ht="17.25" customHeight="1" x14ac:dyDescent="0.2">
      <c r="A44" s="240"/>
      <c r="B44" s="206" t="s">
        <v>55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14">
        <v>0</v>
      </c>
      <c r="K44" s="209">
        <v>0</v>
      </c>
      <c r="L44" s="209">
        <v>0</v>
      </c>
      <c r="M44" s="214">
        <v>0</v>
      </c>
      <c r="N44" s="209">
        <v>0</v>
      </c>
      <c r="O44" s="209">
        <v>0</v>
      </c>
      <c r="P44" s="209">
        <v>0</v>
      </c>
      <c r="Q44" s="214">
        <v>0</v>
      </c>
      <c r="R44" s="214">
        <v>0</v>
      </c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214">
        <v>0</v>
      </c>
      <c r="Y44" s="285"/>
    </row>
    <row r="45" spans="1:25" s="286" customFormat="1" ht="17.25" customHeight="1" x14ac:dyDescent="0.2">
      <c r="A45" s="240"/>
      <c r="B45" s="206" t="s">
        <v>192</v>
      </c>
      <c r="C45" s="212">
        <v>1</v>
      </c>
      <c r="D45" s="212">
        <v>1</v>
      </c>
      <c r="E45" s="209">
        <v>0</v>
      </c>
      <c r="F45" s="209">
        <v>0</v>
      </c>
      <c r="G45" s="209">
        <v>0</v>
      </c>
      <c r="H45" s="209">
        <v>0</v>
      </c>
      <c r="I45" s="214">
        <v>0</v>
      </c>
      <c r="J45" s="209">
        <v>0</v>
      </c>
      <c r="K45" s="212">
        <f t="shared" ref="K45:K46" si="27">SUM(L45:M45)</f>
        <v>195</v>
      </c>
      <c r="L45" s="212">
        <v>90</v>
      </c>
      <c r="M45" s="213">
        <v>105</v>
      </c>
      <c r="N45" s="212">
        <f t="shared" ref="N45:N46" si="28">SUM(O45:Q45)</f>
        <v>195</v>
      </c>
      <c r="O45" s="212">
        <v>66</v>
      </c>
      <c r="P45" s="212">
        <v>62</v>
      </c>
      <c r="Q45" s="213">
        <v>67</v>
      </c>
      <c r="R45" s="209">
        <v>0</v>
      </c>
      <c r="S45" s="209">
        <v>0</v>
      </c>
      <c r="T45" s="209">
        <v>0</v>
      </c>
      <c r="U45" s="214">
        <v>0</v>
      </c>
      <c r="V45" s="209">
        <v>0</v>
      </c>
      <c r="W45" s="209">
        <v>0</v>
      </c>
      <c r="X45" s="214">
        <v>0</v>
      </c>
      <c r="Y45" s="285"/>
    </row>
    <row r="46" spans="1:25" s="272" customFormat="1" ht="17.25" customHeight="1" x14ac:dyDescent="0.2">
      <c r="A46" s="229"/>
      <c r="B46" s="230" t="s">
        <v>178</v>
      </c>
      <c r="C46" s="236">
        <v>1</v>
      </c>
      <c r="D46" s="236">
        <v>1</v>
      </c>
      <c r="E46" s="273">
        <v>0</v>
      </c>
      <c r="F46" s="273">
        <v>0</v>
      </c>
      <c r="G46" s="273">
        <v>0</v>
      </c>
      <c r="H46" s="273">
        <v>0</v>
      </c>
      <c r="I46" s="273">
        <v>0</v>
      </c>
      <c r="J46" s="273">
        <v>0</v>
      </c>
      <c r="K46" s="236">
        <f t="shared" si="27"/>
        <v>457</v>
      </c>
      <c r="L46" s="236">
        <v>200</v>
      </c>
      <c r="M46" s="232">
        <v>257</v>
      </c>
      <c r="N46" s="236">
        <f t="shared" si="28"/>
        <v>457</v>
      </c>
      <c r="O46" s="236">
        <v>156</v>
      </c>
      <c r="P46" s="236">
        <v>155</v>
      </c>
      <c r="Q46" s="232">
        <v>146</v>
      </c>
      <c r="R46" s="273">
        <v>0</v>
      </c>
      <c r="S46" s="273">
        <v>0</v>
      </c>
      <c r="T46" s="273">
        <v>0</v>
      </c>
      <c r="U46" s="273">
        <v>0</v>
      </c>
      <c r="V46" s="273">
        <v>0</v>
      </c>
      <c r="W46" s="273">
        <v>0</v>
      </c>
      <c r="X46" s="269">
        <v>0</v>
      </c>
      <c r="Y46" s="288"/>
    </row>
    <row r="47" spans="1:25" s="177" customFormat="1" ht="17.25" customHeight="1" x14ac:dyDescent="0.2">
      <c r="A47" s="449" t="s">
        <v>190</v>
      </c>
      <c r="B47" s="450"/>
      <c r="C47" s="178">
        <f>SUM(C48:C51)</f>
        <v>1</v>
      </c>
      <c r="D47" s="178">
        <f t="shared" ref="D47:X47" si="29">SUM(D48:D51)</f>
        <v>1</v>
      </c>
      <c r="E47" s="178">
        <f t="shared" si="29"/>
        <v>0</v>
      </c>
      <c r="F47" s="178">
        <f t="shared" si="29"/>
        <v>0</v>
      </c>
      <c r="G47" s="178">
        <f t="shared" si="29"/>
        <v>0</v>
      </c>
      <c r="H47" s="178">
        <f t="shared" si="29"/>
        <v>0</v>
      </c>
      <c r="I47" s="178">
        <f t="shared" si="29"/>
        <v>0</v>
      </c>
      <c r="J47" s="178">
        <f t="shared" si="29"/>
        <v>0</v>
      </c>
      <c r="K47" s="178">
        <f t="shared" si="29"/>
        <v>160</v>
      </c>
      <c r="L47" s="178">
        <f t="shared" si="29"/>
        <v>69</v>
      </c>
      <c r="M47" s="179">
        <f t="shared" si="29"/>
        <v>91</v>
      </c>
      <c r="N47" s="178">
        <f t="shared" si="29"/>
        <v>160</v>
      </c>
      <c r="O47" s="178">
        <f t="shared" si="29"/>
        <v>48</v>
      </c>
      <c r="P47" s="178">
        <f t="shared" si="29"/>
        <v>53</v>
      </c>
      <c r="Q47" s="179">
        <f t="shared" si="29"/>
        <v>59</v>
      </c>
      <c r="R47" s="178">
        <f t="shared" si="29"/>
        <v>0</v>
      </c>
      <c r="S47" s="178">
        <f t="shared" si="29"/>
        <v>0</v>
      </c>
      <c r="T47" s="178">
        <f t="shared" si="29"/>
        <v>0</v>
      </c>
      <c r="U47" s="178">
        <f t="shared" si="29"/>
        <v>0</v>
      </c>
      <c r="V47" s="178">
        <f t="shared" si="29"/>
        <v>0</v>
      </c>
      <c r="W47" s="178">
        <f t="shared" si="29"/>
        <v>0</v>
      </c>
      <c r="X47" s="179">
        <f t="shared" si="29"/>
        <v>0</v>
      </c>
      <c r="Y47" s="176"/>
    </row>
    <row r="48" spans="1:25" s="252" customFormat="1" ht="17.25" customHeight="1" x14ac:dyDescent="0.2">
      <c r="A48" s="233"/>
      <c r="B48" s="225" t="s">
        <v>56</v>
      </c>
      <c r="C48" s="254">
        <v>1</v>
      </c>
      <c r="D48" s="254">
        <v>1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254">
        <v>0</v>
      </c>
      <c r="K48" s="254">
        <f t="shared" ref="K48" si="30">SUM(L48:M48)</f>
        <v>160</v>
      </c>
      <c r="L48" s="254">
        <v>69</v>
      </c>
      <c r="M48" s="265">
        <v>91</v>
      </c>
      <c r="N48" s="254">
        <f t="shared" ref="N48" si="31">SUM(O48:Q48)</f>
        <v>160</v>
      </c>
      <c r="O48" s="254">
        <v>48</v>
      </c>
      <c r="P48" s="254">
        <v>53</v>
      </c>
      <c r="Q48" s="265">
        <v>59</v>
      </c>
      <c r="R48" s="254">
        <v>0</v>
      </c>
      <c r="S48" s="254">
        <v>0</v>
      </c>
      <c r="T48" s="254">
        <v>0</v>
      </c>
      <c r="U48" s="254">
        <v>0</v>
      </c>
      <c r="V48" s="254">
        <v>0</v>
      </c>
      <c r="W48" s="254">
        <v>0</v>
      </c>
      <c r="X48" s="265">
        <v>0</v>
      </c>
      <c r="Y48" s="287"/>
    </row>
    <row r="49" spans="1:25" s="211" customFormat="1" ht="17.25" customHeight="1" x14ac:dyDescent="0.2">
      <c r="A49" s="234"/>
      <c r="B49" s="206" t="s">
        <v>57</v>
      </c>
      <c r="C49" s="209">
        <v>0</v>
      </c>
      <c r="D49" s="209">
        <v>0</v>
      </c>
      <c r="E49" s="209">
        <v>0</v>
      </c>
      <c r="F49" s="209">
        <v>0</v>
      </c>
      <c r="G49" s="209">
        <v>0</v>
      </c>
      <c r="H49" s="214">
        <v>0</v>
      </c>
      <c r="I49" s="209">
        <v>0</v>
      </c>
      <c r="J49" s="209">
        <v>0</v>
      </c>
      <c r="K49" s="209">
        <v>0</v>
      </c>
      <c r="L49" s="214">
        <v>0</v>
      </c>
      <c r="M49" s="214">
        <v>0</v>
      </c>
      <c r="N49" s="209">
        <v>0</v>
      </c>
      <c r="O49" s="209">
        <v>0</v>
      </c>
      <c r="P49" s="209">
        <v>0</v>
      </c>
      <c r="Q49" s="214">
        <v>0</v>
      </c>
      <c r="R49" s="209">
        <v>0</v>
      </c>
      <c r="S49" s="209">
        <v>0</v>
      </c>
      <c r="T49" s="209">
        <v>0</v>
      </c>
      <c r="U49" s="214">
        <v>0</v>
      </c>
      <c r="V49" s="209">
        <v>0</v>
      </c>
      <c r="W49" s="209">
        <v>0</v>
      </c>
      <c r="X49" s="214">
        <v>0</v>
      </c>
      <c r="Y49" s="285"/>
    </row>
    <row r="50" spans="1:25" s="286" customFormat="1" ht="17.25" customHeight="1" x14ac:dyDescent="0.2">
      <c r="A50" s="234"/>
      <c r="B50" s="206" t="s">
        <v>183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14">
        <v>0</v>
      </c>
      <c r="I50" s="220">
        <v>0</v>
      </c>
      <c r="J50" s="214">
        <v>0</v>
      </c>
      <c r="K50" s="209">
        <v>0</v>
      </c>
      <c r="L50" s="214">
        <v>0</v>
      </c>
      <c r="M50" s="214">
        <v>0</v>
      </c>
      <c r="N50" s="209">
        <v>0</v>
      </c>
      <c r="O50" s="209">
        <v>0</v>
      </c>
      <c r="P50" s="209">
        <v>0</v>
      </c>
      <c r="Q50" s="214">
        <v>0</v>
      </c>
      <c r="R50" s="209">
        <v>0</v>
      </c>
      <c r="S50" s="209">
        <v>0</v>
      </c>
      <c r="T50" s="214">
        <v>0</v>
      </c>
      <c r="U50" s="209">
        <v>0</v>
      </c>
      <c r="V50" s="209">
        <v>0</v>
      </c>
      <c r="W50" s="209">
        <v>0</v>
      </c>
      <c r="X50" s="214">
        <v>0</v>
      </c>
      <c r="Y50" s="285"/>
    </row>
    <row r="51" spans="1:25" s="272" customFormat="1" ht="17.25" customHeight="1" x14ac:dyDescent="0.2">
      <c r="A51" s="239"/>
      <c r="B51" s="230" t="s">
        <v>58</v>
      </c>
      <c r="C51" s="273">
        <v>0</v>
      </c>
      <c r="D51" s="273">
        <v>0</v>
      </c>
      <c r="E51" s="273">
        <v>0</v>
      </c>
      <c r="F51" s="273">
        <v>0</v>
      </c>
      <c r="G51" s="273">
        <v>0</v>
      </c>
      <c r="H51" s="269">
        <v>0</v>
      </c>
      <c r="I51" s="269">
        <v>0</v>
      </c>
      <c r="J51" s="269">
        <v>0</v>
      </c>
      <c r="K51" s="273">
        <v>0</v>
      </c>
      <c r="L51" s="269">
        <v>0</v>
      </c>
      <c r="M51" s="269">
        <v>0</v>
      </c>
      <c r="N51" s="273">
        <v>0</v>
      </c>
      <c r="O51" s="273">
        <v>0</v>
      </c>
      <c r="P51" s="273">
        <v>0</v>
      </c>
      <c r="Q51" s="269">
        <v>0</v>
      </c>
      <c r="R51" s="273">
        <v>0</v>
      </c>
      <c r="S51" s="273">
        <v>0</v>
      </c>
      <c r="T51" s="273">
        <v>0</v>
      </c>
      <c r="U51" s="273">
        <v>0</v>
      </c>
      <c r="V51" s="273">
        <v>0</v>
      </c>
      <c r="W51" s="273">
        <v>0</v>
      </c>
      <c r="X51" s="269">
        <v>0</v>
      </c>
      <c r="Y51" s="288"/>
    </row>
    <row r="52" spans="1:25" s="177" customFormat="1" ht="17.25" customHeight="1" x14ac:dyDescent="0.2">
      <c r="A52" s="449" t="s">
        <v>179</v>
      </c>
      <c r="B52" s="450"/>
      <c r="C52" s="163">
        <f>SUM(C53:C58)</f>
        <v>4</v>
      </c>
      <c r="D52" s="163">
        <f t="shared" ref="D52:X52" si="32">SUM(D53:D58)</f>
        <v>4</v>
      </c>
      <c r="E52" s="163">
        <f t="shared" si="32"/>
        <v>0</v>
      </c>
      <c r="F52" s="163">
        <f t="shared" si="32"/>
        <v>0</v>
      </c>
      <c r="G52" s="163">
        <f t="shared" si="32"/>
        <v>0</v>
      </c>
      <c r="H52" s="163">
        <f t="shared" si="32"/>
        <v>0</v>
      </c>
      <c r="I52" s="163">
        <f t="shared" si="32"/>
        <v>0</v>
      </c>
      <c r="J52" s="163">
        <f t="shared" si="32"/>
        <v>0</v>
      </c>
      <c r="K52" s="163">
        <f t="shared" si="32"/>
        <v>589</v>
      </c>
      <c r="L52" s="163">
        <f t="shared" si="32"/>
        <v>333</v>
      </c>
      <c r="M52" s="164">
        <f t="shared" si="32"/>
        <v>256</v>
      </c>
      <c r="N52" s="163">
        <f t="shared" si="32"/>
        <v>589</v>
      </c>
      <c r="O52" s="163">
        <f t="shared" si="32"/>
        <v>185</v>
      </c>
      <c r="P52" s="163">
        <f t="shared" si="32"/>
        <v>178</v>
      </c>
      <c r="Q52" s="164">
        <f t="shared" si="32"/>
        <v>226</v>
      </c>
      <c r="R52" s="163">
        <f t="shared" si="32"/>
        <v>0</v>
      </c>
      <c r="S52" s="163">
        <f t="shared" si="32"/>
        <v>0</v>
      </c>
      <c r="T52" s="163">
        <f t="shared" si="32"/>
        <v>0</v>
      </c>
      <c r="U52" s="163">
        <f t="shared" si="32"/>
        <v>0</v>
      </c>
      <c r="V52" s="163">
        <f t="shared" si="32"/>
        <v>0</v>
      </c>
      <c r="W52" s="163">
        <f t="shared" si="32"/>
        <v>0</v>
      </c>
      <c r="X52" s="164">
        <f t="shared" si="32"/>
        <v>0</v>
      </c>
      <c r="Y52" s="176"/>
    </row>
    <row r="53" spans="1:25" s="252" customFormat="1" ht="17.25" customHeight="1" x14ac:dyDescent="0.2">
      <c r="A53" s="224"/>
      <c r="B53" s="225" t="s">
        <v>59</v>
      </c>
      <c r="C53" s="228">
        <v>1</v>
      </c>
      <c r="D53" s="228">
        <v>1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28">
        <f t="shared" ref="K53:K56" si="33">SUM(L53:M53)</f>
        <v>119</v>
      </c>
      <c r="L53" s="228">
        <v>52</v>
      </c>
      <c r="M53" s="226">
        <v>67</v>
      </c>
      <c r="N53" s="228">
        <f t="shared" ref="N53:N56" si="34">SUM(O53:Q53)</f>
        <v>119</v>
      </c>
      <c r="O53" s="228">
        <v>35</v>
      </c>
      <c r="P53" s="228">
        <v>44</v>
      </c>
      <c r="Q53" s="226">
        <v>40</v>
      </c>
      <c r="R53" s="254">
        <v>0</v>
      </c>
      <c r="S53" s="254">
        <v>0</v>
      </c>
      <c r="T53" s="254">
        <v>0</v>
      </c>
      <c r="U53" s="254">
        <v>0</v>
      </c>
      <c r="V53" s="254">
        <v>0</v>
      </c>
      <c r="W53" s="254">
        <v>0</v>
      </c>
      <c r="X53" s="265">
        <v>0</v>
      </c>
      <c r="Y53" s="287"/>
    </row>
    <row r="54" spans="1:25" s="211" customFormat="1" ht="17.25" customHeight="1" x14ac:dyDescent="0.2">
      <c r="A54" s="240"/>
      <c r="B54" s="206" t="s">
        <v>60</v>
      </c>
      <c r="C54" s="212">
        <v>1</v>
      </c>
      <c r="D54" s="212">
        <v>1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12">
        <f t="shared" si="33"/>
        <v>154</v>
      </c>
      <c r="L54" s="212">
        <v>82</v>
      </c>
      <c r="M54" s="213">
        <v>72</v>
      </c>
      <c r="N54" s="212">
        <f t="shared" si="34"/>
        <v>154</v>
      </c>
      <c r="O54" s="212">
        <v>49</v>
      </c>
      <c r="P54" s="212">
        <v>41</v>
      </c>
      <c r="Q54" s="213">
        <v>64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14">
        <v>0</v>
      </c>
      <c r="Y54" s="285"/>
    </row>
    <row r="55" spans="1:25" s="211" customFormat="1" ht="17.25" customHeight="1" x14ac:dyDescent="0.2">
      <c r="A55" s="240"/>
      <c r="B55" s="206" t="s">
        <v>61</v>
      </c>
      <c r="C55" s="212">
        <v>1</v>
      </c>
      <c r="D55" s="212">
        <v>1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12">
        <f t="shared" si="33"/>
        <v>49</v>
      </c>
      <c r="L55" s="212">
        <v>19</v>
      </c>
      <c r="M55" s="213">
        <v>30</v>
      </c>
      <c r="N55" s="212">
        <f t="shared" si="34"/>
        <v>49</v>
      </c>
      <c r="O55" s="212">
        <v>13</v>
      </c>
      <c r="P55" s="212">
        <v>9</v>
      </c>
      <c r="Q55" s="213">
        <v>27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14">
        <v>0</v>
      </c>
      <c r="Y55" s="285"/>
    </row>
    <row r="56" spans="1:25" s="211" customFormat="1" ht="17.25" customHeight="1" x14ac:dyDescent="0.2">
      <c r="A56" s="240"/>
      <c r="B56" s="206" t="s">
        <v>62</v>
      </c>
      <c r="C56" s="209">
        <v>1</v>
      </c>
      <c r="D56" s="209">
        <v>1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f t="shared" si="33"/>
        <v>267</v>
      </c>
      <c r="L56" s="209">
        <v>180</v>
      </c>
      <c r="M56" s="214">
        <v>87</v>
      </c>
      <c r="N56" s="209">
        <f t="shared" si="34"/>
        <v>267</v>
      </c>
      <c r="O56" s="209">
        <v>88</v>
      </c>
      <c r="P56" s="209">
        <v>84</v>
      </c>
      <c r="Q56" s="214">
        <v>95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14">
        <v>0</v>
      </c>
      <c r="Y56" s="285"/>
    </row>
    <row r="57" spans="1:25" s="211" customFormat="1" ht="17.25" customHeight="1" x14ac:dyDescent="0.2">
      <c r="A57" s="240"/>
      <c r="B57" s="206" t="s">
        <v>63</v>
      </c>
      <c r="C57" s="209">
        <v>0</v>
      </c>
      <c r="D57" s="209">
        <v>0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14">
        <v>0</v>
      </c>
      <c r="N57" s="209">
        <v>0</v>
      </c>
      <c r="O57" s="209">
        <v>0</v>
      </c>
      <c r="P57" s="209">
        <v>0</v>
      </c>
      <c r="Q57" s="214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14">
        <v>0</v>
      </c>
      <c r="Y57" s="285"/>
    </row>
    <row r="58" spans="1:25" s="272" customFormat="1" ht="17.25" customHeight="1" x14ac:dyDescent="0.2">
      <c r="A58" s="241"/>
      <c r="B58" s="242" t="s">
        <v>64</v>
      </c>
      <c r="C58" s="243">
        <v>0</v>
      </c>
      <c r="D58" s="244">
        <v>0</v>
      </c>
      <c r="E58" s="243">
        <v>0</v>
      </c>
      <c r="F58" s="243">
        <v>0</v>
      </c>
      <c r="G58" s="243">
        <v>0</v>
      </c>
      <c r="H58" s="243">
        <v>0</v>
      </c>
      <c r="I58" s="243">
        <v>0</v>
      </c>
      <c r="J58" s="243">
        <v>0</v>
      </c>
      <c r="K58" s="243">
        <v>0</v>
      </c>
      <c r="L58" s="243">
        <v>0</v>
      </c>
      <c r="M58" s="244">
        <v>0</v>
      </c>
      <c r="N58" s="243">
        <v>0</v>
      </c>
      <c r="O58" s="243">
        <v>0</v>
      </c>
      <c r="P58" s="243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0</v>
      </c>
      <c r="W58" s="244">
        <v>0</v>
      </c>
      <c r="X58" s="244">
        <v>0</v>
      </c>
      <c r="Y58" s="288"/>
    </row>
    <row r="59" spans="1:25" ht="7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 t="s">
        <v>360</v>
      </c>
      <c r="R59" s="2"/>
      <c r="S59" s="2"/>
      <c r="T59" s="2"/>
      <c r="U59" s="2"/>
      <c r="V59" s="2"/>
      <c r="W59" s="2"/>
      <c r="X59" s="1"/>
      <c r="Y59" s="123"/>
    </row>
    <row r="60" spans="1:25" ht="27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23"/>
    </row>
    <row r="61" spans="1:25" ht="27" customHeight="1" x14ac:dyDescent="0.2">
      <c r="X61" s="6"/>
      <c r="Y61" s="35"/>
    </row>
    <row r="62" spans="1:25" ht="27" customHeight="1" x14ac:dyDescent="0.2">
      <c r="X62" s="6"/>
      <c r="Y62" s="35"/>
    </row>
    <row r="63" spans="1:25" ht="27" customHeight="1" x14ac:dyDescent="0.2">
      <c r="X63" s="6"/>
      <c r="Y63" s="35"/>
    </row>
    <row r="64" spans="1:25" ht="27" customHeight="1" x14ac:dyDescent="0.2">
      <c r="X64" s="6"/>
    </row>
    <row r="65" spans="24:24" ht="27" customHeight="1" x14ac:dyDescent="0.2">
      <c r="X65" s="6"/>
    </row>
  </sheetData>
  <mergeCells count="17">
    <mergeCell ref="A20:B20"/>
    <mergeCell ref="A21:B21"/>
    <mergeCell ref="A26:B26"/>
    <mergeCell ref="A29:B29"/>
    <mergeCell ref="A52:B52"/>
    <mergeCell ref="A31:B31"/>
    <mergeCell ref="A35:B35"/>
    <mergeCell ref="A39:B39"/>
    <mergeCell ref="A47:B47"/>
    <mergeCell ref="A9:B9"/>
    <mergeCell ref="N5:Q5"/>
    <mergeCell ref="R5:V5"/>
    <mergeCell ref="A4:B6"/>
    <mergeCell ref="L5:L6"/>
    <mergeCell ref="G5:J5"/>
    <mergeCell ref="C5:F5"/>
    <mergeCell ref="M5:M6"/>
  </mergeCells>
  <phoneticPr fontId="2"/>
  <pageMargins left="0.78740157480314965" right="0.78740157480314965" top="0.59055118110236227" bottom="0.59055118110236227" header="7.874015748031496E-2" footer="0.31496062992125984"/>
  <pageSetup paperSize="9" scale="70" firstPageNumber="40" fitToWidth="4" orientation="portrait" useFirstPageNumber="1" r:id="rId1"/>
  <headerFooter alignWithMargins="0">
    <oddHeader>&amp;L&amp;10
　&amp;11高等学校&amp;R&amp;11
高等学校</oddHeader>
    <oddFooter>&amp;C-&amp;P--</oddFooter>
  </headerFooter>
  <colBreaks count="1" manualBreakCount="1">
    <brk id="13" max="57" man="1"/>
  </colBreaks>
  <ignoredErrors>
    <ignoredError sqref="C10:C20 N22:N32 N36:N38 N40:N46 N48 N53:N56 R10:R19" formulaRange="1"/>
    <ignoredError sqref="K39:K47" formula="1"/>
    <ignoredError sqref="N39 N4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codeName="Sheet5">
    <tabColor rgb="FF92D050"/>
  </sheetPr>
  <dimension ref="A1:AE121"/>
  <sheetViews>
    <sheetView showGridLines="0"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ColWidth="10.69921875" defaultRowHeight="27" customHeight="1" x14ac:dyDescent="0.2"/>
  <cols>
    <col min="1" max="1" width="19.296875" style="9" customWidth="1"/>
    <col min="2" max="3" width="8.5" style="9" customWidth="1"/>
    <col min="4" max="7" width="8.59765625" style="9" customWidth="1"/>
    <col min="8" max="8" width="7.8984375" style="9" customWidth="1"/>
    <col min="9" max="12" width="8" style="9" customWidth="1"/>
    <col min="13" max="22" width="7.8984375" style="9" customWidth="1"/>
    <col min="23" max="16384" width="10.69921875" style="9"/>
  </cols>
  <sheetData>
    <row r="1" spans="1:31" ht="27" customHeight="1" x14ac:dyDescent="0.2">
      <c r="W1" s="30"/>
      <c r="X1" s="30"/>
      <c r="Y1" s="30"/>
      <c r="Z1" s="30"/>
      <c r="AA1" s="30"/>
      <c r="AB1" s="30"/>
      <c r="AC1" s="30"/>
      <c r="AD1" s="30"/>
      <c r="AE1" s="30"/>
    </row>
    <row r="2" spans="1:31" ht="27" customHeight="1" x14ac:dyDescent="0.2">
      <c r="A2" s="21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2" t="s">
        <v>259</v>
      </c>
      <c r="V2" s="19"/>
      <c r="W2" s="30"/>
      <c r="X2" s="30"/>
      <c r="Y2" s="30"/>
      <c r="Z2" s="30"/>
      <c r="AA2" s="30"/>
      <c r="AB2" s="30"/>
      <c r="AC2" s="30"/>
      <c r="AD2" s="30"/>
      <c r="AE2" s="30"/>
    </row>
    <row r="3" spans="1:31" ht="27" customHeight="1" x14ac:dyDescent="0.2">
      <c r="A3" s="73"/>
      <c r="B3" s="73"/>
      <c r="C3" s="40"/>
      <c r="D3" s="44"/>
      <c r="E3" s="44"/>
      <c r="F3" s="44" t="s">
        <v>171</v>
      </c>
      <c r="G3" s="44"/>
      <c r="H3" s="44"/>
      <c r="I3" s="44" t="s">
        <v>172</v>
      </c>
      <c r="J3" s="44"/>
      <c r="K3" s="44"/>
      <c r="L3" s="41"/>
      <c r="M3" s="455" t="s">
        <v>163</v>
      </c>
      <c r="N3" s="463"/>
      <c r="O3" s="463"/>
      <c r="P3" s="463"/>
      <c r="Q3" s="463"/>
      <c r="R3" s="463"/>
      <c r="S3" s="463"/>
      <c r="T3" s="463"/>
      <c r="U3" s="463"/>
      <c r="V3" s="456"/>
      <c r="W3" s="35"/>
      <c r="X3" s="30"/>
      <c r="Y3" s="30"/>
      <c r="Z3" s="30"/>
      <c r="AA3" s="30"/>
      <c r="AB3" s="30"/>
      <c r="AC3" s="30"/>
      <c r="AD3" s="30"/>
      <c r="AE3" s="30"/>
    </row>
    <row r="4" spans="1:31" ht="27" customHeight="1" x14ac:dyDescent="0.2">
      <c r="A4" s="58" t="s">
        <v>243</v>
      </c>
      <c r="B4" s="58" t="s">
        <v>295</v>
      </c>
      <c r="C4" s="58" t="s">
        <v>14</v>
      </c>
      <c r="D4" s="455" t="s">
        <v>296</v>
      </c>
      <c r="E4" s="461"/>
      <c r="F4" s="461"/>
      <c r="G4" s="462"/>
      <c r="H4" s="81"/>
      <c r="I4" s="80" t="s">
        <v>79</v>
      </c>
      <c r="J4" s="80" t="s">
        <v>80</v>
      </c>
      <c r="K4" s="80" t="s">
        <v>81</v>
      </c>
      <c r="L4" s="79"/>
      <c r="M4" s="58" t="s">
        <v>14</v>
      </c>
      <c r="N4" s="455" t="s">
        <v>296</v>
      </c>
      <c r="O4" s="461"/>
      <c r="P4" s="461"/>
      <c r="Q4" s="462"/>
      <c r="R4" s="455" t="s">
        <v>170</v>
      </c>
      <c r="S4" s="461"/>
      <c r="T4" s="461"/>
      <c r="U4" s="461"/>
      <c r="V4" s="462"/>
      <c r="W4" s="35"/>
      <c r="X4" s="30"/>
      <c r="Y4" s="30"/>
      <c r="Z4" s="30"/>
      <c r="AA4" s="30"/>
      <c r="AB4" s="30"/>
      <c r="AC4" s="30"/>
      <c r="AD4" s="30"/>
      <c r="AE4" s="30"/>
    </row>
    <row r="5" spans="1:31" ht="27" customHeight="1" x14ac:dyDescent="0.2">
      <c r="A5" s="81"/>
      <c r="B5" s="50" t="s">
        <v>93</v>
      </c>
      <c r="C5" s="50" t="s">
        <v>94</v>
      </c>
      <c r="D5" s="50" t="s">
        <v>95</v>
      </c>
      <c r="E5" s="50" t="s">
        <v>87</v>
      </c>
      <c r="F5" s="50" t="s">
        <v>88</v>
      </c>
      <c r="G5" s="50" t="s">
        <v>89</v>
      </c>
      <c r="H5" s="50" t="s">
        <v>95</v>
      </c>
      <c r="I5" s="50" t="s">
        <v>87</v>
      </c>
      <c r="J5" s="83" t="s">
        <v>88</v>
      </c>
      <c r="K5" s="83" t="s">
        <v>89</v>
      </c>
      <c r="L5" s="50" t="s">
        <v>91</v>
      </c>
      <c r="M5" s="50" t="s">
        <v>96</v>
      </c>
      <c r="N5" s="50" t="s">
        <v>95</v>
      </c>
      <c r="O5" s="50" t="s">
        <v>87</v>
      </c>
      <c r="P5" s="50" t="s">
        <v>88</v>
      </c>
      <c r="Q5" s="50" t="s">
        <v>89</v>
      </c>
      <c r="R5" s="50" t="s">
        <v>95</v>
      </c>
      <c r="S5" s="50" t="s">
        <v>87</v>
      </c>
      <c r="T5" s="50" t="s">
        <v>88</v>
      </c>
      <c r="U5" s="50" t="s">
        <v>89</v>
      </c>
      <c r="V5" s="51" t="s">
        <v>91</v>
      </c>
      <c r="W5" s="35"/>
      <c r="X5" s="30"/>
      <c r="Y5" s="30"/>
      <c r="Z5" s="30"/>
      <c r="AA5" s="30"/>
      <c r="AB5" s="30"/>
      <c r="AC5" s="30"/>
      <c r="AD5" s="30"/>
      <c r="AE5" s="30"/>
    </row>
    <row r="6" spans="1:31" ht="27" customHeight="1" x14ac:dyDescent="0.2">
      <c r="A6" s="150" t="s">
        <v>379</v>
      </c>
      <c r="B6" s="98">
        <v>35578</v>
      </c>
      <c r="C6" s="98">
        <v>26240</v>
      </c>
      <c r="D6" s="98">
        <v>25281</v>
      </c>
      <c r="E6" s="98">
        <v>8371</v>
      </c>
      <c r="F6" s="98">
        <v>8425</v>
      </c>
      <c r="G6" s="98">
        <v>8485</v>
      </c>
      <c r="H6" s="98">
        <v>959</v>
      </c>
      <c r="I6" s="98">
        <v>313</v>
      </c>
      <c r="J6" s="98">
        <v>266</v>
      </c>
      <c r="K6" s="98">
        <v>271</v>
      </c>
      <c r="L6" s="98">
        <v>109</v>
      </c>
      <c r="M6" s="98">
        <v>9338</v>
      </c>
      <c r="N6" s="98">
        <v>9338</v>
      </c>
      <c r="O6" s="98">
        <v>3219</v>
      </c>
      <c r="P6" s="98">
        <v>3070</v>
      </c>
      <c r="Q6" s="98">
        <v>3049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  <c r="W6" s="36"/>
    </row>
    <row r="7" spans="1:31" ht="27" customHeight="1" x14ac:dyDescent="0.2">
      <c r="A7" s="52" t="s">
        <v>371</v>
      </c>
      <c r="B7" s="55">
        <f>C7+M7</f>
        <v>34642</v>
      </c>
      <c r="C7" s="55">
        <f t="shared" ref="C7:V7" si="0">SUM(C8:C18)</f>
        <v>25648</v>
      </c>
      <c r="D7" s="55">
        <f t="shared" si="0"/>
        <v>24729</v>
      </c>
      <c r="E7" s="55">
        <f t="shared" si="0"/>
        <v>8159</v>
      </c>
      <c r="F7" s="55">
        <f t="shared" si="0"/>
        <v>8254</v>
      </c>
      <c r="G7" s="55">
        <f t="shared" si="0"/>
        <v>8316</v>
      </c>
      <c r="H7" s="55">
        <f t="shared" si="0"/>
        <v>919</v>
      </c>
      <c r="I7" s="55">
        <f t="shared" si="0"/>
        <v>268</v>
      </c>
      <c r="J7" s="55">
        <f t="shared" si="0"/>
        <v>293</v>
      </c>
      <c r="K7" s="55">
        <f t="shared" si="0"/>
        <v>243</v>
      </c>
      <c r="L7" s="55">
        <f t="shared" si="0"/>
        <v>115</v>
      </c>
      <c r="M7" s="55">
        <f t="shared" si="0"/>
        <v>8994</v>
      </c>
      <c r="N7" s="55">
        <f t="shared" si="0"/>
        <v>8994</v>
      </c>
      <c r="O7" s="55">
        <f t="shared" si="0"/>
        <v>2920</v>
      </c>
      <c r="P7" s="55">
        <f t="shared" si="0"/>
        <v>3106</v>
      </c>
      <c r="Q7" s="55">
        <f t="shared" si="0"/>
        <v>2968</v>
      </c>
      <c r="R7" s="55">
        <f t="shared" si="0"/>
        <v>0</v>
      </c>
      <c r="S7" s="55">
        <f t="shared" si="0"/>
        <v>0</v>
      </c>
      <c r="T7" s="55">
        <f t="shared" si="0"/>
        <v>0</v>
      </c>
      <c r="U7" s="55">
        <f t="shared" si="0"/>
        <v>0</v>
      </c>
      <c r="V7" s="55">
        <f t="shared" si="0"/>
        <v>0</v>
      </c>
      <c r="W7" s="35"/>
    </row>
    <row r="8" spans="1:31" ht="28.5" customHeight="1" x14ac:dyDescent="0.2">
      <c r="A8" s="49" t="s">
        <v>97</v>
      </c>
      <c r="B8" s="182">
        <f>C8+M8</f>
        <v>19552</v>
      </c>
      <c r="C8" s="182">
        <f>D8+H8</f>
        <v>13898</v>
      </c>
      <c r="D8" s="182">
        <f>SUM(E8:G8)</f>
        <v>13235</v>
      </c>
      <c r="E8" s="182">
        <v>4363</v>
      </c>
      <c r="F8" s="182">
        <v>4431</v>
      </c>
      <c r="G8" s="182">
        <v>4441</v>
      </c>
      <c r="H8" s="182">
        <f>SUM(I8:L8)</f>
        <v>663</v>
      </c>
      <c r="I8" s="182">
        <v>204</v>
      </c>
      <c r="J8" s="182">
        <v>203</v>
      </c>
      <c r="K8" s="182">
        <v>174</v>
      </c>
      <c r="L8" s="182">
        <v>82</v>
      </c>
      <c r="M8" s="182">
        <f>N8+R8</f>
        <v>5654</v>
      </c>
      <c r="N8" s="182">
        <f>SUM(O8:Q8)</f>
        <v>5654</v>
      </c>
      <c r="O8" s="182">
        <v>1892</v>
      </c>
      <c r="P8" s="182">
        <v>1932</v>
      </c>
      <c r="Q8" s="182">
        <v>1830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35"/>
    </row>
    <row r="9" spans="1:31" ht="28.5" customHeight="1" x14ac:dyDescent="0.2">
      <c r="A9" s="49" t="s">
        <v>98</v>
      </c>
      <c r="B9" s="182">
        <f t="shared" ref="B9:B18" si="1">C9+M9</f>
        <v>1705</v>
      </c>
      <c r="C9" s="182">
        <f t="shared" ref="C9:C18" si="2">D9+H9</f>
        <v>1705</v>
      </c>
      <c r="D9" s="182">
        <f t="shared" ref="D9:D18" si="3">SUM(E9:G9)</f>
        <v>1705</v>
      </c>
      <c r="E9" s="182">
        <v>573</v>
      </c>
      <c r="F9" s="182">
        <v>550</v>
      </c>
      <c r="G9" s="182">
        <v>582</v>
      </c>
      <c r="H9" s="182">
        <f t="shared" ref="H9:H18" si="4">SUM(I9:L9)</f>
        <v>0</v>
      </c>
      <c r="I9" s="182">
        <v>0</v>
      </c>
      <c r="J9" s="182">
        <v>0</v>
      </c>
      <c r="K9" s="182">
        <v>0</v>
      </c>
      <c r="L9" s="182">
        <v>0</v>
      </c>
      <c r="M9" s="182">
        <f t="shared" ref="M9:M18" si="5">N9+R9</f>
        <v>0</v>
      </c>
      <c r="N9" s="182">
        <f t="shared" ref="N9:N18" si="6">SUM(O9:Q9)</f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35"/>
    </row>
    <row r="10" spans="1:31" ht="28.5" customHeight="1" x14ac:dyDescent="0.2">
      <c r="A10" s="49" t="s">
        <v>99</v>
      </c>
      <c r="B10" s="182">
        <f t="shared" si="1"/>
        <v>4826</v>
      </c>
      <c r="C10" s="182">
        <f t="shared" si="2"/>
        <v>3592</v>
      </c>
      <c r="D10" s="182">
        <f t="shared" si="3"/>
        <v>3519</v>
      </c>
      <c r="E10" s="182">
        <v>1181</v>
      </c>
      <c r="F10" s="182">
        <v>1167</v>
      </c>
      <c r="G10" s="182">
        <v>1171</v>
      </c>
      <c r="H10" s="182">
        <f t="shared" si="4"/>
        <v>73</v>
      </c>
      <c r="I10" s="182">
        <v>11</v>
      </c>
      <c r="J10" s="182">
        <v>30</v>
      </c>
      <c r="K10" s="182">
        <v>10</v>
      </c>
      <c r="L10" s="182">
        <v>22</v>
      </c>
      <c r="M10" s="182">
        <f t="shared" si="5"/>
        <v>1234</v>
      </c>
      <c r="N10" s="182">
        <f t="shared" si="6"/>
        <v>1234</v>
      </c>
      <c r="O10" s="182">
        <v>361</v>
      </c>
      <c r="P10" s="182">
        <v>437</v>
      </c>
      <c r="Q10" s="182">
        <v>436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35"/>
    </row>
    <row r="11" spans="1:31" ht="28.5" customHeight="1" x14ac:dyDescent="0.2">
      <c r="A11" s="49" t="s">
        <v>100</v>
      </c>
      <c r="B11" s="182">
        <f t="shared" si="1"/>
        <v>3024</v>
      </c>
      <c r="C11" s="182">
        <f t="shared" si="2"/>
        <v>2453</v>
      </c>
      <c r="D11" s="182">
        <f t="shared" si="3"/>
        <v>2453</v>
      </c>
      <c r="E11" s="182">
        <v>761</v>
      </c>
      <c r="F11" s="182">
        <v>863</v>
      </c>
      <c r="G11" s="182">
        <v>829</v>
      </c>
      <c r="H11" s="182">
        <f t="shared" si="4"/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f t="shared" si="5"/>
        <v>571</v>
      </c>
      <c r="N11" s="182">
        <f t="shared" si="6"/>
        <v>571</v>
      </c>
      <c r="O11" s="182">
        <v>184</v>
      </c>
      <c r="P11" s="182">
        <v>192</v>
      </c>
      <c r="Q11" s="182">
        <v>195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35"/>
    </row>
    <row r="12" spans="1:31" ht="28.5" customHeight="1" x14ac:dyDescent="0.2">
      <c r="A12" s="49" t="s">
        <v>101</v>
      </c>
      <c r="B12" s="182">
        <f t="shared" si="1"/>
        <v>341</v>
      </c>
      <c r="C12" s="182">
        <f t="shared" si="2"/>
        <v>341</v>
      </c>
      <c r="D12" s="182">
        <f t="shared" si="3"/>
        <v>341</v>
      </c>
      <c r="E12" s="182">
        <v>103</v>
      </c>
      <c r="F12" s="182">
        <v>101</v>
      </c>
      <c r="G12" s="182">
        <v>137</v>
      </c>
      <c r="H12" s="182">
        <f t="shared" si="4"/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f t="shared" si="5"/>
        <v>0</v>
      </c>
      <c r="N12" s="182">
        <f t="shared" si="6"/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35"/>
    </row>
    <row r="13" spans="1:31" ht="28.5" customHeight="1" x14ac:dyDescent="0.2">
      <c r="A13" s="49" t="s">
        <v>102</v>
      </c>
      <c r="B13" s="182">
        <f t="shared" si="1"/>
        <v>1112</v>
      </c>
      <c r="C13" s="182">
        <f t="shared" si="2"/>
        <v>353</v>
      </c>
      <c r="D13" s="182">
        <f t="shared" si="3"/>
        <v>353</v>
      </c>
      <c r="E13" s="182">
        <v>121</v>
      </c>
      <c r="F13" s="182">
        <v>116</v>
      </c>
      <c r="G13" s="182">
        <v>116</v>
      </c>
      <c r="H13" s="182">
        <f t="shared" si="4"/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f t="shared" si="5"/>
        <v>759</v>
      </c>
      <c r="N13" s="182">
        <f t="shared" si="6"/>
        <v>759</v>
      </c>
      <c r="O13" s="182">
        <v>234</v>
      </c>
      <c r="P13" s="182">
        <v>274</v>
      </c>
      <c r="Q13" s="182">
        <v>251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35"/>
    </row>
    <row r="14" spans="1:31" s="14" customFormat="1" ht="28.5" customHeight="1" x14ac:dyDescent="0.2">
      <c r="A14" s="49" t="s">
        <v>103</v>
      </c>
      <c r="B14" s="182">
        <f t="shared" si="1"/>
        <v>233</v>
      </c>
      <c r="C14" s="182">
        <f t="shared" si="2"/>
        <v>120</v>
      </c>
      <c r="D14" s="182">
        <f t="shared" si="3"/>
        <v>120</v>
      </c>
      <c r="E14" s="182">
        <v>40</v>
      </c>
      <c r="F14" s="182">
        <v>40</v>
      </c>
      <c r="G14" s="182">
        <v>40</v>
      </c>
      <c r="H14" s="182">
        <f t="shared" si="4"/>
        <v>0</v>
      </c>
      <c r="I14" s="182">
        <v>0</v>
      </c>
      <c r="J14" s="182">
        <v>0</v>
      </c>
      <c r="K14" s="182">
        <v>0</v>
      </c>
      <c r="L14" s="182">
        <v>0</v>
      </c>
      <c r="M14" s="183">
        <f t="shared" si="5"/>
        <v>113</v>
      </c>
      <c r="N14" s="183">
        <f t="shared" si="6"/>
        <v>113</v>
      </c>
      <c r="O14" s="182">
        <v>41</v>
      </c>
      <c r="P14" s="182">
        <v>41</v>
      </c>
      <c r="Q14" s="182">
        <v>31</v>
      </c>
      <c r="R14" s="182">
        <v>0</v>
      </c>
      <c r="S14" s="182">
        <v>0</v>
      </c>
      <c r="T14" s="182">
        <v>0</v>
      </c>
      <c r="U14" s="182">
        <v>0</v>
      </c>
      <c r="V14" s="182">
        <v>0</v>
      </c>
      <c r="W14" s="35"/>
    </row>
    <row r="15" spans="1:31" s="14" customFormat="1" ht="28.5" customHeight="1" x14ac:dyDescent="0.2">
      <c r="A15" s="49" t="s">
        <v>200</v>
      </c>
      <c r="B15" s="182">
        <f t="shared" si="1"/>
        <v>90</v>
      </c>
      <c r="C15" s="183">
        <f t="shared" si="2"/>
        <v>0</v>
      </c>
      <c r="D15" s="183">
        <f t="shared" si="3"/>
        <v>0</v>
      </c>
      <c r="E15" s="183">
        <v>0</v>
      </c>
      <c r="F15" s="183">
        <v>0</v>
      </c>
      <c r="G15" s="183">
        <v>0</v>
      </c>
      <c r="H15" s="183">
        <f t="shared" si="4"/>
        <v>0</v>
      </c>
      <c r="I15" s="182">
        <v>0</v>
      </c>
      <c r="J15" s="182">
        <v>0</v>
      </c>
      <c r="K15" s="182">
        <v>0</v>
      </c>
      <c r="L15" s="182">
        <v>0</v>
      </c>
      <c r="M15" s="183">
        <f t="shared" si="5"/>
        <v>90</v>
      </c>
      <c r="N15" s="183">
        <f t="shared" si="6"/>
        <v>90</v>
      </c>
      <c r="O15" s="182">
        <v>25</v>
      </c>
      <c r="P15" s="182">
        <v>32</v>
      </c>
      <c r="Q15" s="182">
        <v>33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35"/>
    </row>
    <row r="16" spans="1:31" ht="28.5" customHeight="1" x14ac:dyDescent="0.2">
      <c r="A16" s="49" t="s">
        <v>201</v>
      </c>
      <c r="B16" s="182">
        <f t="shared" si="1"/>
        <v>147</v>
      </c>
      <c r="C16" s="183">
        <f t="shared" si="2"/>
        <v>0</v>
      </c>
      <c r="D16" s="183">
        <f t="shared" si="3"/>
        <v>0</v>
      </c>
      <c r="E16" s="183">
        <v>0</v>
      </c>
      <c r="F16" s="183">
        <v>0</v>
      </c>
      <c r="G16" s="183">
        <v>0</v>
      </c>
      <c r="H16" s="183">
        <f t="shared" si="4"/>
        <v>0</v>
      </c>
      <c r="I16" s="182">
        <v>0</v>
      </c>
      <c r="J16" s="182">
        <v>0</v>
      </c>
      <c r="K16" s="182">
        <v>0</v>
      </c>
      <c r="L16" s="182">
        <v>0</v>
      </c>
      <c r="M16" s="183">
        <f t="shared" si="5"/>
        <v>147</v>
      </c>
      <c r="N16" s="183">
        <f t="shared" si="6"/>
        <v>147</v>
      </c>
      <c r="O16" s="182">
        <v>47</v>
      </c>
      <c r="P16" s="182">
        <v>45</v>
      </c>
      <c r="Q16" s="182">
        <v>55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35"/>
    </row>
    <row r="17" spans="1:23" ht="28.5" customHeight="1" x14ac:dyDescent="0.2">
      <c r="A17" s="49" t="s">
        <v>104</v>
      </c>
      <c r="B17" s="182">
        <f t="shared" si="1"/>
        <v>1111</v>
      </c>
      <c r="C17" s="183">
        <f t="shared" si="2"/>
        <v>912</v>
      </c>
      <c r="D17" s="183">
        <f t="shared" si="3"/>
        <v>912</v>
      </c>
      <c r="E17" s="183">
        <v>311</v>
      </c>
      <c r="F17" s="183">
        <v>305</v>
      </c>
      <c r="G17" s="183">
        <v>296</v>
      </c>
      <c r="H17" s="183">
        <f t="shared" si="4"/>
        <v>0</v>
      </c>
      <c r="I17" s="182">
        <v>0</v>
      </c>
      <c r="J17" s="182">
        <v>0</v>
      </c>
      <c r="K17" s="182">
        <v>0</v>
      </c>
      <c r="L17" s="182">
        <v>0</v>
      </c>
      <c r="M17" s="183">
        <f t="shared" si="5"/>
        <v>199</v>
      </c>
      <c r="N17" s="183">
        <f t="shared" si="6"/>
        <v>199</v>
      </c>
      <c r="O17" s="182">
        <v>59</v>
      </c>
      <c r="P17" s="182">
        <v>77</v>
      </c>
      <c r="Q17" s="182">
        <v>63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35"/>
    </row>
    <row r="18" spans="1:23" ht="28.5" customHeight="1" x14ac:dyDescent="0.2">
      <c r="A18" s="83" t="s">
        <v>105</v>
      </c>
      <c r="B18" s="183">
        <f t="shared" si="1"/>
        <v>2501</v>
      </c>
      <c r="C18" s="183">
        <f t="shared" si="2"/>
        <v>2274</v>
      </c>
      <c r="D18" s="183">
        <f t="shared" si="3"/>
        <v>2091</v>
      </c>
      <c r="E18" s="183">
        <v>706</v>
      </c>
      <c r="F18" s="183">
        <v>681</v>
      </c>
      <c r="G18" s="183">
        <v>704</v>
      </c>
      <c r="H18" s="183">
        <f t="shared" si="4"/>
        <v>183</v>
      </c>
      <c r="I18" s="183">
        <v>53</v>
      </c>
      <c r="J18" s="183">
        <v>60</v>
      </c>
      <c r="K18" s="183">
        <v>59</v>
      </c>
      <c r="L18" s="183">
        <v>11</v>
      </c>
      <c r="M18" s="183">
        <f t="shared" si="5"/>
        <v>227</v>
      </c>
      <c r="N18" s="183">
        <f t="shared" si="6"/>
        <v>227</v>
      </c>
      <c r="O18" s="183">
        <v>77</v>
      </c>
      <c r="P18" s="183">
        <v>76</v>
      </c>
      <c r="Q18" s="183">
        <v>74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35"/>
    </row>
    <row r="19" spans="1:23" s="14" customFormat="1" ht="27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35"/>
    </row>
    <row r="20" spans="1:23" s="14" customFormat="1" ht="27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35"/>
    </row>
    <row r="21" spans="1:23" s="14" customFormat="1" ht="27" customHeight="1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35"/>
    </row>
    <row r="22" spans="1:23" ht="27" customHeight="1" x14ac:dyDescent="0.2">
      <c r="A22" s="21" t="s">
        <v>202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128" t="s">
        <v>203</v>
      </c>
      <c r="V22" s="129"/>
      <c r="W22" s="35"/>
    </row>
    <row r="23" spans="1:23" ht="27" customHeight="1" x14ac:dyDescent="0.2">
      <c r="A23" s="443" t="s">
        <v>244</v>
      </c>
      <c r="B23" s="488"/>
      <c r="C23" s="491" t="s">
        <v>245</v>
      </c>
      <c r="D23" s="488"/>
      <c r="E23" s="485" t="s">
        <v>297</v>
      </c>
      <c r="F23" s="486"/>
      <c r="G23" s="486"/>
      <c r="H23" s="486"/>
      <c r="I23" s="486"/>
      <c r="J23" s="487"/>
      <c r="K23" s="485" t="s">
        <v>298</v>
      </c>
      <c r="L23" s="486"/>
      <c r="M23" s="486"/>
      <c r="N23" s="486"/>
      <c r="O23" s="486"/>
      <c r="P23" s="487"/>
      <c r="Q23" s="485" t="s">
        <v>299</v>
      </c>
      <c r="R23" s="486"/>
      <c r="S23" s="486"/>
      <c r="T23" s="486"/>
      <c r="U23" s="486"/>
      <c r="V23" s="487"/>
      <c r="W23" s="35"/>
    </row>
    <row r="24" spans="1:23" ht="27" customHeight="1" x14ac:dyDescent="0.2">
      <c r="A24" s="489"/>
      <c r="B24" s="490"/>
      <c r="C24" s="489"/>
      <c r="D24" s="490"/>
      <c r="E24" s="483" t="s">
        <v>206</v>
      </c>
      <c r="F24" s="484"/>
      <c r="G24" s="483" t="s">
        <v>204</v>
      </c>
      <c r="H24" s="484"/>
      <c r="I24" s="483" t="s">
        <v>205</v>
      </c>
      <c r="J24" s="484"/>
      <c r="K24" s="483" t="s">
        <v>206</v>
      </c>
      <c r="L24" s="484"/>
      <c r="M24" s="483" t="s">
        <v>204</v>
      </c>
      <c r="N24" s="484"/>
      <c r="O24" s="483" t="s">
        <v>205</v>
      </c>
      <c r="P24" s="484"/>
      <c r="Q24" s="483" t="s">
        <v>206</v>
      </c>
      <c r="R24" s="484"/>
      <c r="S24" s="483" t="s">
        <v>204</v>
      </c>
      <c r="T24" s="484"/>
      <c r="U24" s="483" t="s">
        <v>205</v>
      </c>
      <c r="V24" s="484"/>
      <c r="W24" s="35"/>
    </row>
    <row r="25" spans="1:23" s="14" customFormat="1" ht="15" customHeight="1" x14ac:dyDescent="0.2">
      <c r="A25" s="473" t="s">
        <v>78</v>
      </c>
      <c r="B25" s="49" t="s">
        <v>361</v>
      </c>
      <c r="C25" s="132"/>
      <c r="D25" s="131">
        <v>108</v>
      </c>
      <c r="E25" s="132"/>
      <c r="F25" s="131">
        <v>98</v>
      </c>
      <c r="G25" s="132"/>
      <c r="H25" s="131">
        <v>4</v>
      </c>
      <c r="I25" s="130"/>
      <c r="J25" s="131">
        <v>6</v>
      </c>
      <c r="K25" s="132"/>
      <c r="L25" s="131">
        <v>64</v>
      </c>
      <c r="M25" s="132"/>
      <c r="N25" s="131">
        <v>4</v>
      </c>
      <c r="O25" s="132"/>
      <c r="P25" s="131">
        <v>6</v>
      </c>
      <c r="Q25" s="130"/>
      <c r="R25" s="131">
        <v>34</v>
      </c>
      <c r="S25" s="130"/>
      <c r="T25" s="131">
        <v>0</v>
      </c>
      <c r="U25" s="130"/>
      <c r="V25" s="131">
        <v>0</v>
      </c>
      <c r="W25" s="35"/>
    </row>
    <row r="26" spans="1:23" ht="15" customHeight="1" x14ac:dyDescent="0.2">
      <c r="A26" s="482"/>
      <c r="B26" s="133" t="s">
        <v>382</v>
      </c>
      <c r="C26" s="54"/>
      <c r="D26" s="134">
        <f>F26+H26+J26</f>
        <v>107</v>
      </c>
      <c r="E26" s="54"/>
      <c r="F26" s="135">
        <f>L26+R26</f>
        <v>98</v>
      </c>
      <c r="G26" s="134"/>
      <c r="H26" s="135">
        <f>N26+T26</f>
        <v>3</v>
      </c>
      <c r="I26" s="134"/>
      <c r="J26" s="135">
        <f>P26+V26</f>
        <v>6</v>
      </c>
      <c r="K26" s="54"/>
      <c r="L26" s="135">
        <f>L28+L30+L32+L34+L36+L38+L40+L42+L44+L46+L48</f>
        <v>64</v>
      </c>
      <c r="M26" s="134"/>
      <c r="N26" s="135">
        <f t="shared" ref="N26:V26" si="7">N28+N30+N32+N34+N36+N38+N40+N42+N44+N46+N48</f>
        <v>3</v>
      </c>
      <c r="O26" s="134"/>
      <c r="P26" s="135">
        <f t="shared" si="7"/>
        <v>6</v>
      </c>
      <c r="Q26" s="134"/>
      <c r="R26" s="135">
        <f t="shared" si="7"/>
        <v>34</v>
      </c>
      <c r="S26" s="134"/>
      <c r="T26" s="135">
        <f t="shared" si="7"/>
        <v>0</v>
      </c>
      <c r="U26" s="134"/>
      <c r="V26" s="135">
        <f t="shared" si="7"/>
        <v>0</v>
      </c>
      <c r="W26" s="35"/>
    </row>
    <row r="27" spans="1:23" ht="15" customHeight="1" x14ac:dyDescent="0.2">
      <c r="A27" s="473" t="s">
        <v>97</v>
      </c>
      <c r="B27" s="338" t="s">
        <v>380</v>
      </c>
      <c r="C27" s="132"/>
      <c r="D27" s="185">
        <v>52</v>
      </c>
      <c r="E27" s="184"/>
      <c r="F27" s="184">
        <v>46</v>
      </c>
      <c r="G27" s="186"/>
      <c r="H27" s="185">
        <v>3</v>
      </c>
      <c r="I27" s="184"/>
      <c r="J27" s="185">
        <v>3</v>
      </c>
      <c r="K27" s="132"/>
      <c r="L27" s="131">
        <v>32</v>
      </c>
      <c r="M27" s="63"/>
      <c r="N27" s="63">
        <v>3</v>
      </c>
      <c r="O27" s="132"/>
      <c r="P27" s="131">
        <v>3</v>
      </c>
      <c r="Q27" s="63"/>
      <c r="R27" s="63">
        <v>14</v>
      </c>
      <c r="S27" s="132"/>
      <c r="T27" s="187">
        <v>0</v>
      </c>
      <c r="U27" s="132"/>
      <c r="V27" s="131">
        <v>0</v>
      </c>
      <c r="W27" s="35"/>
    </row>
    <row r="28" spans="1:23" ht="15" customHeight="1" x14ac:dyDescent="0.2">
      <c r="A28" s="482"/>
      <c r="B28" s="133" t="s">
        <v>381</v>
      </c>
      <c r="C28" s="136"/>
      <c r="D28" s="135">
        <f>SUM(F28:J28)</f>
        <v>51</v>
      </c>
      <c r="E28" s="134"/>
      <c r="F28" s="134">
        <f>L28+R28</f>
        <v>46</v>
      </c>
      <c r="G28" s="54"/>
      <c r="H28" s="135">
        <f>N28+T28</f>
        <v>2</v>
      </c>
      <c r="I28" s="134"/>
      <c r="J28" s="135">
        <f>P28+V28</f>
        <v>3</v>
      </c>
      <c r="K28" s="54"/>
      <c r="L28" s="135">
        <v>32</v>
      </c>
      <c r="M28" s="134"/>
      <c r="N28" s="134">
        <v>2</v>
      </c>
      <c r="O28" s="54"/>
      <c r="P28" s="135">
        <v>3</v>
      </c>
      <c r="Q28" s="134"/>
      <c r="R28" s="134">
        <v>14</v>
      </c>
      <c r="S28" s="327"/>
      <c r="T28" s="328">
        <v>0</v>
      </c>
      <c r="U28" s="327"/>
      <c r="V28" s="329">
        <v>0</v>
      </c>
      <c r="W28" s="35"/>
    </row>
    <row r="29" spans="1:23" s="14" customFormat="1" ht="15" customHeight="1" x14ac:dyDescent="0.2">
      <c r="A29" s="473" t="s">
        <v>98</v>
      </c>
      <c r="B29" s="338" t="s">
        <v>380</v>
      </c>
      <c r="C29" s="132"/>
      <c r="D29" s="130">
        <v>6</v>
      </c>
      <c r="E29" s="132"/>
      <c r="F29" s="131">
        <v>6</v>
      </c>
      <c r="G29" s="130"/>
      <c r="H29" s="131">
        <v>0</v>
      </c>
      <c r="I29" s="130"/>
      <c r="J29" s="131">
        <v>0</v>
      </c>
      <c r="K29" s="132"/>
      <c r="L29" s="130">
        <v>6</v>
      </c>
      <c r="M29" s="132"/>
      <c r="N29" s="131">
        <v>0</v>
      </c>
      <c r="O29" s="130"/>
      <c r="P29" s="131">
        <v>0</v>
      </c>
      <c r="Q29" s="132"/>
      <c r="R29" s="130">
        <v>0</v>
      </c>
      <c r="S29" s="132"/>
      <c r="T29" s="131">
        <v>0</v>
      </c>
      <c r="U29" s="130"/>
      <c r="V29" s="131">
        <v>0</v>
      </c>
      <c r="W29" s="35"/>
    </row>
    <row r="30" spans="1:23" s="333" customFormat="1" ht="15" customHeight="1" x14ac:dyDescent="0.2">
      <c r="A30" s="482"/>
      <c r="B30" s="133" t="s">
        <v>381</v>
      </c>
      <c r="C30" s="54"/>
      <c r="D30" s="134">
        <f>SUM(F30:J30)</f>
        <v>6</v>
      </c>
      <c r="E30" s="54"/>
      <c r="F30" s="135">
        <f>L30+R30</f>
        <v>6</v>
      </c>
      <c r="G30" s="134"/>
      <c r="H30" s="135">
        <f>N30+T30</f>
        <v>0</v>
      </c>
      <c r="I30" s="134"/>
      <c r="J30" s="135">
        <f>P30+V30</f>
        <v>0</v>
      </c>
      <c r="K30" s="54"/>
      <c r="L30" s="134">
        <v>6</v>
      </c>
      <c r="M30" s="54"/>
      <c r="N30" s="330">
        <v>0</v>
      </c>
      <c r="O30" s="134"/>
      <c r="P30" s="330">
        <v>0</v>
      </c>
      <c r="Q30" s="54"/>
      <c r="R30" s="331">
        <v>0</v>
      </c>
      <c r="S30" s="54"/>
      <c r="T30" s="330">
        <v>0</v>
      </c>
      <c r="U30" s="134"/>
      <c r="V30" s="330">
        <v>0</v>
      </c>
      <c r="W30" s="332"/>
    </row>
    <row r="31" spans="1:23" ht="15" customHeight="1" x14ac:dyDescent="0.2">
      <c r="A31" s="473" t="s">
        <v>99</v>
      </c>
      <c r="B31" s="338" t="s">
        <v>380</v>
      </c>
      <c r="C31" s="132"/>
      <c r="D31" s="130">
        <v>10</v>
      </c>
      <c r="E31" s="132"/>
      <c r="F31" s="131">
        <v>7</v>
      </c>
      <c r="G31" s="130"/>
      <c r="H31" s="131">
        <v>0</v>
      </c>
      <c r="I31" s="130"/>
      <c r="J31" s="131">
        <v>3</v>
      </c>
      <c r="K31" s="132"/>
      <c r="L31" s="130">
        <v>3</v>
      </c>
      <c r="M31" s="132"/>
      <c r="N31" s="131">
        <v>0</v>
      </c>
      <c r="O31" s="130"/>
      <c r="P31" s="131">
        <v>3</v>
      </c>
      <c r="Q31" s="132"/>
      <c r="R31" s="130">
        <v>4</v>
      </c>
      <c r="S31" s="132"/>
      <c r="T31" s="131">
        <v>0</v>
      </c>
      <c r="U31" s="130"/>
      <c r="V31" s="131">
        <v>0</v>
      </c>
      <c r="W31" s="35"/>
    </row>
    <row r="32" spans="1:23" s="333" customFormat="1" ht="15" customHeight="1" x14ac:dyDescent="0.2">
      <c r="A32" s="482"/>
      <c r="B32" s="133" t="s">
        <v>381</v>
      </c>
      <c r="C32" s="54"/>
      <c r="D32" s="134">
        <f>SUM(F32:J32)</f>
        <v>10</v>
      </c>
      <c r="E32" s="54"/>
      <c r="F32" s="135">
        <f>L32+R32</f>
        <v>7</v>
      </c>
      <c r="G32" s="134"/>
      <c r="H32" s="135">
        <f>N32+T32</f>
        <v>0</v>
      </c>
      <c r="I32" s="134"/>
      <c r="J32" s="135">
        <f>P32+V32</f>
        <v>3</v>
      </c>
      <c r="K32" s="54"/>
      <c r="L32" s="134">
        <v>3</v>
      </c>
      <c r="M32" s="327"/>
      <c r="N32" s="329">
        <v>0</v>
      </c>
      <c r="O32" s="334"/>
      <c r="P32" s="135">
        <v>3</v>
      </c>
      <c r="Q32" s="54"/>
      <c r="R32" s="134">
        <v>4</v>
      </c>
      <c r="S32" s="327"/>
      <c r="T32" s="329">
        <v>0</v>
      </c>
      <c r="U32" s="334"/>
      <c r="V32" s="329">
        <v>0</v>
      </c>
      <c r="W32" s="332"/>
    </row>
    <row r="33" spans="1:23" ht="15" customHeight="1" x14ac:dyDescent="0.2">
      <c r="A33" s="473" t="s">
        <v>100</v>
      </c>
      <c r="B33" s="338" t="s">
        <v>380</v>
      </c>
      <c r="C33" s="132"/>
      <c r="D33" s="130">
        <v>11</v>
      </c>
      <c r="E33" s="132"/>
      <c r="F33" s="131">
        <v>11</v>
      </c>
      <c r="G33" s="130"/>
      <c r="H33" s="131">
        <v>0</v>
      </c>
      <c r="I33" s="130"/>
      <c r="J33" s="131">
        <v>0</v>
      </c>
      <c r="K33" s="132"/>
      <c r="L33" s="130">
        <v>6</v>
      </c>
      <c r="M33" s="132"/>
      <c r="N33" s="131">
        <v>0</v>
      </c>
      <c r="O33" s="130"/>
      <c r="P33" s="131">
        <v>0</v>
      </c>
      <c r="Q33" s="132"/>
      <c r="R33" s="130">
        <v>5</v>
      </c>
      <c r="S33" s="132"/>
      <c r="T33" s="131">
        <v>0</v>
      </c>
      <c r="U33" s="130"/>
      <c r="V33" s="131">
        <v>0</v>
      </c>
      <c r="W33" s="35"/>
    </row>
    <row r="34" spans="1:23" s="333" customFormat="1" ht="15" customHeight="1" x14ac:dyDescent="0.2">
      <c r="A34" s="482"/>
      <c r="B34" s="133" t="s">
        <v>381</v>
      </c>
      <c r="C34" s="54"/>
      <c r="D34" s="134">
        <f>SUM(F34:J34)</f>
        <v>11</v>
      </c>
      <c r="E34" s="54"/>
      <c r="F34" s="135">
        <f>L34+R34</f>
        <v>11</v>
      </c>
      <c r="G34" s="134"/>
      <c r="H34" s="135">
        <f>N34+T34</f>
        <v>0</v>
      </c>
      <c r="I34" s="134"/>
      <c r="J34" s="135">
        <f>P34+V34</f>
        <v>0</v>
      </c>
      <c r="K34" s="54"/>
      <c r="L34" s="134">
        <v>6</v>
      </c>
      <c r="M34" s="54"/>
      <c r="N34" s="135">
        <v>0</v>
      </c>
      <c r="O34" s="134"/>
      <c r="P34" s="135">
        <v>0</v>
      </c>
      <c r="Q34" s="54"/>
      <c r="R34" s="134">
        <v>5</v>
      </c>
      <c r="S34" s="54"/>
      <c r="T34" s="135">
        <v>0</v>
      </c>
      <c r="U34" s="134"/>
      <c r="V34" s="135">
        <v>0</v>
      </c>
      <c r="W34" s="332"/>
    </row>
    <row r="35" spans="1:23" ht="15" customHeight="1" x14ac:dyDescent="0.2">
      <c r="A35" s="473" t="s">
        <v>101</v>
      </c>
      <c r="B35" s="338" t="s">
        <v>380</v>
      </c>
      <c r="C35" s="132"/>
      <c r="D35" s="130">
        <v>1</v>
      </c>
      <c r="E35" s="132"/>
      <c r="F35" s="131">
        <v>1</v>
      </c>
      <c r="G35" s="130"/>
      <c r="H35" s="131">
        <v>0</v>
      </c>
      <c r="I35" s="130"/>
      <c r="J35" s="131">
        <v>0</v>
      </c>
      <c r="K35" s="132"/>
      <c r="L35" s="130">
        <v>1</v>
      </c>
      <c r="M35" s="132"/>
      <c r="N35" s="131">
        <v>0</v>
      </c>
      <c r="O35" s="130"/>
      <c r="P35" s="131">
        <v>0</v>
      </c>
      <c r="Q35" s="132"/>
      <c r="R35" s="130">
        <v>0</v>
      </c>
      <c r="S35" s="132"/>
      <c r="T35" s="131">
        <v>0</v>
      </c>
      <c r="U35" s="130"/>
      <c r="V35" s="131">
        <v>0</v>
      </c>
      <c r="W35" s="35"/>
    </row>
    <row r="36" spans="1:23" s="333" customFormat="1" ht="15" customHeight="1" x14ac:dyDescent="0.2">
      <c r="A36" s="482"/>
      <c r="B36" s="133" t="s">
        <v>381</v>
      </c>
      <c r="C36" s="54"/>
      <c r="D36" s="134">
        <f>SUM(F36:J36)</f>
        <v>1</v>
      </c>
      <c r="E36" s="54"/>
      <c r="F36" s="135">
        <f>L36+R36</f>
        <v>1</v>
      </c>
      <c r="G36" s="134"/>
      <c r="H36" s="135">
        <f>N36+T36</f>
        <v>0</v>
      </c>
      <c r="I36" s="134"/>
      <c r="J36" s="135">
        <f>P36+V36</f>
        <v>0</v>
      </c>
      <c r="K36" s="54"/>
      <c r="L36" s="134">
        <v>1</v>
      </c>
      <c r="M36" s="54"/>
      <c r="N36" s="135">
        <v>0</v>
      </c>
      <c r="O36" s="134"/>
      <c r="P36" s="135">
        <v>0</v>
      </c>
      <c r="Q36" s="54"/>
      <c r="R36" s="134">
        <v>0</v>
      </c>
      <c r="S36" s="54"/>
      <c r="T36" s="135">
        <v>0</v>
      </c>
      <c r="U36" s="134"/>
      <c r="V36" s="135">
        <v>0</v>
      </c>
      <c r="W36" s="332"/>
    </row>
    <row r="37" spans="1:23" s="14" customFormat="1" ht="15" customHeight="1" x14ac:dyDescent="0.2">
      <c r="A37" s="473" t="s">
        <v>102</v>
      </c>
      <c r="B37" s="338" t="s">
        <v>380</v>
      </c>
      <c r="C37" s="132"/>
      <c r="D37" s="130">
        <v>7</v>
      </c>
      <c r="E37" s="132"/>
      <c r="F37" s="131">
        <v>7</v>
      </c>
      <c r="G37" s="130"/>
      <c r="H37" s="131">
        <v>0</v>
      </c>
      <c r="I37" s="130"/>
      <c r="J37" s="131">
        <v>0</v>
      </c>
      <c r="K37" s="132"/>
      <c r="L37" s="130">
        <v>2</v>
      </c>
      <c r="M37" s="132"/>
      <c r="N37" s="131">
        <v>0</v>
      </c>
      <c r="O37" s="130"/>
      <c r="P37" s="131">
        <v>0</v>
      </c>
      <c r="Q37" s="132"/>
      <c r="R37" s="130">
        <v>5</v>
      </c>
      <c r="S37" s="132"/>
      <c r="T37" s="131">
        <v>0</v>
      </c>
      <c r="U37" s="130"/>
      <c r="V37" s="131">
        <v>0</v>
      </c>
      <c r="W37" s="35"/>
    </row>
    <row r="38" spans="1:23" s="333" customFormat="1" ht="15" customHeight="1" x14ac:dyDescent="0.2">
      <c r="A38" s="482"/>
      <c r="B38" s="133" t="s">
        <v>381</v>
      </c>
      <c r="C38" s="54"/>
      <c r="D38" s="134">
        <f>SUM(F38:J38)</f>
        <v>7</v>
      </c>
      <c r="E38" s="54"/>
      <c r="F38" s="135">
        <f>L38+R38</f>
        <v>7</v>
      </c>
      <c r="G38" s="134"/>
      <c r="H38" s="135">
        <f>N38+T38</f>
        <v>0</v>
      </c>
      <c r="I38" s="134"/>
      <c r="J38" s="135">
        <f>P38+V38</f>
        <v>0</v>
      </c>
      <c r="K38" s="54"/>
      <c r="L38" s="134">
        <v>2</v>
      </c>
      <c r="M38" s="54"/>
      <c r="N38" s="135">
        <v>0</v>
      </c>
      <c r="O38" s="134"/>
      <c r="P38" s="135">
        <v>0</v>
      </c>
      <c r="Q38" s="54"/>
      <c r="R38" s="134">
        <v>5</v>
      </c>
      <c r="S38" s="54"/>
      <c r="T38" s="135">
        <v>0</v>
      </c>
      <c r="U38" s="134"/>
      <c r="V38" s="135">
        <v>0</v>
      </c>
      <c r="W38" s="332"/>
    </row>
    <row r="39" spans="1:23" ht="15" customHeight="1" x14ac:dyDescent="0.2">
      <c r="A39" s="473" t="s">
        <v>103</v>
      </c>
      <c r="B39" s="338" t="s">
        <v>380</v>
      </c>
      <c r="C39" s="132"/>
      <c r="D39" s="130">
        <v>2</v>
      </c>
      <c r="E39" s="132"/>
      <c r="F39" s="131">
        <v>2</v>
      </c>
      <c r="G39" s="130"/>
      <c r="H39" s="131">
        <v>0</v>
      </c>
      <c r="I39" s="130"/>
      <c r="J39" s="131">
        <v>0</v>
      </c>
      <c r="K39" s="132"/>
      <c r="L39" s="130">
        <v>1</v>
      </c>
      <c r="M39" s="132"/>
      <c r="N39" s="131">
        <v>0</v>
      </c>
      <c r="O39" s="130"/>
      <c r="P39" s="131">
        <v>0</v>
      </c>
      <c r="Q39" s="132"/>
      <c r="R39" s="130">
        <v>1</v>
      </c>
      <c r="S39" s="132"/>
      <c r="T39" s="131">
        <v>0</v>
      </c>
      <c r="U39" s="130"/>
      <c r="V39" s="131">
        <v>0</v>
      </c>
      <c r="W39" s="35"/>
    </row>
    <row r="40" spans="1:23" s="333" customFormat="1" ht="15" customHeight="1" x14ac:dyDescent="0.2">
      <c r="A40" s="482"/>
      <c r="B40" s="133" t="s">
        <v>381</v>
      </c>
      <c r="C40" s="54"/>
      <c r="D40" s="134">
        <f>SUM(F40:J40)</f>
        <v>2</v>
      </c>
      <c r="E40" s="54"/>
      <c r="F40" s="135">
        <f>L40+R40</f>
        <v>2</v>
      </c>
      <c r="G40" s="134"/>
      <c r="H40" s="135">
        <f>N40+T40</f>
        <v>0</v>
      </c>
      <c r="I40" s="134"/>
      <c r="J40" s="135">
        <f>P40+V40</f>
        <v>0</v>
      </c>
      <c r="K40" s="54"/>
      <c r="L40" s="134">
        <v>1</v>
      </c>
      <c r="M40" s="54"/>
      <c r="N40" s="135">
        <v>0</v>
      </c>
      <c r="O40" s="134"/>
      <c r="P40" s="135">
        <v>0</v>
      </c>
      <c r="Q40" s="54"/>
      <c r="R40" s="134">
        <v>1</v>
      </c>
      <c r="S40" s="54"/>
      <c r="T40" s="135">
        <v>0</v>
      </c>
      <c r="U40" s="134"/>
      <c r="V40" s="135">
        <v>0</v>
      </c>
      <c r="W40" s="332"/>
    </row>
    <row r="41" spans="1:23" ht="15" customHeight="1" x14ac:dyDescent="0.2">
      <c r="A41" s="473" t="s">
        <v>200</v>
      </c>
      <c r="B41" s="338" t="s">
        <v>380</v>
      </c>
      <c r="C41" s="132"/>
      <c r="D41" s="130">
        <v>1</v>
      </c>
      <c r="E41" s="132"/>
      <c r="F41" s="131">
        <v>1</v>
      </c>
      <c r="G41" s="130"/>
      <c r="H41" s="131">
        <v>0</v>
      </c>
      <c r="I41" s="130"/>
      <c r="J41" s="131">
        <v>0</v>
      </c>
      <c r="K41" s="132"/>
      <c r="L41" s="130">
        <v>0</v>
      </c>
      <c r="M41" s="132"/>
      <c r="N41" s="131">
        <v>0</v>
      </c>
      <c r="O41" s="130"/>
      <c r="P41" s="131">
        <v>0</v>
      </c>
      <c r="Q41" s="132"/>
      <c r="R41" s="130">
        <v>1</v>
      </c>
      <c r="S41" s="132"/>
      <c r="T41" s="131">
        <v>0</v>
      </c>
      <c r="U41" s="130"/>
      <c r="V41" s="131">
        <v>0</v>
      </c>
      <c r="W41" s="35"/>
    </row>
    <row r="42" spans="1:23" s="335" customFormat="1" ht="15" customHeight="1" x14ac:dyDescent="0.2">
      <c r="A42" s="482"/>
      <c r="B42" s="133" t="s">
        <v>381</v>
      </c>
      <c r="C42" s="54"/>
      <c r="D42" s="134">
        <f>SUM(F42:J42)</f>
        <v>1</v>
      </c>
      <c r="E42" s="54"/>
      <c r="F42" s="135">
        <f>L42+R42</f>
        <v>1</v>
      </c>
      <c r="G42" s="134"/>
      <c r="H42" s="135">
        <f>N42+T42</f>
        <v>0</v>
      </c>
      <c r="I42" s="134"/>
      <c r="J42" s="135">
        <f>P42+V42</f>
        <v>0</v>
      </c>
      <c r="K42" s="54"/>
      <c r="L42" s="134">
        <v>0</v>
      </c>
      <c r="M42" s="54"/>
      <c r="N42" s="135">
        <v>0</v>
      </c>
      <c r="O42" s="134"/>
      <c r="P42" s="135">
        <v>0</v>
      </c>
      <c r="Q42" s="54"/>
      <c r="R42" s="134">
        <v>1</v>
      </c>
      <c r="S42" s="54"/>
      <c r="T42" s="135">
        <v>0</v>
      </c>
      <c r="U42" s="134"/>
      <c r="V42" s="135">
        <v>0</v>
      </c>
      <c r="W42" s="332"/>
    </row>
    <row r="43" spans="1:23" ht="15" customHeight="1" x14ac:dyDescent="0.2">
      <c r="A43" s="473" t="s">
        <v>201</v>
      </c>
      <c r="B43" s="338" t="s">
        <v>380</v>
      </c>
      <c r="C43" s="132"/>
      <c r="D43" s="130">
        <v>1</v>
      </c>
      <c r="E43" s="132"/>
      <c r="F43" s="131">
        <v>1</v>
      </c>
      <c r="G43" s="130"/>
      <c r="H43" s="131">
        <v>0</v>
      </c>
      <c r="I43" s="130"/>
      <c r="J43" s="131">
        <v>0</v>
      </c>
      <c r="K43" s="132"/>
      <c r="L43" s="130">
        <v>0</v>
      </c>
      <c r="M43" s="132"/>
      <c r="N43" s="131">
        <v>0</v>
      </c>
      <c r="O43" s="130"/>
      <c r="P43" s="131">
        <v>0</v>
      </c>
      <c r="Q43" s="132"/>
      <c r="R43" s="130">
        <v>1</v>
      </c>
      <c r="S43" s="132"/>
      <c r="T43" s="131">
        <v>0</v>
      </c>
      <c r="U43" s="130"/>
      <c r="V43" s="131">
        <v>0</v>
      </c>
      <c r="W43" s="35"/>
    </row>
    <row r="44" spans="1:23" s="333" customFormat="1" ht="15" customHeight="1" x14ac:dyDescent="0.2">
      <c r="A44" s="482"/>
      <c r="B44" s="133" t="s">
        <v>381</v>
      </c>
      <c r="C44" s="54"/>
      <c r="D44" s="134">
        <f>SUM(F44:J44)</f>
        <v>1</v>
      </c>
      <c r="E44" s="54"/>
      <c r="F44" s="135">
        <f>L44+R44</f>
        <v>1</v>
      </c>
      <c r="G44" s="134"/>
      <c r="H44" s="135">
        <f>N44+T44</f>
        <v>0</v>
      </c>
      <c r="I44" s="134"/>
      <c r="J44" s="135">
        <f>P44+V44</f>
        <v>0</v>
      </c>
      <c r="K44" s="54"/>
      <c r="L44" s="134">
        <v>0</v>
      </c>
      <c r="M44" s="54"/>
      <c r="N44" s="135">
        <v>0</v>
      </c>
      <c r="O44" s="134"/>
      <c r="P44" s="135">
        <v>0</v>
      </c>
      <c r="Q44" s="54"/>
      <c r="R44" s="134">
        <v>1</v>
      </c>
      <c r="S44" s="54"/>
      <c r="T44" s="135">
        <v>0</v>
      </c>
      <c r="U44" s="134"/>
      <c r="V44" s="135">
        <v>0</v>
      </c>
      <c r="W44" s="332"/>
    </row>
    <row r="45" spans="1:23" ht="15" customHeight="1" x14ac:dyDescent="0.2">
      <c r="A45" s="473" t="s">
        <v>104</v>
      </c>
      <c r="B45" s="338" t="s">
        <v>380</v>
      </c>
      <c r="C45" s="132"/>
      <c r="D45" s="130">
        <v>10</v>
      </c>
      <c r="E45" s="132"/>
      <c r="F45" s="131">
        <v>10</v>
      </c>
      <c r="G45" s="130"/>
      <c r="H45" s="131">
        <v>0</v>
      </c>
      <c r="I45" s="130"/>
      <c r="J45" s="131">
        <v>0</v>
      </c>
      <c r="K45" s="132"/>
      <c r="L45" s="130">
        <v>8</v>
      </c>
      <c r="M45" s="132"/>
      <c r="N45" s="131">
        <v>0</v>
      </c>
      <c r="O45" s="130"/>
      <c r="P45" s="131">
        <v>0</v>
      </c>
      <c r="Q45" s="132"/>
      <c r="R45" s="130">
        <v>2</v>
      </c>
      <c r="S45" s="132"/>
      <c r="T45" s="131">
        <v>0</v>
      </c>
      <c r="U45" s="130"/>
      <c r="V45" s="131">
        <v>0</v>
      </c>
      <c r="W45" s="35"/>
    </row>
    <row r="46" spans="1:23" s="333" customFormat="1" ht="15" customHeight="1" x14ac:dyDescent="0.2">
      <c r="A46" s="482"/>
      <c r="B46" s="133" t="s">
        <v>381</v>
      </c>
      <c r="C46" s="54"/>
      <c r="D46" s="134">
        <f>SUM(F46:J46)</f>
        <v>10</v>
      </c>
      <c r="E46" s="54"/>
      <c r="F46" s="135">
        <f>L46+R46</f>
        <v>10</v>
      </c>
      <c r="G46" s="134"/>
      <c r="H46" s="135">
        <f>N46+T46</f>
        <v>0</v>
      </c>
      <c r="I46" s="134"/>
      <c r="J46" s="135">
        <f>P46+V46</f>
        <v>0</v>
      </c>
      <c r="K46" s="54"/>
      <c r="L46" s="134">
        <v>8</v>
      </c>
      <c r="M46" s="54"/>
      <c r="N46" s="135">
        <v>0</v>
      </c>
      <c r="O46" s="134"/>
      <c r="P46" s="135">
        <v>0</v>
      </c>
      <c r="Q46" s="54"/>
      <c r="R46" s="134">
        <v>2</v>
      </c>
      <c r="S46" s="54"/>
      <c r="T46" s="135">
        <v>0</v>
      </c>
      <c r="U46" s="134"/>
      <c r="V46" s="135">
        <v>0</v>
      </c>
      <c r="W46" s="332"/>
    </row>
    <row r="47" spans="1:23" ht="15" customHeight="1" x14ac:dyDescent="0.2">
      <c r="A47" s="473" t="s">
        <v>105</v>
      </c>
      <c r="B47" s="338" t="s">
        <v>380</v>
      </c>
      <c r="C47" s="137"/>
      <c r="D47" s="130">
        <v>7</v>
      </c>
      <c r="E47" s="138"/>
      <c r="F47" s="131">
        <v>6</v>
      </c>
      <c r="G47" s="130"/>
      <c r="H47" s="131">
        <v>1</v>
      </c>
      <c r="I47" s="130"/>
      <c r="J47" s="131">
        <v>0</v>
      </c>
      <c r="K47" s="138"/>
      <c r="L47" s="130">
        <v>5</v>
      </c>
      <c r="M47" s="138"/>
      <c r="N47" s="131">
        <v>1</v>
      </c>
      <c r="O47" s="139"/>
      <c r="P47" s="131">
        <v>0</v>
      </c>
      <c r="Q47" s="138"/>
      <c r="R47" s="130">
        <v>1</v>
      </c>
      <c r="S47" s="138"/>
      <c r="T47" s="131">
        <v>0</v>
      </c>
      <c r="U47" s="139"/>
      <c r="V47" s="131">
        <v>0</v>
      </c>
      <c r="W47" s="35"/>
    </row>
    <row r="48" spans="1:23" s="333" customFormat="1" ht="15" customHeight="1" x14ac:dyDescent="0.2">
      <c r="A48" s="482"/>
      <c r="B48" s="133" t="s">
        <v>381</v>
      </c>
      <c r="C48" s="336"/>
      <c r="D48" s="140">
        <f>SUM(F48:J48)</f>
        <v>7</v>
      </c>
      <c r="E48" s="141"/>
      <c r="F48" s="142">
        <f>L48+R48</f>
        <v>6</v>
      </c>
      <c r="G48" s="140"/>
      <c r="H48" s="142">
        <f>N48+T48</f>
        <v>1</v>
      </c>
      <c r="I48" s="140"/>
      <c r="J48" s="142">
        <f>P48+V48</f>
        <v>0</v>
      </c>
      <c r="K48" s="336"/>
      <c r="L48" s="134">
        <v>5</v>
      </c>
      <c r="M48" s="336"/>
      <c r="N48" s="135">
        <v>1</v>
      </c>
      <c r="O48" s="337"/>
      <c r="P48" s="135">
        <v>0</v>
      </c>
      <c r="Q48" s="336"/>
      <c r="R48" s="134">
        <v>1</v>
      </c>
      <c r="S48" s="336"/>
      <c r="T48" s="135">
        <v>0</v>
      </c>
      <c r="U48" s="337"/>
      <c r="V48" s="135">
        <v>0</v>
      </c>
      <c r="W48" s="332"/>
    </row>
    <row r="49" spans="1:23" ht="27" customHeight="1" x14ac:dyDescent="0.2">
      <c r="W49" s="35"/>
    </row>
    <row r="50" spans="1:23" ht="27" customHeight="1" x14ac:dyDescent="0.2">
      <c r="W50" s="35"/>
    </row>
    <row r="51" spans="1:23" ht="27" customHeight="1" x14ac:dyDescent="0.2">
      <c r="W51" s="35"/>
    </row>
    <row r="52" spans="1:23" ht="27" customHeight="1" x14ac:dyDescent="0.2">
      <c r="W52" s="35"/>
    </row>
    <row r="53" spans="1:23" ht="27" customHeight="1" x14ac:dyDescent="0.2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35"/>
    </row>
    <row r="54" spans="1:23" ht="27" customHeight="1" x14ac:dyDescent="0.2">
      <c r="A54" s="8"/>
      <c r="B54" s="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5"/>
    </row>
    <row r="55" spans="1:23" ht="27" customHeight="1" x14ac:dyDescent="0.2">
      <c r="A55" s="8"/>
      <c r="B55" s="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35"/>
    </row>
    <row r="56" spans="1:23" ht="27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3" ht="27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3" ht="27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3" ht="27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3" ht="27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3" ht="27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3" ht="27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3" ht="27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3" ht="27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27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27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27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27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27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27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27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27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27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27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27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27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27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27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27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27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27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27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27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27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27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27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27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27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27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27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27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27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27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27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27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27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27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27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27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27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27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27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27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27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27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27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27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27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27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27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27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27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27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27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7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27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27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27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27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27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7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</sheetData>
  <mergeCells count="30">
    <mergeCell ref="A27:A28"/>
    <mergeCell ref="A25:A26"/>
    <mergeCell ref="A23:B24"/>
    <mergeCell ref="E23:J23"/>
    <mergeCell ref="E24:F24"/>
    <mergeCell ref="G24:H24"/>
    <mergeCell ref="I24:J24"/>
    <mergeCell ref="C23:D24"/>
    <mergeCell ref="A37:A38"/>
    <mergeCell ref="A35:A36"/>
    <mergeCell ref="A33:A34"/>
    <mergeCell ref="A31:A32"/>
    <mergeCell ref="A29:A30"/>
    <mergeCell ref="A47:A48"/>
    <mergeCell ref="A45:A46"/>
    <mergeCell ref="A43:A44"/>
    <mergeCell ref="A41:A42"/>
    <mergeCell ref="A39:A40"/>
    <mergeCell ref="U24:V24"/>
    <mergeCell ref="M3:V3"/>
    <mergeCell ref="N4:Q4"/>
    <mergeCell ref="R4:V4"/>
    <mergeCell ref="D4:G4"/>
    <mergeCell ref="O24:P24"/>
    <mergeCell ref="Q24:R24"/>
    <mergeCell ref="S24:T24"/>
    <mergeCell ref="K24:L24"/>
    <mergeCell ref="K23:P23"/>
    <mergeCell ref="Q23:V23"/>
    <mergeCell ref="M24:N24"/>
  </mergeCells>
  <phoneticPr fontId="2"/>
  <pageMargins left="0.78740157480314965" right="0.78740157480314965" top="0.59055118110236227" bottom="0.59055118110236227" header="7.874015748031496E-2" footer="0.31496062992125984"/>
  <pageSetup paperSize="9" scale="70" firstPageNumber="40" fitToWidth="4" orientation="portrait" useFirstPageNumber="1" r:id="rId1"/>
  <headerFooter alignWithMargins="0">
    <oddHeader>&amp;L&amp;10
　&amp;11高等学校&amp;R&amp;11
高等学校</oddHeader>
    <oddFooter>&amp;C-&amp;P--</oddFooter>
  </headerFooter>
  <colBreaks count="1" manualBreakCount="1">
    <brk id="10" max="58" man="1"/>
  </colBreaks>
  <ignoredErrors>
    <ignoredError sqref="N8:N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 codeName="Sheet6">
    <tabColor rgb="FF92D050"/>
  </sheetPr>
  <dimension ref="A2:U19"/>
  <sheetViews>
    <sheetView showGridLines="0"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XFD3"/>
    </sheetView>
  </sheetViews>
  <sheetFormatPr defaultColWidth="10.69921875" defaultRowHeight="30" customHeight="1" x14ac:dyDescent="0.2"/>
  <cols>
    <col min="1" max="1" width="15" style="9" customWidth="1"/>
    <col min="2" max="4" width="5.59765625" style="9" customWidth="1"/>
    <col min="5" max="11" width="7" style="9" customWidth="1"/>
    <col min="12" max="13" width="8" style="9" customWidth="1"/>
    <col min="14" max="20" width="7" style="9" customWidth="1"/>
    <col min="21" max="16384" width="10.69921875" style="9"/>
  </cols>
  <sheetData>
    <row r="2" spans="1:21" ht="30" customHeight="1" x14ac:dyDescent="0.2">
      <c r="A2" s="5" t="s">
        <v>346</v>
      </c>
    </row>
    <row r="3" spans="1:21" ht="30" customHeight="1" x14ac:dyDescent="0.2">
      <c r="A3" s="21" t="s">
        <v>154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2" t="s">
        <v>258</v>
      </c>
      <c r="S3" s="19"/>
      <c r="T3" s="6"/>
      <c r="U3" s="6"/>
    </row>
    <row r="4" spans="1:21" ht="24" customHeight="1" x14ac:dyDescent="0.2">
      <c r="A4" s="73"/>
      <c r="B4" s="455" t="s">
        <v>260</v>
      </c>
      <c r="C4" s="463"/>
      <c r="D4" s="456"/>
      <c r="E4" s="104"/>
      <c r="F4" s="461" t="s">
        <v>173</v>
      </c>
      <c r="G4" s="461"/>
      <c r="H4" s="461"/>
      <c r="I4" s="461"/>
      <c r="J4" s="461"/>
      <c r="K4" s="43"/>
      <c r="L4" s="492" t="s">
        <v>160</v>
      </c>
      <c r="M4" s="461"/>
      <c r="N4" s="461"/>
      <c r="O4" s="461"/>
      <c r="P4" s="461"/>
      <c r="Q4" s="461"/>
      <c r="R4" s="461"/>
      <c r="S4" s="461"/>
      <c r="T4" s="462"/>
      <c r="U4" s="6"/>
    </row>
    <row r="5" spans="1:21" ht="24" customHeight="1" x14ac:dyDescent="0.2">
      <c r="A5" s="58" t="s">
        <v>196</v>
      </c>
      <c r="B5" s="473" t="s">
        <v>14</v>
      </c>
      <c r="C5" s="473" t="s">
        <v>261</v>
      </c>
      <c r="D5" s="473" t="s">
        <v>262</v>
      </c>
      <c r="E5" s="473" t="s">
        <v>14</v>
      </c>
      <c r="F5" s="473" t="s">
        <v>156</v>
      </c>
      <c r="G5" s="473" t="s">
        <v>157</v>
      </c>
      <c r="H5" s="473" t="s">
        <v>158</v>
      </c>
      <c r="I5" s="50" t="s">
        <v>126</v>
      </c>
      <c r="J5" s="80" t="s">
        <v>127</v>
      </c>
      <c r="K5" s="80" t="s">
        <v>155</v>
      </c>
      <c r="L5" s="473" t="s">
        <v>14</v>
      </c>
      <c r="M5" s="473" t="s">
        <v>32</v>
      </c>
      <c r="N5" s="473" t="s">
        <v>33</v>
      </c>
      <c r="O5" s="473" t="s">
        <v>156</v>
      </c>
      <c r="P5" s="473" t="s">
        <v>157</v>
      </c>
      <c r="Q5" s="473" t="s">
        <v>158</v>
      </c>
      <c r="R5" s="455" t="s">
        <v>197</v>
      </c>
      <c r="S5" s="463"/>
      <c r="T5" s="456"/>
      <c r="U5" s="6"/>
    </row>
    <row r="6" spans="1:21" ht="24" customHeight="1" x14ac:dyDescent="0.2">
      <c r="A6" s="81"/>
      <c r="B6" s="474"/>
      <c r="C6" s="474"/>
      <c r="D6" s="474"/>
      <c r="E6" s="474"/>
      <c r="F6" s="474"/>
      <c r="G6" s="474"/>
      <c r="H6" s="474"/>
      <c r="I6" s="50" t="s">
        <v>14</v>
      </c>
      <c r="J6" s="83" t="s">
        <v>159</v>
      </c>
      <c r="K6" s="83" t="s">
        <v>76</v>
      </c>
      <c r="L6" s="474"/>
      <c r="M6" s="474"/>
      <c r="N6" s="474"/>
      <c r="O6" s="474"/>
      <c r="P6" s="474"/>
      <c r="Q6" s="474"/>
      <c r="R6" s="50" t="s">
        <v>14</v>
      </c>
      <c r="S6" s="50" t="s">
        <v>159</v>
      </c>
      <c r="T6" s="83" t="s">
        <v>76</v>
      </c>
      <c r="U6" s="6"/>
    </row>
    <row r="7" spans="1:21" ht="24" customHeight="1" thickBot="1" x14ac:dyDescent="0.25">
      <c r="A7" s="45" t="s">
        <v>383</v>
      </c>
      <c r="B7" s="132">
        <v>21</v>
      </c>
      <c r="C7" s="132">
        <v>21</v>
      </c>
      <c r="D7" s="132">
        <v>0</v>
      </c>
      <c r="E7" s="132">
        <v>433</v>
      </c>
      <c r="F7" s="132">
        <v>9</v>
      </c>
      <c r="G7" s="132">
        <v>171</v>
      </c>
      <c r="H7" s="132">
        <v>126</v>
      </c>
      <c r="I7" s="132">
        <v>127</v>
      </c>
      <c r="J7" s="98">
        <v>124</v>
      </c>
      <c r="K7" s="98">
        <v>3</v>
      </c>
      <c r="L7" s="132">
        <v>1659</v>
      </c>
      <c r="M7" s="132">
        <v>1094</v>
      </c>
      <c r="N7" s="132">
        <v>565</v>
      </c>
      <c r="O7" s="132">
        <v>14</v>
      </c>
      <c r="P7" s="132">
        <v>473</v>
      </c>
      <c r="Q7" s="132">
        <v>397</v>
      </c>
      <c r="R7" s="132">
        <v>775</v>
      </c>
      <c r="S7" s="132">
        <v>766</v>
      </c>
      <c r="T7" s="98">
        <v>9</v>
      </c>
      <c r="U7" s="6"/>
    </row>
    <row r="8" spans="1:21" ht="24" customHeight="1" thickTop="1" x14ac:dyDescent="0.2">
      <c r="A8" s="143" t="s">
        <v>384</v>
      </c>
      <c r="B8" s="144">
        <f>SUM(B9:B15)</f>
        <v>21</v>
      </c>
      <c r="C8" s="144">
        <f t="shared" ref="C8:T8" si="0">SUM(C9:C15)</f>
        <v>21</v>
      </c>
      <c r="D8" s="144">
        <f t="shared" si="0"/>
        <v>0</v>
      </c>
      <c r="E8" s="144">
        <f t="shared" si="0"/>
        <v>445</v>
      </c>
      <c r="F8" s="144">
        <f t="shared" si="0"/>
        <v>7</v>
      </c>
      <c r="G8" s="144">
        <f t="shared" si="0"/>
        <v>176</v>
      </c>
      <c r="H8" s="144">
        <f t="shared" si="0"/>
        <v>132</v>
      </c>
      <c r="I8" s="144">
        <f t="shared" si="0"/>
        <v>130</v>
      </c>
      <c r="J8" s="145">
        <f t="shared" si="0"/>
        <v>127</v>
      </c>
      <c r="K8" s="144">
        <f t="shared" si="0"/>
        <v>3</v>
      </c>
      <c r="L8" s="144">
        <f t="shared" si="0"/>
        <v>1672</v>
      </c>
      <c r="M8" s="144">
        <f t="shared" si="0"/>
        <v>1094</v>
      </c>
      <c r="N8" s="144">
        <f t="shared" si="0"/>
        <v>578</v>
      </c>
      <c r="O8" s="144">
        <f t="shared" si="0"/>
        <v>13</v>
      </c>
      <c r="P8" s="144">
        <f t="shared" si="0"/>
        <v>488</v>
      </c>
      <c r="Q8" s="144">
        <f t="shared" si="0"/>
        <v>386</v>
      </c>
      <c r="R8" s="144">
        <f t="shared" si="0"/>
        <v>785</v>
      </c>
      <c r="S8" s="144">
        <f t="shared" si="0"/>
        <v>777</v>
      </c>
      <c r="T8" s="145">
        <f t="shared" si="0"/>
        <v>8</v>
      </c>
      <c r="U8" s="6"/>
    </row>
    <row r="9" spans="1:21" ht="24" customHeight="1" x14ac:dyDescent="0.2">
      <c r="A9" s="291" t="s">
        <v>263</v>
      </c>
      <c r="B9" s="292">
        <v>8</v>
      </c>
      <c r="C9" s="292">
        <v>8</v>
      </c>
      <c r="D9" s="292">
        <v>0</v>
      </c>
      <c r="E9" s="292">
        <f>SUM(F9:I9)</f>
        <v>143</v>
      </c>
      <c r="F9" s="292">
        <v>3</v>
      </c>
      <c r="G9" s="292">
        <v>47</v>
      </c>
      <c r="H9" s="292">
        <v>38</v>
      </c>
      <c r="I9" s="292">
        <f>SUM(J9:K9)</f>
        <v>55</v>
      </c>
      <c r="J9" s="293">
        <v>52</v>
      </c>
      <c r="K9" s="292">
        <v>3</v>
      </c>
      <c r="L9" s="292">
        <f>SUM(M9:N9)</f>
        <v>515</v>
      </c>
      <c r="M9" s="292">
        <v>337</v>
      </c>
      <c r="N9" s="292">
        <v>178</v>
      </c>
      <c r="O9" s="292">
        <v>4</v>
      </c>
      <c r="P9" s="292">
        <v>120</v>
      </c>
      <c r="Q9" s="292">
        <v>104</v>
      </c>
      <c r="R9" s="292">
        <f>SUM(S9:T9)</f>
        <v>287</v>
      </c>
      <c r="S9" s="292">
        <v>279</v>
      </c>
      <c r="T9" s="293">
        <v>8</v>
      </c>
      <c r="U9" s="6"/>
    </row>
    <row r="10" spans="1:21" ht="24" customHeight="1" x14ac:dyDescent="0.2">
      <c r="A10" s="221" t="s">
        <v>264</v>
      </c>
      <c r="B10" s="212">
        <v>4</v>
      </c>
      <c r="C10" s="212">
        <v>4</v>
      </c>
      <c r="D10" s="212">
        <v>0</v>
      </c>
      <c r="E10" s="212">
        <f t="shared" ref="E10:E15" si="1">SUM(F10:I10)</f>
        <v>64</v>
      </c>
      <c r="F10" s="212">
        <v>2</v>
      </c>
      <c r="G10" s="212">
        <v>27</v>
      </c>
      <c r="H10" s="212">
        <v>20</v>
      </c>
      <c r="I10" s="212">
        <f t="shared" ref="I10:I15" si="2">SUM(J10:K10)</f>
        <v>15</v>
      </c>
      <c r="J10" s="213">
        <v>15</v>
      </c>
      <c r="K10" s="212">
        <v>0</v>
      </c>
      <c r="L10" s="212">
        <f t="shared" ref="L10:L15" si="3">SUM(M10:N10)</f>
        <v>270</v>
      </c>
      <c r="M10" s="212">
        <v>175</v>
      </c>
      <c r="N10" s="212">
        <v>95</v>
      </c>
      <c r="O10" s="212">
        <v>5</v>
      </c>
      <c r="P10" s="212">
        <v>90</v>
      </c>
      <c r="Q10" s="212">
        <v>71</v>
      </c>
      <c r="R10" s="212">
        <f t="shared" ref="R10:R15" si="4">SUM(S10:T10)</f>
        <v>104</v>
      </c>
      <c r="S10" s="212">
        <v>104</v>
      </c>
      <c r="T10" s="213">
        <v>0</v>
      </c>
      <c r="U10" s="6"/>
    </row>
    <row r="11" spans="1:21" ht="24" customHeight="1" x14ac:dyDescent="0.2">
      <c r="A11" s="221" t="s">
        <v>265</v>
      </c>
      <c r="B11" s="212">
        <v>5</v>
      </c>
      <c r="C11" s="212">
        <v>5</v>
      </c>
      <c r="D11" s="212">
        <v>0</v>
      </c>
      <c r="E11" s="212">
        <f t="shared" si="1"/>
        <v>139</v>
      </c>
      <c r="F11" s="212">
        <v>2</v>
      </c>
      <c r="G11" s="212">
        <v>64</v>
      </c>
      <c r="H11" s="212">
        <v>38</v>
      </c>
      <c r="I11" s="212">
        <f t="shared" si="2"/>
        <v>35</v>
      </c>
      <c r="J11" s="213">
        <v>35</v>
      </c>
      <c r="K11" s="212">
        <v>0</v>
      </c>
      <c r="L11" s="212">
        <f t="shared" si="3"/>
        <v>495</v>
      </c>
      <c r="M11" s="212">
        <v>325</v>
      </c>
      <c r="N11" s="212">
        <v>170</v>
      </c>
      <c r="O11" s="212">
        <v>4</v>
      </c>
      <c r="P11" s="212">
        <v>173</v>
      </c>
      <c r="Q11" s="212">
        <v>102</v>
      </c>
      <c r="R11" s="212">
        <f t="shared" si="4"/>
        <v>216</v>
      </c>
      <c r="S11" s="212">
        <v>216</v>
      </c>
      <c r="T11" s="213">
        <v>0</v>
      </c>
      <c r="U11" s="6"/>
    </row>
    <row r="12" spans="1:21" ht="24" customHeight="1" x14ac:dyDescent="0.2">
      <c r="A12" s="221" t="s">
        <v>266</v>
      </c>
      <c r="B12" s="212">
        <v>1</v>
      </c>
      <c r="C12" s="212">
        <v>1</v>
      </c>
      <c r="D12" s="212">
        <v>0</v>
      </c>
      <c r="E12" s="212">
        <f t="shared" si="1"/>
        <v>12</v>
      </c>
      <c r="F12" s="212">
        <v>0</v>
      </c>
      <c r="G12" s="212">
        <v>4</v>
      </c>
      <c r="H12" s="212">
        <v>4</v>
      </c>
      <c r="I12" s="212">
        <f t="shared" si="2"/>
        <v>4</v>
      </c>
      <c r="J12" s="213">
        <v>4</v>
      </c>
      <c r="K12" s="212">
        <v>0</v>
      </c>
      <c r="L12" s="212">
        <f t="shared" si="3"/>
        <v>39</v>
      </c>
      <c r="M12" s="212">
        <v>26</v>
      </c>
      <c r="N12" s="212">
        <v>13</v>
      </c>
      <c r="O12" s="212">
        <v>0</v>
      </c>
      <c r="P12" s="212">
        <v>12</v>
      </c>
      <c r="Q12" s="212">
        <v>12</v>
      </c>
      <c r="R12" s="212">
        <f t="shared" si="4"/>
        <v>15</v>
      </c>
      <c r="S12" s="212">
        <v>15</v>
      </c>
      <c r="T12" s="213">
        <v>0</v>
      </c>
      <c r="U12" s="6"/>
    </row>
    <row r="13" spans="1:21" ht="24" customHeight="1" x14ac:dyDescent="0.2">
      <c r="A13" s="221" t="s">
        <v>267</v>
      </c>
      <c r="B13" s="212">
        <v>1</v>
      </c>
      <c r="C13" s="212">
        <v>1</v>
      </c>
      <c r="D13" s="212">
        <v>0</v>
      </c>
      <c r="E13" s="212">
        <f t="shared" si="1"/>
        <v>22</v>
      </c>
      <c r="F13" s="212">
        <v>0</v>
      </c>
      <c r="G13" s="213">
        <v>7</v>
      </c>
      <c r="H13" s="212">
        <v>9</v>
      </c>
      <c r="I13" s="212">
        <f t="shared" si="2"/>
        <v>6</v>
      </c>
      <c r="J13" s="213">
        <v>6</v>
      </c>
      <c r="K13" s="212">
        <v>0</v>
      </c>
      <c r="L13" s="212">
        <f t="shared" si="3"/>
        <v>91</v>
      </c>
      <c r="M13" s="212">
        <v>70</v>
      </c>
      <c r="N13" s="212">
        <v>21</v>
      </c>
      <c r="O13" s="212">
        <v>0</v>
      </c>
      <c r="P13" s="212">
        <v>21</v>
      </c>
      <c r="Q13" s="212">
        <v>21</v>
      </c>
      <c r="R13" s="212">
        <f t="shared" si="4"/>
        <v>49</v>
      </c>
      <c r="S13" s="212">
        <v>49</v>
      </c>
      <c r="T13" s="213">
        <v>0</v>
      </c>
      <c r="U13" s="6"/>
    </row>
    <row r="14" spans="1:21" ht="24" customHeight="1" x14ac:dyDescent="0.2">
      <c r="A14" s="221" t="s">
        <v>268</v>
      </c>
      <c r="B14" s="212">
        <v>1</v>
      </c>
      <c r="C14" s="212">
        <v>1</v>
      </c>
      <c r="D14" s="212">
        <v>0</v>
      </c>
      <c r="E14" s="212">
        <f t="shared" si="1"/>
        <v>23</v>
      </c>
      <c r="F14" s="212">
        <v>0</v>
      </c>
      <c r="G14" s="213">
        <v>8</v>
      </c>
      <c r="H14" s="212">
        <v>9</v>
      </c>
      <c r="I14" s="212">
        <f t="shared" si="2"/>
        <v>6</v>
      </c>
      <c r="J14" s="213">
        <v>6</v>
      </c>
      <c r="K14" s="212">
        <v>0</v>
      </c>
      <c r="L14" s="212">
        <f t="shared" si="3"/>
        <v>96</v>
      </c>
      <c r="M14" s="212">
        <v>56</v>
      </c>
      <c r="N14" s="212">
        <v>40</v>
      </c>
      <c r="O14" s="212">
        <v>0</v>
      </c>
      <c r="P14" s="212">
        <v>20</v>
      </c>
      <c r="Q14" s="212">
        <v>26</v>
      </c>
      <c r="R14" s="212">
        <f t="shared" si="4"/>
        <v>50</v>
      </c>
      <c r="S14" s="212">
        <v>50</v>
      </c>
      <c r="T14" s="213">
        <v>0</v>
      </c>
      <c r="U14" s="6"/>
    </row>
    <row r="15" spans="1:21" ht="24" customHeight="1" x14ac:dyDescent="0.2">
      <c r="A15" s="294" t="s">
        <v>269</v>
      </c>
      <c r="B15" s="246">
        <v>1</v>
      </c>
      <c r="C15" s="246">
        <v>1</v>
      </c>
      <c r="D15" s="246">
        <v>0</v>
      </c>
      <c r="E15" s="246">
        <f t="shared" si="1"/>
        <v>42</v>
      </c>
      <c r="F15" s="246">
        <v>0</v>
      </c>
      <c r="G15" s="246">
        <v>19</v>
      </c>
      <c r="H15" s="246">
        <v>14</v>
      </c>
      <c r="I15" s="246">
        <f t="shared" si="2"/>
        <v>9</v>
      </c>
      <c r="J15" s="283">
        <v>9</v>
      </c>
      <c r="K15" s="283">
        <v>0</v>
      </c>
      <c r="L15" s="246">
        <f t="shared" si="3"/>
        <v>166</v>
      </c>
      <c r="M15" s="246">
        <v>105</v>
      </c>
      <c r="N15" s="246">
        <v>61</v>
      </c>
      <c r="O15" s="246">
        <v>0</v>
      </c>
      <c r="P15" s="246">
        <v>52</v>
      </c>
      <c r="Q15" s="246">
        <v>50</v>
      </c>
      <c r="R15" s="246">
        <f t="shared" si="4"/>
        <v>64</v>
      </c>
      <c r="S15" s="283">
        <v>64</v>
      </c>
      <c r="T15" s="283">
        <v>0</v>
      </c>
      <c r="U15" s="6"/>
    </row>
    <row r="17" spans="2:2" ht="17.25" customHeight="1" x14ac:dyDescent="0.2"/>
    <row r="18" spans="2:2" ht="17.25" customHeight="1" x14ac:dyDescent="0.2"/>
    <row r="19" spans="2:2" ht="30" customHeight="1" x14ac:dyDescent="0.2">
      <c r="B19" s="9" t="s">
        <v>226</v>
      </c>
    </row>
  </sheetData>
  <mergeCells count="17">
    <mergeCell ref="L4:T4"/>
    <mergeCell ref="R5:T5"/>
    <mergeCell ref="Q5:Q6"/>
    <mergeCell ref="L5:L6"/>
    <mergeCell ref="M5:M6"/>
    <mergeCell ref="N5:N6"/>
    <mergeCell ref="O5:O6"/>
    <mergeCell ref="P5:P6"/>
    <mergeCell ref="F4:J4"/>
    <mergeCell ref="B4:D4"/>
    <mergeCell ref="F5:F6"/>
    <mergeCell ref="G5:G6"/>
    <mergeCell ref="H5:H6"/>
    <mergeCell ref="B5:B6"/>
    <mergeCell ref="C5:C6"/>
    <mergeCell ref="D5:D6"/>
    <mergeCell ref="E5:E6"/>
  </mergeCells>
  <phoneticPr fontId="2"/>
  <pageMargins left="1.1811023622047245" right="0.78740157480314965" top="1.1811023622047245" bottom="0.59055118110236227" header="0.15748031496062992" footer="0.51181102362204722"/>
  <pageSetup paperSize="9" scale="85" firstPageNumber="44" fitToWidth="2" orientation="portrait" useFirstPageNumber="1" r:id="rId1"/>
  <headerFooter alignWithMargins="0">
    <oddHeader>&amp;L&amp;10
　特別支援学校&amp;R&amp;11
&amp;10特別支援学校</oddHeader>
    <oddFooter>&amp;C&amp;10-&amp;P--</oddFooter>
  </headerFooter>
  <colBreaks count="1" manualBreakCount="1">
    <brk id="10" max="1048575" man="1"/>
  </colBreaks>
  <ignoredErrors>
    <ignoredError sqref="L9:L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5"/>
  <sheetViews>
    <sheetView showGridLines="0" workbookViewId="0">
      <selection sqref="A1:G27"/>
    </sheetView>
  </sheetViews>
  <sheetFormatPr defaultRowHeight="17.25" x14ac:dyDescent="0.2"/>
  <cols>
    <col min="1" max="1" width="3.69921875" style="356" customWidth="1"/>
    <col min="2" max="2" width="1.3984375" style="356" customWidth="1"/>
    <col min="3" max="3" width="10.69921875" style="356" customWidth="1"/>
    <col min="4" max="4" width="1.3984375" style="356" customWidth="1"/>
    <col min="5" max="7" width="10.69921875" style="9" customWidth="1"/>
  </cols>
  <sheetData>
    <row r="1" spans="1:8" ht="30" customHeight="1" x14ac:dyDescent="0.2">
      <c r="A1" s="403" t="s">
        <v>347</v>
      </c>
      <c r="B1" s="403"/>
      <c r="C1" s="353"/>
      <c r="D1" s="353"/>
      <c r="E1" s="353"/>
      <c r="F1" s="356"/>
      <c r="G1" s="356"/>
    </row>
    <row r="2" spans="1:8" ht="24.95" customHeight="1" x14ac:dyDescent="0.2">
      <c r="A2" s="353" t="s">
        <v>124</v>
      </c>
      <c r="B2" s="353"/>
      <c r="C2" s="357"/>
      <c r="D2" s="357"/>
      <c r="E2" s="353"/>
      <c r="F2" s="353"/>
      <c r="G2" s="32" t="s">
        <v>300</v>
      </c>
    </row>
    <row r="3" spans="1:8" ht="18" customHeight="1" x14ac:dyDescent="0.2">
      <c r="A3" s="370"/>
      <c r="B3" s="417"/>
      <c r="C3" s="417"/>
      <c r="D3" s="418"/>
      <c r="E3" s="404"/>
      <c r="F3" s="493" t="s">
        <v>301</v>
      </c>
      <c r="G3" s="493" t="s">
        <v>302</v>
      </c>
      <c r="H3" s="381"/>
    </row>
    <row r="4" spans="1:8" ht="18" customHeight="1" x14ac:dyDescent="0.2">
      <c r="A4" s="438"/>
      <c r="B4" s="36"/>
      <c r="C4" s="353" t="s">
        <v>125</v>
      </c>
      <c r="D4" s="20"/>
      <c r="E4" s="405" t="s">
        <v>193</v>
      </c>
      <c r="F4" s="494"/>
      <c r="G4" s="494"/>
    </row>
    <row r="5" spans="1:8" ht="18" customHeight="1" x14ac:dyDescent="0.2">
      <c r="A5" s="371"/>
      <c r="B5" s="354"/>
      <c r="C5" s="354"/>
      <c r="D5" s="406"/>
      <c r="E5" s="406"/>
      <c r="F5" s="495"/>
      <c r="G5" s="495"/>
    </row>
    <row r="6" spans="1:8" ht="18" customHeight="1" x14ac:dyDescent="0.2">
      <c r="A6" s="498" t="s">
        <v>362</v>
      </c>
      <c r="B6" s="499"/>
      <c r="C6" s="499"/>
      <c r="D6" s="500"/>
      <c r="E6" s="496">
        <v>28</v>
      </c>
      <c r="F6" s="496">
        <v>240</v>
      </c>
      <c r="G6" s="496">
        <v>57</v>
      </c>
    </row>
    <row r="7" spans="1:8" ht="18" customHeight="1" x14ac:dyDescent="0.2">
      <c r="A7" s="501"/>
      <c r="B7" s="502"/>
      <c r="C7" s="502"/>
      <c r="D7" s="503"/>
      <c r="E7" s="497"/>
      <c r="F7" s="497"/>
      <c r="G7" s="497"/>
      <c r="H7" s="350"/>
    </row>
    <row r="8" spans="1:8" ht="18" customHeight="1" x14ac:dyDescent="0.2">
      <c r="A8" s="506" t="s">
        <v>385</v>
      </c>
      <c r="B8" s="507"/>
      <c r="C8" s="507"/>
      <c r="D8" s="508"/>
      <c r="E8" s="504">
        <f>E10+E12+E14</f>
        <v>28</v>
      </c>
      <c r="F8" s="504">
        <f>F10+F12+F14</f>
        <v>235</v>
      </c>
      <c r="G8" s="504">
        <f>G10+G12+G14</f>
        <v>57</v>
      </c>
    </row>
    <row r="9" spans="1:8" ht="18" customHeight="1" x14ac:dyDescent="0.2">
      <c r="A9" s="509"/>
      <c r="B9" s="510"/>
      <c r="C9" s="510"/>
      <c r="D9" s="511"/>
      <c r="E9" s="505"/>
      <c r="F9" s="505"/>
      <c r="G9" s="505"/>
    </row>
    <row r="10" spans="1:8" ht="18" customHeight="1" x14ac:dyDescent="0.2">
      <c r="A10" s="498" t="s">
        <v>194</v>
      </c>
      <c r="B10" s="499"/>
      <c r="C10" s="499"/>
      <c r="D10" s="500"/>
      <c r="E10" s="496">
        <v>0</v>
      </c>
      <c r="F10" s="496">
        <v>0</v>
      </c>
      <c r="G10" s="496">
        <v>0</v>
      </c>
    </row>
    <row r="11" spans="1:8" ht="18" customHeight="1" x14ac:dyDescent="0.2">
      <c r="A11" s="501"/>
      <c r="B11" s="502"/>
      <c r="C11" s="502"/>
      <c r="D11" s="503"/>
      <c r="E11" s="497"/>
      <c r="F11" s="497"/>
      <c r="G11" s="497"/>
    </row>
    <row r="12" spans="1:8" ht="18" customHeight="1" x14ac:dyDescent="0.2">
      <c r="A12" s="498" t="s">
        <v>195</v>
      </c>
      <c r="B12" s="499"/>
      <c r="C12" s="499"/>
      <c r="D12" s="500"/>
      <c r="E12" s="496">
        <v>3</v>
      </c>
      <c r="F12" s="496">
        <v>40</v>
      </c>
      <c r="G12" s="496">
        <v>14</v>
      </c>
    </row>
    <row r="13" spans="1:8" ht="18" customHeight="1" x14ac:dyDescent="0.2">
      <c r="A13" s="501"/>
      <c r="B13" s="502"/>
      <c r="C13" s="502"/>
      <c r="D13" s="503"/>
      <c r="E13" s="497"/>
      <c r="F13" s="497"/>
      <c r="G13" s="497"/>
    </row>
    <row r="14" spans="1:8" ht="18" customHeight="1" x14ac:dyDescent="0.2">
      <c r="A14" s="407"/>
      <c r="B14" s="353"/>
      <c r="C14" s="512" t="s">
        <v>14</v>
      </c>
      <c r="D14" s="408"/>
      <c r="E14" s="496">
        <f>SUM(E16:E27)</f>
        <v>25</v>
      </c>
      <c r="F14" s="496">
        <f>SUM(F16:F27)</f>
        <v>195</v>
      </c>
      <c r="G14" s="496">
        <f>SUM(G16:G27)</f>
        <v>43</v>
      </c>
    </row>
    <row r="15" spans="1:8" ht="18" customHeight="1" x14ac:dyDescent="0.2">
      <c r="A15" s="409"/>
      <c r="B15" s="371"/>
      <c r="C15" s="513"/>
      <c r="D15" s="410"/>
      <c r="E15" s="497"/>
      <c r="F15" s="497"/>
      <c r="G15" s="497"/>
    </row>
    <row r="16" spans="1:8" ht="18" customHeight="1" x14ac:dyDescent="0.2">
      <c r="A16" s="369"/>
      <c r="B16" s="370"/>
      <c r="C16" s="515" t="s">
        <v>330</v>
      </c>
      <c r="D16" s="366"/>
      <c r="E16" s="514">
        <v>7</v>
      </c>
      <c r="F16" s="514">
        <v>42</v>
      </c>
      <c r="G16" s="514">
        <v>4</v>
      </c>
    </row>
    <row r="17" spans="1:7" ht="18" customHeight="1" x14ac:dyDescent="0.2">
      <c r="A17" s="161" t="s">
        <v>335</v>
      </c>
      <c r="B17" s="371"/>
      <c r="C17" s="516"/>
      <c r="D17" s="368"/>
      <c r="E17" s="514"/>
      <c r="F17" s="514"/>
      <c r="G17" s="514"/>
    </row>
    <row r="18" spans="1:7" ht="18" customHeight="1" x14ac:dyDescent="0.2">
      <c r="A18" s="161"/>
      <c r="B18" s="369"/>
      <c r="C18" s="515" t="s">
        <v>331</v>
      </c>
      <c r="D18" s="366"/>
      <c r="E18" s="514">
        <v>9</v>
      </c>
      <c r="F18" s="514">
        <v>76</v>
      </c>
      <c r="G18" s="514">
        <v>18</v>
      </c>
    </row>
    <row r="19" spans="1:7" ht="18" customHeight="1" x14ac:dyDescent="0.2">
      <c r="A19" s="411"/>
      <c r="B19" s="367"/>
      <c r="C19" s="516"/>
      <c r="D19" s="368"/>
      <c r="E19" s="514"/>
      <c r="F19" s="514"/>
      <c r="G19" s="514"/>
    </row>
    <row r="20" spans="1:7" ht="18" customHeight="1" x14ac:dyDescent="0.2">
      <c r="A20" s="369"/>
      <c r="B20" s="369"/>
      <c r="C20" s="515" t="s">
        <v>332</v>
      </c>
      <c r="D20" s="366"/>
      <c r="E20" s="514">
        <v>3</v>
      </c>
      <c r="F20" s="514">
        <v>35</v>
      </c>
      <c r="G20" s="514">
        <v>14</v>
      </c>
    </row>
    <row r="21" spans="1:7" ht="18" customHeight="1" x14ac:dyDescent="0.2">
      <c r="A21" s="161"/>
      <c r="B21" s="367"/>
      <c r="C21" s="516"/>
      <c r="D21" s="368"/>
      <c r="E21" s="514"/>
      <c r="F21" s="514"/>
      <c r="G21" s="514"/>
    </row>
    <row r="22" spans="1:7" ht="18" customHeight="1" x14ac:dyDescent="0.2">
      <c r="A22" s="161"/>
      <c r="B22" s="369"/>
      <c r="C22" s="515" t="s">
        <v>333</v>
      </c>
      <c r="D22" s="366"/>
      <c r="E22" s="514">
        <v>1</v>
      </c>
      <c r="F22" s="514">
        <v>15</v>
      </c>
      <c r="G22" s="514">
        <v>3</v>
      </c>
    </row>
    <row r="23" spans="1:7" ht="18" customHeight="1" x14ac:dyDescent="0.2">
      <c r="A23" s="161" t="s">
        <v>172</v>
      </c>
      <c r="B23" s="367"/>
      <c r="C23" s="516"/>
      <c r="D23" s="368"/>
      <c r="E23" s="514"/>
      <c r="F23" s="514"/>
      <c r="G23" s="514"/>
    </row>
    <row r="24" spans="1:7" ht="18" customHeight="1" x14ac:dyDescent="0.2">
      <c r="A24" s="161"/>
      <c r="B24" s="369"/>
      <c r="C24" s="515" t="s">
        <v>334</v>
      </c>
      <c r="D24" s="366"/>
      <c r="E24" s="514">
        <v>1</v>
      </c>
      <c r="F24" s="514">
        <v>8</v>
      </c>
      <c r="G24" s="514">
        <v>2</v>
      </c>
    </row>
    <row r="25" spans="1:7" ht="18" customHeight="1" x14ac:dyDescent="0.2">
      <c r="A25" s="161"/>
      <c r="B25" s="367"/>
      <c r="C25" s="516"/>
      <c r="D25" s="368"/>
      <c r="E25" s="514"/>
      <c r="F25" s="514"/>
      <c r="G25" s="514"/>
    </row>
    <row r="26" spans="1:7" ht="18" customHeight="1" x14ac:dyDescent="0.2">
      <c r="A26" s="369"/>
      <c r="B26" s="369"/>
      <c r="C26" s="515" t="s">
        <v>336</v>
      </c>
      <c r="D26" s="366"/>
      <c r="E26" s="514">
        <v>4</v>
      </c>
      <c r="F26" s="514">
        <v>19</v>
      </c>
      <c r="G26" s="514">
        <v>2</v>
      </c>
    </row>
    <row r="27" spans="1:7" ht="18" customHeight="1" x14ac:dyDescent="0.2">
      <c r="A27" s="362"/>
      <c r="B27" s="367"/>
      <c r="C27" s="516"/>
      <c r="D27" s="368"/>
      <c r="E27" s="514"/>
      <c r="F27" s="514"/>
      <c r="G27" s="514"/>
    </row>
    <row r="28" spans="1:7" x14ac:dyDescent="0.2">
      <c r="A28" s="353"/>
      <c r="B28" s="353"/>
      <c r="C28" s="353"/>
      <c r="D28" s="353"/>
      <c r="E28" s="6"/>
      <c r="F28" s="6"/>
      <c r="G28" s="6"/>
    </row>
    <row r="29" spans="1:7" x14ac:dyDescent="0.2">
      <c r="A29" s="353"/>
      <c r="B29" s="353"/>
      <c r="C29" s="353"/>
      <c r="D29" s="353"/>
      <c r="E29" s="6"/>
      <c r="F29" s="6"/>
      <c r="G29" s="6"/>
    </row>
    <row r="30" spans="1:7" x14ac:dyDescent="0.2">
      <c r="A30" s="353"/>
      <c r="B30" s="353"/>
      <c r="C30" s="353"/>
      <c r="D30" s="353"/>
      <c r="E30" s="6"/>
      <c r="F30" s="6"/>
      <c r="G30" s="6"/>
    </row>
    <row r="31" spans="1:7" x14ac:dyDescent="0.2">
      <c r="A31" s="353"/>
      <c r="B31" s="353"/>
      <c r="C31" s="353"/>
      <c r="D31" s="353"/>
      <c r="E31" s="6"/>
      <c r="F31" s="6"/>
      <c r="G31" s="6"/>
    </row>
    <row r="32" spans="1:7" x14ac:dyDescent="0.2">
      <c r="A32" s="353"/>
      <c r="B32" s="353"/>
      <c r="C32" s="353"/>
      <c r="D32" s="353"/>
      <c r="E32" s="6"/>
      <c r="F32" s="6"/>
      <c r="G32" s="6"/>
    </row>
    <row r="33" spans="1:7" x14ac:dyDescent="0.2">
      <c r="A33" s="353"/>
      <c r="B33" s="353"/>
      <c r="C33" s="353"/>
      <c r="D33" s="353"/>
      <c r="E33" s="6"/>
      <c r="F33" s="6"/>
      <c r="G33" s="6"/>
    </row>
    <row r="34" spans="1:7" x14ac:dyDescent="0.2">
      <c r="A34" s="353"/>
      <c r="B34" s="353"/>
      <c r="C34" s="353"/>
      <c r="D34" s="353"/>
      <c r="E34" s="6"/>
      <c r="F34" s="6"/>
      <c r="G34" s="6"/>
    </row>
    <row r="35" spans="1:7" x14ac:dyDescent="0.2">
      <c r="B35" s="353"/>
      <c r="C35" s="353"/>
    </row>
    <row r="36" spans="1:7" x14ac:dyDescent="0.2">
      <c r="B36" s="353"/>
    </row>
    <row r="37" spans="1:7" x14ac:dyDescent="0.2">
      <c r="B37" s="353"/>
    </row>
    <row r="38" spans="1:7" x14ac:dyDescent="0.2">
      <c r="B38" s="353"/>
    </row>
    <row r="39" spans="1:7" x14ac:dyDescent="0.2">
      <c r="B39" s="353"/>
    </row>
    <row r="40" spans="1:7" x14ac:dyDescent="0.2">
      <c r="B40" s="353"/>
    </row>
    <row r="41" spans="1:7" x14ac:dyDescent="0.2">
      <c r="B41" s="353"/>
    </row>
    <row r="42" spans="1:7" x14ac:dyDescent="0.2">
      <c r="B42" s="353"/>
    </row>
    <row r="43" spans="1:7" x14ac:dyDescent="0.2">
      <c r="B43" s="353"/>
    </row>
    <row r="44" spans="1:7" x14ac:dyDescent="0.2">
      <c r="B44" s="353"/>
    </row>
    <row r="45" spans="1:7" x14ac:dyDescent="0.2">
      <c r="B45" s="353"/>
    </row>
    <row r="46" spans="1:7" x14ac:dyDescent="0.2">
      <c r="B46" s="353"/>
    </row>
    <row r="47" spans="1:7" x14ac:dyDescent="0.2">
      <c r="B47" s="353"/>
    </row>
    <row r="48" spans="1:7" x14ac:dyDescent="0.2">
      <c r="B48" s="353"/>
    </row>
    <row r="49" spans="2:2" x14ac:dyDescent="0.2">
      <c r="B49" s="353"/>
    </row>
    <row r="50" spans="2:2" x14ac:dyDescent="0.2">
      <c r="B50" s="353"/>
    </row>
    <row r="51" spans="2:2" x14ac:dyDescent="0.2">
      <c r="B51" s="353"/>
    </row>
    <row r="52" spans="2:2" x14ac:dyDescent="0.2">
      <c r="B52" s="353"/>
    </row>
    <row r="53" spans="2:2" x14ac:dyDescent="0.2">
      <c r="B53" s="353"/>
    </row>
    <row r="54" spans="2:2" x14ac:dyDescent="0.2">
      <c r="B54" s="353"/>
    </row>
    <row r="55" spans="2:2" x14ac:dyDescent="0.2">
      <c r="B55" s="353"/>
    </row>
    <row r="56" spans="2:2" x14ac:dyDescent="0.2">
      <c r="B56" s="353"/>
    </row>
    <row r="57" spans="2:2" x14ac:dyDescent="0.2">
      <c r="B57" s="353"/>
    </row>
    <row r="58" spans="2:2" x14ac:dyDescent="0.2">
      <c r="B58" s="353"/>
    </row>
    <row r="59" spans="2:2" x14ac:dyDescent="0.2">
      <c r="B59" s="353"/>
    </row>
    <row r="60" spans="2:2" x14ac:dyDescent="0.2">
      <c r="B60" s="353"/>
    </row>
    <row r="61" spans="2:2" x14ac:dyDescent="0.2">
      <c r="B61" s="353"/>
    </row>
    <row r="62" spans="2:2" x14ac:dyDescent="0.2">
      <c r="B62" s="353"/>
    </row>
    <row r="63" spans="2:2" x14ac:dyDescent="0.2">
      <c r="B63" s="353"/>
    </row>
    <row r="64" spans="2:2" x14ac:dyDescent="0.2">
      <c r="B64" s="353"/>
    </row>
    <row r="65" spans="2:2" x14ac:dyDescent="0.2">
      <c r="B65" s="353"/>
    </row>
    <row r="66" spans="2:2" x14ac:dyDescent="0.2">
      <c r="B66" s="353"/>
    </row>
    <row r="67" spans="2:2" x14ac:dyDescent="0.2">
      <c r="B67" s="353"/>
    </row>
    <row r="68" spans="2:2" x14ac:dyDescent="0.2">
      <c r="B68" s="353"/>
    </row>
    <row r="69" spans="2:2" x14ac:dyDescent="0.2">
      <c r="B69" s="353"/>
    </row>
    <row r="70" spans="2:2" x14ac:dyDescent="0.2">
      <c r="B70" s="353"/>
    </row>
    <row r="71" spans="2:2" x14ac:dyDescent="0.2">
      <c r="B71" s="353"/>
    </row>
    <row r="72" spans="2:2" x14ac:dyDescent="0.2">
      <c r="B72" s="353"/>
    </row>
    <row r="73" spans="2:2" x14ac:dyDescent="0.2">
      <c r="B73" s="353"/>
    </row>
    <row r="74" spans="2:2" x14ac:dyDescent="0.2">
      <c r="B74" s="353"/>
    </row>
    <row r="75" spans="2:2" x14ac:dyDescent="0.2">
      <c r="B75" s="353"/>
    </row>
    <row r="76" spans="2:2" x14ac:dyDescent="0.2">
      <c r="B76" s="353"/>
    </row>
    <row r="77" spans="2:2" x14ac:dyDescent="0.2">
      <c r="B77" s="353"/>
    </row>
    <row r="78" spans="2:2" x14ac:dyDescent="0.2">
      <c r="B78" s="353"/>
    </row>
    <row r="79" spans="2:2" x14ac:dyDescent="0.2">
      <c r="B79" s="353"/>
    </row>
    <row r="80" spans="2:2" x14ac:dyDescent="0.2">
      <c r="B80" s="353"/>
    </row>
    <row r="81" spans="2:2" x14ac:dyDescent="0.2">
      <c r="B81" s="353"/>
    </row>
    <row r="82" spans="2:2" x14ac:dyDescent="0.2">
      <c r="B82" s="353"/>
    </row>
    <row r="83" spans="2:2" x14ac:dyDescent="0.2">
      <c r="B83" s="353"/>
    </row>
    <row r="84" spans="2:2" x14ac:dyDescent="0.2">
      <c r="B84" s="353"/>
    </row>
    <row r="85" spans="2:2" x14ac:dyDescent="0.2">
      <c r="B85" s="353"/>
    </row>
    <row r="86" spans="2:2" x14ac:dyDescent="0.2">
      <c r="B86" s="353"/>
    </row>
    <row r="87" spans="2:2" x14ac:dyDescent="0.2">
      <c r="B87" s="353"/>
    </row>
    <row r="88" spans="2:2" x14ac:dyDescent="0.2">
      <c r="B88" s="353"/>
    </row>
    <row r="89" spans="2:2" x14ac:dyDescent="0.2">
      <c r="B89" s="353"/>
    </row>
    <row r="90" spans="2:2" x14ac:dyDescent="0.2">
      <c r="B90" s="353"/>
    </row>
    <row r="91" spans="2:2" x14ac:dyDescent="0.2">
      <c r="B91" s="353"/>
    </row>
    <row r="92" spans="2:2" x14ac:dyDescent="0.2">
      <c r="B92" s="353"/>
    </row>
    <row r="93" spans="2:2" x14ac:dyDescent="0.2">
      <c r="B93" s="353"/>
    </row>
    <row r="94" spans="2:2" x14ac:dyDescent="0.2">
      <c r="B94" s="353"/>
    </row>
    <row r="95" spans="2:2" x14ac:dyDescent="0.2">
      <c r="B95" s="353"/>
    </row>
    <row r="96" spans="2:2" x14ac:dyDescent="0.2">
      <c r="B96" s="353"/>
    </row>
    <row r="97" spans="2:2" x14ac:dyDescent="0.2">
      <c r="B97" s="353"/>
    </row>
    <row r="98" spans="2:2" x14ac:dyDescent="0.2">
      <c r="B98" s="353"/>
    </row>
    <row r="99" spans="2:2" x14ac:dyDescent="0.2">
      <c r="B99" s="353"/>
    </row>
    <row r="100" spans="2:2" x14ac:dyDescent="0.2">
      <c r="B100" s="353"/>
    </row>
    <row r="101" spans="2:2" x14ac:dyDescent="0.2">
      <c r="B101" s="353"/>
    </row>
    <row r="102" spans="2:2" x14ac:dyDescent="0.2">
      <c r="B102" s="353"/>
    </row>
    <row r="103" spans="2:2" x14ac:dyDescent="0.2">
      <c r="B103" s="353"/>
    </row>
    <row r="104" spans="2:2" x14ac:dyDescent="0.2">
      <c r="B104" s="353"/>
    </row>
    <row r="105" spans="2:2" x14ac:dyDescent="0.2">
      <c r="B105" s="353"/>
    </row>
    <row r="106" spans="2:2" x14ac:dyDescent="0.2">
      <c r="B106" s="353"/>
    </row>
    <row r="107" spans="2:2" x14ac:dyDescent="0.2">
      <c r="B107" s="353"/>
    </row>
    <row r="108" spans="2:2" x14ac:dyDescent="0.2">
      <c r="B108" s="353"/>
    </row>
    <row r="109" spans="2:2" x14ac:dyDescent="0.2">
      <c r="B109" s="353"/>
    </row>
    <row r="110" spans="2:2" x14ac:dyDescent="0.2">
      <c r="B110" s="353"/>
    </row>
    <row r="111" spans="2:2" x14ac:dyDescent="0.2">
      <c r="B111" s="353"/>
    </row>
    <row r="112" spans="2:2" x14ac:dyDescent="0.2">
      <c r="B112" s="353"/>
    </row>
    <row r="113" spans="2:2" x14ac:dyDescent="0.2">
      <c r="B113" s="353"/>
    </row>
    <row r="114" spans="2:2" x14ac:dyDescent="0.2">
      <c r="B114" s="353"/>
    </row>
    <row r="115" spans="2:2" x14ac:dyDescent="0.2">
      <c r="B115" s="353"/>
    </row>
    <row r="116" spans="2:2" x14ac:dyDescent="0.2">
      <c r="B116" s="353"/>
    </row>
    <row r="117" spans="2:2" x14ac:dyDescent="0.2">
      <c r="B117" s="353"/>
    </row>
    <row r="118" spans="2:2" x14ac:dyDescent="0.2">
      <c r="B118" s="353"/>
    </row>
    <row r="119" spans="2:2" x14ac:dyDescent="0.2">
      <c r="B119" s="353"/>
    </row>
    <row r="120" spans="2:2" x14ac:dyDescent="0.2">
      <c r="B120" s="353"/>
    </row>
    <row r="121" spans="2:2" x14ac:dyDescent="0.2">
      <c r="B121" s="353"/>
    </row>
    <row r="122" spans="2:2" x14ac:dyDescent="0.2">
      <c r="B122" s="353"/>
    </row>
    <row r="123" spans="2:2" x14ac:dyDescent="0.2">
      <c r="B123" s="353"/>
    </row>
    <row r="124" spans="2:2" x14ac:dyDescent="0.2">
      <c r="B124" s="353"/>
    </row>
    <row r="125" spans="2:2" x14ac:dyDescent="0.2">
      <c r="B125" s="353"/>
    </row>
    <row r="126" spans="2:2" x14ac:dyDescent="0.2">
      <c r="B126" s="353"/>
    </row>
    <row r="127" spans="2:2" x14ac:dyDescent="0.2">
      <c r="B127" s="353"/>
    </row>
    <row r="128" spans="2:2" x14ac:dyDescent="0.2">
      <c r="B128" s="353"/>
    </row>
    <row r="129" spans="2:2" x14ac:dyDescent="0.2">
      <c r="B129" s="353"/>
    </row>
    <row r="130" spans="2:2" x14ac:dyDescent="0.2">
      <c r="B130" s="353"/>
    </row>
    <row r="131" spans="2:2" x14ac:dyDescent="0.2">
      <c r="B131" s="353"/>
    </row>
    <row r="132" spans="2:2" x14ac:dyDescent="0.2">
      <c r="B132" s="353"/>
    </row>
    <row r="133" spans="2:2" x14ac:dyDescent="0.2">
      <c r="B133" s="353"/>
    </row>
    <row r="134" spans="2:2" x14ac:dyDescent="0.2">
      <c r="B134" s="353"/>
    </row>
    <row r="135" spans="2:2" x14ac:dyDescent="0.2">
      <c r="B135" s="353"/>
    </row>
    <row r="136" spans="2:2" x14ac:dyDescent="0.2">
      <c r="B136" s="353"/>
    </row>
    <row r="137" spans="2:2" x14ac:dyDescent="0.2">
      <c r="B137" s="353"/>
    </row>
    <row r="138" spans="2:2" x14ac:dyDescent="0.2">
      <c r="B138" s="353"/>
    </row>
    <row r="139" spans="2:2" x14ac:dyDescent="0.2">
      <c r="B139" s="353"/>
    </row>
    <row r="140" spans="2:2" x14ac:dyDescent="0.2">
      <c r="B140" s="353"/>
    </row>
    <row r="141" spans="2:2" x14ac:dyDescent="0.2">
      <c r="B141" s="353"/>
    </row>
    <row r="142" spans="2:2" x14ac:dyDescent="0.2">
      <c r="B142" s="353"/>
    </row>
    <row r="143" spans="2:2" x14ac:dyDescent="0.2">
      <c r="B143" s="353"/>
    </row>
    <row r="144" spans="2:2" x14ac:dyDescent="0.2">
      <c r="B144" s="353"/>
    </row>
    <row r="145" spans="2:2" x14ac:dyDescent="0.2">
      <c r="B145" s="353"/>
    </row>
  </sheetData>
  <mergeCells count="46">
    <mergeCell ref="F24:F25"/>
    <mergeCell ref="G24:G25"/>
    <mergeCell ref="E26:E27"/>
    <mergeCell ref="F26:F27"/>
    <mergeCell ref="G26:G27"/>
    <mergeCell ref="F20:F21"/>
    <mergeCell ref="G20:G21"/>
    <mergeCell ref="E22:E23"/>
    <mergeCell ref="F22:F23"/>
    <mergeCell ref="G22:G23"/>
    <mergeCell ref="C24:C25"/>
    <mergeCell ref="C16:C17"/>
    <mergeCell ref="C18:C19"/>
    <mergeCell ref="C26:C27"/>
    <mergeCell ref="E20:E21"/>
    <mergeCell ref="C20:C21"/>
    <mergeCell ref="C22:C23"/>
    <mergeCell ref="E24:E25"/>
    <mergeCell ref="E16:E17"/>
    <mergeCell ref="F16:F17"/>
    <mergeCell ref="G16:G17"/>
    <mergeCell ref="E18:E19"/>
    <mergeCell ref="F18:F19"/>
    <mergeCell ref="G18:G19"/>
    <mergeCell ref="G12:G13"/>
    <mergeCell ref="C14:C15"/>
    <mergeCell ref="E14:E15"/>
    <mergeCell ref="F14:F15"/>
    <mergeCell ref="G14:G15"/>
    <mergeCell ref="E12:E13"/>
    <mergeCell ref="F12:F13"/>
    <mergeCell ref="A12:D13"/>
    <mergeCell ref="A6:D7"/>
    <mergeCell ref="E8:E9"/>
    <mergeCell ref="F8:F9"/>
    <mergeCell ref="G8:G9"/>
    <mergeCell ref="E10:E11"/>
    <mergeCell ref="F10:F11"/>
    <mergeCell ref="G10:G11"/>
    <mergeCell ref="A8:D9"/>
    <mergeCell ref="A10:D11"/>
    <mergeCell ref="F3:F5"/>
    <mergeCell ref="G3:G5"/>
    <mergeCell ref="E6:E7"/>
    <mergeCell ref="F6:F7"/>
    <mergeCell ref="G6:G7"/>
  </mergeCells>
  <phoneticPr fontId="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N33" transitionEvaluation="1" codeName="Sheet7">
    <tabColor rgb="FF92D050"/>
    <pageSetUpPr fitToPage="1"/>
  </sheetPr>
  <dimension ref="A1:BL50"/>
  <sheetViews>
    <sheetView showGridLines="0" tabSelected="1" zoomScale="80" zoomScaleNormal="80" zoomScaleSheetLayoutView="100" workbookViewId="0">
      <pane xSplit="2" ySplit="8" topLeftCell="AN33" activePane="bottomRight" state="frozen"/>
      <selection pane="topRight" activeCell="C1" sqref="C1"/>
      <selection pane="bottomLeft" activeCell="A9" sqref="A9"/>
      <selection pane="bottomRight" activeCell="AQ1" sqref="AP1:AZ46"/>
    </sheetView>
  </sheetViews>
  <sheetFormatPr defaultColWidth="10.69921875" defaultRowHeight="12.75" x14ac:dyDescent="0.2"/>
  <cols>
    <col min="1" max="1" width="0.8984375" style="356" customWidth="1"/>
    <col min="2" max="2" width="20.796875" style="9" customWidth="1"/>
    <col min="3" max="15" width="7.8984375" style="9" customWidth="1"/>
    <col min="16" max="19" width="7" style="9" customWidth="1"/>
    <col min="20" max="20" width="5.8984375" style="9" customWidth="1"/>
    <col min="21" max="21" width="0.8984375" style="356" customWidth="1"/>
    <col min="22" max="22" width="20.796875" style="356" customWidth="1"/>
    <col min="23" max="40" width="7.19921875" style="9" customWidth="1"/>
    <col min="41" max="41" width="9.59765625" style="9" customWidth="1"/>
    <col min="42" max="42" width="0.8984375" style="356" customWidth="1"/>
    <col min="43" max="43" width="20.796875" style="356" customWidth="1"/>
    <col min="44" max="46" width="7" style="9" customWidth="1"/>
    <col min="47" max="64" width="6.5" style="9" customWidth="1"/>
    <col min="65" max="16384" width="10.69921875" style="9"/>
  </cols>
  <sheetData>
    <row r="1" spans="1:64" ht="19.5" customHeight="1" x14ac:dyDescent="0.2">
      <c r="B1" s="6"/>
      <c r="C1" s="38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V1" s="35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Q1" s="353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18" customHeight="1" x14ac:dyDescent="0.2">
      <c r="B2" s="37" t="s">
        <v>119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7" t="s">
        <v>118</v>
      </c>
      <c r="S2" s="7"/>
      <c r="T2" s="6"/>
      <c r="V2" s="358" t="s">
        <v>389</v>
      </c>
      <c r="W2" s="6"/>
      <c r="X2" s="6"/>
      <c r="Y2" s="6"/>
      <c r="Z2" s="6"/>
      <c r="AA2" s="6"/>
      <c r="AB2" s="6"/>
      <c r="AC2" s="6"/>
      <c r="AD2" s="7"/>
      <c r="AE2" s="6"/>
      <c r="AF2" s="6"/>
      <c r="AG2" s="6"/>
      <c r="AH2" s="6"/>
      <c r="AI2" s="6"/>
      <c r="AJ2" s="6"/>
      <c r="AK2" s="6"/>
      <c r="AL2" s="6"/>
      <c r="AM2" s="72" t="s">
        <v>118</v>
      </c>
      <c r="AN2" s="7"/>
      <c r="AO2" s="6"/>
      <c r="AQ2" s="358" t="s">
        <v>390</v>
      </c>
      <c r="AR2" s="6"/>
      <c r="AS2" s="6"/>
      <c r="AT2" s="6"/>
      <c r="AU2" s="6"/>
      <c r="AV2" s="6"/>
      <c r="AW2" s="6"/>
      <c r="AX2" s="6"/>
      <c r="AY2" s="6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72" t="s">
        <v>118</v>
      </c>
      <c r="BL2" s="7"/>
    </row>
    <row r="3" spans="1:64" ht="18" customHeight="1" x14ac:dyDescent="0.2">
      <c r="A3" s="443" t="s">
        <v>125</v>
      </c>
      <c r="B3" s="521"/>
      <c r="C3" s="48"/>
      <c r="D3" s="47"/>
      <c r="E3" s="47"/>
      <c r="F3" s="110" t="s">
        <v>270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76"/>
      <c r="T3" s="1"/>
      <c r="U3" s="443" t="s">
        <v>125</v>
      </c>
      <c r="V3" s="521"/>
      <c r="W3" s="45"/>
      <c r="X3" s="48"/>
      <c r="Y3" s="47"/>
      <c r="Z3" s="47"/>
      <c r="AA3" s="110" t="s">
        <v>121</v>
      </c>
      <c r="AB3" s="47"/>
      <c r="AC3" s="48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76"/>
      <c r="AO3" s="361"/>
      <c r="AP3" s="443" t="s">
        <v>125</v>
      </c>
      <c r="AQ3" s="521"/>
      <c r="AR3" s="48"/>
      <c r="AS3" s="47"/>
      <c r="AT3" s="47"/>
      <c r="AU3" s="47"/>
      <c r="AV3" s="340" t="s">
        <v>122</v>
      </c>
      <c r="AW3" s="47"/>
      <c r="AX3" s="47"/>
      <c r="AY3" s="47"/>
      <c r="AZ3" s="340" t="s">
        <v>123</v>
      </c>
      <c r="BA3" s="47"/>
      <c r="BB3" s="47"/>
      <c r="BC3" s="47"/>
      <c r="BD3" s="44" t="s">
        <v>16</v>
      </c>
      <c r="BE3" s="47"/>
      <c r="BF3" s="47"/>
      <c r="BG3" s="47"/>
      <c r="BH3" s="44" t="s">
        <v>6</v>
      </c>
      <c r="BI3" s="47"/>
      <c r="BJ3" s="47"/>
      <c r="BK3" s="47"/>
      <c r="BL3" s="76"/>
    </row>
    <row r="4" spans="1:64" ht="18" customHeight="1" x14ac:dyDescent="0.2">
      <c r="A4" s="522"/>
      <c r="B4" s="523"/>
      <c r="C4" s="443" t="s">
        <v>277</v>
      </c>
      <c r="D4" s="517"/>
      <c r="E4" s="479"/>
      <c r="F4" s="443" t="s">
        <v>271</v>
      </c>
      <c r="G4" s="479"/>
      <c r="H4" s="40" t="s">
        <v>126</v>
      </c>
      <c r="I4" s="44" t="s">
        <v>127</v>
      </c>
      <c r="J4" s="44" t="s">
        <v>128</v>
      </c>
      <c r="K4" s="41" t="s">
        <v>129</v>
      </c>
      <c r="L4" s="50" t="s">
        <v>130</v>
      </c>
      <c r="M4" s="80" t="s">
        <v>131</v>
      </c>
      <c r="N4" s="80" t="s">
        <v>128</v>
      </c>
      <c r="O4" s="80" t="s">
        <v>129</v>
      </c>
      <c r="P4" s="50" t="s">
        <v>132</v>
      </c>
      <c r="Q4" s="80" t="s">
        <v>133</v>
      </c>
      <c r="R4" s="80" t="s">
        <v>128</v>
      </c>
      <c r="S4" s="102" t="s">
        <v>129</v>
      </c>
      <c r="T4" s="1"/>
      <c r="U4" s="522"/>
      <c r="V4" s="523"/>
      <c r="W4" s="62" t="s">
        <v>279</v>
      </c>
      <c r="X4" s="443" t="s">
        <v>164</v>
      </c>
      <c r="Y4" s="459"/>
      <c r="Z4" s="444"/>
      <c r="AA4" s="443" t="s">
        <v>280</v>
      </c>
      <c r="AB4" s="459"/>
      <c r="AC4" s="50" t="s">
        <v>126</v>
      </c>
      <c r="AD4" s="80" t="s">
        <v>127</v>
      </c>
      <c r="AE4" s="348" t="s">
        <v>128</v>
      </c>
      <c r="AF4" s="349" t="s">
        <v>129</v>
      </c>
      <c r="AG4" s="50" t="s">
        <v>130</v>
      </c>
      <c r="AH4" s="80" t="s">
        <v>131</v>
      </c>
      <c r="AI4" s="80" t="s">
        <v>128</v>
      </c>
      <c r="AJ4" s="80" t="s">
        <v>129</v>
      </c>
      <c r="AK4" s="50" t="s">
        <v>132</v>
      </c>
      <c r="AL4" s="80" t="s">
        <v>133</v>
      </c>
      <c r="AM4" s="80" t="s">
        <v>128</v>
      </c>
      <c r="AN4" s="102" t="s">
        <v>129</v>
      </c>
      <c r="AO4" s="361"/>
      <c r="AP4" s="522"/>
      <c r="AQ4" s="523"/>
      <c r="AR4" s="443" t="s">
        <v>164</v>
      </c>
      <c r="AS4" s="517"/>
      <c r="AT4" s="479"/>
      <c r="AU4" s="81"/>
      <c r="AV4" s="343" t="s">
        <v>126</v>
      </c>
      <c r="AW4" s="340" t="s">
        <v>127</v>
      </c>
      <c r="AX4" s="340" t="s">
        <v>128</v>
      </c>
      <c r="AY4" s="340" t="s">
        <v>129</v>
      </c>
      <c r="AZ4" s="76"/>
      <c r="BA4" s="81"/>
      <c r="BB4" s="80" t="s">
        <v>130</v>
      </c>
      <c r="BC4" s="80" t="s">
        <v>131</v>
      </c>
      <c r="BD4" s="80" t="s">
        <v>128</v>
      </c>
      <c r="BE4" s="80" t="s">
        <v>129</v>
      </c>
      <c r="BF4" s="79"/>
      <c r="BG4" s="81"/>
      <c r="BH4" s="80" t="s">
        <v>132</v>
      </c>
      <c r="BI4" s="80" t="s">
        <v>133</v>
      </c>
      <c r="BJ4" s="80" t="s">
        <v>128</v>
      </c>
      <c r="BK4" s="80" t="s">
        <v>129</v>
      </c>
      <c r="BL4" s="105"/>
    </row>
    <row r="5" spans="1:64" ht="18" customHeight="1" x14ac:dyDescent="0.2">
      <c r="A5" s="522"/>
      <c r="B5" s="523"/>
      <c r="C5" s="480"/>
      <c r="D5" s="518"/>
      <c r="E5" s="481"/>
      <c r="F5" s="480" t="s">
        <v>272</v>
      </c>
      <c r="G5" s="481"/>
      <c r="H5" s="455" t="s">
        <v>363</v>
      </c>
      <c r="I5" s="456"/>
      <c r="J5" s="519" t="s">
        <v>273</v>
      </c>
      <c r="K5" s="520"/>
      <c r="L5" s="455" t="s">
        <v>363</v>
      </c>
      <c r="M5" s="456"/>
      <c r="N5" s="519" t="s">
        <v>273</v>
      </c>
      <c r="O5" s="520"/>
      <c r="P5" s="455" t="s">
        <v>363</v>
      </c>
      <c r="Q5" s="456"/>
      <c r="R5" s="519" t="s">
        <v>273</v>
      </c>
      <c r="S5" s="520"/>
      <c r="T5" s="1"/>
      <c r="U5" s="522"/>
      <c r="V5" s="523"/>
      <c r="W5" s="62" t="s">
        <v>278</v>
      </c>
      <c r="X5" s="445"/>
      <c r="Y5" s="460"/>
      <c r="Z5" s="446"/>
      <c r="AA5" s="480" t="s">
        <v>281</v>
      </c>
      <c r="AB5" s="460"/>
      <c r="AC5" s="146" t="s">
        <v>274</v>
      </c>
      <c r="AD5" s="76"/>
      <c r="AE5" s="519" t="s">
        <v>273</v>
      </c>
      <c r="AF5" s="527"/>
      <c r="AG5" s="146" t="s">
        <v>275</v>
      </c>
      <c r="AH5" s="79"/>
      <c r="AI5" s="519" t="s">
        <v>273</v>
      </c>
      <c r="AJ5" s="526"/>
      <c r="AK5" s="146" t="s">
        <v>275</v>
      </c>
      <c r="AL5" s="79"/>
      <c r="AM5" s="519" t="s">
        <v>273</v>
      </c>
      <c r="AN5" s="526"/>
      <c r="AO5" s="361"/>
      <c r="AP5" s="522"/>
      <c r="AQ5" s="523"/>
      <c r="AR5" s="480"/>
      <c r="AS5" s="518"/>
      <c r="AT5" s="481"/>
      <c r="AU5" s="455" t="s">
        <v>245</v>
      </c>
      <c r="AV5" s="456"/>
      <c r="AW5" s="455" t="s">
        <v>319</v>
      </c>
      <c r="AX5" s="456"/>
      <c r="AY5" s="519" t="s">
        <v>276</v>
      </c>
      <c r="AZ5" s="520"/>
      <c r="BA5" s="455" t="s">
        <v>245</v>
      </c>
      <c r="BB5" s="456"/>
      <c r="BC5" s="455" t="s">
        <v>319</v>
      </c>
      <c r="BD5" s="456"/>
      <c r="BE5" s="519" t="s">
        <v>276</v>
      </c>
      <c r="BF5" s="520"/>
      <c r="BG5" s="455" t="s">
        <v>245</v>
      </c>
      <c r="BH5" s="456"/>
      <c r="BI5" s="455" t="s">
        <v>319</v>
      </c>
      <c r="BJ5" s="456"/>
      <c r="BK5" s="519" t="s">
        <v>276</v>
      </c>
      <c r="BL5" s="520"/>
    </row>
    <row r="6" spans="1:64" ht="18" customHeight="1" x14ac:dyDescent="0.2">
      <c r="A6" s="522"/>
      <c r="B6" s="523"/>
      <c r="C6" s="50" t="s">
        <v>14</v>
      </c>
      <c r="D6" s="50" t="s">
        <v>32</v>
      </c>
      <c r="E6" s="50" t="s">
        <v>33</v>
      </c>
      <c r="F6" s="50" t="s">
        <v>32</v>
      </c>
      <c r="G6" s="50" t="s">
        <v>33</v>
      </c>
      <c r="H6" s="50" t="s">
        <v>32</v>
      </c>
      <c r="I6" s="83" t="s">
        <v>33</v>
      </c>
      <c r="J6" s="50" t="s">
        <v>32</v>
      </c>
      <c r="K6" s="51" t="s">
        <v>33</v>
      </c>
      <c r="L6" s="50" t="s">
        <v>32</v>
      </c>
      <c r="M6" s="50" t="s">
        <v>33</v>
      </c>
      <c r="N6" s="50" t="s">
        <v>32</v>
      </c>
      <c r="O6" s="50" t="s">
        <v>33</v>
      </c>
      <c r="P6" s="50" t="s">
        <v>32</v>
      </c>
      <c r="Q6" s="50" t="s">
        <v>33</v>
      </c>
      <c r="R6" s="50" t="s">
        <v>32</v>
      </c>
      <c r="S6" s="51" t="s">
        <v>33</v>
      </c>
      <c r="T6" s="1"/>
      <c r="U6" s="522"/>
      <c r="V6" s="523"/>
      <c r="W6" s="50"/>
      <c r="X6" s="50" t="s">
        <v>14</v>
      </c>
      <c r="Y6" s="50" t="s">
        <v>32</v>
      </c>
      <c r="Z6" s="50" t="s">
        <v>33</v>
      </c>
      <c r="AA6" s="50" t="s">
        <v>32</v>
      </c>
      <c r="AB6" s="50" t="s">
        <v>33</v>
      </c>
      <c r="AC6" s="50" t="s">
        <v>32</v>
      </c>
      <c r="AD6" s="359" t="s">
        <v>33</v>
      </c>
      <c r="AE6" s="83" t="s">
        <v>32</v>
      </c>
      <c r="AF6" s="83" t="s">
        <v>33</v>
      </c>
      <c r="AG6" s="50" t="s">
        <v>32</v>
      </c>
      <c r="AH6" s="50" t="s">
        <v>33</v>
      </c>
      <c r="AI6" s="50" t="s">
        <v>32</v>
      </c>
      <c r="AJ6" s="50" t="s">
        <v>33</v>
      </c>
      <c r="AK6" s="50" t="s">
        <v>32</v>
      </c>
      <c r="AL6" s="50" t="s">
        <v>33</v>
      </c>
      <c r="AM6" s="50" t="s">
        <v>32</v>
      </c>
      <c r="AN6" s="51" t="s">
        <v>33</v>
      </c>
      <c r="AO6" s="361"/>
      <c r="AP6" s="522"/>
      <c r="AQ6" s="523"/>
      <c r="AR6" s="341" t="s">
        <v>14</v>
      </c>
      <c r="AS6" s="341" t="s">
        <v>32</v>
      </c>
      <c r="AT6" s="341" t="s">
        <v>33</v>
      </c>
      <c r="AU6" s="341" t="s">
        <v>32</v>
      </c>
      <c r="AV6" s="341" t="s">
        <v>33</v>
      </c>
      <c r="AW6" s="341" t="s">
        <v>32</v>
      </c>
      <c r="AX6" s="341" t="s">
        <v>33</v>
      </c>
      <c r="AY6" s="341" t="s">
        <v>32</v>
      </c>
      <c r="AZ6" s="342" t="s">
        <v>33</v>
      </c>
      <c r="BA6" s="50" t="s">
        <v>32</v>
      </c>
      <c r="BB6" s="51" t="s">
        <v>33</v>
      </c>
      <c r="BC6" s="50" t="s">
        <v>32</v>
      </c>
      <c r="BD6" s="51" t="s">
        <v>33</v>
      </c>
      <c r="BE6" s="50" t="s">
        <v>32</v>
      </c>
      <c r="BF6" s="50" t="s">
        <v>33</v>
      </c>
      <c r="BG6" s="50" t="s">
        <v>32</v>
      </c>
      <c r="BH6" s="50" t="s">
        <v>33</v>
      </c>
      <c r="BI6" s="50" t="s">
        <v>32</v>
      </c>
      <c r="BJ6" s="50" t="s">
        <v>33</v>
      </c>
      <c r="BK6" s="50" t="s">
        <v>32</v>
      </c>
      <c r="BL6" s="51" t="s">
        <v>33</v>
      </c>
    </row>
    <row r="7" spans="1:64" ht="22.5" customHeight="1" x14ac:dyDescent="0.2">
      <c r="A7" s="443" t="s">
        <v>386</v>
      </c>
      <c r="B7" s="479"/>
      <c r="C7" s="60">
        <v>2373</v>
      </c>
      <c r="D7" s="60">
        <v>723</v>
      </c>
      <c r="E7" s="60">
        <v>1650</v>
      </c>
      <c r="F7" s="60">
        <v>670</v>
      </c>
      <c r="G7" s="60">
        <v>1391</v>
      </c>
      <c r="H7" s="60">
        <v>23</v>
      </c>
      <c r="I7" s="61">
        <v>188</v>
      </c>
      <c r="J7" s="60">
        <v>23</v>
      </c>
      <c r="K7" s="61">
        <v>188</v>
      </c>
      <c r="L7" s="60">
        <v>700</v>
      </c>
      <c r="M7" s="60">
        <v>1462</v>
      </c>
      <c r="N7" s="60">
        <v>647</v>
      </c>
      <c r="O7" s="60">
        <v>1203</v>
      </c>
      <c r="P7" s="60">
        <v>0</v>
      </c>
      <c r="Q7" s="60">
        <v>0</v>
      </c>
      <c r="R7" s="60">
        <v>0</v>
      </c>
      <c r="S7" s="98">
        <v>0</v>
      </c>
      <c r="T7" s="1"/>
      <c r="U7" s="443" t="s">
        <v>386</v>
      </c>
      <c r="V7" s="479"/>
      <c r="W7" s="89">
        <v>2170</v>
      </c>
      <c r="X7" s="89">
        <v>1072</v>
      </c>
      <c r="Y7" s="89">
        <v>349</v>
      </c>
      <c r="Z7" s="89">
        <v>723</v>
      </c>
      <c r="AA7" s="89">
        <v>336</v>
      </c>
      <c r="AB7" s="89">
        <v>633</v>
      </c>
      <c r="AC7" s="89">
        <v>12</v>
      </c>
      <c r="AD7" s="88">
        <v>93</v>
      </c>
      <c r="AE7" s="88">
        <v>12</v>
      </c>
      <c r="AF7" s="88">
        <v>93</v>
      </c>
      <c r="AG7" s="89">
        <v>337</v>
      </c>
      <c r="AH7" s="89">
        <v>630</v>
      </c>
      <c r="AI7" s="89">
        <v>324</v>
      </c>
      <c r="AJ7" s="89">
        <v>540</v>
      </c>
      <c r="AK7" s="89">
        <v>0</v>
      </c>
      <c r="AL7" s="89">
        <v>0</v>
      </c>
      <c r="AM7" s="89">
        <v>0</v>
      </c>
      <c r="AN7" s="88">
        <v>0</v>
      </c>
      <c r="AO7" s="361"/>
      <c r="AP7" s="443" t="s">
        <v>386</v>
      </c>
      <c r="AQ7" s="479"/>
      <c r="AR7" s="89">
        <v>965</v>
      </c>
      <c r="AS7" s="89">
        <v>311</v>
      </c>
      <c r="AT7" s="89">
        <v>654</v>
      </c>
      <c r="AU7" s="89">
        <v>11</v>
      </c>
      <c r="AV7" s="89">
        <v>90</v>
      </c>
      <c r="AW7" s="89">
        <v>11</v>
      </c>
      <c r="AX7" s="89">
        <v>90</v>
      </c>
      <c r="AY7" s="89">
        <v>11</v>
      </c>
      <c r="AZ7" s="88">
        <v>78</v>
      </c>
      <c r="BA7" s="89">
        <v>300</v>
      </c>
      <c r="BB7" s="88">
        <v>564</v>
      </c>
      <c r="BC7" s="89">
        <v>284</v>
      </c>
      <c r="BD7" s="88">
        <v>487</v>
      </c>
      <c r="BE7" s="89">
        <v>271</v>
      </c>
      <c r="BF7" s="89">
        <v>510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8">
        <v>0</v>
      </c>
    </row>
    <row r="8" spans="1:64" ht="22.5" customHeight="1" x14ac:dyDescent="0.2">
      <c r="A8" s="524" t="s">
        <v>387</v>
      </c>
      <c r="B8" s="525"/>
      <c r="C8" s="54">
        <f t="shared" ref="C8:S8" si="0">C9+C11+C13+C20+C26+C29+C39+C44</f>
        <v>2360</v>
      </c>
      <c r="D8" s="54">
        <f t="shared" si="0"/>
        <v>711</v>
      </c>
      <c r="E8" s="54">
        <f t="shared" si="0"/>
        <v>1649</v>
      </c>
      <c r="F8" s="54">
        <f t="shared" si="0"/>
        <v>660</v>
      </c>
      <c r="G8" s="54">
        <f t="shared" si="0"/>
        <v>1393</v>
      </c>
      <c r="H8" s="54">
        <f t="shared" si="0"/>
        <v>23</v>
      </c>
      <c r="I8" s="55">
        <f t="shared" si="0"/>
        <v>185</v>
      </c>
      <c r="J8" s="54">
        <f t="shared" si="0"/>
        <v>23</v>
      </c>
      <c r="K8" s="54">
        <f t="shared" si="0"/>
        <v>185</v>
      </c>
      <c r="L8" s="54">
        <f t="shared" si="0"/>
        <v>688</v>
      </c>
      <c r="M8" s="54">
        <f t="shared" si="0"/>
        <v>1464</v>
      </c>
      <c r="N8" s="54">
        <f t="shared" si="0"/>
        <v>637</v>
      </c>
      <c r="O8" s="54">
        <f t="shared" si="0"/>
        <v>1208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5">
        <f t="shared" si="0"/>
        <v>0</v>
      </c>
      <c r="T8" s="147"/>
      <c r="U8" s="524" t="s">
        <v>387</v>
      </c>
      <c r="V8" s="525"/>
      <c r="W8" s="141">
        <f t="shared" ref="W8:AN8" si="1">W9+W11+W13+W20+W26+W29+W39+W44</f>
        <v>2210</v>
      </c>
      <c r="X8" s="141">
        <f t="shared" si="1"/>
        <v>1002</v>
      </c>
      <c r="Y8" s="141">
        <f t="shared" si="1"/>
        <v>293</v>
      </c>
      <c r="Z8" s="141">
        <f t="shared" si="1"/>
        <v>709</v>
      </c>
      <c r="AA8" s="141">
        <f t="shared" si="1"/>
        <v>274</v>
      </c>
      <c r="AB8" s="141">
        <f t="shared" si="1"/>
        <v>622</v>
      </c>
      <c r="AC8" s="141">
        <f t="shared" si="1"/>
        <v>12</v>
      </c>
      <c r="AD8" s="86">
        <f t="shared" si="1"/>
        <v>90</v>
      </c>
      <c r="AE8" s="141">
        <f t="shared" si="1"/>
        <v>12</v>
      </c>
      <c r="AF8" s="86">
        <f t="shared" si="1"/>
        <v>90</v>
      </c>
      <c r="AG8" s="141">
        <f t="shared" si="1"/>
        <v>281</v>
      </c>
      <c r="AH8" s="141">
        <f t="shared" si="1"/>
        <v>619</v>
      </c>
      <c r="AI8" s="141">
        <f t="shared" si="1"/>
        <v>262</v>
      </c>
      <c r="AJ8" s="141">
        <f t="shared" si="1"/>
        <v>532</v>
      </c>
      <c r="AK8" s="141">
        <f t="shared" si="1"/>
        <v>0</v>
      </c>
      <c r="AL8" s="141">
        <f t="shared" si="1"/>
        <v>0</v>
      </c>
      <c r="AM8" s="141">
        <f t="shared" si="1"/>
        <v>0</v>
      </c>
      <c r="AN8" s="86">
        <f t="shared" si="1"/>
        <v>0</v>
      </c>
      <c r="AO8" s="361"/>
      <c r="AP8" s="524" t="s">
        <v>387</v>
      </c>
      <c r="AQ8" s="525"/>
      <c r="AR8" s="141">
        <f t="shared" ref="AR8:BL8" si="2">AR9+AR11+AR13+AR20+AR26+AR29+AR39+AR44</f>
        <v>924</v>
      </c>
      <c r="AS8" s="141">
        <f t="shared" si="2"/>
        <v>261</v>
      </c>
      <c r="AT8" s="141">
        <f t="shared" si="2"/>
        <v>663</v>
      </c>
      <c r="AU8" s="141">
        <f t="shared" si="2"/>
        <v>11</v>
      </c>
      <c r="AV8" s="141">
        <f t="shared" si="2"/>
        <v>89</v>
      </c>
      <c r="AW8" s="141">
        <f t="shared" si="2"/>
        <v>11</v>
      </c>
      <c r="AX8" s="141">
        <f t="shared" si="2"/>
        <v>89</v>
      </c>
      <c r="AY8" s="141">
        <f t="shared" si="2"/>
        <v>11</v>
      </c>
      <c r="AZ8" s="86">
        <f t="shared" si="2"/>
        <v>84</v>
      </c>
      <c r="BA8" s="141">
        <f t="shared" si="2"/>
        <v>250</v>
      </c>
      <c r="BB8" s="86">
        <f t="shared" si="2"/>
        <v>574</v>
      </c>
      <c r="BC8" s="141">
        <f t="shared" si="2"/>
        <v>232</v>
      </c>
      <c r="BD8" s="86">
        <f t="shared" si="2"/>
        <v>493</v>
      </c>
      <c r="BE8" s="141">
        <f t="shared" si="2"/>
        <v>218</v>
      </c>
      <c r="BF8" s="141">
        <f t="shared" si="2"/>
        <v>528</v>
      </c>
      <c r="BG8" s="141">
        <f t="shared" si="2"/>
        <v>0</v>
      </c>
      <c r="BH8" s="141">
        <f t="shared" si="2"/>
        <v>0</v>
      </c>
      <c r="BI8" s="141">
        <f t="shared" si="2"/>
        <v>0</v>
      </c>
      <c r="BJ8" s="141">
        <f t="shared" si="2"/>
        <v>0</v>
      </c>
      <c r="BK8" s="141">
        <f t="shared" si="2"/>
        <v>0</v>
      </c>
      <c r="BL8" s="86">
        <f t="shared" si="2"/>
        <v>0</v>
      </c>
    </row>
    <row r="9" spans="1:64" ht="21" customHeight="1" x14ac:dyDescent="0.2">
      <c r="A9" s="370"/>
      <c r="B9" s="372" t="s">
        <v>207</v>
      </c>
      <c r="C9" s="132">
        <f t="shared" ref="C9:S9" si="3">SUM(C10:C10)</f>
        <v>48</v>
      </c>
      <c r="D9" s="132">
        <f t="shared" si="3"/>
        <v>42</v>
      </c>
      <c r="E9" s="132">
        <f t="shared" si="3"/>
        <v>6</v>
      </c>
      <c r="F9" s="132">
        <f t="shared" si="3"/>
        <v>42</v>
      </c>
      <c r="G9" s="98">
        <f t="shared" ref="G9:G10" si="4">K9+O9+S9</f>
        <v>6</v>
      </c>
      <c r="H9" s="60">
        <f t="shared" si="3"/>
        <v>0</v>
      </c>
      <c r="I9" s="61">
        <f t="shared" si="3"/>
        <v>0</v>
      </c>
      <c r="J9" s="60">
        <f t="shared" si="3"/>
        <v>0</v>
      </c>
      <c r="K9" s="60">
        <f t="shared" si="3"/>
        <v>0</v>
      </c>
      <c r="L9" s="60">
        <f t="shared" si="3"/>
        <v>42</v>
      </c>
      <c r="M9" s="60">
        <f t="shared" si="3"/>
        <v>6</v>
      </c>
      <c r="N9" s="60">
        <f t="shared" si="3"/>
        <v>42</v>
      </c>
      <c r="O9" s="60">
        <f t="shared" si="3"/>
        <v>6</v>
      </c>
      <c r="P9" s="60">
        <f t="shared" si="3"/>
        <v>0</v>
      </c>
      <c r="Q9" s="60">
        <f t="shared" si="3"/>
        <v>0</v>
      </c>
      <c r="R9" s="60">
        <f t="shared" si="3"/>
        <v>0</v>
      </c>
      <c r="S9" s="61">
        <f t="shared" si="3"/>
        <v>0</v>
      </c>
      <c r="T9" s="1"/>
      <c r="U9" s="370"/>
      <c r="V9" s="372" t="s">
        <v>207</v>
      </c>
      <c r="W9" s="60">
        <f>SUM(W10:W10)</f>
        <v>160</v>
      </c>
      <c r="X9" s="60">
        <f>SUM(X10:X10)</f>
        <v>14</v>
      </c>
      <c r="Y9" s="89">
        <f>AC9+AG9+AK9</f>
        <v>12</v>
      </c>
      <c r="Z9" s="89">
        <f>AD9+AH9+AL9</f>
        <v>2</v>
      </c>
      <c r="AA9" s="89">
        <f>AE9+AI9+AM9</f>
        <v>12</v>
      </c>
      <c r="AB9" s="89">
        <f>AF9+AJ9+AN9</f>
        <v>2</v>
      </c>
      <c r="AC9" s="89">
        <f>AC10</f>
        <v>0</v>
      </c>
      <c r="AD9" s="88">
        <f t="shared" ref="AD9:AN9" si="5">AD10</f>
        <v>0</v>
      </c>
      <c r="AE9" s="89">
        <f t="shared" si="5"/>
        <v>0</v>
      </c>
      <c r="AF9" s="88">
        <f t="shared" si="5"/>
        <v>0</v>
      </c>
      <c r="AG9" s="89">
        <f t="shared" si="5"/>
        <v>12</v>
      </c>
      <c r="AH9" s="89">
        <f t="shared" si="5"/>
        <v>2</v>
      </c>
      <c r="AI9" s="89">
        <f t="shared" si="5"/>
        <v>12</v>
      </c>
      <c r="AJ9" s="89">
        <f t="shared" si="5"/>
        <v>2</v>
      </c>
      <c r="AK9" s="89">
        <f t="shared" si="5"/>
        <v>0</v>
      </c>
      <c r="AL9" s="89">
        <f t="shared" si="5"/>
        <v>0</v>
      </c>
      <c r="AM9" s="89">
        <f t="shared" si="5"/>
        <v>0</v>
      </c>
      <c r="AN9" s="88">
        <f t="shared" si="5"/>
        <v>0</v>
      </c>
      <c r="AO9" s="361"/>
      <c r="AP9" s="370"/>
      <c r="AQ9" s="372" t="s">
        <v>207</v>
      </c>
      <c r="AR9" s="60">
        <f>AR10</f>
        <v>38</v>
      </c>
      <c r="AS9" s="60">
        <f>AS10</f>
        <v>27</v>
      </c>
      <c r="AT9" s="60">
        <f>AT10</f>
        <v>11</v>
      </c>
      <c r="AU9" s="89">
        <f>AU10</f>
        <v>0</v>
      </c>
      <c r="AV9" s="89">
        <f t="shared" ref="AV9:BL9" si="6">AV10</f>
        <v>0</v>
      </c>
      <c r="AW9" s="89">
        <f t="shared" si="6"/>
        <v>0</v>
      </c>
      <c r="AX9" s="89">
        <f t="shared" si="6"/>
        <v>0</v>
      </c>
      <c r="AY9" s="89">
        <f t="shared" si="6"/>
        <v>0</v>
      </c>
      <c r="AZ9" s="88">
        <f t="shared" si="6"/>
        <v>0</v>
      </c>
      <c r="BA9" s="89">
        <f t="shared" si="6"/>
        <v>27</v>
      </c>
      <c r="BB9" s="89">
        <f t="shared" si="6"/>
        <v>11</v>
      </c>
      <c r="BC9" s="89">
        <f t="shared" si="6"/>
        <v>27</v>
      </c>
      <c r="BD9" s="89">
        <f t="shared" si="6"/>
        <v>11</v>
      </c>
      <c r="BE9" s="89">
        <f t="shared" si="6"/>
        <v>24</v>
      </c>
      <c r="BF9" s="89">
        <f t="shared" si="6"/>
        <v>8</v>
      </c>
      <c r="BG9" s="89">
        <f t="shared" si="6"/>
        <v>0</v>
      </c>
      <c r="BH9" s="89">
        <f t="shared" si="6"/>
        <v>0</v>
      </c>
      <c r="BI9" s="89">
        <f t="shared" si="6"/>
        <v>0</v>
      </c>
      <c r="BJ9" s="89">
        <f t="shared" si="6"/>
        <v>0</v>
      </c>
      <c r="BK9" s="89">
        <f t="shared" si="6"/>
        <v>0</v>
      </c>
      <c r="BL9" s="88">
        <f t="shared" si="6"/>
        <v>0</v>
      </c>
    </row>
    <row r="10" spans="1:64" ht="21" customHeight="1" x14ac:dyDescent="0.2">
      <c r="A10" s="377"/>
      <c r="B10" s="373" t="s">
        <v>137</v>
      </c>
      <c r="C10" s="228">
        <f>D10+E10</f>
        <v>48</v>
      </c>
      <c r="D10" s="228">
        <f>H10+L10+P10</f>
        <v>42</v>
      </c>
      <c r="E10" s="228">
        <f>I10+M10+Q10</f>
        <v>6</v>
      </c>
      <c r="F10" s="228">
        <f>J10+N10+R10</f>
        <v>42</v>
      </c>
      <c r="G10" s="226">
        <f t="shared" si="4"/>
        <v>6</v>
      </c>
      <c r="H10" s="228">
        <v>0</v>
      </c>
      <c r="I10" s="226">
        <v>0</v>
      </c>
      <c r="J10" s="228">
        <v>0</v>
      </c>
      <c r="K10" s="226">
        <v>0</v>
      </c>
      <c r="L10" s="228">
        <v>42</v>
      </c>
      <c r="M10" s="228">
        <v>6</v>
      </c>
      <c r="N10" s="228">
        <v>42</v>
      </c>
      <c r="O10" s="228">
        <v>6</v>
      </c>
      <c r="P10" s="228">
        <v>0</v>
      </c>
      <c r="Q10" s="228">
        <v>0</v>
      </c>
      <c r="R10" s="228">
        <v>0</v>
      </c>
      <c r="S10" s="226">
        <v>0</v>
      </c>
      <c r="T10" s="351"/>
      <c r="U10" s="377"/>
      <c r="V10" s="373" t="s">
        <v>137</v>
      </c>
      <c r="W10" s="250">
        <v>160</v>
      </c>
      <c r="X10" s="228">
        <f>Y10+Z10</f>
        <v>14</v>
      </c>
      <c r="Y10" s="250">
        <f t="shared" ref="Y10:Y46" si="7">AC10+AG10+AK10</f>
        <v>12</v>
      </c>
      <c r="Z10" s="250">
        <f t="shared" ref="Z10:Z46" si="8">AD10+AH10+AL10</f>
        <v>2</v>
      </c>
      <c r="AA10" s="228">
        <f t="shared" ref="AA10:AA46" si="9">AE10+AI10+AM10</f>
        <v>12</v>
      </c>
      <c r="AB10" s="228">
        <f t="shared" ref="AB10:AB46" si="10">AF10+AJ10+AN10</f>
        <v>2</v>
      </c>
      <c r="AC10" s="250">
        <v>0</v>
      </c>
      <c r="AD10" s="249">
        <v>0</v>
      </c>
      <c r="AE10" s="249">
        <v>0</v>
      </c>
      <c r="AF10" s="249">
        <v>0</v>
      </c>
      <c r="AG10" s="250">
        <v>12</v>
      </c>
      <c r="AH10" s="250">
        <v>2</v>
      </c>
      <c r="AI10" s="250">
        <v>12</v>
      </c>
      <c r="AJ10" s="250">
        <v>2</v>
      </c>
      <c r="AK10" s="250">
        <v>0</v>
      </c>
      <c r="AL10" s="250">
        <v>0</v>
      </c>
      <c r="AM10" s="250">
        <v>0</v>
      </c>
      <c r="AN10" s="249">
        <v>0</v>
      </c>
      <c r="AO10" s="361"/>
      <c r="AP10" s="377"/>
      <c r="AQ10" s="373" t="s">
        <v>137</v>
      </c>
      <c r="AR10" s="250">
        <f>AS10+AT10</f>
        <v>38</v>
      </c>
      <c r="AS10" s="228">
        <f t="shared" ref="AS10:AS46" si="11">AU10+BA10+BG10</f>
        <v>27</v>
      </c>
      <c r="AT10" s="228">
        <f t="shared" ref="AT10:AT46" si="12">AV10+BB10+BH10</f>
        <v>11</v>
      </c>
      <c r="AU10" s="228">
        <v>0</v>
      </c>
      <c r="AV10" s="228">
        <v>0</v>
      </c>
      <c r="AW10" s="228">
        <v>0</v>
      </c>
      <c r="AX10" s="228">
        <v>0</v>
      </c>
      <c r="AY10" s="250">
        <v>0</v>
      </c>
      <c r="AZ10" s="249">
        <v>0</v>
      </c>
      <c r="BA10" s="250">
        <v>27</v>
      </c>
      <c r="BB10" s="250">
        <v>11</v>
      </c>
      <c r="BC10" s="250">
        <v>27</v>
      </c>
      <c r="BD10" s="250">
        <v>11</v>
      </c>
      <c r="BE10" s="250">
        <v>24</v>
      </c>
      <c r="BF10" s="250">
        <v>8</v>
      </c>
      <c r="BG10" s="250">
        <v>0</v>
      </c>
      <c r="BH10" s="250">
        <v>0</v>
      </c>
      <c r="BI10" s="250">
        <v>0</v>
      </c>
      <c r="BJ10" s="250">
        <v>0</v>
      </c>
      <c r="BK10" s="250">
        <v>0</v>
      </c>
      <c r="BL10" s="249">
        <v>0</v>
      </c>
    </row>
    <row r="11" spans="1:64" ht="21" customHeight="1" x14ac:dyDescent="0.2">
      <c r="A11" s="378"/>
      <c r="B11" s="360" t="s">
        <v>208</v>
      </c>
      <c r="C11" s="60">
        <f>C12</f>
        <v>80</v>
      </c>
      <c r="D11" s="60">
        <f t="shared" ref="D11:S11" si="13">D12</f>
        <v>62</v>
      </c>
      <c r="E11" s="60">
        <f t="shared" si="13"/>
        <v>18</v>
      </c>
      <c r="F11" s="60">
        <f t="shared" si="13"/>
        <v>62</v>
      </c>
      <c r="G11" s="61">
        <f t="shared" si="13"/>
        <v>18</v>
      </c>
      <c r="H11" s="60">
        <f t="shared" si="13"/>
        <v>0</v>
      </c>
      <c r="I11" s="61">
        <f t="shared" si="13"/>
        <v>0</v>
      </c>
      <c r="J11" s="60">
        <f t="shared" si="13"/>
        <v>0</v>
      </c>
      <c r="K11" s="60">
        <f t="shared" si="13"/>
        <v>0</v>
      </c>
      <c r="L11" s="60">
        <f t="shared" si="13"/>
        <v>62</v>
      </c>
      <c r="M11" s="60">
        <f t="shared" si="13"/>
        <v>18</v>
      </c>
      <c r="N11" s="60">
        <f t="shared" si="13"/>
        <v>62</v>
      </c>
      <c r="O11" s="60">
        <f t="shared" si="13"/>
        <v>18</v>
      </c>
      <c r="P11" s="60">
        <f t="shared" si="13"/>
        <v>0</v>
      </c>
      <c r="Q11" s="60">
        <f t="shared" si="13"/>
        <v>0</v>
      </c>
      <c r="R11" s="60">
        <f t="shared" si="13"/>
        <v>0</v>
      </c>
      <c r="S11" s="61">
        <f t="shared" si="13"/>
        <v>0</v>
      </c>
      <c r="T11" s="361"/>
      <c r="U11" s="378"/>
      <c r="V11" s="360" t="s">
        <v>208</v>
      </c>
      <c r="W11" s="60">
        <f>W12</f>
        <v>70</v>
      </c>
      <c r="X11" s="60">
        <f>X12</f>
        <v>39</v>
      </c>
      <c r="Y11" s="89">
        <f t="shared" si="7"/>
        <v>30</v>
      </c>
      <c r="Z11" s="89">
        <f t="shared" si="8"/>
        <v>9</v>
      </c>
      <c r="AA11" s="60">
        <f t="shared" si="9"/>
        <v>30</v>
      </c>
      <c r="AB11" s="60">
        <f t="shared" si="10"/>
        <v>9</v>
      </c>
      <c r="AC11" s="89">
        <f t="shared" ref="AC11:AN11" si="14">AC12</f>
        <v>0</v>
      </c>
      <c r="AD11" s="88">
        <f t="shared" si="14"/>
        <v>0</v>
      </c>
      <c r="AE11" s="89">
        <f t="shared" si="14"/>
        <v>0</v>
      </c>
      <c r="AF11" s="88">
        <f t="shared" si="14"/>
        <v>0</v>
      </c>
      <c r="AG11" s="89">
        <f t="shared" si="14"/>
        <v>30</v>
      </c>
      <c r="AH11" s="89">
        <f t="shared" si="14"/>
        <v>9</v>
      </c>
      <c r="AI11" s="89">
        <f t="shared" si="14"/>
        <v>30</v>
      </c>
      <c r="AJ11" s="89">
        <f t="shared" si="14"/>
        <v>9</v>
      </c>
      <c r="AK11" s="89">
        <f t="shared" si="14"/>
        <v>0</v>
      </c>
      <c r="AL11" s="89">
        <f t="shared" si="14"/>
        <v>0</v>
      </c>
      <c r="AM11" s="89">
        <f t="shared" si="14"/>
        <v>0</v>
      </c>
      <c r="AN11" s="88">
        <f t="shared" si="14"/>
        <v>0</v>
      </c>
      <c r="AO11" s="361"/>
      <c r="AP11" s="378"/>
      <c r="AQ11" s="360" t="s">
        <v>208</v>
      </c>
      <c r="AR11" s="60">
        <f>AR12</f>
        <v>24</v>
      </c>
      <c r="AS11" s="60">
        <f>AS12</f>
        <v>19</v>
      </c>
      <c r="AT11" s="60">
        <f>AT12</f>
        <v>5</v>
      </c>
      <c r="AU11" s="60">
        <f>AU12</f>
        <v>0</v>
      </c>
      <c r="AV11" s="60">
        <f t="shared" ref="AV11:BL11" si="15">AV12</f>
        <v>0</v>
      </c>
      <c r="AW11" s="60">
        <f t="shared" si="15"/>
        <v>0</v>
      </c>
      <c r="AX11" s="60">
        <f t="shared" si="15"/>
        <v>0</v>
      </c>
      <c r="AY11" s="89">
        <f t="shared" si="15"/>
        <v>0</v>
      </c>
      <c r="AZ11" s="88">
        <f t="shared" si="15"/>
        <v>0</v>
      </c>
      <c r="BA11" s="89">
        <f t="shared" si="15"/>
        <v>19</v>
      </c>
      <c r="BB11" s="89">
        <f t="shared" si="15"/>
        <v>5</v>
      </c>
      <c r="BC11" s="89">
        <f t="shared" si="15"/>
        <v>19</v>
      </c>
      <c r="BD11" s="89">
        <f t="shared" si="15"/>
        <v>5</v>
      </c>
      <c r="BE11" s="89">
        <f t="shared" si="15"/>
        <v>16</v>
      </c>
      <c r="BF11" s="89">
        <f t="shared" si="15"/>
        <v>5</v>
      </c>
      <c r="BG11" s="89">
        <f t="shared" si="15"/>
        <v>0</v>
      </c>
      <c r="BH11" s="89">
        <f t="shared" si="15"/>
        <v>0</v>
      </c>
      <c r="BI11" s="89">
        <f t="shared" si="15"/>
        <v>0</v>
      </c>
      <c r="BJ11" s="89">
        <f t="shared" si="15"/>
        <v>0</v>
      </c>
      <c r="BK11" s="89">
        <f t="shared" si="15"/>
        <v>0</v>
      </c>
      <c r="BL11" s="88">
        <f t="shared" si="15"/>
        <v>0</v>
      </c>
    </row>
    <row r="12" spans="1:64" ht="21" customHeight="1" x14ac:dyDescent="0.2">
      <c r="A12" s="377"/>
      <c r="B12" s="373" t="s">
        <v>209</v>
      </c>
      <c r="C12" s="228">
        <f>D12+E12</f>
        <v>80</v>
      </c>
      <c r="D12" s="228">
        <f>H12+L12+P12</f>
        <v>62</v>
      </c>
      <c r="E12" s="228">
        <f>I12+M12+Q12</f>
        <v>18</v>
      </c>
      <c r="F12" s="228">
        <f>J12+N12+R12</f>
        <v>62</v>
      </c>
      <c r="G12" s="226">
        <f>K12+O12+S12</f>
        <v>18</v>
      </c>
      <c r="H12" s="228">
        <v>0</v>
      </c>
      <c r="I12" s="226">
        <v>0</v>
      </c>
      <c r="J12" s="228">
        <v>0</v>
      </c>
      <c r="K12" s="226">
        <v>0</v>
      </c>
      <c r="L12" s="228">
        <v>62</v>
      </c>
      <c r="M12" s="228">
        <v>18</v>
      </c>
      <c r="N12" s="228">
        <v>62</v>
      </c>
      <c r="O12" s="228">
        <v>18</v>
      </c>
      <c r="P12" s="228">
        <v>0</v>
      </c>
      <c r="Q12" s="228">
        <v>0</v>
      </c>
      <c r="R12" s="228">
        <v>0</v>
      </c>
      <c r="S12" s="226">
        <v>0</v>
      </c>
      <c r="T12" s="361"/>
      <c r="U12" s="377"/>
      <c r="V12" s="373" t="s">
        <v>209</v>
      </c>
      <c r="W12" s="250">
        <v>70</v>
      </c>
      <c r="X12" s="228">
        <f>Y12+Z12</f>
        <v>39</v>
      </c>
      <c r="Y12" s="250">
        <f t="shared" si="7"/>
        <v>30</v>
      </c>
      <c r="Z12" s="250">
        <f t="shared" si="8"/>
        <v>9</v>
      </c>
      <c r="AA12" s="228">
        <f t="shared" si="9"/>
        <v>30</v>
      </c>
      <c r="AB12" s="228">
        <f t="shared" si="10"/>
        <v>9</v>
      </c>
      <c r="AC12" s="250">
        <v>0</v>
      </c>
      <c r="AD12" s="249">
        <v>0</v>
      </c>
      <c r="AE12" s="249">
        <v>0</v>
      </c>
      <c r="AF12" s="249">
        <v>0</v>
      </c>
      <c r="AG12" s="250">
        <v>30</v>
      </c>
      <c r="AH12" s="250">
        <v>9</v>
      </c>
      <c r="AI12" s="250">
        <v>30</v>
      </c>
      <c r="AJ12" s="250">
        <v>9</v>
      </c>
      <c r="AK12" s="250">
        <v>0</v>
      </c>
      <c r="AL12" s="250">
        <v>0</v>
      </c>
      <c r="AM12" s="250">
        <v>0</v>
      </c>
      <c r="AN12" s="249">
        <v>0</v>
      </c>
      <c r="AO12" s="361"/>
      <c r="AP12" s="377"/>
      <c r="AQ12" s="373" t="s">
        <v>209</v>
      </c>
      <c r="AR12" s="250">
        <f>AS12+AT12</f>
        <v>24</v>
      </c>
      <c r="AS12" s="228">
        <f t="shared" si="11"/>
        <v>19</v>
      </c>
      <c r="AT12" s="228">
        <f t="shared" si="12"/>
        <v>5</v>
      </c>
      <c r="AU12" s="228">
        <v>0</v>
      </c>
      <c r="AV12" s="228">
        <v>0</v>
      </c>
      <c r="AW12" s="228">
        <v>0</v>
      </c>
      <c r="AX12" s="228">
        <v>0</v>
      </c>
      <c r="AY12" s="250">
        <v>0</v>
      </c>
      <c r="AZ12" s="249">
        <v>0</v>
      </c>
      <c r="BA12" s="250">
        <v>19</v>
      </c>
      <c r="BB12" s="250">
        <v>5</v>
      </c>
      <c r="BC12" s="250">
        <v>19</v>
      </c>
      <c r="BD12" s="250">
        <v>5</v>
      </c>
      <c r="BE12" s="250">
        <v>16</v>
      </c>
      <c r="BF12" s="250">
        <v>5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49">
        <v>0</v>
      </c>
    </row>
    <row r="13" spans="1:64" ht="21" customHeight="1" x14ac:dyDescent="0.2">
      <c r="A13" s="378"/>
      <c r="B13" s="360" t="s">
        <v>210</v>
      </c>
      <c r="C13" s="60">
        <f t="shared" ref="C13:S13" si="16">SUM(C14:C19)</f>
        <v>1336</v>
      </c>
      <c r="D13" s="60">
        <f t="shared" si="16"/>
        <v>309</v>
      </c>
      <c r="E13" s="60">
        <f t="shared" si="16"/>
        <v>1027</v>
      </c>
      <c r="F13" s="60">
        <f t="shared" si="16"/>
        <v>258</v>
      </c>
      <c r="G13" s="61">
        <f t="shared" si="16"/>
        <v>781</v>
      </c>
      <c r="H13" s="60">
        <f t="shared" si="16"/>
        <v>23</v>
      </c>
      <c r="I13" s="61">
        <f t="shared" si="16"/>
        <v>185</v>
      </c>
      <c r="J13" s="60">
        <f t="shared" si="16"/>
        <v>23</v>
      </c>
      <c r="K13" s="60">
        <f t="shared" si="16"/>
        <v>185</v>
      </c>
      <c r="L13" s="60">
        <f t="shared" si="16"/>
        <v>286</v>
      </c>
      <c r="M13" s="60">
        <f t="shared" si="16"/>
        <v>842</v>
      </c>
      <c r="N13" s="60">
        <f t="shared" si="16"/>
        <v>235</v>
      </c>
      <c r="O13" s="60">
        <f t="shared" si="16"/>
        <v>596</v>
      </c>
      <c r="P13" s="60">
        <f t="shared" si="16"/>
        <v>0</v>
      </c>
      <c r="Q13" s="60">
        <f t="shared" si="16"/>
        <v>0</v>
      </c>
      <c r="R13" s="60">
        <f t="shared" si="16"/>
        <v>0</v>
      </c>
      <c r="S13" s="61">
        <f t="shared" si="16"/>
        <v>0</v>
      </c>
      <c r="T13" s="361"/>
      <c r="U13" s="378"/>
      <c r="V13" s="360" t="s">
        <v>210</v>
      </c>
      <c r="W13" s="60">
        <f>SUM(W14:W19)</f>
        <v>560</v>
      </c>
      <c r="X13" s="60">
        <f>SUM(X14:X19)</f>
        <v>472</v>
      </c>
      <c r="Y13" s="89">
        <f t="shared" si="7"/>
        <v>97</v>
      </c>
      <c r="Z13" s="89">
        <f t="shared" si="8"/>
        <v>375</v>
      </c>
      <c r="AA13" s="89">
        <f t="shared" si="9"/>
        <v>78</v>
      </c>
      <c r="AB13" s="89">
        <f t="shared" si="10"/>
        <v>294</v>
      </c>
      <c r="AC13" s="89">
        <f t="shared" ref="AC13:AN13" si="17">SUM(AC14:AC19)</f>
        <v>12</v>
      </c>
      <c r="AD13" s="88">
        <f t="shared" si="17"/>
        <v>90</v>
      </c>
      <c r="AE13" s="89">
        <f t="shared" si="17"/>
        <v>12</v>
      </c>
      <c r="AF13" s="88">
        <f t="shared" si="17"/>
        <v>90</v>
      </c>
      <c r="AG13" s="89">
        <f t="shared" si="17"/>
        <v>85</v>
      </c>
      <c r="AH13" s="89">
        <f t="shared" si="17"/>
        <v>285</v>
      </c>
      <c r="AI13" s="89">
        <f t="shared" si="17"/>
        <v>66</v>
      </c>
      <c r="AJ13" s="89">
        <f t="shared" si="17"/>
        <v>204</v>
      </c>
      <c r="AK13" s="89">
        <f t="shared" si="17"/>
        <v>0</v>
      </c>
      <c r="AL13" s="89">
        <f t="shared" si="17"/>
        <v>0</v>
      </c>
      <c r="AM13" s="89">
        <f t="shared" si="17"/>
        <v>0</v>
      </c>
      <c r="AN13" s="88">
        <f t="shared" si="17"/>
        <v>0</v>
      </c>
      <c r="AO13" s="361"/>
      <c r="AP13" s="378"/>
      <c r="AQ13" s="360" t="s">
        <v>210</v>
      </c>
      <c r="AR13" s="60">
        <f>SUM(AR14:AR19)</f>
        <v>442</v>
      </c>
      <c r="AS13" s="60">
        <f t="shared" si="11"/>
        <v>75</v>
      </c>
      <c r="AT13" s="60">
        <f t="shared" si="12"/>
        <v>367</v>
      </c>
      <c r="AU13" s="60">
        <f t="shared" ref="AU13:BL13" si="18">SUM(AU14:AU19)</f>
        <v>11</v>
      </c>
      <c r="AV13" s="60">
        <f t="shared" si="18"/>
        <v>89</v>
      </c>
      <c r="AW13" s="60">
        <f t="shared" si="18"/>
        <v>11</v>
      </c>
      <c r="AX13" s="60">
        <f t="shared" si="18"/>
        <v>89</v>
      </c>
      <c r="AY13" s="89">
        <f t="shared" si="18"/>
        <v>11</v>
      </c>
      <c r="AZ13" s="88">
        <f t="shared" si="18"/>
        <v>84</v>
      </c>
      <c r="BA13" s="89">
        <f t="shared" si="18"/>
        <v>64</v>
      </c>
      <c r="BB13" s="89">
        <f t="shared" si="18"/>
        <v>278</v>
      </c>
      <c r="BC13" s="89">
        <f t="shared" si="18"/>
        <v>46</v>
      </c>
      <c r="BD13" s="89">
        <f t="shared" si="18"/>
        <v>203</v>
      </c>
      <c r="BE13" s="89">
        <f t="shared" si="18"/>
        <v>62</v>
      </c>
      <c r="BF13" s="89">
        <f t="shared" si="18"/>
        <v>265</v>
      </c>
      <c r="BG13" s="89">
        <f t="shared" si="18"/>
        <v>0</v>
      </c>
      <c r="BH13" s="89">
        <f t="shared" si="18"/>
        <v>0</v>
      </c>
      <c r="BI13" s="89">
        <f t="shared" si="18"/>
        <v>0</v>
      </c>
      <c r="BJ13" s="89">
        <f t="shared" si="18"/>
        <v>0</v>
      </c>
      <c r="BK13" s="89">
        <f t="shared" si="18"/>
        <v>0</v>
      </c>
      <c r="BL13" s="88">
        <f t="shared" si="18"/>
        <v>0</v>
      </c>
    </row>
    <row r="14" spans="1:64" ht="21" customHeight="1" x14ac:dyDescent="0.2">
      <c r="A14" s="369"/>
      <c r="B14" s="374" t="s">
        <v>139</v>
      </c>
      <c r="C14" s="60">
        <f t="shared" ref="C14:C46" si="19">D14+E14</f>
        <v>645</v>
      </c>
      <c r="D14" s="60">
        <f t="shared" ref="D14:D46" si="20">H14+L14+P14</f>
        <v>104</v>
      </c>
      <c r="E14" s="60">
        <f t="shared" ref="E14:E46" si="21">I14+M14+Q14</f>
        <v>541</v>
      </c>
      <c r="F14" s="60">
        <f t="shared" ref="F14:G19" si="22">J14+N14+R14</f>
        <v>53</v>
      </c>
      <c r="G14" s="61">
        <f t="shared" si="22"/>
        <v>295</v>
      </c>
      <c r="H14" s="60">
        <v>0</v>
      </c>
      <c r="I14" s="61">
        <v>0</v>
      </c>
      <c r="J14" s="60">
        <v>0</v>
      </c>
      <c r="K14" s="61">
        <v>0</v>
      </c>
      <c r="L14" s="60">
        <v>104</v>
      </c>
      <c r="M14" s="60">
        <v>541</v>
      </c>
      <c r="N14" s="60">
        <v>53</v>
      </c>
      <c r="O14" s="60">
        <v>295</v>
      </c>
      <c r="P14" s="60">
        <v>0</v>
      </c>
      <c r="Q14" s="60">
        <v>0</v>
      </c>
      <c r="R14" s="60">
        <v>0</v>
      </c>
      <c r="S14" s="61">
        <v>0</v>
      </c>
      <c r="T14" s="361"/>
      <c r="U14" s="369"/>
      <c r="V14" s="374" t="s">
        <v>139</v>
      </c>
      <c r="W14" s="89">
        <v>240</v>
      </c>
      <c r="X14" s="60">
        <f t="shared" ref="X14:X46" si="23">Y14+Z14</f>
        <v>229</v>
      </c>
      <c r="Y14" s="89">
        <f t="shared" si="7"/>
        <v>37</v>
      </c>
      <c r="Z14" s="89">
        <f t="shared" si="8"/>
        <v>192</v>
      </c>
      <c r="AA14" s="60">
        <f t="shared" si="9"/>
        <v>18</v>
      </c>
      <c r="AB14" s="60">
        <f t="shared" si="10"/>
        <v>111</v>
      </c>
      <c r="AC14" s="89">
        <v>0</v>
      </c>
      <c r="AD14" s="88">
        <v>0</v>
      </c>
      <c r="AE14" s="88">
        <v>0</v>
      </c>
      <c r="AF14" s="88">
        <v>0</v>
      </c>
      <c r="AG14" s="89">
        <v>37</v>
      </c>
      <c r="AH14" s="89">
        <v>192</v>
      </c>
      <c r="AI14" s="89">
        <v>18</v>
      </c>
      <c r="AJ14" s="89">
        <v>111</v>
      </c>
      <c r="AK14" s="89">
        <v>0</v>
      </c>
      <c r="AL14" s="89">
        <v>0</v>
      </c>
      <c r="AM14" s="89">
        <v>0</v>
      </c>
      <c r="AN14" s="88">
        <v>0</v>
      </c>
      <c r="AO14" s="361"/>
      <c r="AP14" s="369"/>
      <c r="AQ14" s="374" t="s">
        <v>139</v>
      </c>
      <c r="AR14" s="89">
        <f t="shared" ref="AR14:AR46" si="24">AS14+AT14</f>
        <v>222</v>
      </c>
      <c r="AS14" s="60">
        <f t="shared" si="11"/>
        <v>34</v>
      </c>
      <c r="AT14" s="60">
        <f t="shared" si="12"/>
        <v>188</v>
      </c>
      <c r="AU14" s="60">
        <v>0</v>
      </c>
      <c r="AV14" s="60">
        <v>0</v>
      </c>
      <c r="AW14" s="60">
        <v>0</v>
      </c>
      <c r="AX14" s="60">
        <v>0</v>
      </c>
      <c r="AY14" s="89">
        <v>0</v>
      </c>
      <c r="AZ14" s="88">
        <v>0</v>
      </c>
      <c r="BA14" s="89">
        <v>34</v>
      </c>
      <c r="BB14" s="89">
        <v>188</v>
      </c>
      <c r="BC14" s="89">
        <v>16</v>
      </c>
      <c r="BD14" s="89">
        <v>113</v>
      </c>
      <c r="BE14" s="89">
        <v>34</v>
      </c>
      <c r="BF14" s="89">
        <v>179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8">
        <v>0</v>
      </c>
    </row>
    <row r="15" spans="1:64" ht="21" customHeight="1" x14ac:dyDescent="0.2">
      <c r="A15" s="369"/>
      <c r="B15" s="374" t="s">
        <v>316</v>
      </c>
      <c r="C15" s="60">
        <f>D15+E15</f>
        <v>208</v>
      </c>
      <c r="D15" s="60">
        <f>H15+L15+P15</f>
        <v>23</v>
      </c>
      <c r="E15" s="60">
        <f>I15+M15+Q15</f>
        <v>185</v>
      </c>
      <c r="F15" s="60">
        <f t="shared" si="22"/>
        <v>23</v>
      </c>
      <c r="G15" s="61">
        <f t="shared" si="22"/>
        <v>185</v>
      </c>
      <c r="H15" s="60">
        <v>23</v>
      </c>
      <c r="I15" s="61">
        <v>185</v>
      </c>
      <c r="J15" s="60">
        <v>23</v>
      </c>
      <c r="K15" s="61">
        <v>185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1">
        <v>0</v>
      </c>
      <c r="T15" s="361"/>
      <c r="U15" s="369"/>
      <c r="V15" s="374" t="s">
        <v>316</v>
      </c>
      <c r="W15" s="89">
        <v>105</v>
      </c>
      <c r="X15" s="60">
        <f t="shared" si="23"/>
        <v>102</v>
      </c>
      <c r="Y15" s="89">
        <f t="shared" si="7"/>
        <v>12</v>
      </c>
      <c r="Z15" s="89">
        <f t="shared" si="8"/>
        <v>90</v>
      </c>
      <c r="AA15" s="60">
        <f t="shared" si="9"/>
        <v>12</v>
      </c>
      <c r="AB15" s="60">
        <f t="shared" si="10"/>
        <v>90</v>
      </c>
      <c r="AC15" s="89">
        <v>12</v>
      </c>
      <c r="AD15" s="88">
        <v>90</v>
      </c>
      <c r="AE15" s="88">
        <v>12</v>
      </c>
      <c r="AF15" s="88">
        <v>90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8">
        <v>0</v>
      </c>
      <c r="AO15" s="361"/>
      <c r="AP15" s="369"/>
      <c r="AQ15" s="374" t="s">
        <v>316</v>
      </c>
      <c r="AR15" s="89">
        <f t="shared" si="24"/>
        <v>100</v>
      </c>
      <c r="AS15" s="60">
        <f t="shared" si="11"/>
        <v>11</v>
      </c>
      <c r="AT15" s="60">
        <f t="shared" si="12"/>
        <v>89</v>
      </c>
      <c r="AU15" s="60">
        <v>11</v>
      </c>
      <c r="AV15" s="60">
        <v>89</v>
      </c>
      <c r="AW15" s="60">
        <v>11</v>
      </c>
      <c r="AX15" s="60">
        <v>89</v>
      </c>
      <c r="AY15" s="89">
        <v>11</v>
      </c>
      <c r="AZ15" s="88">
        <v>84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8">
        <v>0</v>
      </c>
    </row>
    <row r="16" spans="1:64" ht="21" customHeight="1" x14ac:dyDescent="0.2">
      <c r="A16" s="369"/>
      <c r="B16" s="374" t="s">
        <v>141</v>
      </c>
      <c r="C16" s="60">
        <f t="shared" si="19"/>
        <v>185</v>
      </c>
      <c r="D16" s="60">
        <f t="shared" si="20"/>
        <v>0</v>
      </c>
      <c r="E16" s="60">
        <f t="shared" si="21"/>
        <v>185</v>
      </c>
      <c r="F16" s="60">
        <f t="shared" si="22"/>
        <v>0</v>
      </c>
      <c r="G16" s="61">
        <f t="shared" si="22"/>
        <v>185</v>
      </c>
      <c r="H16" s="60">
        <v>0</v>
      </c>
      <c r="I16" s="61">
        <v>0</v>
      </c>
      <c r="J16" s="60">
        <v>0</v>
      </c>
      <c r="K16" s="61">
        <v>0</v>
      </c>
      <c r="L16" s="60">
        <v>0</v>
      </c>
      <c r="M16" s="60">
        <v>185</v>
      </c>
      <c r="N16" s="60">
        <v>0</v>
      </c>
      <c r="O16" s="60">
        <v>185</v>
      </c>
      <c r="P16" s="60">
        <v>0</v>
      </c>
      <c r="Q16" s="60">
        <v>0</v>
      </c>
      <c r="R16" s="60">
        <v>0</v>
      </c>
      <c r="S16" s="61">
        <v>0</v>
      </c>
      <c r="T16" s="361"/>
      <c r="U16" s="369"/>
      <c r="V16" s="374" t="s">
        <v>141</v>
      </c>
      <c r="W16" s="89">
        <v>80</v>
      </c>
      <c r="X16" s="60">
        <f t="shared" si="23"/>
        <v>53</v>
      </c>
      <c r="Y16" s="89">
        <f t="shared" si="7"/>
        <v>0</v>
      </c>
      <c r="Z16" s="89">
        <f t="shared" si="8"/>
        <v>53</v>
      </c>
      <c r="AA16" s="60">
        <f t="shared" si="9"/>
        <v>0</v>
      </c>
      <c r="AB16" s="60">
        <f t="shared" si="10"/>
        <v>53</v>
      </c>
      <c r="AC16" s="89">
        <v>0</v>
      </c>
      <c r="AD16" s="88">
        <v>0</v>
      </c>
      <c r="AE16" s="88">
        <v>0</v>
      </c>
      <c r="AF16" s="88">
        <v>0</v>
      </c>
      <c r="AG16" s="89">
        <v>0</v>
      </c>
      <c r="AH16" s="89">
        <v>53</v>
      </c>
      <c r="AI16" s="89">
        <v>0</v>
      </c>
      <c r="AJ16" s="89">
        <v>53</v>
      </c>
      <c r="AK16" s="89">
        <v>0</v>
      </c>
      <c r="AL16" s="89">
        <v>0</v>
      </c>
      <c r="AM16" s="89">
        <v>0</v>
      </c>
      <c r="AN16" s="88">
        <v>0</v>
      </c>
      <c r="AO16" s="361"/>
      <c r="AP16" s="369"/>
      <c r="AQ16" s="374" t="s">
        <v>141</v>
      </c>
      <c r="AR16" s="89">
        <f t="shared" si="24"/>
        <v>55</v>
      </c>
      <c r="AS16" s="60">
        <f t="shared" si="11"/>
        <v>0</v>
      </c>
      <c r="AT16" s="60">
        <f t="shared" si="12"/>
        <v>55</v>
      </c>
      <c r="AU16" s="60">
        <v>0</v>
      </c>
      <c r="AV16" s="60">
        <v>0</v>
      </c>
      <c r="AW16" s="60">
        <v>0</v>
      </c>
      <c r="AX16" s="60">
        <v>0</v>
      </c>
      <c r="AY16" s="89">
        <v>0</v>
      </c>
      <c r="AZ16" s="88">
        <v>0</v>
      </c>
      <c r="BA16" s="89">
        <v>0</v>
      </c>
      <c r="BB16" s="89">
        <v>55</v>
      </c>
      <c r="BC16" s="89">
        <v>0</v>
      </c>
      <c r="BD16" s="89">
        <v>55</v>
      </c>
      <c r="BE16" s="89">
        <v>0</v>
      </c>
      <c r="BF16" s="89">
        <v>53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8">
        <v>0</v>
      </c>
    </row>
    <row r="17" spans="1:64" ht="21" customHeight="1" x14ac:dyDescent="0.2">
      <c r="A17" s="369"/>
      <c r="B17" s="374" t="s">
        <v>142</v>
      </c>
      <c r="C17" s="60">
        <f t="shared" si="19"/>
        <v>43</v>
      </c>
      <c r="D17" s="60">
        <f t="shared" si="20"/>
        <v>24</v>
      </c>
      <c r="E17" s="60">
        <f t="shared" si="21"/>
        <v>19</v>
      </c>
      <c r="F17" s="60">
        <f t="shared" si="22"/>
        <v>24</v>
      </c>
      <c r="G17" s="61">
        <f t="shared" si="22"/>
        <v>19</v>
      </c>
      <c r="H17" s="60">
        <v>0</v>
      </c>
      <c r="I17" s="61">
        <v>0</v>
      </c>
      <c r="J17" s="60">
        <v>0</v>
      </c>
      <c r="K17" s="61">
        <v>0</v>
      </c>
      <c r="L17" s="60">
        <v>24</v>
      </c>
      <c r="M17" s="60">
        <v>19</v>
      </c>
      <c r="N17" s="60">
        <v>24</v>
      </c>
      <c r="O17" s="60">
        <v>19</v>
      </c>
      <c r="P17" s="60">
        <v>0</v>
      </c>
      <c r="Q17" s="60">
        <v>0</v>
      </c>
      <c r="R17" s="60">
        <v>0</v>
      </c>
      <c r="S17" s="61">
        <v>0</v>
      </c>
      <c r="T17" s="361"/>
      <c r="U17" s="369"/>
      <c r="V17" s="374" t="s">
        <v>142</v>
      </c>
      <c r="W17" s="89">
        <v>35</v>
      </c>
      <c r="X17" s="60">
        <f t="shared" si="23"/>
        <v>28</v>
      </c>
      <c r="Y17" s="89">
        <f t="shared" si="7"/>
        <v>17</v>
      </c>
      <c r="Z17" s="89">
        <f t="shared" si="8"/>
        <v>11</v>
      </c>
      <c r="AA17" s="60">
        <f t="shared" si="9"/>
        <v>17</v>
      </c>
      <c r="AB17" s="60">
        <f t="shared" si="10"/>
        <v>11</v>
      </c>
      <c r="AC17" s="89">
        <v>0</v>
      </c>
      <c r="AD17" s="88">
        <v>0</v>
      </c>
      <c r="AE17" s="88">
        <v>0</v>
      </c>
      <c r="AF17" s="88">
        <v>0</v>
      </c>
      <c r="AG17" s="89">
        <v>17</v>
      </c>
      <c r="AH17" s="89">
        <v>11</v>
      </c>
      <c r="AI17" s="89">
        <v>17</v>
      </c>
      <c r="AJ17" s="89">
        <v>11</v>
      </c>
      <c r="AK17" s="89">
        <v>0</v>
      </c>
      <c r="AL17" s="89">
        <v>0</v>
      </c>
      <c r="AM17" s="89">
        <v>0</v>
      </c>
      <c r="AN17" s="88">
        <v>0</v>
      </c>
      <c r="AO17" s="361"/>
      <c r="AP17" s="369"/>
      <c r="AQ17" s="374" t="s">
        <v>142</v>
      </c>
      <c r="AR17" s="89">
        <f t="shared" si="24"/>
        <v>11</v>
      </c>
      <c r="AS17" s="60">
        <f t="shared" si="11"/>
        <v>4</v>
      </c>
      <c r="AT17" s="60">
        <f t="shared" si="12"/>
        <v>7</v>
      </c>
      <c r="AU17" s="60">
        <v>0</v>
      </c>
      <c r="AV17" s="60">
        <v>0</v>
      </c>
      <c r="AW17" s="60">
        <v>0</v>
      </c>
      <c r="AX17" s="60">
        <v>0</v>
      </c>
      <c r="AY17" s="89">
        <v>0</v>
      </c>
      <c r="AZ17" s="88">
        <v>0</v>
      </c>
      <c r="BA17" s="89">
        <v>4</v>
      </c>
      <c r="BB17" s="89">
        <v>7</v>
      </c>
      <c r="BC17" s="89">
        <v>4</v>
      </c>
      <c r="BD17" s="89">
        <v>7</v>
      </c>
      <c r="BE17" s="89">
        <v>3</v>
      </c>
      <c r="BF17" s="89">
        <v>7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8">
        <v>0</v>
      </c>
    </row>
    <row r="18" spans="1:64" ht="21" customHeight="1" x14ac:dyDescent="0.2">
      <c r="A18" s="369"/>
      <c r="B18" s="374" t="s">
        <v>354</v>
      </c>
      <c r="C18" s="60">
        <f t="shared" ref="C18" si="25">D18+E18</f>
        <v>41</v>
      </c>
      <c r="D18" s="60">
        <f t="shared" ref="D18" si="26">H18+L18+P18</f>
        <v>28</v>
      </c>
      <c r="E18" s="60">
        <f t="shared" ref="E18" si="27">I18+M18+Q18</f>
        <v>13</v>
      </c>
      <c r="F18" s="60">
        <f t="shared" ref="F18" si="28">J18+N18+R18</f>
        <v>28</v>
      </c>
      <c r="G18" s="312">
        <f t="shared" ref="G18" si="29">K18+O18+S18</f>
        <v>13</v>
      </c>
      <c r="H18" s="60">
        <v>0</v>
      </c>
      <c r="I18" s="312">
        <v>0</v>
      </c>
      <c r="J18" s="60">
        <v>0</v>
      </c>
      <c r="K18" s="312">
        <v>0</v>
      </c>
      <c r="L18" s="60">
        <v>28</v>
      </c>
      <c r="M18" s="60">
        <v>13</v>
      </c>
      <c r="N18" s="60">
        <v>28</v>
      </c>
      <c r="O18" s="60">
        <v>13</v>
      </c>
      <c r="P18" s="60">
        <v>0</v>
      </c>
      <c r="Q18" s="60">
        <v>0</v>
      </c>
      <c r="R18" s="60">
        <v>0</v>
      </c>
      <c r="S18" s="312">
        <v>0</v>
      </c>
      <c r="T18" s="361"/>
      <c r="U18" s="369"/>
      <c r="V18" s="374" t="s">
        <v>354</v>
      </c>
      <c r="W18" s="89">
        <v>30</v>
      </c>
      <c r="X18" s="60">
        <f t="shared" si="23"/>
        <v>12</v>
      </c>
      <c r="Y18" s="89">
        <f t="shared" si="7"/>
        <v>5</v>
      </c>
      <c r="Z18" s="89">
        <f t="shared" si="8"/>
        <v>7</v>
      </c>
      <c r="AA18" s="60">
        <f t="shared" ref="AA18" si="30">AE18+AI18+AM18</f>
        <v>5</v>
      </c>
      <c r="AB18" s="60">
        <f t="shared" ref="AB18" si="31">AF18+AJ18+AN18</f>
        <v>7</v>
      </c>
      <c r="AC18" s="89">
        <v>0</v>
      </c>
      <c r="AD18" s="88">
        <v>0</v>
      </c>
      <c r="AE18" s="88">
        <v>0</v>
      </c>
      <c r="AF18" s="88">
        <v>0</v>
      </c>
      <c r="AG18" s="89">
        <v>5</v>
      </c>
      <c r="AH18" s="89">
        <v>7</v>
      </c>
      <c r="AI18" s="89">
        <v>5</v>
      </c>
      <c r="AJ18" s="89">
        <v>7</v>
      </c>
      <c r="AK18" s="89">
        <v>0</v>
      </c>
      <c r="AL18" s="89">
        <v>0</v>
      </c>
      <c r="AM18" s="89">
        <v>0</v>
      </c>
      <c r="AN18" s="88">
        <v>0</v>
      </c>
      <c r="AO18" s="361"/>
      <c r="AP18" s="369"/>
      <c r="AQ18" s="374" t="s">
        <v>354</v>
      </c>
      <c r="AR18" s="89">
        <f t="shared" ref="AR18" si="32">AS18+AT18</f>
        <v>0</v>
      </c>
      <c r="AS18" s="60">
        <f t="shared" ref="AS18" si="33">AU18+BA18+BG18</f>
        <v>0</v>
      </c>
      <c r="AT18" s="60">
        <f t="shared" ref="AT18" si="34">AV18+BB18+BH18</f>
        <v>0</v>
      </c>
      <c r="AU18" s="60">
        <v>0</v>
      </c>
      <c r="AV18" s="60">
        <v>0</v>
      </c>
      <c r="AW18" s="60">
        <v>0</v>
      </c>
      <c r="AX18" s="60">
        <v>0</v>
      </c>
      <c r="AY18" s="89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</row>
    <row r="19" spans="1:64" ht="21" customHeight="1" x14ac:dyDescent="0.2">
      <c r="A19" s="377"/>
      <c r="B19" s="373" t="s">
        <v>211</v>
      </c>
      <c r="C19" s="228">
        <f t="shared" si="19"/>
        <v>214</v>
      </c>
      <c r="D19" s="228">
        <f t="shared" si="20"/>
        <v>130</v>
      </c>
      <c r="E19" s="228">
        <f t="shared" si="21"/>
        <v>84</v>
      </c>
      <c r="F19" s="228">
        <f t="shared" si="22"/>
        <v>130</v>
      </c>
      <c r="G19" s="226">
        <f t="shared" si="22"/>
        <v>84</v>
      </c>
      <c r="H19" s="228">
        <v>0</v>
      </c>
      <c r="I19" s="226">
        <v>0</v>
      </c>
      <c r="J19" s="228">
        <v>0</v>
      </c>
      <c r="K19" s="226">
        <v>0</v>
      </c>
      <c r="L19" s="228">
        <v>130</v>
      </c>
      <c r="M19" s="228">
        <v>84</v>
      </c>
      <c r="N19" s="228">
        <v>130</v>
      </c>
      <c r="O19" s="228">
        <v>84</v>
      </c>
      <c r="P19" s="228">
        <v>0</v>
      </c>
      <c r="Q19" s="228">
        <v>0</v>
      </c>
      <c r="R19" s="228">
        <v>0</v>
      </c>
      <c r="S19" s="226">
        <v>0</v>
      </c>
      <c r="T19" s="361"/>
      <c r="U19" s="377"/>
      <c r="V19" s="373" t="s">
        <v>211</v>
      </c>
      <c r="W19" s="250">
        <v>70</v>
      </c>
      <c r="X19" s="228">
        <f t="shared" si="23"/>
        <v>48</v>
      </c>
      <c r="Y19" s="250">
        <f t="shared" si="7"/>
        <v>26</v>
      </c>
      <c r="Z19" s="250">
        <f t="shared" si="8"/>
        <v>22</v>
      </c>
      <c r="AA19" s="228">
        <f t="shared" si="9"/>
        <v>26</v>
      </c>
      <c r="AB19" s="228">
        <f t="shared" si="10"/>
        <v>22</v>
      </c>
      <c r="AC19" s="250">
        <v>0</v>
      </c>
      <c r="AD19" s="249">
        <v>0</v>
      </c>
      <c r="AE19" s="249">
        <v>0</v>
      </c>
      <c r="AF19" s="249">
        <v>0</v>
      </c>
      <c r="AG19" s="250">
        <v>26</v>
      </c>
      <c r="AH19" s="250">
        <v>22</v>
      </c>
      <c r="AI19" s="250">
        <v>26</v>
      </c>
      <c r="AJ19" s="250">
        <v>22</v>
      </c>
      <c r="AK19" s="250">
        <v>0</v>
      </c>
      <c r="AL19" s="250">
        <v>0</v>
      </c>
      <c r="AM19" s="250">
        <v>0</v>
      </c>
      <c r="AN19" s="249">
        <v>0</v>
      </c>
      <c r="AO19" s="361"/>
      <c r="AP19" s="377"/>
      <c r="AQ19" s="373" t="s">
        <v>211</v>
      </c>
      <c r="AR19" s="250">
        <f t="shared" si="24"/>
        <v>54</v>
      </c>
      <c r="AS19" s="228">
        <f t="shared" si="11"/>
        <v>26</v>
      </c>
      <c r="AT19" s="228">
        <f t="shared" si="12"/>
        <v>28</v>
      </c>
      <c r="AU19" s="228">
        <v>0</v>
      </c>
      <c r="AV19" s="228">
        <v>0</v>
      </c>
      <c r="AW19" s="228">
        <v>0</v>
      </c>
      <c r="AX19" s="228">
        <v>0</v>
      </c>
      <c r="AY19" s="250">
        <v>0</v>
      </c>
      <c r="AZ19" s="249">
        <v>0</v>
      </c>
      <c r="BA19" s="250">
        <v>26</v>
      </c>
      <c r="BB19" s="250">
        <v>28</v>
      </c>
      <c r="BC19" s="250">
        <v>26</v>
      </c>
      <c r="BD19" s="250">
        <v>28</v>
      </c>
      <c r="BE19" s="250">
        <v>25</v>
      </c>
      <c r="BF19" s="250">
        <v>26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49">
        <v>0</v>
      </c>
    </row>
    <row r="20" spans="1:64" ht="20.25" customHeight="1" x14ac:dyDescent="0.2">
      <c r="A20" s="378"/>
      <c r="B20" s="360" t="s">
        <v>212</v>
      </c>
      <c r="C20" s="60">
        <f>SUM(C21:C25)</f>
        <v>358</v>
      </c>
      <c r="D20" s="60">
        <f t="shared" ref="D20:S20" si="35">SUM(D21:D25)</f>
        <v>125</v>
      </c>
      <c r="E20" s="60">
        <f t="shared" si="35"/>
        <v>233</v>
      </c>
      <c r="F20" s="60">
        <f t="shared" si="35"/>
        <v>125</v>
      </c>
      <c r="G20" s="61">
        <f t="shared" si="35"/>
        <v>223</v>
      </c>
      <c r="H20" s="60">
        <f t="shared" si="35"/>
        <v>0</v>
      </c>
      <c r="I20" s="61">
        <f t="shared" si="35"/>
        <v>0</v>
      </c>
      <c r="J20" s="60">
        <f t="shared" si="35"/>
        <v>0</v>
      </c>
      <c r="K20" s="60">
        <f t="shared" si="35"/>
        <v>0</v>
      </c>
      <c r="L20" s="60">
        <f t="shared" si="35"/>
        <v>125</v>
      </c>
      <c r="M20" s="60">
        <f t="shared" si="35"/>
        <v>233</v>
      </c>
      <c r="N20" s="60">
        <f t="shared" si="35"/>
        <v>125</v>
      </c>
      <c r="O20" s="60">
        <f t="shared" si="35"/>
        <v>223</v>
      </c>
      <c r="P20" s="60">
        <f t="shared" si="35"/>
        <v>0</v>
      </c>
      <c r="Q20" s="60">
        <f t="shared" si="35"/>
        <v>0</v>
      </c>
      <c r="R20" s="60">
        <f t="shared" si="35"/>
        <v>0</v>
      </c>
      <c r="S20" s="61">
        <f t="shared" si="35"/>
        <v>0</v>
      </c>
      <c r="T20" s="361"/>
      <c r="U20" s="378"/>
      <c r="V20" s="360" t="s">
        <v>212</v>
      </c>
      <c r="W20" s="60">
        <f>SUM(W21:W25)</f>
        <v>470</v>
      </c>
      <c r="X20" s="60">
        <f>SUM(X21:X25)</f>
        <v>199</v>
      </c>
      <c r="Y20" s="89">
        <f t="shared" si="7"/>
        <v>67</v>
      </c>
      <c r="Z20" s="89">
        <f t="shared" si="8"/>
        <v>132</v>
      </c>
      <c r="AA20" s="89">
        <f t="shared" si="9"/>
        <v>67</v>
      </c>
      <c r="AB20" s="89">
        <f t="shared" si="10"/>
        <v>126</v>
      </c>
      <c r="AC20" s="89">
        <f>SUM(AC21:AC25)</f>
        <v>0</v>
      </c>
      <c r="AD20" s="88">
        <f t="shared" ref="AD20:AN20" si="36">SUM(AD21:AD25)</f>
        <v>0</v>
      </c>
      <c r="AE20" s="89">
        <f t="shared" si="36"/>
        <v>0</v>
      </c>
      <c r="AF20" s="88">
        <f t="shared" si="36"/>
        <v>0</v>
      </c>
      <c r="AG20" s="89">
        <f t="shared" si="36"/>
        <v>67</v>
      </c>
      <c r="AH20" s="89">
        <f t="shared" si="36"/>
        <v>132</v>
      </c>
      <c r="AI20" s="89">
        <f t="shared" si="36"/>
        <v>67</v>
      </c>
      <c r="AJ20" s="89">
        <f t="shared" si="36"/>
        <v>126</v>
      </c>
      <c r="AK20" s="89">
        <f t="shared" si="36"/>
        <v>0</v>
      </c>
      <c r="AL20" s="89">
        <f t="shared" si="36"/>
        <v>0</v>
      </c>
      <c r="AM20" s="89">
        <f t="shared" si="36"/>
        <v>0</v>
      </c>
      <c r="AN20" s="88">
        <f t="shared" si="36"/>
        <v>0</v>
      </c>
      <c r="AO20" s="361"/>
      <c r="AP20" s="378"/>
      <c r="AQ20" s="360" t="s">
        <v>212</v>
      </c>
      <c r="AR20" s="60">
        <f>SUM(AR21:AR25)</f>
        <v>166</v>
      </c>
      <c r="AS20" s="60">
        <f t="shared" si="11"/>
        <v>43</v>
      </c>
      <c r="AT20" s="60">
        <f t="shared" si="12"/>
        <v>123</v>
      </c>
      <c r="AU20" s="89">
        <f>SUM(AU21:AU25)</f>
        <v>0</v>
      </c>
      <c r="AV20" s="89">
        <f t="shared" ref="AV20:BL20" si="37">SUM(AV21:AV25)</f>
        <v>0</v>
      </c>
      <c r="AW20" s="89">
        <f t="shared" si="37"/>
        <v>0</v>
      </c>
      <c r="AX20" s="89">
        <f t="shared" si="37"/>
        <v>0</v>
      </c>
      <c r="AY20" s="89">
        <f t="shared" si="37"/>
        <v>0</v>
      </c>
      <c r="AZ20" s="88">
        <f t="shared" si="37"/>
        <v>0</v>
      </c>
      <c r="BA20" s="89">
        <f t="shared" si="37"/>
        <v>43</v>
      </c>
      <c r="BB20" s="89">
        <f t="shared" si="37"/>
        <v>123</v>
      </c>
      <c r="BC20" s="89">
        <f t="shared" si="37"/>
        <v>43</v>
      </c>
      <c r="BD20" s="89">
        <f t="shared" si="37"/>
        <v>117</v>
      </c>
      <c r="BE20" s="89">
        <f t="shared" si="37"/>
        <v>41</v>
      </c>
      <c r="BF20" s="89">
        <f t="shared" si="37"/>
        <v>114</v>
      </c>
      <c r="BG20" s="89">
        <f t="shared" si="37"/>
        <v>0</v>
      </c>
      <c r="BH20" s="89">
        <f t="shared" si="37"/>
        <v>0</v>
      </c>
      <c r="BI20" s="89">
        <f t="shared" si="37"/>
        <v>0</v>
      </c>
      <c r="BJ20" s="89">
        <f t="shared" si="37"/>
        <v>0</v>
      </c>
      <c r="BK20" s="89">
        <f t="shared" si="37"/>
        <v>0</v>
      </c>
      <c r="BL20" s="88">
        <f t="shared" si="37"/>
        <v>0</v>
      </c>
    </row>
    <row r="21" spans="1:64" ht="21" customHeight="1" x14ac:dyDescent="0.2">
      <c r="A21" s="369"/>
      <c r="B21" s="374" t="s">
        <v>145</v>
      </c>
      <c r="C21" s="60">
        <f t="shared" si="19"/>
        <v>69</v>
      </c>
      <c r="D21" s="60">
        <f t="shared" si="20"/>
        <v>26</v>
      </c>
      <c r="E21" s="60">
        <f t="shared" si="21"/>
        <v>43</v>
      </c>
      <c r="F21" s="60">
        <f t="shared" ref="F21:G25" si="38">J21+N21+R21</f>
        <v>26</v>
      </c>
      <c r="G21" s="61">
        <f t="shared" si="38"/>
        <v>43</v>
      </c>
      <c r="H21" s="60">
        <v>0</v>
      </c>
      <c r="I21" s="61">
        <v>0</v>
      </c>
      <c r="J21" s="60">
        <v>0</v>
      </c>
      <c r="K21" s="61">
        <v>0</v>
      </c>
      <c r="L21" s="60">
        <v>26</v>
      </c>
      <c r="M21" s="60">
        <v>43</v>
      </c>
      <c r="N21" s="60">
        <v>26</v>
      </c>
      <c r="O21" s="60">
        <v>43</v>
      </c>
      <c r="P21" s="60">
        <v>0</v>
      </c>
      <c r="Q21" s="60">
        <v>0</v>
      </c>
      <c r="R21" s="60">
        <v>0</v>
      </c>
      <c r="S21" s="61">
        <v>0</v>
      </c>
      <c r="T21" s="361"/>
      <c r="U21" s="369"/>
      <c r="V21" s="374" t="s">
        <v>145</v>
      </c>
      <c r="W21" s="89">
        <v>50</v>
      </c>
      <c r="X21" s="60">
        <f t="shared" si="23"/>
        <v>34</v>
      </c>
      <c r="Y21" s="89">
        <f t="shared" si="7"/>
        <v>12</v>
      </c>
      <c r="Z21" s="89">
        <f t="shared" si="8"/>
        <v>22</v>
      </c>
      <c r="AA21" s="60">
        <f t="shared" si="9"/>
        <v>12</v>
      </c>
      <c r="AB21" s="60">
        <f t="shared" si="10"/>
        <v>22</v>
      </c>
      <c r="AC21" s="89">
        <v>0</v>
      </c>
      <c r="AD21" s="88">
        <v>0</v>
      </c>
      <c r="AE21" s="88">
        <v>0</v>
      </c>
      <c r="AF21" s="88">
        <v>0</v>
      </c>
      <c r="AG21" s="89">
        <v>12</v>
      </c>
      <c r="AH21" s="89">
        <v>22</v>
      </c>
      <c r="AI21" s="89">
        <v>12</v>
      </c>
      <c r="AJ21" s="89">
        <v>22</v>
      </c>
      <c r="AK21" s="89">
        <v>0</v>
      </c>
      <c r="AL21" s="89">
        <v>0</v>
      </c>
      <c r="AM21" s="89">
        <v>0</v>
      </c>
      <c r="AN21" s="88">
        <v>0</v>
      </c>
      <c r="AO21" s="361"/>
      <c r="AP21" s="369"/>
      <c r="AQ21" s="374" t="s">
        <v>145</v>
      </c>
      <c r="AR21" s="89">
        <f t="shared" si="24"/>
        <v>21</v>
      </c>
      <c r="AS21" s="60">
        <f t="shared" si="11"/>
        <v>4</v>
      </c>
      <c r="AT21" s="60">
        <f t="shared" si="12"/>
        <v>17</v>
      </c>
      <c r="AU21" s="60">
        <v>0</v>
      </c>
      <c r="AV21" s="60">
        <v>0</v>
      </c>
      <c r="AW21" s="60">
        <v>0</v>
      </c>
      <c r="AX21" s="60">
        <v>0</v>
      </c>
      <c r="AY21" s="89">
        <v>0</v>
      </c>
      <c r="AZ21" s="88">
        <v>0</v>
      </c>
      <c r="BA21" s="89">
        <v>4</v>
      </c>
      <c r="BB21" s="89">
        <v>17</v>
      </c>
      <c r="BC21" s="89">
        <v>4</v>
      </c>
      <c r="BD21" s="89">
        <v>17</v>
      </c>
      <c r="BE21" s="89">
        <v>2</v>
      </c>
      <c r="BF21" s="89">
        <v>16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8">
        <v>0</v>
      </c>
    </row>
    <row r="22" spans="1:64" ht="21" customHeight="1" x14ac:dyDescent="0.2">
      <c r="A22" s="369"/>
      <c r="B22" s="374" t="s">
        <v>146</v>
      </c>
      <c r="C22" s="60">
        <f t="shared" si="19"/>
        <v>32</v>
      </c>
      <c r="D22" s="60">
        <f t="shared" si="20"/>
        <v>13</v>
      </c>
      <c r="E22" s="60">
        <f t="shared" si="21"/>
        <v>19</v>
      </c>
      <c r="F22" s="60">
        <f t="shared" si="38"/>
        <v>13</v>
      </c>
      <c r="G22" s="61">
        <f t="shared" si="38"/>
        <v>19</v>
      </c>
      <c r="H22" s="60">
        <v>0</v>
      </c>
      <c r="I22" s="61">
        <v>0</v>
      </c>
      <c r="J22" s="60">
        <v>0</v>
      </c>
      <c r="K22" s="61">
        <v>0</v>
      </c>
      <c r="L22" s="60">
        <v>13</v>
      </c>
      <c r="M22" s="60">
        <v>19</v>
      </c>
      <c r="N22" s="60">
        <v>13</v>
      </c>
      <c r="O22" s="60">
        <v>19</v>
      </c>
      <c r="P22" s="60">
        <v>0</v>
      </c>
      <c r="Q22" s="60">
        <v>0</v>
      </c>
      <c r="R22" s="60">
        <v>0</v>
      </c>
      <c r="S22" s="61">
        <v>0</v>
      </c>
      <c r="T22" s="361"/>
      <c r="U22" s="369"/>
      <c r="V22" s="374" t="s">
        <v>146</v>
      </c>
      <c r="W22" s="89">
        <v>80</v>
      </c>
      <c r="X22" s="60">
        <f t="shared" si="23"/>
        <v>32</v>
      </c>
      <c r="Y22" s="89">
        <f t="shared" si="7"/>
        <v>13</v>
      </c>
      <c r="Z22" s="89">
        <f t="shared" si="8"/>
        <v>19</v>
      </c>
      <c r="AA22" s="60">
        <f t="shared" si="9"/>
        <v>13</v>
      </c>
      <c r="AB22" s="60">
        <f t="shared" si="10"/>
        <v>19</v>
      </c>
      <c r="AC22" s="89">
        <v>0</v>
      </c>
      <c r="AD22" s="88">
        <v>0</v>
      </c>
      <c r="AE22" s="88">
        <v>0</v>
      </c>
      <c r="AF22" s="88">
        <v>0</v>
      </c>
      <c r="AG22" s="89">
        <v>13</v>
      </c>
      <c r="AH22" s="89">
        <v>19</v>
      </c>
      <c r="AI22" s="89">
        <v>13</v>
      </c>
      <c r="AJ22" s="89">
        <v>19</v>
      </c>
      <c r="AK22" s="89">
        <v>0</v>
      </c>
      <c r="AL22" s="89">
        <v>0</v>
      </c>
      <c r="AM22" s="89">
        <v>0</v>
      </c>
      <c r="AN22" s="88">
        <v>0</v>
      </c>
      <c r="AO22" s="361"/>
      <c r="AP22" s="369"/>
      <c r="AQ22" s="374" t="s">
        <v>146</v>
      </c>
      <c r="AR22" s="89">
        <f t="shared" si="24"/>
        <v>38</v>
      </c>
      <c r="AS22" s="60">
        <f t="shared" si="11"/>
        <v>12</v>
      </c>
      <c r="AT22" s="60">
        <f t="shared" si="12"/>
        <v>26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8">
        <v>0</v>
      </c>
      <c r="BA22" s="89">
        <v>12</v>
      </c>
      <c r="BB22" s="89">
        <v>26</v>
      </c>
      <c r="BC22" s="89">
        <v>12</v>
      </c>
      <c r="BD22" s="89">
        <v>26</v>
      </c>
      <c r="BE22" s="89">
        <v>12</v>
      </c>
      <c r="BF22" s="89">
        <v>21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8">
        <v>0</v>
      </c>
    </row>
    <row r="23" spans="1:64" ht="21" customHeight="1" x14ac:dyDescent="0.2">
      <c r="A23" s="369"/>
      <c r="B23" s="374" t="s">
        <v>147</v>
      </c>
      <c r="C23" s="60">
        <f t="shared" si="19"/>
        <v>16</v>
      </c>
      <c r="D23" s="60">
        <f t="shared" si="20"/>
        <v>9</v>
      </c>
      <c r="E23" s="60">
        <f t="shared" si="21"/>
        <v>7</v>
      </c>
      <c r="F23" s="60">
        <f t="shared" si="38"/>
        <v>9</v>
      </c>
      <c r="G23" s="61">
        <f t="shared" si="38"/>
        <v>7</v>
      </c>
      <c r="H23" s="60">
        <v>0</v>
      </c>
      <c r="I23" s="61">
        <v>0</v>
      </c>
      <c r="J23" s="60">
        <v>0</v>
      </c>
      <c r="K23" s="61">
        <v>0</v>
      </c>
      <c r="L23" s="60">
        <v>9</v>
      </c>
      <c r="M23" s="60">
        <v>7</v>
      </c>
      <c r="N23" s="60">
        <v>9</v>
      </c>
      <c r="O23" s="60">
        <v>7</v>
      </c>
      <c r="P23" s="60">
        <v>0</v>
      </c>
      <c r="Q23" s="60">
        <v>0</v>
      </c>
      <c r="R23" s="60">
        <v>0</v>
      </c>
      <c r="S23" s="61">
        <v>0</v>
      </c>
      <c r="T23" s="361"/>
      <c r="U23" s="369"/>
      <c r="V23" s="374" t="s">
        <v>147</v>
      </c>
      <c r="W23" s="89">
        <v>90</v>
      </c>
      <c r="X23" s="60">
        <f t="shared" si="23"/>
        <v>10</v>
      </c>
      <c r="Y23" s="89">
        <f t="shared" si="7"/>
        <v>4</v>
      </c>
      <c r="Z23" s="89">
        <f t="shared" si="8"/>
        <v>6</v>
      </c>
      <c r="AA23" s="60">
        <f t="shared" si="9"/>
        <v>4</v>
      </c>
      <c r="AB23" s="60">
        <f t="shared" si="10"/>
        <v>6</v>
      </c>
      <c r="AC23" s="89">
        <v>0</v>
      </c>
      <c r="AD23" s="88">
        <v>0</v>
      </c>
      <c r="AE23" s="88">
        <v>0</v>
      </c>
      <c r="AF23" s="88">
        <v>0</v>
      </c>
      <c r="AG23" s="89">
        <v>4</v>
      </c>
      <c r="AH23" s="89">
        <v>6</v>
      </c>
      <c r="AI23" s="89">
        <v>4</v>
      </c>
      <c r="AJ23" s="89">
        <v>6</v>
      </c>
      <c r="AK23" s="89">
        <v>0</v>
      </c>
      <c r="AL23" s="89">
        <v>0</v>
      </c>
      <c r="AM23" s="89">
        <v>0</v>
      </c>
      <c r="AN23" s="88">
        <v>0</v>
      </c>
      <c r="AO23" s="361"/>
      <c r="AP23" s="369"/>
      <c r="AQ23" s="374" t="s">
        <v>147</v>
      </c>
      <c r="AR23" s="89">
        <f t="shared" si="24"/>
        <v>4</v>
      </c>
      <c r="AS23" s="60">
        <f t="shared" si="11"/>
        <v>3</v>
      </c>
      <c r="AT23" s="60">
        <f t="shared" si="12"/>
        <v>1</v>
      </c>
      <c r="AU23" s="89">
        <v>0</v>
      </c>
      <c r="AV23" s="60">
        <v>0</v>
      </c>
      <c r="AW23" s="89">
        <v>0</v>
      </c>
      <c r="AX23" s="60">
        <v>0</v>
      </c>
      <c r="AY23" s="89">
        <v>0</v>
      </c>
      <c r="AZ23" s="88">
        <v>0</v>
      </c>
      <c r="BA23" s="89">
        <v>3</v>
      </c>
      <c r="BB23" s="89">
        <v>1</v>
      </c>
      <c r="BC23" s="89">
        <v>3</v>
      </c>
      <c r="BD23" s="89">
        <v>1</v>
      </c>
      <c r="BE23" s="89">
        <v>3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8">
        <v>0</v>
      </c>
    </row>
    <row r="24" spans="1:64" ht="21" customHeight="1" x14ac:dyDescent="0.2">
      <c r="A24" s="369"/>
      <c r="B24" s="374" t="s">
        <v>149</v>
      </c>
      <c r="C24" s="60">
        <f t="shared" si="19"/>
        <v>224</v>
      </c>
      <c r="D24" s="60">
        <f t="shared" si="20"/>
        <v>77</v>
      </c>
      <c r="E24" s="60">
        <f t="shared" si="21"/>
        <v>147</v>
      </c>
      <c r="F24" s="60">
        <f t="shared" si="38"/>
        <v>77</v>
      </c>
      <c r="G24" s="61">
        <f t="shared" si="38"/>
        <v>137</v>
      </c>
      <c r="H24" s="60">
        <v>0</v>
      </c>
      <c r="I24" s="61">
        <v>0</v>
      </c>
      <c r="J24" s="60">
        <v>0</v>
      </c>
      <c r="K24" s="61">
        <v>0</v>
      </c>
      <c r="L24" s="60">
        <v>77</v>
      </c>
      <c r="M24" s="60">
        <v>147</v>
      </c>
      <c r="N24" s="60">
        <v>77</v>
      </c>
      <c r="O24" s="60">
        <v>137</v>
      </c>
      <c r="P24" s="60">
        <v>0</v>
      </c>
      <c r="Q24" s="60">
        <v>0</v>
      </c>
      <c r="R24" s="60">
        <v>0</v>
      </c>
      <c r="S24" s="61">
        <v>0</v>
      </c>
      <c r="T24" s="361"/>
      <c r="U24" s="369"/>
      <c r="V24" s="374" t="s">
        <v>149</v>
      </c>
      <c r="W24" s="89">
        <v>210</v>
      </c>
      <c r="X24" s="60">
        <f t="shared" si="23"/>
        <v>114</v>
      </c>
      <c r="Y24" s="89">
        <f t="shared" si="7"/>
        <v>38</v>
      </c>
      <c r="Z24" s="89">
        <f t="shared" si="8"/>
        <v>76</v>
      </c>
      <c r="AA24" s="60">
        <f t="shared" si="9"/>
        <v>38</v>
      </c>
      <c r="AB24" s="60">
        <f t="shared" si="10"/>
        <v>70</v>
      </c>
      <c r="AC24" s="89">
        <v>0</v>
      </c>
      <c r="AD24" s="344">
        <v>0</v>
      </c>
      <c r="AE24" s="88">
        <v>0</v>
      </c>
      <c r="AF24" s="88">
        <v>0</v>
      </c>
      <c r="AG24" s="89">
        <v>38</v>
      </c>
      <c r="AH24" s="89">
        <v>76</v>
      </c>
      <c r="AI24" s="89">
        <v>38</v>
      </c>
      <c r="AJ24" s="89">
        <v>70</v>
      </c>
      <c r="AK24" s="89">
        <v>0</v>
      </c>
      <c r="AL24" s="89">
        <v>0</v>
      </c>
      <c r="AM24" s="89">
        <v>0</v>
      </c>
      <c r="AN24" s="88">
        <v>0</v>
      </c>
      <c r="AO24" s="361"/>
      <c r="AP24" s="369"/>
      <c r="AQ24" s="374" t="s">
        <v>149</v>
      </c>
      <c r="AR24" s="89">
        <f t="shared" si="24"/>
        <v>88</v>
      </c>
      <c r="AS24" s="60">
        <f t="shared" si="11"/>
        <v>24</v>
      </c>
      <c r="AT24" s="60">
        <f t="shared" si="12"/>
        <v>64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8">
        <v>0</v>
      </c>
      <c r="BA24" s="89">
        <v>24</v>
      </c>
      <c r="BB24" s="89">
        <v>64</v>
      </c>
      <c r="BC24" s="89">
        <v>24</v>
      </c>
      <c r="BD24" s="89">
        <v>58</v>
      </c>
      <c r="BE24" s="89">
        <v>24</v>
      </c>
      <c r="BF24" s="89">
        <v>62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8">
        <v>0</v>
      </c>
    </row>
    <row r="25" spans="1:64" ht="21" customHeight="1" x14ac:dyDescent="0.2">
      <c r="A25" s="377"/>
      <c r="B25" s="373" t="s">
        <v>138</v>
      </c>
      <c r="C25" s="228">
        <f t="shared" si="19"/>
        <v>17</v>
      </c>
      <c r="D25" s="228">
        <f t="shared" si="20"/>
        <v>0</v>
      </c>
      <c r="E25" s="228">
        <f t="shared" si="21"/>
        <v>17</v>
      </c>
      <c r="F25" s="228">
        <f t="shared" si="38"/>
        <v>0</v>
      </c>
      <c r="G25" s="226">
        <f t="shared" si="38"/>
        <v>17</v>
      </c>
      <c r="H25" s="228">
        <v>0</v>
      </c>
      <c r="I25" s="226">
        <v>0</v>
      </c>
      <c r="J25" s="228">
        <v>0</v>
      </c>
      <c r="K25" s="226">
        <v>0</v>
      </c>
      <c r="L25" s="228">
        <v>0</v>
      </c>
      <c r="M25" s="228">
        <v>17</v>
      </c>
      <c r="N25" s="228">
        <v>0</v>
      </c>
      <c r="O25" s="228">
        <v>17</v>
      </c>
      <c r="P25" s="228">
        <v>0</v>
      </c>
      <c r="Q25" s="228">
        <v>0</v>
      </c>
      <c r="R25" s="228">
        <v>0</v>
      </c>
      <c r="S25" s="226">
        <v>0</v>
      </c>
      <c r="T25" s="361"/>
      <c r="U25" s="377"/>
      <c r="V25" s="373" t="s">
        <v>138</v>
      </c>
      <c r="W25" s="250">
        <v>40</v>
      </c>
      <c r="X25" s="228">
        <f t="shared" si="23"/>
        <v>9</v>
      </c>
      <c r="Y25" s="250">
        <f t="shared" si="7"/>
        <v>0</v>
      </c>
      <c r="Z25" s="250">
        <f t="shared" si="8"/>
        <v>9</v>
      </c>
      <c r="AA25" s="228">
        <f t="shared" si="9"/>
        <v>0</v>
      </c>
      <c r="AB25" s="228">
        <f>AF25+AJ25+AN25</f>
        <v>9</v>
      </c>
      <c r="AC25" s="250">
        <v>0</v>
      </c>
      <c r="AD25" s="249">
        <v>0</v>
      </c>
      <c r="AE25" s="249">
        <v>0</v>
      </c>
      <c r="AF25" s="249">
        <v>0</v>
      </c>
      <c r="AG25" s="250">
        <v>0</v>
      </c>
      <c r="AH25" s="250">
        <v>9</v>
      </c>
      <c r="AI25" s="250">
        <v>0</v>
      </c>
      <c r="AJ25" s="250">
        <v>9</v>
      </c>
      <c r="AK25" s="250">
        <v>0</v>
      </c>
      <c r="AL25" s="250">
        <v>0</v>
      </c>
      <c r="AM25" s="250">
        <v>0</v>
      </c>
      <c r="AN25" s="249">
        <v>0</v>
      </c>
      <c r="AO25" s="361"/>
      <c r="AP25" s="377"/>
      <c r="AQ25" s="373" t="s">
        <v>138</v>
      </c>
      <c r="AR25" s="250">
        <f t="shared" si="24"/>
        <v>15</v>
      </c>
      <c r="AS25" s="228">
        <f t="shared" si="11"/>
        <v>0</v>
      </c>
      <c r="AT25" s="228">
        <f t="shared" si="12"/>
        <v>15</v>
      </c>
      <c r="AU25" s="250">
        <v>0</v>
      </c>
      <c r="AV25" s="250">
        <v>0</v>
      </c>
      <c r="AW25" s="250">
        <v>0</v>
      </c>
      <c r="AX25" s="250">
        <v>0</v>
      </c>
      <c r="AY25" s="250">
        <v>0</v>
      </c>
      <c r="AZ25" s="249">
        <v>0</v>
      </c>
      <c r="BA25" s="250">
        <v>0</v>
      </c>
      <c r="BB25" s="250">
        <v>15</v>
      </c>
      <c r="BC25" s="250">
        <v>0</v>
      </c>
      <c r="BD25" s="250">
        <v>15</v>
      </c>
      <c r="BE25" s="250">
        <v>0</v>
      </c>
      <c r="BF25" s="250">
        <v>15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49">
        <v>0</v>
      </c>
    </row>
    <row r="26" spans="1:64" ht="21" customHeight="1" x14ac:dyDescent="0.2">
      <c r="A26" s="378"/>
      <c r="B26" s="375" t="s">
        <v>213</v>
      </c>
      <c r="C26" s="60">
        <f t="shared" ref="C26:S26" si="39">SUM(C27:C28)</f>
        <v>204</v>
      </c>
      <c r="D26" s="60">
        <f t="shared" si="39"/>
        <v>50</v>
      </c>
      <c r="E26" s="60">
        <f t="shared" si="39"/>
        <v>154</v>
      </c>
      <c r="F26" s="60">
        <f t="shared" si="39"/>
        <v>50</v>
      </c>
      <c r="G26" s="61">
        <f t="shared" si="39"/>
        <v>154</v>
      </c>
      <c r="H26" s="60">
        <f t="shared" si="39"/>
        <v>0</v>
      </c>
      <c r="I26" s="61">
        <f t="shared" si="39"/>
        <v>0</v>
      </c>
      <c r="J26" s="60">
        <f t="shared" si="39"/>
        <v>0</v>
      </c>
      <c r="K26" s="60">
        <f t="shared" si="39"/>
        <v>0</v>
      </c>
      <c r="L26" s="60">
        <f>SUM(L27:L28)</f>
        <v>50</v>
      </c>
      <c r="M26" s="60">
        <f t="shared" si="39"/>
        <v>154</v>
      </c>
      <c r="N26" s="60">
        <f t="shared" si="39"/>
        <v>50</v>
      </c>
      <c r="O26" s="60">
        <f t="shared" si="39"/>
        <v>154</v>
      </c>
      <c r="P26" s="60">
        <f t="shared" si="39"/>
        <v>0</v>
      </c>
      <c r="Q26" s="60">
        <f t="shared" si="39"/>
        <v>0</v>
      </c>
      <c r="R26" s="60">
        <f t="shared" si="39"/>
        <v>0</v>
      </c>
      <c r="S26" s="61">
        <f t="shared" si="39"/>
        <v>0</v>
      </c>
      <c r="T26" s="361"/>
      <c r="U26" s="378"/>
      <c r="V26" s="375" t="s">
        <v>213</v>
      </c>
      <c r="W26" s="60">
        <f>SUM(W27:W28)</f>
        <v>205</v>
      </c>
      <c r="X26" s="60">
        <f>SUM(X27:X28)</f>
        <v>102</v>
      </c>
      <c r="Y26" s="89">
        <f t="shared" si="7"/>
        <v>24</v>
      </c>
      <c r="Z26" s="89">
        <f t="shared" si="8"/>
        <v>78</v>
      </c>
      <c r="AA26" s="89">
        <f>AE26+AI26+AM26</f>
        <v>24</v>
      </c>
      <c r="AB26" s="89">
        <f>AF26+AJ26+AN26</f>
        <v>78</v>
      </c>
      <c r="AC26" s="89">
        <f t="shared" ref="AC26:AN26" si="40">SUM(AC27:AC28)</f>
        <v>0</v>
      </c>
      <c r="AD26" s="88">
        <f t="shared" si="40"/>
        <v>0</v>
      </c>
      <c r="AE26" s="89">
        <f t="shared" si="40"/>
        <v>0</v>
      </c>
      <c r="AF26" s="88">
        <f t="shared" si="40"/>
        <v>0</v>
      </c>
      <c r="AG26" s="89">
        <f t="shared" si="40"/>
        <v>24</v>
      </c>
      <c r="AH26" s="89">
        <f t="shared" si="40"/>
        <v>78</v>
      </c>
      <c r="AI26" s="89">
        <f t="shared" si="40"/>
        <v>24</v>
      </c>
      <c r="AJ26" s="89">
        <f t="shared" si="40"/>
        <v>78</v>
      </c>
      <c r="AK26" s="89">
        <f t="shared" si="40"/>
        <v>0</v>
      </c>
      <c r="AL26" s="89">
        <f t="shared" si="40"/>
        <v>0</v>
      </c>
      <c r="AM26" s="89">
        <f t="shared" si="40"/>
        <v>0</v>
      </c>
      <c r="AN26" s="88">
        <f t="shared" si="40"/>
        <v>0</v>
      </c>
      <c r="AO26" s="361"/>
      <c r="AP26" s="378"/>
      <c r="AQ26" s="375" t="s">
        <v>213</v>
      </c>
      <c r="AR26" s="60">
        <f>SUM(AR27:AR28)</f>
        <v>77</v>
      </c>
      <c r="AS26" s="60">
        <f t="shared" si="11"/>
        <v>27</v>
      </c>
      <c r="AT26" s="60">
        <f t="shared" si="12"/>
        <v>50</v>
      </c>
      <c r="AU26" s="60">
        <f t="shared" ref="AU26:BL26" si="41">SUM(AU27:AU28)</f>
        <v>0</v>
      </c>
      <c r="AV26" s="60">
        <f t="shared" si="41"/>
        <v>0</v>
      </c>
      <c r="AW26" s="60">
        <f t="shared" si="41"/>
        <v>0</v>
      </c>
      <c r="AX26" s="60">
        <f t="shared" si="41"/>
        <v>0</v>
      </c>
      <c r="AY26" s="89">
        <f t="shared" si="41"/>
        <v>0</v>
      </c>
      <c r="AZ26" s="88">
        <f t="shared" si="41"/>
        <v>0</v>
      </c>
      <c r="BA26" s="89">
        <f t="shared" si="41"/>
        <v>27</v>
      </c>
      <c r="BB26" s="89">
        <f t="shared" si="41"/>
        <v>50</v>
      </c>
      <c r="BC26" s="89">
        <f t="shared" si="41"/>
        <v>27</v>
      </c>
      <c r="BD26" s="89">
        <f t="shared" si="41"/>
        <v>50</v>
      </c>
      <c r="BE26" s="89">
        <f t="shared" si="41"/>
        <v>19</v>
      </c>
      <c r="BF26" s="89">
        <f t="shared" si="41"/>
        <v>43</v>
      </c>
      <c r="BG26" s="89">
        <f t="shared" si="41"/>
        <v>0</v>
      </c>
      <c r="BH26" s="89">
        <f t="shared" si="41"/>
        <v>0</v>
      </c>
      <c r="BI26" s="89">
        <f t="shared" si="41"/>
        <v>0</v>
      </c>
      <c r="BJ26" s="89">
        <f t="shared" si="41"/>
        <v>0</v>
      </c>
      <c r="BK26" s="89">
        <f t="shared" si="41"/>
        <v>0</v>
      </c>
      <c r="BL26" s="88">
        <f t="shared" si="41"/>
        <v>0</v>
      </c>
    </row>
    <row r="27" spans="1:64" ht="21" customHeight="1" x14ac:dyDescent="0.2">
      <c r="A27" s="369"/>
      <c r="B27" s="374" t="s">
        <v>214</v>
      </c>
      <c r="C27" s="60">
        <f t="shared" si="19"/>
        <v>150</v>
      </c>
      <c r="D27" s="60">
        <f t="shared" si="20"/>
        <v>27</v>
      </c>
      <c r="E27" s="60">
        <f t="shared" si="21"/>
        <v>123</v>
      </c>
      <c r="F27" s="60">
        <f>J27+N27+R27</f>
        <v>27</v>
      </c>
      <c r="G27" s="61">
        <f>K27+O27+S27</f>
        <v>123</v>
      </c>
      <c r="H27" s="60">
        <v>0</v>
      </c>
      <c r="I27" s="61">
        <v>0</v>
      </c>
      <c r="J27" s="60">
        <v>0</v>
      </c>
      <c r="K27" s="61">
        <v>0</v>
      </c>
      <c r="L27" s="60">
        <v>27</v>
      </c>
      <c r="M27" s="60">
        <v>123</v>
      </c>
      <c r="N27" s="60">
        <v>27</v>
      </c>
      <c r="O27" s="60">
        <v>123</v>
      </c>
      <c r="P27" s="60">
        <v>0</v>
      </c>
      <c r="Q27" s="60">
        <v>0</v>
      </c>
      <c r="R27" s="60">
        <v>0</v>
      </c>
      <c r="S27" s="61">
        <v>0</v>
      </c>
      <c r="T27" s="361"/>
      <c r="U27" s="369"/>
      <c r="V27" s="374" t="s">
        <v>214</v>
      </c>
      <c r="W27" s="89">
        <v>100</v>
      </c>
      <c r="X27" s="60">
        <f t="shared" si="23"/>
        <v>69</v>
      </c>
      <c r="Y27" s="89">
        <f t="shared" si="7"/>
        <v>9</v>
      </c>
      <c r="Z27" s="89">
        <f t="shared" si="8"/>
        <v>60</v>
      </c>
      <c r="AA27" s="60">
        <f t="shared" si="9"/>
        <v>9</v>
      </c>
      <c r="AB27" s="60">
        <f t="shared" si="10"/>
        <v>60</v>
      </c>
      <c r="AC27" s="89">
        <v>0</v>
      </c>
      <c r="AD27" s="88">
        <v>0</v>
      </c>
      <c r="AE27" s="88">
        <v>0</v>
      </c>
      <c r="AF27" s="88">
        <v>0</v>
      </c>
      <c r="AG27" s="89">
        <v>9</v>
      </c>
      <c r="AH27" s="89">
        <v>60</v>
      </c>
      <c r="AI27" s="89">
        <v>9</v>
      </c>
      <c r="AJ27" s="89">
        <v>60</v>
      </c>
      <c r="AK27" s="89">
        <v>0</v>
      </c>
      <c r="AL27" s="89">
        <v>0</v>
      </c>
      <c r="AM27" s="89">
        <v>0</v>
      </c>
      <c r="AN27" s="88">
        <v>0</v>
      </c>
      <c r="AO27" s="361"/>
      <c r="AP27" s="369"/>
      <c r="AQ27" s="374" t="s">
        <v>214</v>
      </c>
      <c r="AR27" s="89">
        <f t="shared" si="24"/>
        <v>52</v>
      </c>
      <c r="AS27" s="60">
        <f t="shared" si="11"/>
        <v>14</v>
      </c>
      <c r="AT27" s="60">
        <f t="shared" si="12"/>
        <v>38</v>
      </c>
      <c r="AU27" s="60">
        <v>0</v>
      </c>
      <c r="AV27" s="60">
        <v>0</v>
      </c>
      <c r="AW27" s="60">
        <v>0</v>
      </c>
      <c r="AX27" s="60">
        <v>0</v>
      </c>
      <c r="AY27" s="89">
        <v>0</v>
      </c>
      <c r="AZ27" s="88">
        <v>0</v>
      </c>
      <c r="BA27" s="89">
        <v>14</v>
      </c>
      <c r="BB27" s="89">
        <v>38</v>
      </c>
      <c r="BC27" s="89">
        <v>14</v>
      </c>
      <c r="BD27" s="89">
        <v>38</v>
      </c>
      <c r="BE27" s="89">
        <v>6</v>
      </c>
      <c r="BF27" s="89">
        <v>31</v>
      </c>
      <c r="BG27" s="89">
        <v>0</v>
      </c>
      <c r="BH27" s="89">
        <v>0</v>
      </c>
      <c r="BI27" s="89">
        <v>0</v>
      </c>
      <c r="BJ27" s="89">
        <v>0</v>
      </c>
      <c r="BK27" s="89">
        <v>0</v>
      </c>
      <c r="BL27" s="88">
        <v>0</v>
      </c>
    </row>
    <row r="28" spans="1:64" ht="21" customHeight="1" x14ac:dyDescent="0.2">
      <c r="A28" s="377"/>
      <c r="B28" s="373" t="s">
        <v>215</v>
      </c>
      <c r="C28" s="228">
        <f t="shared" si="19"/>
        <v>54</v>
      </c>
      <c r="D28" s="228">
        <f t="shared" si="20"/>
        <v>23</v>
      </c>
      <c r="E28" s="228">
        <f t="shared" si="21"/>
        <v>31</v>
      </c>
      <c r="F28" s="228">
        <f>J28+N28+R28</f>
        <v>23</v>
      </c>
      <c r="G28" s="226">
        <f>K28+O28+S28</f>
        <v>31</v>
      </c>
      <c r="H28" s="228">
        <v>0</v>
      </c>
      <c r="I28" s="226">
        <v>0</v>
      </c>
      <c r="J28" s="228">
        <v>0</v>
      </c>
      <c r="K28" s="226">
        <v>0</v>
      </c>
      <c r="L28" s="228">
        <v>23</v>
      </c>
      <c r="M28" s="228">
        <v>31</v>
      </c>
      <c r="N28" s="228">
        <v>23</v>
      </c>
      <c r="O28" s="228">
        <v>31</v>
      </c>
      <c r="P28" s="228">
        <v>0</v>
      </c>
      <c r="Q28" s="228">
        <v>0</v>
      </c>
      <c r="R28" s="228">
        <v>0</v>
      </c>
      <c r="S28" s="226">
        <v>0</v>
      </c>
      <c r="T28" s="361"/>
      <c r="U28" s="377"/>
      <c r="V28" s="373" t="s">
        <v>215</v>
      </c>
      <c r="W28" s="250">
        <v>105</v>
      </c>
      <c r="X28" s="228">
        <f t="shared" si="23"/>
        <v>33</v>
      </c>
      <c r="Y28" s="250">
        <f t="shared" si="7"/>
        <v>15</v>
      </c>
      <c r="Z28" s="250">
        <f t="shared" si="8"/>
        <v>18</v>
      </c>
      <c r="AA28" s="228">
        <f t="shared" si="9"/>
        <v>15</v>
      </c>
      <c r="AB28" s="228">
        <f t="shared" si="10"/>
        <v>18</v>
      </c>
      <c r="AC28" s="250">
        <v>0</v>
      </c>
      <c r="AD28" s="249">
        <v>0</v>
      </c>
      <c r="AE28" s="249">
        <v>0</v>
      </c>
      <c r="AF28" s="249">
        <v>0</v>
      </c>
      <c r="AG28" s="250">
        <v>15</v>
      </c>
      <c r="AH28" s="250">
        <v>18</v>
      </c>
      <c r="AI28" s="250">
        <v>15</v>
      </c>
      <c r="AJ28" s="250">
        <v>18</v>
      </c>
      <c r="AK28" s="250">
        <v>0</v>
      </c>
      <c r="AL28" s="250">
        <v>0</v>
      </c>
      <c r="AM28" s="250">
        <v>0</v>
      </c>
      <c r="AN28" s="249">
        <v>0</v>
      </c>
      <c r="AO28" s="361"/>
      <c r="AP28" s="377"/>
      <c r="AQ28" s="373" t="s">
        <v>215</v>
      </c>
      <c r="AR28" s="250">
        <f t="shared" si="24"/>
        <v>25</v>
      </c>
      <c r="AS28" s="228">
        <f t="shared" si="11"/>
        <v>13</v>
      </c>
      <c r="AT28" s="228">
        <f t="shared" si="12"/>
        <v>12</v>
      </c>
      <c r="AU28" s="228">
        <v>0</v>
      </c>
      <c r="AV28" s="228">
        <v>0</v>
      </c>
      <c r="AW28" s="228">
        <v>0</v>
      </c>
      <c r="AX28" s="228">
        <v>0</v>
      </c>
      <c r="AY28" s="250">
        <v>0</v>
      </c>
      <c r="AZ28" s="249">
        <v>0</v>
      </c>
      <c r="BA28" s="250">
        <v>13</v>
      </c>
      <c r="BB28" s="250">
        <v>12</v>
      </c>
      <c r="BC28" s="250">
        <v>13</v>
      </c>
      <c r="BD28" s="250">
        <v>12</v>
      </c>
      <c r="BE28" s="250">
        <v>13</v>
      </c>
      <c r="BF28" s="250">
        <v>12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49">
        <v>0</v>
      </c>
    </row>
    <row r="29" spans="1:64" ht="21" customHeight="1" x14ac:dyDescent="0.2">
      <c r="A29" s="378"/>
      <c r="B29" s="360" t="s">
        <v>216</v>
      </c>
      <c r="C29" s="60">
        <f t="shared" ref="C29:S29" si="42">SUM(C30:C38)</f>
        <v>236</v>
      </c>
      <c r="D29" s="60">
        <f t="shared" si="42"/>
        <v>80</v>
      </c>
      <c r="E29" s="60">
        <f t="shared" si="42"/>
        <v>156</v>
      </c>
      <c r="F29" s="60">
        <f t="shared" si="42"/>
        <v>80</v>
      </c>
      <c r="G29" s="60">
        <f t="shared" si="42"/>
        <v>156</v>
      </c>
      <c r="H29" s="60">
        <f t="shared" si="42"/>
        <v>0</v>
      </c>
      <c r="I29" s="61">
        <f t="shared" si="42"/>
        <v>0</v>
      </c>
      <c r="J29" s="60">
        <f t="shared" si="42"/>
        <v>0</v>
      </c>
      <c r="K29" s="60">
        <f t="shared" si="42"/>
        <v>0</v>
      </c>
      <c r="L29" s="60">
        <f t="shared" si="42"/>
        <v>80</v>
      </c>
      <c r="M29" s="60">
        <f t="shared" si="42"/>
        <v>156</v>
      </c>
      <c r="N29" s="60">
        <f t="shared" si="42"/>
        <v>80</v>
      </c>
      <c r="O29" s="60">
        <f t="shared" si="42"/>
        <v>156</v>
      </c>
      <c r="P29" s="60">
        <f t="shared" si="42"/>
        <v>0</v>
      </c>
      <c r="Q29" s="60">
        <f t="shared" si="42"/>
        <v>0</v>
      </c>
      <c r="R29" s="60">
        <f t="shared" si="42"/>
        <v>0</v>
      </c>
      <c r="S29" s="61">
        <f t="shared" si="42"/>
        <v>0</v>
      </c>
      <c r="T29" s="361"/>
      <c r="U29" s="378"/>
      <c r="V29" s="360" t="s">
        <v>216</v>
      </c>
      <c r="W29" s="60">
        <f>SUM(W30:W38)</f>
        <v>330</v>
      </c>
      <c r="X29" s="60">
        <f>SUM(X30:X38)</f>
        <v>118</v>
      </c>
      <c r="Y29" s="89">
        <f t="shared" si="7"/>
        <v>38</v>
      </c>
      <c r="Z29" s="89">
        <f t="shared" si="8"/>
        <v>80</v>
      </c>
      <c r="AA29" s="89">
        <f t="shared" si="9"/>
        <v>38</v>
      </c>
      <c r="AB29" s="89">
        <f t="shared" si="10"/>
        <v>80</v>
      </c>
      <c r="AC29" s="89">
        <f t="shared" ref="AC29:AN29" si="43">SUM(AC30:AC38)</f>
        <v>0</v>
      </c>
      <c r="AD29" s="88">
        <f t="shared" si="43"/>
        <v>0</v>
      </c>
      <c r="AE29" s="89">
        <f t="shared" si="43"/>
        <v>0</v>
      </c>
      <c r="AF29" s="88">
        <f t="shared" si="43"/>
        <v>0</v>
      </c>
      <c r="AG29" s="89">
        <f t="shared" si="43"/>
        <v>38</v>
      </c>
      <c r="AH29" s="89">
        <f t="shared" si="43"/>
        <v>80</v>
      </c>
      <c r="AI29" s="89">
        <f t="shared" si="43"/>
        <v>38</v>
      </c>
      <c r="AJ29" s="89">
        <f t="shared" si="43"/>
        <v>80</v>
      </c>
      <c r="AK29" s="89">
        <f t="shared" si="43"/>
        <v>0</v>
      </c>
      <c r="AL29" s="89">
        <f t="shared" si="43"/>
        <v>0</v>
      </c>
      <c r="AM29" s="89">
        <f t="shared" si="43"/>
        <v>0</v>
      </c>
      <c r="AN29" s="88">
        <f t="shared" si="43"/>
        <v>0</v>
      </c>
      <c r="AO29" s="361"/>
      <c r="AP29" s="378"/>
      <c r="AQ29" s="360" t="s">
        <v>216</v>
      </c>
      <c r="AR29" s="60">
        <f>SUM(AR30:AR38)</f>
        <v>123</v>
      </c>
      <c r="AS29" s="60">
        <f t="shared" si="11"/>
        <v>41</v>
      </c>
      <c r="AT29" s="60">
        <f>AV29+BB29+BH29</f>
        <v>82</v>
      </c>
      <c r="AU29" s="60">
        <f t="shared" ref="AU29:BL29" si="44">SUM(AU30:AU38)</f>
        <v>0</v>
      </c>
      <c r="AV29" s="60">
        <f t="shared" si="44"/>
        <v>0</v>
      </c>
      <c r="AW29" s="60">
        <f t="shared" si="44"/>
        <v>0</v>
      </c>
      <c r="AX29" s="60">
        <f t="shared" si="44"/>
        <v>0</v>
      </c>
      <c r="AY29" s="60">
        <f t="shared" si="44"/>
        <v>0</v>
      </c>
      <c r="AZ29" s="344">
        <f t="shared" si="44"/>
        <v>0</v>
      </c>
      <c r="BA29" s="60">
        <f t="shared" si="44"/>
        <v>41</v>
      </c>
      <c r="BB29" s="60">
        <f t="shared" si="44"/>
        <v>82</v>
      </c>
      <c r="BC29" s="60">
        <f t="shared" si="44"/>
        <v>41</v>
      </c>
      <c r="BD29" s="60">
        <f t="shared" si="44"/>
        <v>82</v>
      </c>
      <c r="BE29" s="60">
        <f t="shared" si="44"/>
        <v>32</v>
      </c>
      <c r="BF29" s="60">
        <f t="shared" si="44"/>
        <v>75</v>
      </c>
      <c r="BG29" s="60">
        <f t="shared" si="44"/>
        <v>0</v>
      </c>
      <c r="BH29" s="60">
        <f t="shared" si="44"/>
        <v>0</v>
      </c>
      <c r="BI29" s="60">
        <f t="shared" si="44"/>
        <v>0</v>
      </c>
      <c r="BJ29" s="60">
        <f t="shared" si="44"/>
        <v>0</v>
      </c>
      <c r="BK29" s="60">
        <f t="shared" si="44"/>
        <v>0</v>
      </c>
      <c r="BL29" s="61">
        <f t="shared" si="44"/>
        <v>0</v>
      </c>
    </row>
    <row r="30" spans="1:64" ht="21" customHeight="1" x14ac:dyDescent="0.2">
      <c r="A30" s="369"/>
      <c r="B30" s="374" t="s">
        <v>325</v>
      </c>
      <c r="C30" s="60">
        <f>D30+E30</f>
        <v>57</v>
      </c>
      <c r="D30" s="60">
        <f>H30+L30+P30</f>
        <v>11</v>
      </c>
      <c r="E30" s="60">
        <f>I30+M30+Q30</f>
        <v>46</v>
      </c>
      <c r="F30" s="60">
        <f>J30+N30+R30</f>
        <v>11</v>
      </c>
      <c r="G30" s="61">
        <f>K30+O30+S30</f>
        <v>46</v>
      </c>
      <c r="H30" s="60">
        <v>0</v>
      </c>
      <c r="I30" s="61">
        <v>0</v>
      </c>
      <c r="J30" s="60">
        <v>0</v>
      </c>
      <c r="K30" s="61">
        <v>0</v>
      </c>
      <c r="L30" s="60">
        <v>11</v>
      </c>
      <c r="M30" s="60">
        <v>46</v>
      </c>
      <c r="N30" s="60">
        <v>11</v>
      </c>
      <c r="O30" s="60">
        <v>46</v>
      </c>
      <c r="P30" s="60">
        <v>0</v>
      </c>
      <c r="Q30" s="60">
        <v>0</v>
      </c>
      <c r="R30" s="60">
        <v>0</v>
      </c>
      <c r="S30" s="61">
        <v>0</v>
      </c>
      <c r="T30" s="361"/>
      <c r="U30" s="369"/>
      <c r="V30" s="374" t="s">
        <v>325</v>
      </c>
      <c r="W30" s="60">
        <v>35</v>
      </c>
      <c r="X30" s="60">
        <f>Y30+Z30</f>
        <v>26</v>
      </c>
      <c r="Y30" s="89">
        <f t="shared" si="7"/>
        <v>4</v>
      </c>
      <c r="Z30" s="89">
        <f t="shared" si="8"/>
        <v>22</v>
      </c>
      <c r="AA30" s="60">
        <f>AE30+AI30+AM30</f>
        <v>4</v>
      </c>
      <c r="AB30" s="60">
        <f>AF30+AJ30+AN30</f>
        <v>22</v>
      </c>
      <c r="AC30" s="89">
        <v>0</v>
      </c>
      <c r="AD30" s="88">
        <v>0</v>
      </c>
      <c r="AE30" s="88">
        <v>0</v>
      </c>
      <c r="AF30" s="88">
        <v>0</v>
      </c>
      <c r="AG30" s="89">
        <v>4</v>
      </c>
      <c r="AH30" s="89">
        <v>22</v>
      </c>
      <c r="AI30" s="89">
        <v>4</v>
      </c>
      <c r="AJ30" s="89">
        <v>22</v>
      </c>
      <c r="AK30" s="89">
        <v>0</v>
      </c>
      <c r="AL30" s="89">
        <v>0</v>
      </c>
      <c r="AM30" s="89">
        <v>0</v>
      </c>
      <c r="AN30" s="88">
        <v>0</v>
      </c>
      <c r="AO30" s="361"/>
      <c r="AP30" s="369"/>
      <c r="AQ30" s="374" t="s">
        <v>325</v>
      </c>
      <c r="AR30" s="89">
        <f>AS30+AT30</f>
        <v>34</v>
      </c>
      <c r="AS30" s="60">
        <f>AU30+BA30+BG30</f>
        <v>4</v>
      </c>
      <c r="AT30" s="60">
        <f>AV30+BB30+BH30</f>
        <v>30</v>
      </c>
      <c r="AU30" s="60">
        <v>0</v>
      </c>
      <c r="AV30" s="60">
        <v>0</v>
      </c>
      <c r="AW30" s="60">
        <v>0</v>
      </c>
      <c r="AX30" s="60">
        <v>0</v>
      </c>
      <c r="AY30" s="89">
        <v>0</v>
      </c>
      <c r="AZ30" s="88">
        <v>0</v>
      </c>
      <c r="BA30" s="89">
        <v>4</v>
      </c>
      <c r="BB30" s="89">
        <v>30</v>
      </c>
      <c r="BC30" s="89">
        <v>4</v>
      </c>
      <c r="BD30" s="89">
        <v>30</v>
      </c>
      <c r="BE30" s="89">
        <v>3</v>
      </c>
      <c r="BF30" s="89">
        <v>29</v>
      </c>
      <c r="BG30" s="89">
        <v>0</v>
      </c>
      <c r="BH30" s="89">
        <v>0</v>
      </c>
      <c r="BI30" s="89">
        <v>0</v>
      </c>
      <c r="BJ30" s="89">
        <v>0</v>
      </c>
      <c r="BK30" s="89">
        <v>0</v>
      </c>
      <c r="BL30" s="88">
        <v>0</v>
      </c>
    </row>
    <row r="31" spans="1:64" ht="21" customHeight="1" x14ac:dyDescent="0.2">
      <c r="A31" s="369"/>
      <c r="B31" s="374" t="s">
        <v>143</v>
      </c>
      <c r="C31" s="60">
        <f t="shared" si="19"/>
        <v>0</v>
      </c>
      <c r="D31" s="60">
        <f t="shared" si="20"/>
        <v>0</v>
      </c>
      <c r="E31" s="60">
        <f t="shared" si="21"/>
        <v>0</v>
      </c>
      <c r="F31" s="60">
        <f t="shared" ref="F31:G38" si="45">J31+N31+R31</f>
        <v>0</v>
      </c>
      <c r="G31" s="61">
        <f t="shared" si="45"/>
        <v>0</v>
      </c>
      <c r="H31" s="60">
        <v>0</v>
      </c>
      <c r="I31" s="61">
        <v>0</v>
      </c>
      <c r="J31" s="60">
        <v>0</v>
      </c>
      <c r="K31" s="61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1">
        <v>0</v>
      </c>
      <c r="T31" s="361"/>
      <c r="U31" s="369"/>
      <c r="V31" s="374" t="s">
        <v>143</v>
      </c>
      <c r="W31" s="89">
        <v>20</v>
      </c>
      <c r="X31" s="60">
        <f t="shared" si="23"/>
        <v>0</v>
      </c>
      <c r="Y31" s="89">
        <f t="shared" si="7"/>
        <v>0</v>
      </c>
      <c r="Z31" s="89">
        <f t="shared" si="8"/>
        <v>0</v>
      </c>
      <c r="AA31" s="60">
        <f t="shared" si="9"/>
        <v>0</v>
      </c>
      <c r="AB31" s="60">
        <f t="shared" si="10"/>
        <v>0</v>
      </c>
      <c r="AC31" s="89">
        <v>0</v>
      </c>
      <c r="AD31" s="88">
        <v>0</v>
      </c>
      <c r="AE31" s="88">
        <v>0</v>
      </c>
      <c r="AF31" s="88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8">
        <v>0</v>
      </c>
      <c r="AO31" s="361"/>
      <c r="AP31" s="369"/>
      <c r="AQ31" s="374" t="s">
        <v>143</v>
      </c>
      <c r="AR31" s="89">
        <f t="shared" si="24"/>
        <v>0</v>
      </c>
      <c r="AS31" s="60">
        <f t="shared" si="11"/>
        <v>0</v>
      </c>
      <c r="AT31" s="60">
        <f t="shared" si="12"/>
        <v>0</v>
      </c>
      <c r="AU31" s="60">
        <v>0</v>
      </c>
      <c r="AV31" s="60">
        <v>0</v>
      </c>
      <c r="AW31" s="60">
        <v>0</v>
      </c>
      <c r="AX31" s="60">
        <v>0</v>
      </c>
      <c r="AY31" s="89">
        <v>0</v>
      </c>
      <c r="AZ31" s="88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0</v>
      </c>
      <c r="BH31" s="89">
        <v>0</v>
      </c>
      <c r="BI31" s="89">
        <v>0</v>
      </c>
      <c r="BJ31" s="89">
        <v>0</v>
      </c>
      <c r="BK31" s="89">
        <v>0</v>
      </c>
      <c r="BL31" s="88">
        <v>0</v>
      </c>
    </row>
    <row r="32" spans="1:64" ht="21" customHeight="1" x14ac:dyDescent="0.2">
      <c r="A32" s="369"/>
      <c r="B32" s="374" t="s">
        <v>364</v>
      </c>
      <c r="C32" s="60">
        <f t="shared" ref="C32" si="46">D32+E32</f>
        <v>0</v>
      </c>
      <c r="D32" s="60">
        <f t="shared" ref="D32" si="47">H32+L32+P32</f>
        <v>0</v>
      </c>
      <c r="E32" s="60">
        <f t="shared" ref="E32" si="48">I32+M32+Q32</f>
        <v>0</v>
      </c>
      <c r="F32" s="60">
        <f t="shared" ref="F32" si="49">J32+N32+R32</f>
        <v>0</v>
      </c>
      <c r="G32" s="339">
        <f t="shared" ref="G32" si="50">K32+O32+S32</f>
        <v>0</v>
      </c>
      <c r="H32" s="60">
        <v>0</v>
      </c>
      <c r="I32" s="339">
        <v>0</v>
      </c>
      <c r="J32" s="60">
        <v>0</v>
      </c>
      <c r="K32" s="339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339">
        <v>0</v>
      </c>
      <c r="T32" s="361"/>
      <c r="U32" s="369"/>
      <c r="V32" s="374" t="s">
        <v>364</v>
      </c>
      <c r="W32" s="89">
        <v>15</v>
      </c>
      <c r="X32" s="60">
        <f t="shared" ref="X32" si="51">Y32+Z32</f>
        <v>0</v>
      </c>
      <c r="Y32" s="89">
        <f t="shared" ref="Y32" si="52">AC32+AG32+AK32</f>
        <v>0</v>
      </c>
      <c r="Z32" s="89">
        <f t="shared" ref="Z32" si="53">AD32+AH32+AL32</f>
        <v>0</v>
      </c>
      <c r="AA32" s="89">
        <f t="shared" si="9"/>
        <v>0</v>
      </c>
      <c r="AB32" s="89">
        <f t="shared" si="10"/>
        <v>0</v>
      </c>
      <c r="AC32" s="89">
        <v>0</v>
      </c>
      <c r="AD32" s="88">
        <v>0</v>
      </c>
      <c r="AE32" s="88">
        <v>0</v>
      </c>
      <c r="AF32" s="88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8">
        <v>0</v>
      </c>
      <c r="AO32" s="361"/>
      <c r="AP32" s="369"/>
      <c r="AQ32" s="374" t="s">
        <v>364</v>
      </c>
      <c r="AR32" s="89">
        <f t="shared" si="24"/>
        <v>0</v>
      </c>
      <c r="AS32" s="60">
        <f t="shared" si="11"/>
        <v>0</v>
      </c>
      <c r="AT32" s="60">
        <f t="shared" si="12"/>
        <v>0</v>
      </c>
      <c r="AU32" s="60">
        <v>0</v>
      </c>
      <c r="AV32" s="60">
        <v>0</v>
      </c>
      <c r="AW32" s="60">
        <v>0</v>
      </c>
      <c r="AX32" s="60">
        <v>0</v>
      </c>
      <c r="AY32" s="89">
        <v>0</v>
      </c>
      <c r="AZ32" s="88">
        <v>0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9">
        <v>0</v>
      </c>
      <c r="BH32" s="89">
        <v>0</v>
      </c>
      <c r="BI32" s="89">
        <v>0</v>
      </c>
      <c r="BJ32" s="89">
        <v>0</v>
      </c>
      <c r="BK32" s="89">
        <v>0</v>
      </c>
      <c r="BL32" s="88">
        <v>0</v>
      </c>
    </row>
    <row r="33" spans="1:64" ht="21" customHeight="1" x14ac:dyDescent="0.2">
      <c r="A33" s="369"/>
      <c r="B33" s="374" t="s">
        <v>328</v>
      </c>
      <c r="C33" s="60">
        <f t="shared" si="19"/>
        <v>7</v>
      </c>
      <c r="D33" s="60">
        <f t="shared" si="20"/>
        <v>0</v>
      </c>
      <c r="E33" s="60">
        <f t="shared" si="21"/>
        <v>7</v>
      </c>
      <c r="F33" s="60">
        <f t="shared" si="45"/>
        <v>0</v>
      </c>
      <c r="G33" s="61">
        <f t="shared" si="45"/>
        <v>7</v>
      </c>
      <c r="H33" s="60">
        <v>0</v>
      </c>
      <c r="I33" s="61">
        <v>0</v>
      </c>
      <c r="J33" s="60">
        <v>0</v>
      </c>
      <c r="K33" s="61">
        <v>0</v>
      </c>
      <c r="L33" s="60">
        <v>0</v>
      </c>
      <c r="M33" s="60">
        <v>7</v>
      </c>
      <c r="N33" s="60">
        <v>0</v>
      </c>
      <c r="O33" s="60">
        <v>7</v>
      </c>
      <c r="P33" s="60">
        <v>0</v>
      </c>
      <c r="Q33" s="60">
        <v>0</v>
      </c>
      <c r="R33" s="60">
        <v>0</v>
      </c>
      <c r="S33" s="61">
        <v>0</v>
      </c>
      <c r="T33" s="361"/>
      <c r="U33" s="369"/>
      <c r="V33" s="374" t="s">
        <v>328</v>
      </c>
      <c r="W33" s="89">
        <v>20</v>
      </c>
      <c r="X33" s="60">
        <f t="shared" si="23"/>
        <v>1</v>
      </c>
      <c r="Y33" s="89">
        <f t="shared" si="7"/>
        <v>0</v>
      </c>
      <c r="Z33" s="89">
        <f t="shared" si="8"/>
        <v>1</v>
      </c>
      <c r="AA33" s="60">
        <f t="shared" si="9"/>
        <v>0</v>
      </c>
      <c r="AB33" s="60">
        <f t="shared" si="10"/>
        <v>1</v>
      </c>
      <c r="AC33" s="89">
        <v>0</v>
      </c>
      <c r="AD33" s="88">
        <v>0</v>
      </c>
      <c r="AE33" s="88">
        <v>0</v>
      </c>
      <c r="AF33" s="88">
        <v>0</v>
      </c>
      <c r="AG33" s="89">
        <v>0</v>
      </c>
      <c r="AH33" s="89">
        <v>1</v>
      </c>
      <c r="AI33" s="89">
        <v>0</v>
      </c>
      <c r="AJ33" s="89">
        <v>1</v>
      </c>
      <c r="AK33" s="89">
        <v>0</v>
      </c>
      <c r="AL33" s="89">
        <v>0</v>
      </c>
      <c r="AM33" s="89">
        <v>0</v>
      </c>
      <c r="AN33" s="88">
        <v>0</v>
      </c>
      <c r="AO33" s="361"/>
      <c r="AP33" s="369"/>
      <c r="AQ33" s="374" t="s">
        <v>328</v>
      </c>
      <c r="AR33" s="89">
        <f t="shared" si="24"/>
        <v>1</v>
      </c>
      <c r="AS33" s="60">
        <f t="shared" si="11"/>
        <v>0</v>
      </c>
      <c r="AT33" s="60">
        <f t="shared" si="12"/>
        <v>1</v>
      </c>
      <c r="AU33" s="60">
        <v>0</v>
      </c>
      <c r="AV33" s="60">
        <v>0</v>
      </c>
      <c r="AW33" s="60">
        <v>0</v>
      </c>
      <c r="AX33" s="60">
        <v>0</v>
      </c>
      <c r="AY33" s="89">
        <v>0</v>
      </c>
      <c r="AZ33" s="88">
        <v>0</v>
      </c>
      <c r="BA33" s="89">
        <v>0</v>
      </c>
      <c r="BB33" s="89">
        <v>1</v>
      </c>
      <c r="BC33" s="89">
        <v>0</v>
      </c>
      <c r="BD33" s="89">
        <v>1</v>
      </c>
      <c r="BE33" s="89">
        <v>0</v>
      </c>
      <c r="BF33" s="89">
        <v>1</v>
      </c>
      <c r="BG33" s="89">
        <v>0</v>
      </c>
      <c r="BH33" s="89">
        <v>0</v>
      </c>
      <c r="BI33" s="89">
        <v>0</v>
      </c>
      <c r="BJ33" s="89">
        <v>0</v>
      </c>
      <c r="BK33" s="89">
        <v>0</v>
      </c>
      <c r="BL33" s="88">
        <v>0</v>
      </c>
    </row>
    <row r="34" spans="1:64" ht="21" customHeight="1" x14ac:dyDescent="0.2">
      <c r="A34" s="369"/>
      <c r="B34" s="374" t="s">
        <v>329</v>
      </c>
      <c r="C34" s="60">
        <f t="shared" si="19"/>
        <v>2</v>
      </c>
      <c r="D34" s="60">
        <f t="shared" si="20"/>
        <v>1</v>
      </c>
      <c r="E34" s="60">
        <f t="shared" si="21"/>
        <v>1</v>
      </c>
      <c r="F34" s="60">
        <f t="shared" si="45"/>
        <v>1</v>
      </c>
      <c r="G34" s="61">
        <f t="shared" si="45"/>
        <v>1</v>
      </c>
      <c r="H34" s="60">
        <v>0</v>
      </c>
      <c r="I34" s="61">
        <v>0</v>
      </c>
      <c r="J34" s="60">
        <v>0</v>
      </c>
      <c r="K34" s="61">
        <v>0</v>
      </c>
      <c r="L34" s="60">
        <v>1</v>
      </c>
      <c r="M34" s="60">
        <v>1</v>
      </c>
      <c r="N34" s="60">
        <v>1</v>
      </c>
      <c r="O34" s="60">
        <v>1</v>
      </c>
      <c r="P34" s="60">
        <v>0</v>
      </c>
      <c r="Q34" s="60">
        <v>0</v>
      </c>
      <c r="R34" s="60">
        <v>0</v>
      </c>
      <c r="S34" s="61">
        <v>0</v>
      </c>
      <c r="T34" s="361"/>
      <c r="U34" s="369"/>
      <c r="V34" s="374" t="s">
        <v>329</v>
      </c>
      <c r="W34" s="89">
        <v>10</v>
      </c>
      <c r="X34" s="60">
        <f t="shared" si="23"/>
        <v>2</v>
      </c>
      <c r="Y34" s="89">
        <f t="shared" si="7"/>
        <v>1</v>
      </c>
      <c r="Z34" s="89">
        <f t="shared" si="8"/>
        <v>1</v>
      </c>
      <c r="AA34" s="60">
        <f t="shared" si="9"/>
        <v>1</v>
      </c>
      <c r="AB34" s="60">
        <f t="shared" si="10"/>
        <v>1</v>
      </c>
      <c r="AC34" s="89">
        <v>0</v>
      </c>
      <c r="AD34" s="88">
        <v>0</v>
      </c>
      <c r="AE34" s="88">
        <v>0</v>
      </c>
      <c r="AF34" s="88">
        <v>0</v>
      </c>
      <c r="AG34" s="89">
        <v>1</v>
      </c>
      <c r="AH34" s="89">
        <v>1</v>
      </c>
      <c r="AI34" s="89">
        <v>1</v>
      </c>
      <c r="AJ34" s="89">
        <v>1</v>
      </c>
      <c r="AK34" s="89">
        <v>0</v>
      </c>
      <c r="AL34" s="89">
        <v>0</v>
      </c>
      <c r="AM34" s="89">
        <v>0</v>
      </c>
      <c r="AN34" s="88">
        <v>0</v>
      </c>
      <c r="AO34" s="361"/>
      <c r="AP34" s="369"/>
      <c r="AQ34" s="374" t="s">
        <v>329</v>
      </c>
      <c r="AR34" s="89">
        <f t="shared" si="24"/>
        <v>0</v>
      </c>
      <c r="AS34" s="60">
        <f t="shared" si="11"/>
        <v>0</v>
      </c>
      <c r="AT34" s="60">
        <f t="shared" si="12"/>
        <v>0</v>
      </c>
      <c r="AU34" s="60">
        <v>0</v>
      </c>
      <c r="AV34" s="60">
        <v>0</v>
      </c>
      <c r="AW34" s="60">
        <v>0</v>
      </c>
      <c r="AX34" s="60">
        <v>0</v>
      </c>
      <c r="AY34" s="89">
        <v>0</v>
      </c>
      <c r="AZ34" s="88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89">
        <v>0</v>
      </c>
      <c r="BH34" s="89">
        <v>0</v>
      </c>
      <c r="BI34" s="89">
        <v>0</v>
      </c>
      <c r="BJ34" s="89">
        <v>0</v>
      </c>
      <c r="BK34" s="89">
        <v>0</v>
      </c>
      <c r="BL34" s="88">
        <v>0</v>
      </c>
    </row>
    <row r="35" spans="1:64" ht="21" customHeight="1" x14ac:dyDescent="0.2">
      <c r="A35" s="369"/>
      <c r="B35" s="374" t="s">
        <v>326</v>
      </c>
      <c r="C35" s="60">
        <f>D35+E35</f>
        <v>3</v>
      </c>
      <c r="D35" s="60">
        <f>H35+L35+P35</f>
        <v>2</v>
      </c>
      <c r="E35" s="60">
        <f>I35+M35+Q35</f>
        <v>1</v>
      </c>
      <c r="F35" s="60">
        <f>J35+N35+R35</f>
        <v>2</v>
      </c>
      <c r="G35" s="61">
        <f>K35+O35+S35</f>
        <v>1</v>
      </c>
      <c r="H35" s="60">
        <v>0</v>
      </c>
      <c r="I35" s="61">
        <v>0</v>
      </c>
      <c r="J35" s="60">
        <v>0</v>
      </c>
      <c r="K35" s="61">
        <v>0</v>
      </c>
      <c r="L35" s="60">
        <v>2</v>
      </c>
      <c r="M35" s="60">
        <v>1</v>
      </c>
      <c r="N35" s="60">
        <v>2</v>
      </c>
      <c r="O35" s="60">
        <v>1</v>
      </c>
      <c r="P35" s="60">
        <v>0</v>
      </c>
      <c r="Q35" s="60">
        <v>0</v>
      </c>
      <c r="R35" s="60">
        <v>0</v>
      </c>
      <c r="S35" s="61">
        <v>0</v>
      </c>
      <c r="T35" s="361"/>
      <c r="U35" s="369"/>
      <c r="V35" s="374" t="s">
        <v>326</v>
      </c>
      <c r="W35" s="89">
        <v>20</v>
      </c>
      <c r="X35" s="60">
        <f>Y35+Z35</f>
        <v>3</v>
      </c>
      <c r="Y35" s="89">
        <f t="shared" si="7"/>
        <v>2</v>
      </c>
      <c r="Z35" s="89">
        <f t="shared" si="8"/>
        <v>1</v>
      </c>
      <c r="AA35" s="60">
        <f>AE35+AI35+AM35</f>
        <v>2</v>
      </c>
      <c r="AB35" s="60">
        <f>AF35+AJ35+AN35</f>
        <v>1</v>
      </c>
      <c r="AC35" s="89">
        <v>0</v>
      </c>
      <c r="AD35" s="88">
        <v>0</v>
      </c>
      <c r="AE35" s="88">
        <v>0</v>
      </c>
      <c r="AF35" s="88">
        <v>0</v>
      </c>
      <c r="AG35" s="89">
        <v>2</v>
      </c>
      <c r="AH35" s="89">
        <v>1</v>
      </c>
      <c r="AI35" s="89">
        <v>2</v>
      </c>
      <c r="AJ35" s="89">
        <v>1</v>
      </c>
      <c r="AK35" s="89">
        <v>0</v>
      </c>
      <c r="AL35" s="89">
        <v>0</v>
      </c>
      <c r="AM35" s="89">
        <v>0</v>
      </c>
      <c r="AN35" s="88">
        <v>0</v>
      </c>
      <c r="AO35" s="361"/>
      <c r="AP35" s="369"/>
      <c r="AQ35" s="374" t="s">
        <v>326</v>
      </c>
      <c r="AR35" s="89">
        <f>AS35+AT35</f>
        <v>3</v>
      </c>
      <c r="AS35" s="60">
        <f>AU35+BA35+BG35</f>
        <v>1</v>
      </c>
      <c r="AT35" s="60">
        <f>AV35+BB35+BH35</f>
        <v>2</v>
      </c>
      <c r="AU35" s="60">
        <v>0</v>
      </c>
      <c r="AV35" s="60">
        <v>0</v>
      </c>
      <c r="AW35" s="60">
        <v>0</v>
      </c>
      <c r="AX35" s="60">
        <v>0</v>
      </c>
      <c r="AY35" s="89">
        <v>0</v>
      </c>
      <c r="AZ35" s="88">
        <v>0</v>
      </c>
      <c r="BA35" s="89">
        <v>1</v>
      </c>
      <c r="BB35" s="89">
        <v>2</v>
      </c>
      <c r="BC35" s="89">
        <v>1</v>
      </c>
      <c r="BD35" s="89">
        <v>2</v>
      </c>
      <c r="BE35" s="89">
        <v>1</v>
      </c>
      <c r="BF35" s="89">
        <v>2</v>
      </c>
      <c r="BG35" s="89">
        <v>0</v>
      </c>
      <c r="BH35" s="89">
        <v>0</v>
      </c>
      <c r="BI35" s="89">
        <v>0</v>
      </c>
      <c r="BJ35" s="89">
        <v>0</v>
      </c>
      <c r="BK35" s="89">
        <v>0</v>
      </c>
      <c r="BL35" s="88">
        <v>0</v>
      </c>
    </row>
    <row r="36" spans="1:64" ht="21" customHeight="1" x14ac:dyDescent="0.2">
      <c r="A36" s="369"/>
      <c r="B36" s="374" t="s">
        <v>217</v>
      </c>
      <c r="C36" s="60">
        <f t="shared" si="19"/>
        <v>47</v>
      </c>
      <c r="D36" s="60">
        <f t="shared" si="20"/>
        <v>39</v>
      </c>
      <c r="E36" s="60">
        <f t="shared" si="21"/>
        <v>8</v>
      </c>
      <c r="F36" s="60">
        <f t="shared" si="45"/>
        <v>39</v>
      </c>
      <c r="G36" s="61">
        <f t="shared" si="45"/>
        <v>8</v>
      </c>
      <c r="H36" s="60">
        <v>0</v>
      </c>
      <c r="I36" s="61">
        <v>0</v>
      </c>
      <c r="J36" s="60">
        <v>0</v>
      </c>
      <c r="K36" s="61">
        <v>0</v>
      </c>
      <c r="L36" s="60">
        <v>39</v>
      </c>
      <c r="M36" s="60">
        <v>8</v>
      </c>
      <c r="N36" s="60">
        <v>39</v>
      </c>
      <c r="O36" s="60">
        <v>8</v>
      </c>
      <c r="P36" s="60">
        <v>0</v>
      </c>
      <c r="Q36" s="60">
        <v>0</v>
      </c>
      <c r="R36" s="60">
        <v>0</v>
      </c>
      <c r="S36" s="61">
        <v>0</v>
      </c>
      <c r="T36" s="361"/>
      <c r="U36" s="369"/>
      <c r="V36" s="374" t="s">
        <v>217</v>
      </c>
      <c r="W36" s="89">
        <v>60</v>
      </c>
      <c r="X36" s="60">
        <f t="shared" si="23"/>
        <v>19</v>
      </c>
      <c r="Y36" s="89">
        <f t="shared" si="7"/>
        <v>14</v>
      </c>
      <c r="Z36" s="89">
        <f t="shared" si="8"/>
        <v>5</v>
      </c>
      <c r="AA36" s="60">
        <f t="shared" si="9"/>
        <v>14</v>
      </c>
      <c r="AB36" s="60">
        <f t="shared" si="10"/>
        <v>5</v>
      </c>
      <c r="AC36" s="89">
        <v>0</v>
      </c>
      <c r="AD36" s="88">
        <v>0</v>
      </c>
      <c r="AE36" s="88">
        <v>0</v>
      </c>
      <c r="AF36" s="88">
        <v>0</v>
      </c>
      <c r="AG36" s="89">
        <v>14</v>
      </c>
      <c r="AH36" s="89">
        <v>5</v>
      </c>
      <c r="AI36" s="89">
        <v>14</v>
      </c>
      <c r="AJ36" s="89">
        <v>5</v>
      </c>
      <c r="AK36" s="89">
        <v>0</v>
      </c>
      <c r="AL36" s="89">
        <v>0</v>
      </c>
      <c r="AM36" s="89">
        <v>0</v>
      </c>
      <c r="AN36" s="88">
        <v>0</v>
      </c>
      <c r="AO36" s="361"/>
      <c r="AP36" s="369"/>
      <c r="AQ36" s="374" t="s">
        <v>217</v>
      </c>
      <c r="AR36" s="89">
        <f t="shared" si="24"/>
        <v>29</v>
      </c>
      <c r="AS36" s="60">
        <f t="shared" si="11"/>
        <v>21</v>
      </c>
      <c r="AT36" s="60">
        <f t="shared" si="12"/>
        <v>8</v>
      </c>
      <c r="AU36" s="60">
        <v>0</v>
      </c>
      <c r="AV36" s="60">
        <v>0</v>
      </c>
      <c r="AW36" s="60">
        <v>0</v>
      </c>
      <c r="AX36" s="60">
        <v>0</v>
      </c>
      <c r="AY36" s="89">
        <v>0</v>
      </c>
      <c r="AZ36" s="88">
        <v>0</v>
      </c>
      <c r="BA36" s="89">
        <v>21</v>
      </c>
      <c r="BB36" s="89">
        <v>8</v>
      </c>
      <c r="BC36" s="89">
        <v>21</v>
      </c>
      <c r="BD36" s="89">
        <v>8</v>
      </c>
      <c r="BE36" s="89">
        <v>21</v>
      </c>
      <c r="BF36" s="89">
        <v>8</v>
      </c>
      <c r="BG36" s="89">
        <v>0</v>
      </c>
      <c r="BH36" s="89">
        <v>0</v>
      </c>
      <c r="BI36" s="89">
        <v>0</v>
      </c>
      <c r="BJ36" s="89">
        <v>0</v>
      </c>
      <c r="BK36" s="89">
        <v>0</v>
      </c>
      <c r="BL36" s="88">
        <v>0</v>
      </c>
    </row>
    <row r="37" spans="1:64" ht="21" customHeight="1" x14ac:dyDescent="0.2">
      <c r="A37" s="369"/>
      <c r="B37" s="374" t="s">
        <v>218</v>
      </c>
      <c r="C37" s="60">
        <f t="shared" si="19"/>
        <v>62</v>
      </c>
      <c r="D37" s="60">
        <f t="shared" si="20"/>
        <v>10</v>
      </c>
      <c r="E37" s="60">
        <f t="shared" si="21"/>
        <v>52</v>
      </c>
      <c r="F37" s="60">
        <f t="shared" si="45"/>
        <v>10</v>
      </c>
      <c r="G37" s="61">
        <f t="shared" si="45"/>
        <v>52</v>
      </c>
      <c r="H37" s="60">
        <v>0</v>
      </c>
      <c r="I37" s="61">
        <v>0</v>
      </c>
      <c r="J37" s="60">
        <v>0</v>
      </c>
      <c r="K37" s="61">
        <v>0</v>
      </c>
      <c r="L37" s="60">
        <v>10</v>
      </c>
      <c r="M37" s="60">
        <v>52</v>
      </c>
      <c r="N37" s="60">
        <v>10</v>
      </c>
      <c r="O37" s="60">
        <v>52</v>
      </c>
      <c r="P37" s="60">
        <v>0</v>
      </c>
      <c r="Q37" s="60">
        <v>0</v>
      </c>
      <c r="R37" s="60">
        <v>0</v>
      </c>
      <c r="S37" s="61">
        <v>0</v>
      </c>
      <c r="T37" s="361"/>
      <c r="U37" s="369"/>
      <c r="V37" s="374" t="s">
        <v>218</v>
      </c>
      <c r="W37" s="89">
        <v>110</v>
      </c>
      <c r="X37" s="60">
        <f t="shared" si="23"/>
        <v>36</v>
      </c>
      <c r="Y37" s="89">
        <f t="shared" si="7"/>
        <v>5</v>
      </c>
      <c r="Z37" s="89">
        <f t="shared" si="8"/>
        <v>31</v>
      </c>
      <c r="AA37" s="60">
        <f t="shared" si="9"/>
        <v>5</v>
      </c>
      <c r="AB37" s="60">
        <f t="shared" si="10"/>
        <v>31</v>
      </c>
      <c r="AC37" s="89">
        <v>0</v>
      </c>
      <c r="AD37" s="88">
        <v>0</v>
      </c>
      <c r="AE37" s="88">
        <v>0</v>
      </c>
      <c r="AF37" s="88">
        <v>0</v>
      </c>
      <c r="AG37" s="89">
        <v>5</v>
      </c>
      <c r="AH37" s="89">
        <v>31</v>
      </c>
      <c r="AI37" s="89">
        <v>5</v>
      </c>
      <c r="AJ37" s="89">
        <v>31</v>
      </c>
      <c r="AK37" s="89">
        <v>0</v>
      </c>
      <c r="AL37" s="89">
        <v>0</v>
      </c>
      <c r="AM37" s="89">
        <v>0</v>
      </c>
      <c r="AN37" s="88">
        <v>0</v>
      </c>
      <c r="AO37" s="361"/>
      <c r="AP37" s="369"/>
      <c r="AQ37" s="374" t="s">
        <v>218</v>
      </c>
      <c r="AR37" s="89">
        <f t="shared" si="24"/>
        <v>28</v>
      </c>
      <c r="AS37" s="60">
        <f t="shared" si="11"/>
        <v>3</v>
      </c>
      <c r="AT37" s="60">
        <f t="shared" si="12"/>
        <v>25</v>
      </c>
      <c r="AU37" s="60">
        <v>0</v>
      </c>
      <c r="AV37" s="60">
        <v>0</v>
      </c>
      <c r="AW37" s="60">
        <v>0</v>
      </c>
      <c r="AX37" s="60">
        <v>0</v>
      </c>
      <c r="AY37" s="89">
        <v>0</v>
      </c>
      <c r="AZ37" s="88">
        <v>0</v>
      </c>
      <c r="BA37" s="89">
        <v>3</v>
      </c>
      <c r="BB37" s="89">
        <v>25</v>
      </c>
      <c r="BC37" s="89">
        <v>3</v>
      </c>
      <c r="BD37" s="89">
        <v>25</v>
      </c>
      <c r="BE37" s="89">
        <v>2</v>
      </c>
      <c r="BF37" s="89">
        <v>19</v>
      </c>
      <c r="BG37" s="89">
        <v>0</v>
      </c>
      <c r="BH37" s="89">
        <v>0</v>
      </c>
      <c r="BI37" s="89">
        <v>0</v>
      </c>
      <c r="BJ37" s="89">
        <v>0</v>
      </c>
      <c r="BK37" s="89">
        <v>0</v>
      </c>
      <c r="BL37" s="88">
        <v>0</v>
      </c>
    </row>
    <row r="38" spans="1:64" ht="21" customHeight="1" x14ac:dyDescent="0.2">
      <c r="A38" s="377"/>
      <c r="B38" s="373" t="s">
        <v>138</v>
      </c>
      <c r="C38" s="228">
        <f t="shared" si="19"/>
        <v>58</v>
      </c>
      <c r="D38" s="228">
        <f t="shared" si="20"/>
        <v>17</v>
      </c>
      <c r="E38" s="228">
        <f t="shared" si="21"/>
        <v>41</v>
      </c>
      <c r="F38" s="228">
        <f t="shared" si="45"/>
        <v>17</v>
      </c>
      <c r="G38" s="226">
        <f t="shared" si="45"/>
        <v>41</v>
      </c>
      <c r="H38" s="228">
        <v>0</v>
      </c>
      <c r="I38" s="226">
        <v>0</v>
      </c>
      <c r="J38" s="228">
        <v>0</v>
      </c>
      <c r="K38" s="226">
        <v>0</v>
      </c>
      <c r="L38" s="228">
        <v>17</v>
      </c>
      <c r="M38" s="228">
        <v>41</v>
      </c>
      <c r="N38" s="228">
        <v>17</v>
      </c>
      <c r="O38" s="228">
        <v>41</v>
      </c>
      <c r="P38" s="228">
        <v>0</v>
      </c>
      <c r="Q38" s="228">
        <v>0</v>
      </c>
      <c r="R38" s="228">
        <v>0</v>
      </c>
      <c r="S38" s="226">
        <v>0</v>
      </c>
      <c r="T38" s="361"/>
      <c r="U38" s="377"/>
      <c r="V38" s="373" t="s">
        <v>138</v>
      </c>
      <c r="W38" s="250">
        <v>40</v>
      </c>
      <c r="X38" s="228">
        <f t="shared" si="23"/>
        <v>31</v>
      </c>
      <c r="Y38" s="250">
        <f t="shared" si="7"/>
        <v>12</v>
      </c>
      <c r="Z38" s="250">
        <f t="shared" si="8"/>
        <v>19</v>
      </c>
      <c r="AA38" s="228">
        <f t="shared" si="9"/>
        <v>12</v>
      </c>
      <c r="AB38" s="228">
        <f t="shared" si="10"/>
        <v>19</v>
      </c>
      <c r="AC38" s="250">
        <v>0</v>
      </c>
      <c r="AD38" s="249">
        <v>0</v>
      </c>
      <c r="AE38" s="249">
        <v>0</v>
      </c>
      <c r="AF38" s="249">
        <v>0</v>
      </c>
      <c r="AG38" s="250">
        <v>12</v>
      </c>
      <c r="AH38" s="250">
        <v>19</v>
      </c>
      <c r="AI38" s="250">
        <v>12</v>
      </c>
      <c r="AJ38" s="250">
        <v>19</v>
      </c>
      <c r="AK38" s="250">
        <v>0</v>
      </c>
      <c r="AL38" s="250">
        <v>0</v>
      </c>
      <c r="AM38" s="250">
        <v>0</v>
      </c>
      <c r="AN38" s="249">
        <v>0</v>
      </c>
      <c r="AO38" s="361"/>
      <c r="AP38" s="377"/>
      <c r="AQ38" s="373" t="s">
        <v>138</v>
      </c>
      <c r="AR38" s="250">
        <f t="shared" si="24"/>
        <v>28</v>
      </c>
      <c r="AS38" s="228">
        <f t="shared" si="11"/>
        <v>12</v>
      </c>
      <c r="AT38" s="228">
        <f t="shared" si="12"/>
        <v>16</v>
      </c>
      <c r="AU38" s="228">
        <v>0</v>
      </c>
      <c r="AV38" s="228">
        <v>0</v>
      </c>
      <c r="AW38" s="228">
        <v>0</v>
      </c>
      <c r="AX38" s="228">
        <v>0</v>
      </c>
      <c r="AY38" s="250">
        <v>0</v>
      </c>
      <c r="AZ38" s="249">
        <v>0</v>
      </c>
      <c r="BA38" s="250">
        <v>12</v>
      </c>
      <c r="BB38" s="250">
        <v>16</v>
      </c>
      <c r="BC38" s="250">
        <v>12</v>
      </c>
      <c r="BD38" s="250">
        <v>16</v>
      </c>
      <c r="BE38" s="250">
        <v>5</v>
      </c>
      <c r="BF38" s="250">
        <v>16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49">
        <v>0</v>
      </c>
    </row>
    <row r="39" spans="1:64" ht="21" customHeight="1" x14ac:dyDescent="0.2">
      <c r="A39" s="378"/>
      <c r="B39" s="360" t="s">
        <v>219</v>
      </c>
      <c r="C39" s="60">
        <f>SUM(C40:C43)</f>
        <v>29</v>
      </c>
      <c r="D39" s="60">
        <f t="shared" ref="D39:S39" si="54">SUM(D40:D43)</f>
        <v>1</v>
      </c>
      <c r="E39" s="60">
        <f t="shared" si="54"/>
        <v>28</v>
      </c>
      <c r="F39" s="60">
        <f t="shared" si="54"/>
        <v>1</v>
      </c>
      <c r="G39" s="61">
        <f t="shared" si="54"/>
        <v>28</v>
      </c>
      <c r="H39" s="60">
        <f t="shared" si="54"/>
        <v>0</v>
      </c>
      <c r="I39" s="61">
        <f t="shared" si="54"/>
        <v>0</v>
      </c>
      <c r="J39" s="60">
        <f t="shared" si="54"/>
        <v>0</v>
      </c>
      <c r="K39" s="60">
        <f t="shared" si="54"/>
        <v>0</v>
      </c>
      <c r="L39" s="60">
        <f t="shared" si="54"/>
        <v>1</v>
      </c>
      <c r="M39" s="60">
        <f t="shared" si="54"/>
        <v>28</v>
      </c>
      <c r="N39" s="60">
        <f t="shared" si="54"/>
        <v>1</v>
      </c>
      <c r="O39" s="60">
        <f t="shared" si="54"/>
        <v>28</v>
      </c>
      <c r="P39" s="60">
        <f t="shared" si="54"/>
        <v>0</v>
      </c>
      <c r="Q39" s="60">
        <f t="shared" si="54"/>
        <v>0</v>
      </c>
      <c r="R39" s="60">
        <f t="shared" si="54"/>
        <v>0</v>
      </c>
      <c r="S39" s="61">
        <f t="shared" si="54"/>
        <v>0</v>
      </c>
      <c r="T39" s="361"/>
      <c r="U39" s="378"/>
      <c r="V39" s="360" t="s">
        <v>219</v>
      </c>
      <c r="W39" s="60">
        <f>SUM(W40:W43)</f>
        <v>345</v>
      </c>
      <c r="X39" s="60">
        <f>SUM(X40:X43)</f>
        <v>12</v>
      </c>
      <c r="Y39" s="89">
        <f t="shared" si="7"/>
        <v>0</v>
      </c>
      <c r="Z39" s="89">
        <f t="shared" si="8"/>
        <v>12</v>
      </c>
      <c r="AA39" s="89">
        <f>AE39+AI39+AM39</f>
        <v>0</v>
      </c>
      <c r="AB39" s="89">
        <f t="shared" si="10"/>
        <v>12</v>
      </c>
      <c r="AC39" s="89">
        <f>SUM(AC40:AC43)</f>
        <v>0</v>
      </c>
      <c r="AD39" s="88">
        <f t="shared" ref="AD39:AN39" si="55">SUM(AD40:AD43)</f>
        <v>0</v>
      </c>
      <c r="AE39" s="88">
        <f t="shared" si="55"/>
        <v>0</v>
      </c>
      <c r="AF39" s="88">
        <f t="shared" si="55"/>
        <v>0</v>
      </c>
      <c r="AG39" s="89">
        <f t="shared" si="55"/>
        <v>0</v>
      </c>
      <c r="AH39" s="89">
        <f t="shared" si="55"/>
        <v>12</v>
      </c>
      <c r="AI39" s="89">
        <f t="shared" si="55"/>
        <v>0</v>
      </c>
      <c r="AJ39" s="89">
        <f t="shared" si="55"/>
        <v>12</v>
      </c>
      <c r="AK39" s="89">
        <f t="shared" si="55"/>
        <v>0</v>
      </c>
      <c r="AL39" s="89">
        <f t="shared" si="55"/>
        <v>0</v>
      </c>
      <c r="AM39" s="89">
        <f t="shared" si="55"/>
        <v>0</v>
      </c>
      <c r="AN39" s="88">
        <f t="shared" si="55"/>
        <v>0</v>
      </c>
      <c r="AO39" s="361"/>
      <c r="AP39" s="378"/>
      <c r="AQ39" s="360" t="s">
        <v>219</v>
      </c>
      <c r="AR39" s="60">
        <f>SUM(AR40:AR43)</f>
        <v>11</v>
      </c>
      <c r="AS39" s="60">
        <f>AU39+BA39+BG39</f>
        <v>4</v>
      </c>
      <c r="AT39" s="60">
        <f t="shared" si="12"/>
        <v>7</v>
      </c>
      <c r="AU39" s="89">
        <f>SUM(AU40:AU43)</f>
        <v>0</v>
      </c>
      <c r="AV39" s="89">
        <v>0</v>
      </c>
      <c r="AW39" s="89">
        <f t="shared" ref="AW39:BL39" si="56">SUM(AW40:AW43)</f>
        <v>0</v>
      </c>
      <c r="AX39" s="89">
        <f t="shared" si="56"/>
        <v>0</v>
      </c>
      <c r="AY39" s="89">
        <f t="shared" si="56"/>
        <v>0</v>
      </c>
      <c r="AZ39" s="88">
        <f t="shared" si="56"/>
        <v>0</v>
      </c>
      <c r="BA39" s="89">
        <f t="shared" si="56"/>
        <v>4</v>
      </c>
      <c r="BB39" s="89">
        <f t="shared" si="56"/>
        <v>7</v>
      </c>
      <c r="BC39" s="89">
        <f t="shared" si="56"/>
        <v>4</v>
      </c>
      <c r="BD39" s="89">
        <f t="shared" si="56"/>
        <v>7</v>
      </c>
      <c r="BE39" s="89">
        <f t="shared" si="56"/>
        <v>4</v>
      </c>
      <c r="BF39" s="89">
        <f t="shared" si="56"/>
        <v>5</v>
      </c>
      <c r="BG39" s="89">
        <f t="shared" si="56"/>
        <v>0</v>
      </c>
      <c r="BH39" s="89">
        <f t="shared" si="56"/>
        <v>0</v>
      </c>
      <c r="BI39" s="89">
        <f t="shared" si="56"/>
        <v>0</v>
      </c>
      <c r="BJ39" s="89">
        <f t="shared" si="56"/>
        <v>0</v>
      </c>
      <c r="BK39" s="89">
        <f t="shared" si="56"/>
        <v>0</v>
      </c>
      <c r="BL39" s="88">
        <f t="shared" si="56"/>
        <v>0</v>
      </c>
    </row>
    <row r="40" spans="1:64" ht="21" customHeight="1" x14ac:dyDescent="0.2">
      <c r="A40" s="369"/>
      <c r="B40" s="374" t="s">
        <v>153</v>
      </c>
      <c r="C40" s="60">
        <f t="shared" si="19"/>
        <v>0</v>
      </c>
      <c r="D40" s="60">
        <f t="shared" si="20"/>
        <v>0</v>
      </c>
      <c r="E40" s="60">
        <f t="shared" si="21"/>
        <v>0</v>
      </c>
      <c r="F40" s="60">
        <f t="shared" ref="F40:G43" si="57">J40+N40+R40</f>
        <v>0</v>
      </c>
      <c r="G40" s="61">
        <f t="shared" si="57"/>
        <v>0</v>
      </c>
      <c r="H40" s="60">
        <v>0</v>
      </c>
      <c r="I40" s="61">
        <v>0</v>
      </c>
      <c r="J40" s="60">
        <v>0</v>
      </c>
      <c r="K40" s="61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1">
        <v>0</v>
      </c>
      <c r="T40" s="361"/>
      <c r="U40" s="369"/>
      <c r="V40" s="374" t="s">
        <v>153</v>
      </c>
      <c r="W40" s="89">
        <v>30</v>
      </c>
      <c r="X40" s="60">
        <f t="shared" si="23"/>
        <v>0</v>
      </c>
      <c r="Y40" s="89">
        <f t="shared" si="7"/>
        <v>0</v>
      </c>
      <c r="Z40" s="89">
        <f t="shared" si="8"/>
        <v>0</v>
      </c>
      <c r="AA40" s="60">
        <f t="shared" si="9"/>
        <v>0</v>
      </c>
      <c r="AB40" s="60">
        <f t="shared" si="10"/>
        <v>0</v>
      </c>
      <c r="AC40" s="89">
        <v>0</v>
      </c>
      <c r="AD40" s="88">
        <v>0</v>
      </c>
      <c r="AE40" s="88">
        <v>0</v>
      </c>
      <c r="AF40" s="88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8">
        <v>0</v>
      </c>
      <c r="AO40" s="361"/>
      <c r="AP40" s="369"/>
      <c r="AQ40" s="374" t="s">
        <v>153</v>
      </c>
      <c r="AR40" s="89">
        <f t="shared" si="24"/>
        <v>2</v>
      </c>
      <c r="AS40" s="60">
        <f t="shared" si="11"/>
        <v>0</v>
      </c>
      <c r="AT40" s="60">
        <f t="shared" si="12"/>
        <v>2</v>
      </c>
      <c r="AU40" s="89">
        <v>0</v>
      </c>
      <c r="AV40" s="60">
        <v>0</v>
      </c>
      <c r="AW40" s="89">
        <v>0</v>
      </c>
      <c r="AX40" s="60">
        <v>0</v>
      </c>
      <c r="AY40" s="89">
        <v>0</v>
      </c>
      <c r="AZ40" s="88">
        <v>0</v>
      </c>
      <c r="BA40" s="89">
        <v>0</v>
      </c>
      <c r="BB40" s="60">
        <v>2</v>
      </c>
      <c r="BC40" s="89">
        <v>0</v>
      </c>
      <c r="BD40" s="60">
        <v>2</v>
      </c>
      <c r="BE40" s="89">
        <v>0</v>
      </c>
      <c r="BF40" s="60">
        <v>0</v>
      </c>
      <c r="BG40" s="89">
        <v>0</v>
      </c>
      <c r="BH40" s="89">
        <v>0</v>
      </c>
      <c r="BI40" s="89">
        <v>0</v>
      </c>
      <c r="BJ40" s="89">
        <v>0</v>
      </c>
      <c r="BK40" s="89">
        <v>0</v>
      </c>
      <c r="BL40" s="88">
        <v>0</v>
      </c>
    </row>
    <row r="41" spans="1:64" ht="21" customHeight="1" x14ac:dyDescent="0.2">
      <c r="A41" s="369"/>
      <c r="B41" s="374" t="s">
        <v>148</v>
      </c>
      <c r="C41" s="60">
        <f t="shared" si="19"/>
        <v>29</v>
      </c>
      <c r="D41" s="60">
        <f t="shared" si="20"/>
        <v>1</v>
      </c>
      <c r="E41" s="60">
        <f t="shared" si="21"/>
        <v>28</v>
      </c>
      <c r="F41" s="60">
        <f t="shared" si="57"/>
        <v>1</v>
      </c>
      <c r="G41" s="61">
        <f t="shared" si="57"/>
        <v>28</v>
      </c>
      <c r="H41" s="60">
        <v>0</v>
      </c>
      <c r="I41" s="61">
        <v>0</v>
      </c>
      <c r="J41" s="60">
        <v>0</v>
      </c>
      <c r="K41" s="61">
        <v>0</v>
      </c>
      <c r="L41" s="60">
        <v>1</v>
      </c>
      <c r="M41" s="60">
        <v>28</v>
      </c>
      <c r="N41" s="60">
        <v>1</v>
      </c>
      <c r="O41" s="60">
        <v>28</v>
      </c>
      <c r="P41" s="60">
        <v>0</v>
      </c>
      <c r="Q41" s="60">
        <v>0</v>
      </c>
      <c r="R41" s="60">
        <v>0</v>
      </c>
      <c r="S41" s="61">
        <v>0</v>
      </c>
      <c r="T41" s="361"/>
      <c r="U41" s="369"/>
      <c r="V41" s="374" t="s">
        <v>148</v>
      </c>
      <c r="W41" s="89">
        <v>130</v>
      </c>
      <c r="X41" s="60">
        <f>Y41+Z41</f>
        <v>12</v>
      </c>
      <c r="Y41" s="89">
        <f t="shared" si="7"/>
        <v>0</v>
      </c>
      <c r="Z41" s="89">
        <f t="shared" si="8"/>
        <v>12</v>
      </c>
      <c r="AA41" s="60">
        <f t="shared" ref="AA41:AB41" si="58">AE41+AI41+AM41</f>
        <v>0</v>
      </c>
      <c r="AB41" s="60">
        <f t="shared" si="58"/>
        <v>12</v>
      </c>
      <c r="AC41" s="89">
        <v>0</v>
      </c>
      <c r="AD41" s="344">
        <v>0</v>
      </c>
      <c r="AE41" s="88">
        <v>0</v>
      </c>
      <c r="AF41" s="344">
        <v>0</v>
      </c>
      <c r="AG41" s="89">
        <v>0</v>
      </c>
      <c r="AH41" s="60">
        <v>12</v>
      </c>
      <c r="AI41" s="89">
        <v>0</v>
      </c>
      <c r="AJ41" s="60">
        <v>12</v>
      </c>
      <c r="AK41" s="89">
        <v>0</v>
      </c>
      <c r="AL41" s="89">
        <v>0</v>
      </c>
      <c r="AM41" s="89">
        <v>0</v>
      </c>
      <c r="AN41" s="88">
        <v>0</v>
      </c>
      <c r="AO41" s="361"/>
      <c r="AP41" s="369"/>
      <c r="AQ41" s="374" t="s">
        <v>148</v>
      </c>
      <c r="AR41" s="89">
        <f t="shared" si="24"/>
        <v>9</v>
      </c>
      <c r="AS41" s="60">
        <f t="shared" si="11"/>
        <v>4</v>
      </c>
      <c r="AT41" s="60">
        <f t="shared" si="12"/>
        <v>5</v>
      </c>
      <c r="AU41" s="60">
        <v>0</v>
      </c>
      <c r="AV41" s="89">
        <v>0</v>
      </c>
      <c r="AW41" s="60">
        <v>0</v>
      </c>
      <c r="AX41" s="60">
        <v>0</v>
      </c>
      <c r="AY41" s="89">
        <v>0</v>
      </c>
      <c r="AZ41" s="88">
        <v>0</v>
      </c>
      <c r="BA41" s="89">
        <v>4</v>
      </c>
      <c r="BB41" s="89">
        <v>5</v>
      </c>
      <c r="BC41" s="89">
        <v>4</v>
      </c>
      <c r="BD41" s="89">
        <v>5</v>
      </c>
      <c r="BE41" s="89">
        <v>4</v>
      </c>
      <c r="BF41" s="89">
        <v>5</v>
      </c>
      <c r="BG41" s="89">
        <v>0</v>
      </c>
      <c r="BH41" s="89">
        <v>0</v>
      </c>
      <c r="BI41" s="89">
        <v>0</v>
      </c>
      <c r="BJ41" s="89">
        <v>0</v>
      </c>
      <c r="BK41" s="89">
        <v>0</v>
      </c>
      <c r="BL41" s="88">
        <v>0</v>
      </c>
    </row>
    <row r="42" spans="1:64" ht="21" customHeight="1" x14ac:dyDescent="0.2">
      <c r="A42" s="369"/>
      <c r="B42" s="374" t="s">
        <v>150</v>
      </c>
      <c r="C42" s="60">
        <f t="shared" si="19"/>
        <v>0</v>
      </c>
      <c r="D42" s="60">
        <f t="shared" si="20"/>
        <v>0</v>
      </c>
      <c r="E42" s="60">
        <f t="shared" si="21"/>
        <v>0</v>
      </c>
      <c r="F42" s="60">
        <f t="shared" si="57"/>
        <v>0</v>
      </c>
      <c r="G42" s="61">
        <f t="shared" si="57"/>
        <v>0</v>
      </c>
      <c r="H42" s="60">
        <v>0</v>
      </c>
      <c r="I42" s="61">
        <v>0</v>
      </c>
      <c r="J42" s="60">
        <v>0</v>
      </c>
      <c r="K42" s="61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1">
        <v>0</v>
      </c>
      <c r="T42" s="361"/>
      <c r="U42" s="369"/>
      <c r="V42" s="374" t="s">
        <v>150</v>
      </c>
      <c r="W42" s="89">
        <v>160</v>
      </c>
      <c r="X42" s="60">
        <f>Y42+Z42</f>
        <v>0</v>
      </c>
      <c r="Y42" s="89">
        <f t="shared" si="7"/>
        <v>0</v>
      </c>
      <c r="Z42" s="89">
        <f t="shared" si="8"/>
        <v>0</v>
      </c>
      <c r="AA42" s="60">
        <f t="shared" si="9"/>
        <v>0</v>
      </c>
      <c r="AB42" s="60">
        <v>0</v>
      </c>
      <c r="AC42" s="89">
        <v>0</v>
      </c>
      <c r="AD42" s="88">
        <v>0</v>
      </c>
      <c r="AE42" s="88">
        <v>0</v>
      </c>
      <c r="AF42" s="88">
        <v>0</v>
      </c>
      <c r="AG42" s="89">
        <v>0</v>
      </c>
      <c r="AH42" s="89">
        <v>0</v>
      </c>
      <c r="AI42" s="89">
        <v>0</v>
      </c>
      <c r="AJ42" s="60">
        <v>0</v>
      </c>
      <c r="AK42" s="89">
        <v>0</v>
      </c>
      <c r="AL42" s="89">
        <v>0</v>
      </c>
      <c r="AM42" s="89">
        <v>0</v>
      </c>
      <c r="AN42" s="88">
        <v>0</v>
      </c>
      <c r="AO42" s="361"/>
      <c r="AP42" s="369"/>
      <c r="AQ42" s="374" t="s">
        <v>150</v>
      </c>
      <c r="AR42" s="89">
        <f t="shared" si="24"/>
        <v>0</v>
      </c>
      <c r="AS42" s="60">
        <f t="shared" si="11"/>
        <v>0</v>
      </c>
      <c r="AT42" s="60">
        <f t="shared" si="12"/>
        <v>0</v>
      </c>
      <c r="AU42" s="89">
        <v>0</v>
      </c>
      <c r="AV42" s="60">
        <v>0</v>
      </c>
      <c r="AW42" s="89">
        <v>0</v>
      </c>
      <c r="AX42" s="60">
        <v>0</v>
      </c>
      <c r="AY42" s="89">
        <v>0</v>
      </c>
      <c r="AZ42" s="88">
        <v>0</v>
      </c>
      <c r="BA42" s="89">
        <v>0</v>
      </c>
      <c r="BB42" s="89">
        <v>0</v>
      </c>
      <c r="BC42" s="89">
        <v>0</v>
      </c>
      <c r="BD42" s="89">
        <v>0</v>
      </c>
      <c r="BE42" s="89">
        <v>0</v>
      </c>
      <c r="BF42" s="89">
        <v>0</v>
      </c>
      <c r="BG42" s="89">
        <v>0</v>
      </c>
      <c r="BH42" s="89">
        <v>0</v>
      </c>
      <c r="BI42" s="89">
        <v>0</v>
      </c>
      <c r="BJ42" s="89">
        <v>0</v>
      </c>
      <c r="BK42" s="89">
        <v>0</v>
      </c>
      <c r="BL42" s="88">
        <v>0</v>
      </c>
    </row>
    <row r="43" spans="1:64" ht="21" customHeight="1" x14ac:dyDescent="0.2">
      <c r="A43" s="377"/>
      <c r="B43" s="379" t="s">
        <v>388</v>
      </c>
      <c r="C43" s="228">
        <f t="shared" si="19"/>
        <v>0</v>
      </c>
      <c r="D43" s="228">
        <f t="shared" si="20"/>
        <v>0</v>
      </c>
      <c r="E43" s="228">
        <f t="shared" si="21"/>
        <v>0</v>
      </c>
      <c r="F43" s="228">
        <f t="shared" si="57"/>
        <v>0</v>
      </c>
      <c r="G43" s="226">
        <f t="shared" si="57"/>
        <v>0</v>
      </c>
      <c r="H43" s="228">
        <v>0</v>
      </c>
      <c r="I43" s="226">
        <v>0</v>
      </c>
      <c r="J43" s="228">
        <v>0</v>
      </c>
      <c r="K43" s="226">
        <v>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28">
        <v>0</v>
      </c>
      <c r="R43" s="228">
        <v>0</v>
      </c>
      <c r="S43" s="226">
        <v>0</v>
      </c>
      <c r="T43" s="361"/>
      <c r="U43" s="377"/>
      <c r="V43" s="379" t="s">
        <v>388</v>
      </c>
      <c r="W43" s="250">
        <v>25</v>
      </c>
      <c r="X43" s="228">
        <f t="shared" si="23"/>
        <v>0</v>
      </c>
      <c r="Y43" s="250">
        <f t="shared" si="7"/>
        <v>0</v>
      </c>
      <c r="Z43" s="250">
        <f t="shared" si="8"/>
        <v>0</v>
      </c>
      <c r="AA43" s="228">
        <f t="shared" si="9"/>
        <v>0</v>
      </c>
      <c r="AB43" s="228">
        <f t="shared" si="10"/>
        <v>0</v>
      </c>
      <c r="AC43" s="250">
        <v>0</v>
      </c>
      <c r="AD43" s="249">
        <v>0</v>
      </c>
      <c r="AE43" s="249">
        <v>0</v>
      </c>
      <c r="AF43" s="249">
        <v>0</v>
      </c>
      <c r="AG43" s="250">
        <v>0</v>
      </c>
      <c r="AH43" s="250">
        <v>0</v>
      </c>
      <c r="AI43" s="250">
        <v>0</v>
      </c>
      <c r="AJ43" s="250">
        <v>0</v>
      </c>
      <c r="AK43" s="250">
        <v>0</v>
      </c>
      <c r="AL43" s="250">
        <v>0</v>
      </c>
      <c r="AM43" s="250">
        <v>0</v>
      </c>
      <c r="AN43" s="249">
        <v>0</v>
      </c>
      <c r="AO43" s="361"/>
      <c r="AP43" s="377"/>
      <c r="AQ43" s="379" t="s">
        <v>388</v>
      </c>
      <c r="AR43" s="250">
        <f t="shared" si="24"/>
        <v>0</v>
      </c>
      <c r="AS43" s="228">
        <f t="shared" si="11"/>
        <v>0</v>
      </c>
      <c r="AT43" s="228">
        <f t="shared" si="12"/>
        <v>0</v>
      </c>
      <c r="AU43" s="250">
        <v>0</v>
      </c>
      <c r="AV43" s="228">
        <v>0</v>
      </c>
      <c r="AW43" s="250">
        <v>0</v>
      </c>
      <c r="AX43" s="228">
        <v>0</v>
      </c>
      <c r="AY43" s="250">
        <v>0</v>
      </c>
      <c r="AZ43" s="249">
        <v>0</v>
      </c>
      <c r="BA43" s="250">
        <v>0</v>
      </c>
      <c r="BB43" s="250">
        <v>0</v>
      </c>
      <c r="BC43" s="250">
        <v>0</v>
      </c>
      <c r="BD43" s="250"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49">
        <v>0</v>
      </c>
    </row>
    <row r="44" spans="1:64" ht="21" customHeight="1" x14ac:dyDescent="0.2">
      <c r="A44" s="378"/>
      <c r="B44" s="360" t="s">
        <v>220</v>
      </c>
      <c r="C44" s="60">
        <f>C46+C45</f>
        <v>69</v>
      </c>
      <c r="D44" s="60">
        <f t="shared" ref="D44:S44" si="59">D46+D45</f>
        <v>42</v>
      </c>
      <c r="E44" s="60">
        <f t="shared" si="59"/>
        <v>27</v>
      </c>
      <c r="F44" s="60">
        <f t="shared" si="59"/>
        <v>42</v>
      </c>
      <c r="G44" s="61">
        <f t="shared" si="59"/>
        <v>27</v>
      </c>
      <c r="H44" s="60">
        <f t="shared" si="59"/>
        <v>0</v>
      </c>
      <c r="I44" s="61">
        <f t="shared" si="59"/>
        <v>0</v>
      </c>
      <c r="J44" s="60">
        <f t="shared" si="59"/>
        <v>0</v>
      </c>
      <c r="K44" s="61">
        <f t="shared" si="59"/>
        <v>0</v>
      </c>
      <c r="L44" s="60">
        <f t="shared" si="59"/>
        <v>42</v>
      </c>
      <c r="M44" s="60">
        <f t="shared" si="59"/>
        <v>27</v>
      </c>
      <c r="N44" s="60">
        <f t="shared" si="59"/>
        <v>42</v>
      </c>
      <c r="O44" s="60">
        <f t="shared" si="59"/>
        <v>27</v>
      </c>
      <c r="P44" s="60">
        <f t="shared" si="59"/>
        <v>0</v>
      </c>
      <c r="Q44" s="60">
        <f t="shared" si="59"/>
        <v>0</v>
      </c>
      <c r="R44" s="60">
        <f t="shared" si="59"/>
        <v>0</v>
      </c>
      <c r="S44" s="61">
        <f t="shared" si="59"/>
        <v>0</v>
      </c>
      <c r="T44" s="361"/>
      <c r="U44" s="378"/>
      <c r="V44" s="360" t="s">
        <v>220</v>
      </c>
      <c r="W44" s="60">
        <f>W46+W45</f>
        <v>70</v>
      </c>
      <c r="X44" s="60">
        <f>X46+X45</f>
        <v>46</v>
      </c>
      <c r="Y44" s="89">
        <f t="shared" si="7"/>
        <v>25</v>
      </c>
      <c r="Z44" s="89">
        <f t="shared" si="8"/>
        <v>21</v>
      </c>
      <c r="AA44" s="60">
        <f t="shared" ref="AA44:AN44" si="60">AA46+AA45</f>
        <v>25</v>
      </c>
      <c r="AB44" s="60">
        <f t="shared" si="60"/>
        <v>21</v>
      </c>
      <c r="AC44" s="60">
        <f t="shared" si="60"/>
        <v>0</v>
      </c>
      <c r="AD44" s="344">
        <f t="shared" si="60"/>
        <v>0</v>
      </c>
      <c r="AE44" s="344">
        <f t="shared" si="60"/>
        <v>0</v>
      </c>
      <c r="AF44" s="344">
        <f t="shared" si="60"/>
        <v>0</v>
      </c>
      <c r="AG44" s="60">
        <f t="shared" si="60"/>
        <v>25</v>
      </c>
      <c r="AH44" s="60">
        <f t="shared" si="60"/>
        <v>21</v>
      </c>
      <c r="AI44" s="60">
        <f t="shared" si="60"/>
        <v>25</v>
      </c>
      <c r="AJ44" s="60">
        <f t="shared" si="60"/>
        <v>21</v>
      </c>
      <c r="AK44" s="60">
        <f t="shared" si="60"/>
        <v>0</v>
      </c>
      <c r="AL44" s="60">
        <f t="shared" si="60"/>
        <v>0</v>
      </c>
      <c r="AM44" s="60">
        <f t="shared" si="60"/>
        <v>0</v>
      </c>
      <c r="AN44" s="61">
        <f t="shared" si="60"/>
        <v>0</v>
      </c>
      <c r="AO44" s="361"/>
      <c r="AP44" s="378"/>
      <c r="AQ44" s="360" t="s">
        <v>220</v>
      </c>
      <c r="AR44" s="60">
        <f>AR46+AR45</f>
        <v>43</v>
      </c>
      <c r="AS44" s="60">
        <f t="shared" ref="AS44:BL44" si="61">AS46+AS45</f>
        <v>25</v>
      </c>
      <c r="AT44" s="60">
        <f t="shared" si="61"/>
        <v>18</v>
      </c>
      <c r="AU44" s="60">
        <f t="shared" si="61"/>
        <v>0</v>
      </c>
      <c r="AV44" s="60">
        <f t="shared" si="61"/>
        <v>0</v>
      </c>
      <c r="AW44" s="60">
        <f t="shared" si="61"/>
        <v>0</v>
      </c>
      <c r="AX44" s="60">
        <f t="shared" si="61"/>
        <v>0</v>
      </c>
      <c r="AY44" s="60">
        <f t="shared" si="61"/>
        <v>0</v>
      </c>
      <c r="AZ44" s="344">
        <f t="shared" si="61"/>
        <v>0</v>
      </c>
      <c r="BA44" s="60">
        <f t="shared" si="61"/>
        <v>25</v>
      </c>
      <c r="BB44" s="60">
        <f t="shared" si="61"/>
        <v>18</v>
      </c>
      <c r="BC44" s="60">
        <f t="shared" si="61"/>
        <v>25</v>
      </c>
      <c r="BD44" s="60">
        <f t="shared" si="61"/>
        <v>18</v>
      </c>
      <c r="BE44" s="60">
        <f t="shared" si="61"/>
        <v>20</v>
      </c>
      <c r="BF44" s="60">
        <f t="shared" si="61"/>
        <v>13</v>
      </c>
      <c r="BG44" s="60">
        <f t="shared" si="61"/>
        <v>0</v>
      </c>
      <c r="BH44" s="60">
        <f t="shared" si="61"/>
        <v>0</v>
      </c>
      <c r="BI44" s="60">
        <f t="shared" si="61"/>
        <v>0</v>
      </c>
      <c r="BJ44" s="60">
        <f t="shared" si="61"/>
        <v>0</v>
      </c>
      <c r="BK44" s="60">
        <f t="shared" si="61"/>
        <v>0</v>
      </c>
      <c r="BL44" s="61">
        <f t="shared" si="61"/>
        <v>0</v>
      </c>
    </row>
    <row r="45" spans="1:64" ht="21" customHeight="1" x14ac:dyDescent="0.2">
      <c r="A45" s="369"/>
      <c r="B45" s="374" t="s">
        <v>221</v>
      </c>
      <c r="C45" s="60">
        <f>D45+E45</f>
        <v>56</v>
      </c>
      <c r="D45" s="61">
        <f>H45+L45+P45</f>
        <v>32</v>
      </c>
      <c r="E45" s="63">
        <f>I45+M45+Q45</f>
        <v>24</v>
      </c>
      <c r="F45" s="60">
        <f>J45+N45+R45</f>
        <v>32</v>
      </c>
      <c r="G45" s="60">
        <f>K45+O45+S45</f>
        <v>24</v>
      </c>
      <c r="H45" s="60">
        <v>0</v>
      </c>
      <c r="I45" s="61">
        <v>0</v>
      </c>
      <c r="J45" s="60">
        <v>0</v>
      </c>
      <c r="K45" s="61">
        <v>0</v>
      </c>
      <c r="L45" s="60">
        <v>32</v>
      </c>
      <c r="M45" s="60">
        <v>24</v>
      </c>
      <c r="N45" s="60">
        <v>32</v>
      </c>
      <c r="O45" s="60">
        <v>24</v>
      </c>
      <c r="P45" s="60">
        <v>0</v>
      </c>
      <c r="Q45" s="60">
        <v>0</v>
      </c>
      <c r="R45" s="60">
        <v>0</v>
      </c>
      <c r="S45" s="61">
        <v>0</v>
      </c>
      <c r="T45" s="361"/>
      <c r="U45" s="369"/>
      <c r="V45" s="374" t="s">
        <v>221</v>
      </c>
      <c r="W45" s="113">
        <v>30</v>
      </c>
      <c r="X45" s="68">
        <f>Y45+Z45</f>
        <v>33</v>
      </c>
      <c r="Y45" s="113">
        <f t="shared" si="7"/>
        <v>15</v>
      </c>
      <c r="Z45" s="113">
        <f t="shared" si="8"/>
        <v>18</v>
      </c>
      <c r="AA45" s="68">
        <f>AE45+AI45+AM45</f>
        <v>15</v>
      </c>
      <c r="AB45" s="68">
        <f>AF45+AJ45+AN45</f>
        <v>18</v>
      </c>
      <c r="AC45" s="113">
        <v>0</v>
      </c>
      <c r="AD45" s="113">
        <v>0</v>
      </c>
      <c r="AE45" s="88">
        <v>0</v>
      </c>
      <c r="AF45" s="113">
        <v>0</v>
      </c>
      <c r="AG45" s="113">
        <v>15</v>
      </c>
      <c r="AH45" s="113">
        <v>18</v>
      </c>
      <c r="AI45" s="113">
        <v>15</v>
      </c>
      <c r="AJ45" s="113">
        <v>18</v>
      </c>
      <c r="AK45" s="113">
        <v>0</v>
      </c>
      <c r="AL45" s="113">
        <v>0</v>
      </c>
      <c r="AM45" s="113">
        <v>0</v>
      </c>
      <c r="AN45" s="113">
        <v>0</v>
      </c>
      <c r="AO45" s="361"/>
      <c r="AP45" s="369"/>
      <c r="AQ45" s="374" t="s">
        <v>221</v>
      </c>
      <c r="AR45" s="89">
        <f>AS45+AT45</f>
        <v>27</v>
      </c>
      <c r="AS45" s="60">
        <f>AU45+BA45+BG45</f>
        <v>16</v>
      </c>
      <c r="AT45" s="60">
        <f>AV45+BB45+BH45</f>
        <v>11</v>
      </c>
      <c r="AU45" s="89">
        <v>0</v>
      </c>
      <c r="AV45" s="60">
        <v>0</v>
      </c>
      <c r="AW45" s="89">
        <v>0</v>
      </c>
      <c r="AX45" s="60">
        <v>0</v>
      </c>
      <c r="AY45" s="89">
        <v>0</v>
      </c>
      <c r="AZ45" s="88">
        <v>0</v>
      </c>
      <c r="BA45" s="188">
        <v>16</v>
      </c>
      <c r="BB45" s="188">
        <v>11</v>
      </c>
      <c r="BC45" s="188">
        <v>16</v>
      </c>
      <c r="BD45" s="188">
        <v>11</v>
      </c>
      <c r="BE45" s="188">
        <v>14</v>
      </c>
      <c r="BF45" s="188">
        <v>10</v>
      </c>
      <c r="BG45" s="188">
        <v>0</v>
      </c>
      <c r="BH45" s="188">
        <v>0</v>
      </c>
      <c r="BI45" s="89">
        <v>0</v>
      </c>
      <c r="BJ45" s="89">
        <v>0</v>
      </c>
      <c r="BK45" s="89">
        <v>0</v>
      </c>
      <c r="BL45" s="88">
        <v>0</v>
      </c>
    </row>
    <row r="46" spans="1:64" ht="21" customHeight="1" x14ac:dyDescent="0.2">
      <c r="A46" s="371"/>
      <c r="B46" s="376" t="s">
        <v>138</v>
      </c>
      <c r="C46" s="71">
        <f t="shared" si="19"/>
        <v>13</v>
      </c>
      <c r="D46" s="71">
        <f t="shared" si="20"/>
        <v>10</v>
      </c>
      <c r="E46" s="71">
        <f t="shared" si="21"/>
        <v>3</v>
      </c>
      <c r="F46" s="71">
        <f>J46+N46+R46</f>
        <v>10</v>
      </c>
      <c r="G46" s="101">
        <f>K46+O46+S46</f>
        <v>3</v>
      </c>
      <c r="H46" s="71">
        <v>0</v>
      </c>
      <c r="I46" s="101">
        <v>0</v>
      </c>
      <c r="J46" s="71">
        <v>0</v>
      </c>
      <c r="K46" s="101">
        <v>0</v>
      </c>
      <c r="L46" s="71">
        <v>10</v>
      </c>
      <c r="M46" s="71">
        <v>3</v>
      </c>
      <c r="N46" s="71">
        <v>10</v>
      </c>
      <c r="O46" s="71">
        <v>3</v>
      </c>
      <c r="P46" s="71">
        <v>0</v>
      </c>
      <c r="Q46" s="71">
        <v>0</v>
      </c>
      <c r="R46" s="71">
        <v>0</v>
      </c>
      <c r="S46" s="101">
        <v>0</v>
      </c>
      <c r="T46" s="361"/>
      <c r="U46" s="371"/>
      <c r="V46" s="376" t="s">
        <v>138</v>
      </c>
      <c r="W46" s="93">
        <v>40</v>
      </c>
      <c r="X46" s="71">
        <f t="shared" si="23"/>
        <v>13</v>
      </c>
      <c r="Y46" s="93">
        <f t="shared" si="7"/>
        <v>10</v>
      </c>
      <c r="Z46" s="94">
        <f t="shared" si="8"/>
        <v>3</v>
      </c>
      <c r="AA46" s="71">
        <f t="shared" si="9"/>
        <v>10</v>
      </c>
      <c r="AB46" s="71">
        <f t="shared" si="10"/>
        <v>3</v>
      </c>
      <c r="AC46" s="93">
        <v>0</v>
      </c>
      <c r="AD46" s="94">
        <v>0</v>
      </c>
      <c r="AE46" s="94">
        <v>0</v>
      </c>
      <c r="AF46" s="94">
        <v>0</v>
      </c>
      <c r="AG46" s="93">
        <v>10</v>
      </c>
      <c r="AH46" s="93">
        <v>3</v>
      </c>
      <c r="AI46" s="93">
        <v>10</v>
      </c>
      <c r="AJ46" s="93">
        <v>3</v>
      </c>
      <c r="AK46" s="93">
        <v>0</v>
      </c>
      <c r="AL46" s="93">
        <v>0</v>
      </c>
      <c r="AM46" s="93">
        <v>0</v>
      </c>
      <c r="AN46" s="94">
        <v>0</v>
      </c>
      <c r="AO46" s="361"/>
      <c r="AP46" s="371"/>
      <c r="AQ46" s="376" t="s">
        <v>138</v>
      </c>
      <c r="AR46" s="93">
        <f t="shared" si="24"/>
        <v>16</v>
      </c>
      <c r="AS46" s="71">
        <f t="shared" si="11"/>
        <v>9</v>
      </c>
      <c r="AT46" s="71">
        <f t="shared" si="12"/>
        <v>7</v>
      </c>
      <c r="AU46" s="93">
        <v>0</v>
      </c>
      <c r="AV46" s="71">
        <v>0</v>
      </c>
      <c r="AW46" s="93">
        <v>0</v>
      </c>
      <c r="AX46" s="71">
        <v>0</v>
      </c>
      <c r="AY46" s="93">
        <v>0</v>
      </c>
      <c r="AZ46" s="94">
        <v>0</v>
      </c>
      <c r="BA46" s="148">
        <v>9</v>
      </c>
      <c r="BB46" s="148">
        <v>7</v>
      </c>
      <c r="BC46" s="148">
        <v>9</v>
      </c>
      <c r="BD46" s="148">
        <v>7</v>
      </c>
      <c r="BE46" s="148">
        <v>6</v>
      </c>
      <c r="BF46" s="148">
        <v>3</v>
      </c>
      <c r="BG46" s="148">
        <v>0</v>
      </c>
      <c r="BH46" s="148">
        <v>0</v>
      </c>
      <c r="BI46" s="93">
        <v>0</v>
      </c>
      <c r="BJ46" s="93">
        <v>0</v>
      </c>
      <c r="BK46" s="93">
        <v>0</v>
      </c>
      <c r="BL46" s="94">
        <v>0</v>
      </c>
    </row>
    <row r="47" spans="1:64" ht="21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V47" s="35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"/>
      <c r="AQ47" s="352"/>
    </row>
    <row r="48" spans="1:64" ht="15" customHeight="1" x14ac:dyDescent="0.2">
      <c r="T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"/>
    </row>
    <row r="49" spans="20:41" ht="15" customHeight="1" x14ac:dyDescent="0.2">
      <c r="T49" s="6"/>
      <c r="AO49" s="6"/>
    </row>
    <row r="50" spans="20:41" ht="28.5" customHeight="1" x14ac:dyDescent="0.2">
      <c r="T50" s="6"/>
      <c r="AO50" s="6"/>
    </row>
  </sheetData>
  <mergeCells count="34">
    <mergeCell ref="U7:V7"/>
    <mergeCell ref="U8:V8"/>
    <mergeCell ref="AP3:AQ6"/>
    <mergeCell ref="AP7:AQ7"/>
    <mergeCell ref="AP8:AQ8"/>
    <mergeCell ref="AE5:AF5"/>
    <mergeCell ref="A3:B6"/>
    <mergeCell ref="A7:B7"/>
    <mergeCell ref="A8:B8"/>
    <mergeCell ref="BK5:BL5"/>
    <mergeCell ref="BI5:BJ5"/>
    <mergeCell ref="BG5:BH5"/>
    <mergeCell ref="AR4:AT5"/>
    <mergeCell ref="BE5:BF5"/>
    <mergeCell ref="AY5:AZ5"/>
    <mergeCell ref="AW5:AX5"/>
    <mergeCell ref="BC5:BD5"/>
    <mergeCell ref="AU5:AV5"/>
    <mergeCell ref="BA5:BB5"/>
    <mergeCell ref="AM5:AN5"/>
    <mergeCell ref="N5:O5"/>
    <mergeCell ref="AI5:AJ5"/>
    <mergeCell ref="C4:E5"/>
    <mergeCell ref="F4:G4"/>
    <mergeCell ref="J5:K5"/>
    <mergeCell ref="F5:G5"/>
    <mergeCell ref="AA5:AB5"/>
    <mergeCell ref="X4:Z5"/>
    <mergeCell ref="AA4:AB4"/>
    <mergeCell ref="R5:S5"/>
    <mergeCell ref="H5:I5"/>
    <mergeCell ref="L5:M5"/>
    <mergeCell ref="P5:Q5"/>
    <mergeCell ref="U3:V6"/>
  </mergeCells>
  <phoneticPr fontId="2"/>
  <printOptions horizontalCentered="1"/>
  <pageMargins left="0.59055118110236227" right="0.59055118110236227" top="0.78740157480314965" bottom="0.59055118110236227" header="0.19685039370078741" footer="0.51181102362204722"/>
  <pageSetup paperSize="9" scale="88" firstPageNumber="47" fitToWidth="0" orientation="portrait" useFirstPageNumber="1" r:id="rId1"/>
  <headerFooter alignWithMargins="0">
    <oddHeader>&amp;L&amp;10
　専修学校&amp;R&amp;10
専修学校</oddHeader>
    <oddFooter>&amp;C-&amp;P--</oddFooter>
  </headerFooter>
  <colBreaks count="3" manualBreakCount="3">
    <brk id="9" max="39" man="1"/>
    <brk id="30" max="42" man="1"/>
    <brk id="52" max="42" man="1"/>
  </colBreaks>
  <ignoredErrors>
    <ignoredError sqref="X11 X13 X46 G11:I14 AR31:AT31 C36:I37 G15 G42:I42 G41 G46:I46 G43 C19:I28 X20:X29 C31:I31 C39:F43 C38:D38 F38 G39:I40 H38:I38 AR29:AS29 C29:G29 X39:X40 AR19:AT28 X43 C11:F17 AR10:AT17 G16:I17 G9 C44:G44 X44:AB44 AR39:AT46" formula="1"/>
    <ignoredError sqref="O29 A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幼稚園</vt:lpstr>
      <vt:lpstr>幼保連携</vt:lpstr>
      <vt:lpstr>小学校</vt:lpstr>
      <vt:lpstr>中学校</vt:lpstr>
      <vt:lpstr>高等学校（１）</vt:lpstr>
      <vt:lpstr>高等学校（２）（３）</vt:lpstr>
      <vt:lpstr>特別支援学校</vt:lpstr>
      <vt:lpstr>専修学校（1）</vt:lpstr>
      <vt:lpstr>専修学校（２）～（４）</vt:lpstr>
      <vt:lpstr>各種学校（１）</vt:lpstr>
      <vt:lpstr>各種学校（２）</vt:lpstr>
      <vt:lpstr>'高等学校（１）'!Print_Area</vt:lpstr>
      <vt:lpstr>小学校!Print_Area</vt:lpstr>
      <vt:lpstr>中学校!Print_Area</vt:lpstr>
      <vt:lpstr>特別支援学校!Print_Area</vt:lpstr>
      <vt:lpstr>幼稚園!Print_Area</vt:lpstr>
      <vt:lpstr>幼保連携!Print_Area</vt:lpstr>
      <vt:lpstr>'高等学校（１）'!Print_Area_MI</vt:lpstr>
      <vt:lpstr>中学校!Print_Area_MI</vt:lpstr>
      <vt:lpstr>特別支援学校!Print_Area_MI</vt:lpstr>
      <vt:lpstr>幼稚園!Print_Area_MI</vt:lpstr>
      <vt:lpstr>幼保連携!Print_Area_MI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企画分析２</dc:creator>
  <cp:lastModifiedBy>201user</cp:lastModifiedBy>
  <cp:lastPrinted>2018-11-19T00:32:33Z</cp:lastPrinted>
  <dcterms:created xsi:type="dcterms:W3CDTF">1998-08-11T01:11:05Z</dcterms:created>
  <dcterms:modified xsi:type="dcterms:W3CDTF">2019-02-05T04:26:51Z</dcterms:modified>
</cp:coreProperties>
</file>