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TOKEI3\tokei-share\10管理_教育統計G\301_学校基本調査\H30年度調査\301101~報告書刊行\30報告書\30_原稿\データランドPDF\新しいフォルダー\"/>
    </mc:Choice>
  </mc:AlternateContent>
  <bookViews>
    <workbookView xWindow="3360" yWindow="2475" windowWidth="8475" windowHeight="4320" tabRatio="668"/>
  </bookViews>
  <sheets>
    <sheet name="卒後中学（1）" sheetId="1" r:id="rId1"/>
    <sheet name="卒後中学（２）-1" sheetId="5" r:id="rId2"/>
    <sheet name="卒後中学（２）-2・（3）" sheetId="11" r:id="rId3"/>
    <sheet name="卒後高校（1）" sheetId="2" r:id="rId4"/>
    <sheet name="卒後高校（2）" sheetId="6" r:id="rId5"/>
    <sheet name="卒後高校（3）" sheetId="7" r:id="rId6"/>
    <sheet name="卒後高校（4）" sheetId="10" r:id="rId7"/>
    <sheet name="卒後・特別支援" sheetId="9" r:id="rId8"/>
  </sheets>
  <definedNames>
    <definedName name="_Regression_Int" localSheetId="7"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0" hidden="1">1</definedName>
    <definedName name="_Regression_Int" localSheetId="1" hidden="1">1</definedName>
    <definedName name="_xlnm.Print_Area" localSheetId="7">卒後・特別支援!$A$1:$G$41</definedName>
    <definedName name="_xlnm.Print_Area" localSheetId="4">'卒後高校（2）'!$A$1:$AX$58</definedName>
    <definedName name="_xlnm.Print_Area" localSheetId="6">'卒後高校（4）'!$A$1:$EN$57</definedName>
    <definedName name="_xlnm.Print_Area" localSheetId="0">'卒後中学（1）'!$A$1:$I$39</definedName>
    <definedName name="_xlnm.Print_Area" localSheetId="1">'卒後中学（２）-1'!$A$1:$AI$62</definedName>
    <definedName name="_xlnm.Print_Area" localSheetId="2">'卒後中学（２）-2・（3）'!$A$1:$AY$61</definedName>
    <definedName name="Print_Area_MI" localSheetId="7">卒後・特別支援!#REF!</definedName>
    <definedName name="Print_Area_MI" localSheetId="3">'卒後高校（1）'!#REF!</definedName>
    <definedName name="Print_Area_MI" localSheetId="4">'卒後高校（2）'!$AR$44:$AX$78</definedName>
    <definedName name="Print_Area_MI" localSheetId="5">'卒後高校（3）'!#REF!</definedName>
    <definedName name="Print_Area_MI" localSheetId="6">'卒後高校（4）'!#REF!</definedName>
    <definedName name="Print_Area_MI" localSheetId="0">'卒後中学（1）'!#REF!</definedName>
    <definedName name="Print_Area_MI" localSheetId="1">'卒後中学（２）-1'!$L$46:$AI$61</definedName>
  </definedNames>
  <calcPr calcId="162913"/>
</workbook>
</file>

<file path=xl/calcChain.xml><?xml version="1.0" encoding="utf-8"?>
<calcChain xmlns="http://schemas.openxmlformats.org/spreadsheetml/2006/main">
  <c r="J39" i="10" l="1"/>
  <c r="AP52" i="6"/>
  <c r="AP53" i="6"/>
  <c r="AP54" i="6"/>
  <c r="AP55" i="6"/>
  <c r="V12" i="11" l="1"/>
  <c r="K12" i="11"/>
  <c r="K28" i="11"/>
  <c r="K29" i="11"/>
  <c r="K30" i="11"/>
  <c r="K31" i="11"/>
  <c r="K32" i="11"/>
  <c r="K34" i="11"/>
  <c r="K35" i="11"/>
  <c r="K36" i="11"/>
  <c r="K37" i="11"/>
  <c r="K38" i="11"/>
  <c r="K39" i="11"/>
  <c r="K40" i="11"/>
  <c r="K42" i="11"/>
  <c r="K43" i="11"/>
  <c r="K44" i="11"/>
  <c r="K45" i="11"/>
  <c r="K46" i="11"/>
  <c r="K47" i="11"/>
  <c r="K48" i="11"/>
  <c r="K49" i="11"/>
  <c r="K50" i="11"/>
  <c r="K51" i="11"/>
  <c r="K52" i="11"/>
  <c r="K53" i="11"/>
  <c r="D55" i="5" l="1"/>
  <c r="R55" i="11" s="1"/>
  <c r="S31" i="11"/>
  <c r="R31" i="11"/>
  <c r="S14" i="11"/>
  <c r="S12" i="11"/>
  <c r="S10" i="11"/>
  <c r="R14" i="11"/>
  <c r="R12" i="11"/>
  <c r="R10" i="11"/>
  <c r="Q31" i="11"/>
  <c r="P31" i="11"/>
  <c r="O31" i="11"/>
  <c r="N31" i="11"/>
  <c r="P14" i="11"/>
  <c r="P12" i="11"/>
  <c r="P10" i="11"/>
  <c r="O14" i="11"/>
  <c r="O12" i="11"/>
  <c r="O10" i="11"/>
  <c r="AP60" i="11"/>
  <c r="AK60" i="11"/>
  <c r="AF60" i="11"/>
  <c r="AA60" i="11"/>
  <c r="V60" i="11"/>
  <c r="K60" i="11"/>
  <c r="D60" i="11"/>
  <c r="AP59" i="11"/>
  <c r="AK59" i="11"/>
  <c r="AF59" i="11"/>
  <c r="AA59" i="11"/>
  <c r="V59" i="11"/>
  <c r="K59" i="11"/>
  <c r="D59" i="11"/>
  <c r="AP58" i="11"/>
  <c r="AK58" i="11"/>
  <c r="AF58" i="11"/>
  <c r="AA58" i="11"/>
  <c r="V58" i="11"/>
  <c r="AY58" i="11" s="1"/>
  <c r="K58" i="11"/>
  <c r="D58" i="11"/>
  <c r="AP57" i="11"/>
  <c r="AK57" i="11"/>
  <c r="AF57" i="11"/>
  <c r="AA57" i="11"/>
  <c r="V57" i="11"/>
  <c r="K57" i="11"/>
  <c r="D57" i="11"/>
  <c r="AP56" i="11"/>
  <c r="AK56" i="11"/>
  <c r="AF56" i="11"/>
  <c r="AA56" i="11"/>
  <c r="V56" i="11"/>
  <c r="AY56" i="11" s="1"/>
  <c r="K56" i="11"/>
  <c r="D56" i="11"/>
  <c r="AP55" i="11"/>
  <c r="AK55" i="11"/>
  <c r="AK54" i="11" s="1"/>
  <c r="AF55" i="11"/>
  <c r="AA55" i="11"/>
  <c r="V55" i="11"/>
  <c r="K55" i="11"/>
  <c r="D55" i="11"/>
  <c r="AX54" i="11"/>
  <c r="AW54" i="11"/>
  <c r="AV54" i="11"/>
  <c r="AU54" i="11"/>
  <c r="AT54" i="11"/>
  <c r="AS54" i="11"/>
  <c r="AR54" i="11"/>
  <c r="AQ54" i="11"/>
  <c r="AO54" i="11"/>
  <c r="AN54" i="11"/>
  <c r="AM54" i="11"/>
  <c r="AL54" i="11"/>
  <c r="AJ54" i="11"/>
  <c r="AI54" i="11"/>
  <c r="AH54" i="11"/>
  <c r="AG54" i="11"/>
  <c r="AE54" i="11"/>
  <c r="AD54" i="11"/>
  <c r="AC54" i="11"/>
  <c r="AB54" i="11"/>
  <c r="Z54" i="11"/>
  <c r="Y54" i="11"/>
  <c r="X54" i="11"/>
  <c r="W54" i="11"/>
  <c r="M54" i="11"/>
  <c r="L54" i="11"/>
  <c r="K54" i="11" s="1"/>
  <c r="J54" i="11"/>
  <c r="I54" i="11"/>
  <c r="H54" i="11"/>
  <c r="G54" i="11"/>
  <c r="F54" i="11"/>
  <c r="E54" i="11"/>
  <c r="C54" i="11"/>
  <c r="AP53" i="11"/>
  <c r="AK53" i="11"/>
  <c r="AF53" i="11"/>
  <c r="AA53" i="11"/>
  <c r="V53" i="11"/>
  <c r="D53" i="11"/>
  <c r="AP52" i="11"/>
  <c r="AK52" i="11"/>
  <c r="AF52" i="11"/>
  <c r="AA52" i="11"/>
  <c r="V52" i="11"/>
  <c r="D52" i="11"/>
  <c r="AP51" i="11"/>
  <c r="AK51" i="11"/>
  <c r="AF51" i="11"/>
  <c r="AA51" i="11"/>
  <c r="AA49" i="11" s="1"/>
  <c r="V51" i="11"/>
  <c r="D51" i="11"/>
  <c r="AP50" i="11"/>
  <c r="AK50" i="11"/>
  <c r="AF50" i="11"/>
  <c r="AA50" i="11"/>
  <c r="V50" i="11"/>
  <c r="D50" i="11"/>
  <c r="AX49" i="11"/>
  <c r="AW49" i="11"/>
  <c r="AV49" i="11"/>
  <c r="AU49" i="11"/>
  <c r="AT49" i="11"/>
  <c r="AS49" i="11"/>
  <c r="AR49" i="11"/>
  <c r="AQ49" i="11"/>
  <c r="AO49" i="11"/>
  <c r="AN49" i="11"/>
  <c r="AM49" i="11"/>
  <c r="AL49" i="11"/>
  <c r="AJ49" i="11"/>
  <c r="AI49" i="11"/>
  <c r="AH49" i="11"/>
  <c r="AG49" i="11"/>
  <c r="AE49" i="11"/>
  <c r="AD49" i="11"/>
  <c r="AC49" i="11"/>
  <c r="AB49" i="11"/>
  <c r="Z49" i="11"/>
  <c r="Y49" i="11"/>
  <c r="X49" i="11"/>
  <c r="W49" i="11"/>
  <c r="M49" i="11"/>
  <c r="L49" i="11"/>
  <c r="J49" i="11"/>
  <c r="I49" i="11"/>
  <c r="H49" i="11"/>
  <c r="G49" i="11"/>
  <c r="F49" i="11"/>
  <c r="E49" i="11"/>
  <c r="C49" i="11"/>
  <c r="AP48" i="11"/>
  <c r="AK48" i="11"/>
  <c r="AF48" i="11"/>
  <c r="AA48" i="11"/>
  <c r="V48" i="11"/>
  <c r="AY48" i="11" s="1"/>
  <c r="D48" i="11"/>
  <c r="AP47" i="11"/>
  <c r="AK47" i="11"/>
  <c r="AF47" i="11"/>
  <c r="AA47" i="11"/>
  <c r="V47" i="11"/>
  <c r="D47" i="11"/>
  <c r="AP46" i="11"/>
  <c r="AK46" i="11"/>
  <c r="AF46" i="11"/>
  <c r="AA46" i="11"/>
  <c r="V46" i="11"/>
  <c r="D46" i="11"/>
  <c r="AP45" i="11"/>
  <c r="AK45" i="11"/>
  <c r="AF45" i="11"/>
  <c r="AA45" i="11"/>
  <c r="V45" i="11"/>
  <c r="D45" i="11"/>
  <c r="AP44" i="11"/>
  <c r="AK44" i="11"/>
  <c r="AF44" i="11"/>
  <c r="AA44" i="11"/>
  <c r="V44" i="11"/>
  <c r="D44" i="11"/>
  <c r="AP43" i="11"/>
  <c r="AK43" i="11"/>
  <c r="AF43" i="11"/>
  <c r="AA43" i="11"/>
  <c r="V43" i="11"/>
  <c r="AY43" i="11" s="1"/>
  <c r="D43" i="11"/>
  <c r="AP42" i="11"/>
  <c r="AK42" i="11"/>
  <c r="AF42" i="11"/>
  <c r="AA42" i="11"/>
  <c r="V42" i="11"/>
  <c r="D42" i="11"/>
  <c r="AX41" i="11"/>
  <c r="AW41" i="11"/>
  <c r="AV41" i="11"/>
  <c r="AU41" i="11"/>
  <c r="AT41" i="11"/>
  <c r="AS41" i="11"/>
  <c r="AR41" i="11"/>
  <c r="AQ41" i="11"/>
  <c r="AO41" i="11"/>
  <c r="AN41" i="11"/>
  <c r="AM41" i="11"/>
  <c r="AL41" i="11"/>
  <c r="AJ41" i="11"/>
  <c r="AI41" i="11"/>
  <c r="AH41" i="11"/>
  <c r="AG41" i="11"/>
  <c r="AE41" i="11"/>
  <c r="AD41" i="11"/>
  <c r="AC41" i="11"/>
  <c r="AB41" i="11"/>
  <c r="Z41" i="11"/>
  <c r="Y41" i="11"/>
  <c r="X41" i="11"/>
  <c r="W41" i="11"/>
  <c r="M41" i="11"/>
  <c r="K41" i="11" s="1"/>
  <c r="L41" i="11"/>
  <c r="J41" i="11"/>
  <c r="I41" i="11"/>
  <c r="H41" i="11"/>
  <c r="G41" i="11"/>
  <c r="F41" i="11"/>
  <c r="E41" i="11"/>
  <c r="C41" i="11"/>
  <c r="AP40" i="11"/>
  <c r="AK40" i="11"/>
  <c r="AF40" i="11"/>
  <c r="AA40" i="11"/>
  <c r="V40" i="11"/>
  <c r="D40" i="11"/>
  <c r="AP39" i="11"/>
  <c r="AK39" i="11"/>
  <c r="AF39" i="11"/>
  <c r="AA39" i="11"/>
  <c r="V39" i="11"/>
  <c r="D39" i="11"/>
  <c r="AP38" i="11"/>
  <c r="AK38" i="11"/>
  <c r="AF38" i="11"/>
  <c r="AA38" i="11"/>
  <c r="V38" i="11"/>
  <c r="D38" i="11"/>
  <c r="AX37" i="11"/>
  <c r="AW37" i="11"/>
  <c r="AV37" i="11"/>
  <c r="AU37" i="11"/>
  <c r="AT37" i="11"/>
  <c r="AS37" i="11"/>
  <c r="AR37" i="11"/>
  <c r="AQ37" i="11"/>
  <c r="AO37" i="11"/>
  <c r="AN37" i="11"/>
  <c r="AM37" i="11"/>
  <c r="AL37" i="11"/>
  <c r="AJ37" i="11"/>
  <c r="AI37" i="11"/>
  <c r="AH37" i="11"/>
  <c r="AG37" i="11"/>
  <c r="AF37" i="11"/>
  <c r="AE37" i="11"/>
  <c r="AD37" i="11"/>
  <c r="AC37" i="11"/>
  <c r="AB37" i="11"/>
  <c r="Z37" i="11"/>
  <c r="Y37" i="11"/>
  <c r="X37" i="11"/>
  <c r="W37" i="11"/>
  <c r="W22" i="11" s="1"/>
  <c r="W7" i="11" s="1"/>
  <c r="M37" i="11"/>
  <c r="L37" i="11"/>
  <c r="J37" i="11"/>
  <c r="I37" i="11"/>
  <c r="H37" i="11"/>
  <c r="G37" i="11"/>
  <c r="F37" i="11"/>
  <c r="E37" i="11"/>
  <c r="C37" i="11"/>
  <c r="AP36" i="11"/>
  <c r="AK36" i="11"/>
  <c r="AF36" i="11"/>
  <c r="AA36" i="11"/>
  <c r="V36" i="11"/>
  <c r="D36" i="11"/>
  <c r="AP35" i="11"/>
  <c r="AK35" i="11"/>
  <c r="AF35" i="11"/>
  <c r="AA35" i="11"/>
  <c r="V35" i="11"/>
  <c r="D35" i="11"/>
  <c r="AP34" i="11"/>
  <c r="AK34" i="11"/>
  <c r="AF34" i="11"/>
  <c r="AA34" i="11"/>
  <c r="V34" i="11"/>
  <c r="AY34" i="11" s="1"/>
  <c r="D34" i="11"/>
  <c r="AX33" i="11"/>
  <c r="AW33" i="11"/>
  <c r="AV33" i="11"/>
  <c r="AU33" i="11"/>
  <c r="AT33" i="11"/>
  <c r="AS33" i="11"/>
  <c r="AR33" i="11"/>
  <c r="AQ33" i="11"/>
  <c r="AO33" i="11"/>
  <c r="AN33" i="11"/>
  <c r="AM33" i="11"/>
  <c r="AL33" i="11"/>
  <c r="AJ33" i="11"/>
  <c r="AI33" i="11"/>
  <c r="AH33" i="11"/>
  <c r="AG33" i="11"/>
  <c r="AE33" i="11"/>
  <c r="AD33" i="11"/>
  <c r="AC33" i="11"/>
  <c r="AB33" i="11"/>
  <c r="Z33" i="11"/>
  <c r="Y33" i="11"/>
  <c r="X33" i="11"/>
  <c r="W33" i="11"/>
  <c r="M33" i="11"/>
  <c r="L33" i="11"/>
  <c r="K33" i="11" s="1"/>
  <c r="J33" i="11"/>
  <c r="I33" i="11"/>
  <c r="H33" i="11"/>
  <c r="G33" i="11"/>
  <c r="F33" i="11"/>
  <c r="E33" i="11"/>
  <c r="C33" i="11"/>
  <c r="AP32" i="11"/>
  <c r="AP31" i="11" s="1"/>
  <c r="AK32" i="11"/>
  <c r="AK31" i="11" s="1"/>
  <c r="AF32" i="11"/>
  <c r="AF31" i="11" s="1"/>
  <c r="AA32" i="11"/>
  <c r="AA31" i="11" s="1"/>
  <c r="V32" i="11"/>
  <c r="D32" i="11"/>
  <c r="AX31" i="11"/>
  <c r="AW31" i="11"/>
  <c r="AV31" i="11"/>
  <c r="AU31" i="11"/>
  <c r="AT31" i="11"/>
  <c r="AS31" i="11"/>
  <c r="AR31" i="11"/>
  <c r="AQ31" i="11"/>
  <c r="AO31" i="11"/>
  <c r="AN31" i="11"/>
  <c r="AM31" i="11"/>
  <c r="AL31" i="11"/>
  <c r="AJ31" i="11"/>
  <c r="AI31" i="11"/>
  <c r="AH31" i="11"/>
  <c r="AG31" i="11"/>
  <c r="AE31" i="11"/>
  <c r="AD31" i="11"/>
  <c r="AC31" i="11"/>
  <c r="AB31" i="11"/>
  <c r="Z31" i="11"/>
  <c r="Y31" i="11"/>
  <c r="X31" i="11"/>
  <c r="W31" i="11"/>
  <c r="V31" i="11"/>
  <c r="M31" i="11"/>
  <c r="L31" i="11"/>
  <c r="J31" i="11"/>
  <c r="I31" i="11"/>
  <c r="H31" i="11"/>
  <c r="G31" i="11"/>
  <c r="F31" i="11"/>
  <c r="E31" i="11"/>
  <c r="C31" i="11"/>
  <c r="AP30" i="11"/>
  <c r="AK30" i="11"/>
  <c r="AF30" i="11"/>
  <c r="AA30" i="11"/>
  <c r="V30" i="11"/>
  <c r="D30" i="11"/>
  <c r="AP29" i="11"/>
  <c r="AK29" i="11"/>
  <c r="AF29" i="11"/>
  <c r="AA29" i="11"/>
  <c r="V29" i="11"/>
  <c r="D29" i="11"/>
  <c r="AX28" i="11"/>
  <c r="AW28" i="11"/>
  <c r="AV28" i="11"/>
  <c r="AU28" i="11"/>
  <c r="AT28" i="11"/>
  <c r="AS28" i="11"/>
  <c r="AR28" i="11"/>
  <c r="AQ28" i="11"/>
  <c r="AO28" i="11"/>
  <c r="AN28" i="11"/>
  <c r="AM28" i="11"/>
  <c r="AL28" i="11"/>
  <c r="AJ28" i="11"/>
  <c r="AI28" i="11"/>
  <c r="AH28" i="11"/>
  <c r="AG28" i="11"/>
  <c r="AE28" i="11"/>
  <c r="AD28" i="11"/>
  <c r="AC28" i="11"/>
  <c r="AB28" i="11"/>
  <c r="Z28" i="11"/>
  <c r="Y28" i="11"/>
  <c r="X28" i="11"/>
  <c r="W28" i="11"/>
  <c r="M28" i="11"/>
  <c r="L28" i="11"/>
  <c r="J28" i="11"/>
  <c r="I28" i="11"/>
  <c r="H28" i="11"/>
  <c r="G28" i="11"/>
  <c r="F28" i="11"/>
  <c r="E28" i="11"/>
  <c r="C28" i="11"/>
  <c r="AP27" i="11"/>
  <c r="AK27" i="11"/>
  <c r="AF27" i="11"/>
  <c r="AA27" i="11"/>
  <c r="V27" i="11"/>
  <c r="K27" i="11"/>
  <c r="D27" i="11"/>
  <c r="AP26" i="11"/>
  <c r="AK26" i="11"/>
  <c r="AF26" i="11"/>
  <c r="AA26" i="11"/>
  <c r="V26" i="11"/>
  <c r="K26" i="11"/>
  <c r="D26" i="11"/>
  <c r="AP25" i="11"/>
  <c r="AP23" i="11" s="1"/>
  <c r="AK25" i="11"/>
  <c r="AF25" i="11"/>
  <c r="AA25" i="11"/>
  <c r="V25" i="11"/>
  <c r="K25" i="11"/>
  <c r="D25" i="11"/>
  <c r="AP24" i="11"/>
  <c r="AK24" i="11"/>
  <c r="AF24" i="11"/>
  <c r="AA24" i="11"/>
  <c r="V24" i="11"/>
  <c r="AY24" i="11" s="1"/>
  <c r="K24" i="11"/>
  <c r="D24" i="11"/>
  <c r="AX23" i="11"/>
  <c r="AW23" i="11"/>
  <c r="AV23" i="11"/>
  <c r="AU23" i="11"/>
  <c r="AT23" i="11"/>
  <c r="AS23" i="11"/>
  <c r="AR23" i="11"/>
  <c r="AQ23" i="11"/>
  <c r="AO23" i="11"/>
  <c r="AN23" i="11"/>
  <c r="AM23" i="11"/>
  <c r="AL23" i="11"/>
  <c r="AJ23" i="11"/>
  <c r="AI23" i="11"/>
  <c r="AH23" i="11"/>
  <c r="AG23" i="11"/>
  <c r="AE23" i="11"/>
  <c r="AD23" i="11"/>
  <c r="AC23" i="11"/>
  <c r="AB23" i="11"/>
  <c r="Z23" i="11"/>
  <c r="Y23" i="11"/>
  <c r="X23" i="11"/>
  <c r="W23" i="11"/>
  <c r="M23" i="11"/>
  <c r="L23" i="11"/>
  <c r="J23" i="11"/>
  <c r="I23" i="11"/>
  <c r="H23" i="11"/>
  <c r="G23" i="11"/>
  <c r="F23" i="11"/>
  <c r="E23" i="11"/>
  <c r="C23" i="11"/>
  <c r="AP21" i="11"/>
  <c r="AK21" i="11"/>
  <c r="AF21" i="11"/>
  <c r="AA21" i="11"/>
  <c r="V21" i="11"/>
  <c r="AY21" i="11" s="1"/>
  <c r="K21" i="11"/>
  <c r="D21" i="11"/>
  <c r="AP20" i="11"/>
  <c r="AK20" i="11"/>
  <c r="AF20" i="11"/>
  <c r="AA20" i="11"/>
  <c r="V20" i="11"/>
  <c r="AY20" i="11" s="1"/>
  <c r="K20" i="11"/>
  <c r="D20" i="11"/>
  <c r="AP19" i="11"/>
  <c r="AK19" i="11"/>
  <c r="AF19" i="11"/>
  <c r="AA19" i="11"/>
  <c r="V19" i="11"/>
  <c r="K19" i="11"/>
  <c r="D19" i="11"/>
  <c r="AP18" i="11"/>
  <c r="AK18" i="11"/>
  <c r="AF18" i="11"/>
  <c r="AA18" i="11"/>
  <c r="V18" i="11"/>
  <c r="AY18" i="11" s="1"/>
  <c r="K18" i="11"/>
  <c r="D18" i="11"/>
  <c r="AP17" i="11"/>
  <c r="AK17" i="11"/>
  <c r="AF17" i="11"/>
  <c r="AA17" i="11"/>
  <c r="V17" i="11"/>
  <c r="AY17" i="11" s="1"/>
  <c r="K17" i="11"/>
  <c r="D17" i="11"/>
  <c r="AP16" i="11"/>
  <c r="AK16" i="11"/>
  <c r="AF16" i="11"/>
  <c r="AA16" i="11"/>
  <c r="V16" i="11"/>
  <c r="K16" i="11"/>
  <c r="D16" i="11"/>
  <c r="AP15" i="11"/>
  <c r="AK15" i="11"/>
  <c r="AF15" i="11"/>
  <c r="AA15" i="11"/>
  <c r="V15" i="11"/>
  <c r="K15" i="11"/>
  <c r="D15" i="11"/>
  <c r="AU14" i="11"/>
  <c r="AP14" i="11"/>
  <c r="AK14" i="11"/>
  <c r="AF14" i="11"/>
  <c r="AA14" i="11"/>
  <c r="V14" i="11"/>
  <c r="K14" i="11"/>
  <c r="AP13" i="11"/>
  <c r="AK13" i="11"/>
  <c r="AF13" i="11"/>
  <c r="AA13" i="11"/>
  <c r="V13" i="11"/>
  <c r="AY13" i="11" s="1"/>
  <c r="K13" i="11"/>
  <c r="D13" i="11"/>
  <c r="AP12" i="11"/>
  <c r="AF12" i="11"/>
  <c r="AA12" i="11"/>
  <c r="AP11" i="11"/>
  <c r="AK11" i="11"/>
  <c r="AF11" i="11"/>
  <c r="AA11" i="11"/>
  <c r="V11" i="11"/>
  <c r="K11" i="11"/>
  <c r="D11" i="11"/>
  <c r="AP10" i="11"/>
  <c r="AK10" i="11"/>
  <c r="AA10" i="11"/>
  <c r="V10" i="11"/>
  <c r="AP9" i="11"/>
  <c r="AK9" i="11"/>
  <c r="AF9" i="11"/>
  <c r="AA9" i="11"/>
  <c r="V9" i="11"/>
  <c r="AY9" i="11" s="1"/>
  <c r="K9" i="11"/>
  <c r="D9" i="11"/>
  <c r="AX8" i="11"/>
  <c r="AW8" i="11"/>
  <c r="AV8" i="11"/>
  <c r="AU8" i="11"/>
  <c r="AT8" i="11"/>
  <c r="AS8" i="11"/>
  <c r="AR8" i="11"/>
  <c r="AQ8" i="11"/>
  <c r="AO8" i="11"/>
  <c r="AN8" i="11"/>
  <c r="AM8" i="11"/>
  <c r="AL8" i="11"/>
  <c r="AJ8" i="11"/>
  <c r="AI8" i="11"/>
  <c r="AH8" i="11"/>
  <c r="AG8" i="11"/>
  <c r="AE8" i="11"/>
  <c r="AD8" i="11"/>
  <c r="AC8" i="11"/>
  <c r="AB8" i="11"/>
  <c r="Z8" i="11"/>
  <c r="Y8" i="11"/>
  <c r="X8" i="11"/>
  <c r="W8" i="11"/>
  <c r="M8" i="11"/>
  <c r="L8" i="11"/>
  <c r="J8" i="11"/>
  <c r="I8" i="11"/>
  <c r="H8" i="11"/>
  <c r="G8" i="11"/>
  <c r="F8" i="11"/>
  <c r="E8" i="11"/>
  <c r="C8" i="11"/>
  <c r="AC60" i="5"/>
  <c r="E60" i="5" s="1"/>
  <c r="AC59" i="5"/>
  <c r="E59" i="5" s="1"/>
  <c r="AC58" i="5"/>
  <c r="E58" i="5" s="1"/>
  <c r="S58" i="11" s="1"/>
  <c r="AC57" i="5"/>
  <c r="E57" i="5" s="1"/>
  <c r="S57" i="11" s="1"/>
  <c r="AC56" i="5"/>
  <c r="E56" i="5" s="1"/>
  <c r="AC55" i="5"/>
  <c r="E55" i="5" s="1"/>
  <c r="AC53" i="5"/>
  <c r="E53" i="5" s="1"/>
  <c r="AC52" i="5"/>
  <c r="E52" i="5" s="1"/>
  <c r="P52" i="11" s="1"/>
  <c r="AC51" i="5"/>
  <c r="E51" i="5" s="1"/>
  <c r="AC50" i="5"/>
  <c r="E50" i="5" s="1"/>
  <c r="S50" i="11" s="1"/>
  <c r="AC48" i="5"/>
  <c r="E48" i="5" s="1"/>
  <c r="AC47" i="5"/>
  <c r="E47" i="5" s="1"/>
  <c r="P47" i="11" s="1"/>
  <c r="AC46" i="5"/>
  <c r="E46" i="5" s="1"/>
  <c r="AC45" i="5"/>
  <c r="E45" i="5" s="1"/>
  <c r="P45" i="11" s="1"/>
  <c r="AC44" i="5"/>
  <c r="E44" i="5" s="1"/>
  <c r="AC43" i="5"/>
  <c r="E43" i="5" s="1"/>
  <c r="AC42" i="5"/>
  <c r="E42" i="5" s="1"/>
  <c r="AC40" i="5"/>
  <c r="E40" i="5" s="1"/>
  <c r="AC39" i="5"/>
  <c r="E39" i="5" s="1"/>
  <c r="AC38" i="5"/>
  <c r="E38" i="5" s="1"/>
  <c r="AC36" i="5"/>
  <c r="E36" i="5" s="1"/>
  <c r="AC35" i="5"/>
  <c r="E35" i="5" s="1"/>
  <c r="AC34" i="5"/>
  <c r="E34" i="5" s="1"/>
  <c r="AC32" i="5"/>
  <c r="AC30" i="5"/>
  <c r="E30" i="5" s="1"/>
  <c r="P30" i="11" s="1"/>
  <c r="AC29" i="5"/>
  <c r="AC27" i="5"/>
  <c r="E27" i="5" s="1"/>
  <c r="AC26" i="5"/>
  <c r="E26" i="5" s="1"/>
  <c r="AC25" i="5"/>
  <c r="E25" i="5" s="1"/>
  <c r="S25" i="11" s="1"/>
  <c r="AC24" i="5"/>
  <c r="E24" i="5" s="1"/>
  <c r="P24" i="11" s="1"/>
  <c r="AB60" i="5"/>
  <c r="D60" i="5" s="1"/>
  <c r="AB59" i="5"/>
  <c r="D59" i="5" s="1"/>
  <c r="AB58" i="5"/>
  <c r="D58" i="5" s="1"/>
  <c r="AB57" i="5"/>
  <c r="D57" i="5" s="1"/>
  <c r="R57" i="11" s="1"/>
  <c r="AB56" i="5"/>
  <c r="D56" i="5" s="1"/>
  <c r="AB55" i="5"/>
  <c r="AB53" i="5"/>
  <c r="D53" i="5" s="1"/>
  <c r="AB52" i="5"/>
  <c r="D52" i="5" s="1"/>
  <c r="AB51" i="5"/>
  <c r="D51" i="5" s="1"/>
  <c r="AB50" i="5"/>
  <c r="D50" i="5" s="1"/>
  <c r="R50" i="11" s="1"/>
  <c r="AB48" i="5"/>
  <c r="D48" i="5" s="1"/>
  <c r="AB47" i="5"/>
  <c r="D47" i="5" s="1"/>
  <c r="R47" i="11" s="1"/>
  <c r="AB46" i="5"/>
  <c r="D46" i="5" s="1"/>
  <c r="AB45" i="5"/>
  <c r="D45" i="5" s="1"/>
  <c r="O45" i="11" s="1"/>
  <c r="AB44" i="5"/>
  <c r="D44" i="5" s="1"/>
  <c r="AB43" i="5"/>
  <c r="D43" i="5" s="1"/>
  <c r="R43" i="11" s="1"/>
  <c r="AB42" i="5"/>
  <c r="D42" i="5" s="1"/>
  <c r="AB40" i="5"/>
  <c r="D40" i="5" s="1"/>
  <c r="AB39" i="5"/>
  <c r="D39" i="5" s="1"/>
  <c r="R39" i="11" s="1"/>
  <c r="AB38" i="5"/>
  <c r="D38" i="5" s="1"/>
  <c r="AB36" i="5"/>
  <c r="D36" i="5" s="1"/>
  <c r="AB35" i="5"/>
  <c r="AB34" i="5"/>
  <c r="D34" i="5" s="1"/>
  <c r="O34" i="11" s="1"/>
  <c r="AB32" i="5"/>
  <c r="AB31" i="5" s="1"/>
  <c r="AB30" i="5"/>
  <c r="AB28" i="5" s="1"/>
  <c r="AB29" i="5"/>
  <c r="D29" i="5" s="1"/>
  <c r="AB27" i="5"/>
  <c r="D27" i="5" s="1"/>
  <c r="AB26" i="5"/>
  <c r="D26" i="5" s="1"/>
  <c r="AB25" i="5"/>
  <c r="D25" i="5" s="1"/>
  <c r="AB24" i="5"/>
  <c r="D24" i="5" s="1"/>
  <c r="O24" i="11" s="1"/>
  <c r="AB21" i="5"/>
  <c r="D21" i="5" s="1"/>
  <c r="AB20" i="5"/>
  <c r="D20" i="5" s="1"/>
  <c r="AB19" i="5"/>
  <c r="D19" i="5" s="1"/>
  <c r="AB18" i="5"/>
  <c r="D18" i="5" s="1"/>
  <c r="AB17" i="5"/>
  <c r="D17" i="5" s="1"/>
  <c r="AB16" i="5"/>
  <c r="D16" i="5" s="1"/>
  <c r="AB15" i="5"/>
  <c r="D15" i="5" s="1"/>
  <c r="AB14" i="5"/>
  <c r="AB13" i="5"/>
  <c r="D13" i="5" s="1"/>
  <c r="AB12" i="5"/>
  <c r="AB11" i="5"/>
  <c r="D11" i="5" s="1"/>
  <c r="R11" i="11" s="1"/>
  <c r="AC21" i="5"/>
  <c r="E21" i="5" s="1"/>
  <c r="AC20" i="5"/>
  <c r="E20" i="5" s="1"/>
  <c r="P20" i="11" s="1"/>
  <c r="AC19" i="5"/>
  <c r="E19" i="5" s="1"/>
  <c r="S19" i="11" s="1"/>
  <c r="AC18" i="5"/>
  <c r="E18" i="5" s="1"/>
  <c r="S18" i="11" s="1"/>
  <c r="AC17" i="5"/>
  <c r="E17" i="5" s="1"/>
  <c r="AC16" i="5"/>
  <c r="E16" i="5" s="1"/>
  <c r="P16" i="11" s="1"/>
  <c r="AC15" i="5"/>
  <c r="E15" i="5" s="1"/>
  <c r="S15" i="11" s="1"/>
  <c r="AC14" i="5"/>
  <c r="AC13" i="5"/>
  <c r="E13" i="5" s="1"/>
  <c r="AC12" i="5"/>
  <c r="AC11" i="5"/>
  <c r="E11" i="5" s="1"/>
  <c r="AC10" i="5"/>
  <c r="AC9" i="5"/>
  <c r="E9" i="5" s="1"/>
  <c r="AB10" i="5"/>
  <c r="AB9" i="5"/>
  <c r="D9" i="5" s="1"/>
  <c r="R9" i="11" s="1"/>
  <c r="AH8" i="5"/>
  <c r="AI8" i="5"/>
  <c r="AG9" i="5"/>
  <c r="AG10" i="5"/>
  <c r="AG11" i="5"/>
  <c r="AG12" i="5"/>
  <c r="AG13" i="5"/>
  <c r="AG14" i="5"/>
  <c r="AG15" i="5"/>
  <c r="AG16" i="5"/>
  <c r="AG17" i="5"/>
  <c r="AG18" i="5"/>
  <c r="AG19" i="5"/>
  <c r="AG20" i="5"/>
  <c r="AG21" i="5"/>
  <c r="AH23" i="5"/>
  <c r="AI23" i="5"/>
  <c r="AG24" i="5"/>
  <c r="AG25" i="5"/>
  <c r="AG26" i="5"/>
  <c r="AG27" i="5"/>
  <c r="AH28" i="5"/>
  <c r="AI28" i="5"/>
  <c r="AG29" i="5"/>
  <c r="AG30" i="5"/>
  <c r="AH31" i="5"/>
  <c r="AI31" i="5"/>
  <c r="AG32" i="5"/>
  <c r="AG31" i="5" s="1"/>
  <c r="AH33" i="5"/>
  <c r="AI33" i="5"/>
  <c r="AG34" i="5"/>
  <c r="AG35" i="5"/>
  <c r="AG36" i="5"/>
  <c r="AH37" i="5"/>
  <c r="AI37" i="5"/>
  <c r="AG38" i="5"/>
  <c r="AG39" i="5"/>
  <c r="AG40" i="5"/>
  <c r="AH41" i="5"/>
  <c r="AI41" i="5"/>
  <c r="AG42" i="5"/>
  <c r="AG43" i="5"/>
  <c r="AG44" i="5"/>
  <c r="AG45" i="5"/>
  <c r="AG46" i="5"/>
  <c r="AG47" i="5"/>
  <c r="AG48" i="5"/>
  <c r="AH49" i="5"/>
  <c r="AI49" i="5"/>
  <c r="AG50" i="5"/>
  <c r="AG51" i="5"/>
  <c r="AG52" i="5"/>
  <c r="AG53" i="5"/>
  <c r="AH54" i="5"/>
  <c r="AI54" i="5"/>
  <c r="AG55" i="5"/>
  <c r="AG56" i="5"/>
  <c r="AG57" i="5"/>
  <c r="AG58" i="5"/>
  <c r="AG59" i="5"/>
  <c r="AG60" i="5"/>
  <c r="S8" i="5"/>
  <c r="R9" i="5"/>
  <c r="R11" i="5"/>
  <c r="R43" i="5"/>
  <c r="S43" i="11" l="1"/>
  <c r="P43" i="11"/>
  <c r="O51" i="11"/>
  <c r="R51" i="11"/>
  <c r="O26" i="11"/>
  <c r="R26" i="11"/>
  <c r="O58" i="11"/>
  <c r="R58" i="11"/>
  <c r="R18" i="11"/>
  <c r="O18" i="11"/>
  <c r="S38" i="11"/>
  <c r="P38" i="11"/>
  <c r="AC28" i="5"/>
  <c r="R34" i="11"/>
  <c r="AB33" i="5"/>
  <c r="S52" i="11"/>
  <c r="R13" i="11"/>
  <c r="O13" i="11"/>
  <c r="O21" i="11"/>
  <c r="R21" i="11"/>
  <c r="O53" i="11"/>
  <c r="R53" i="11"/>
  <c r="P36" i="11"/>
  <c r="S36" i="11"/>
  <c r="S46" i="11"/>
  <c r="P46" i="11"/>
  <c r="S60" i="11"/>
  <c r="P60" i="11"/>
  <c r="P13" i="11"/>
  <c r="S13" i="11"/>
  <c r="S21" i="11"/>
  <c r="P21" i="11"/>
  <c r="O29" i="11"/>
  <c r="R29" i="11"/>
  <c r="R40" i="11"/>
  <c r="O40" i="11"/>
  <c r="S26" i="11"/>
  <c r="P26" i="11"/>
  <c r="O15" i="11"/>
  <c r="R15" i="11"/>
  <c r="R19" i="11"/>
  <c r="O19" i="11"/>
  <c r="R25" i="11"/>
  <c r="O25" i="11"/>
  <c r="O36" i="11"/>
  <c r="R36" i="11"/>
  <c r="O42" i="11"/>
  <c r="R42" i="11"/>
  <c r="R46" i="11"/>
  <c r="O46" i="11"/>
  <c r="R56" i="11"/>
  <c r="O56" i="11"/>
  <c r="R60" i="11"/>
  <c r="O60" i="11"/>
  <c r="S27" i="11"/>
  <c r="P27" i="11"/>
  <c r="S34" i="11"/>
  <c r="P34" i="11"/>
  <c r="S39" i="11"/>
  <c r="P39" i="11"/>
  <c r="S44" i="11"/>
  <c r="P44" i="11"/>
  <c r="S48" i="11"/>
  <c r="P48" i="11"/>
  <c r="P53" i="11"/>
  <c r="S53" i="11"/>
  <c r="S11" i="11"/>
  <c r="P11" i="11"/>
  <c r="O16" i="11"/>
  <c r="R16" i="11"/>
  <c r="O20" i="11"/>
  <c r="R20" i="11"/>
  <c r="R38" i="11"/>
  <c r="O38" i="11"/>
  <c r="R52" i="11"/>
  <c r="O52" i="11"/>
  <c r="S35" i="11"/>
  <c r="P35" i="11"/>
  <c r="S40" i="11"/>
  <c r="P40" i="11"/>
  <c r="S55" i="11"/>
  <c r="P55" i="11"/>
  <c r="S59" i="11"/>
  <c r="P59" i="11"/>
  <c r="O17" i="11"/>
  <c r="R17" i="11"/>
  <c r="O44" i="11"/>
  <c r="R44" i="11"/>
  <c r="S51" i="11"/>
  <c r="P51" i="11"/>
  <c r="O27" i="11"/>
  <c r="R27" i="11"/>
  <c r="R48" i="11"/>
  <c r="O48" i="11"/>
  <c r="P42" i="11"/>
  <c r="S42" i="11"/>
  <c r="S56" i="11"/>
  <c r="P56" i="11"/>
  <c r="S9" i="11"/>
  <c r="P9" i="11"/>
  <c r="C9" i="5"/>
  <c r="Q9" i="11" s="1"/>
  <c r="P17" i="11"/>
  <c r="S17" i="11"/>
  <c r="O59" i="11"/>
  <c r="R59" i="11"/>
  <c r="AB37" i="5"/>
  <c r="O55" i="11"/>
  <c r="S30" i="11"/>
  <c r="D35" i="5"/>
  <c r="S47" i="11"/>
  <c r="O9" i="11"/>
  <c r="P25" i="11"/>
  <c r="P15" i="11"/>
  <c r="D30" i="5"/>
  <c r="E29" i="5"/>
  <c r="S29" i="11" s="1"/>
  <c r="P57" i="11"/>
  <c r="P58" i="11"/>
  <c r="P50" i="11"/>
  <c r="S45" i="11"/>
  <c r="P29" i="11"/>
  <c r="S24" i="11"/>
  <c r="P18" i="11"/>
  <c r="P19" i="11"/>
  <c r="O57" i="11"/>
  <c r="O50" i="11"/>
  <c r="O43" i="11"/>
  <c r="O47" i="11"/>
  <c r="R45" i="11"/>
  <c r="O39" i="11"/>
  <c r="R24" i="11"/>
  <c r="D8" i="5"/>
  <c r="R8" i="11" s="1"/>
  <c r="S16" i="11"/>
  <c r="S20" i="11"/>
  <c r="O11" i="11"/>
  <c r="C22" i="11"/>
  <c r="AK28" i="11"/>
  <c r="AP28" i="11"/>
  <c r="AH22" i="11"/>
  <c r="AK37" i="11"/>
  <c r="AO22" i="11"/>
  <c r="AO7" i="11" s="1"/>
  <c r="AA41" i="11"/>
  <c r="AK49" i="11"/>
  <c r="AG22" i="11"/>
  <c r="AL22" i="11"/>
  <c r="AL7" i="11" s="1"/>
  <c r="AT22" i="11"/>
  <c r="AX22" i="11"/>
  <c r="AF23" i="11"/>
  <c r="AD22" i="11"/>
  <c r="AA28" i="11"/>
  <c r="AP33" i="11"/>
  <c r="AP8" i="11"/>
  <c r="C7" i="11"/>
  <c r="AA8" i="11"/>
  <c r="AC22" i="11"/>
  <c r="AC7" i="11" s="1"/>
  <c r="AM22" i="11"/>
  <c r="AI22" i="11"/>
  <c r="AI7" i="11" s="1"/>
  <c r="V33" i="11"/>
  <c r="AA33" i="11"/>
  <c r="D37" i="11"/>
  <c r="AS22" i="11"/>
  <c r="AW22" i="11"/>
  <c r="V37" i="11"/>
  <c r="AP37" i="11"/>
  <c r="V54" i="11"/>
  <c r="AY54" i="11" s="1"/>
  <c r="AP54" i="11"/>
  <c r="G22" i="11"/>
  <c r="G7" i="11" s="1"/>
  <c r="L22" i="11"/>
  <c r="Y22" i="11"/>
  <c r="AA23" i="11"/>
  <c r="D31" i="11"/>
  <c r="I22" i="11"/>
  <c r="AF33" i="11"/>
  <c r="AA37" i="11"/>
  <c r="AF49" i="11"/>
  <c r="V8" i="11"/>
  <c r="AK8" i="11"/>
  <c r="AH7" i="11"/>
  <c r="AM7" i="11"/>
  <c r="Z22" i="11"/>
  <c r="D23" i="11"/>
  <c r="D28" i="11"/>
  <c r="J22" i="11"/>
  <c r="J7" i="11" s="1"/>
  <c r="AF28" i="11"/>
  <c r="AK33" i="11"/>
  <c r="D8" i="11"/>
  <c r="V28" i="11"/>
  <c r="Y7" i="11"/>
  <c r="AD7" i="11"/>
  <c r="AY11" i="11"/>
  <c r="AF8" i="11"/>
  <c r="E22" i="11"/>
  <c r="E7" i="11" s="1"/>
  <c r="H22" i="11"/>
  <c r="H7" i="11" s="1"/>
  <c r="D33" i="11"/>
  <c r="D41" i="11"/>
  <c r="D49" i="11"/>
  <c r="I7" i="11"/>
  <c r="Z7" i="11"/>
  <c r="AS7" i="11"/>
  <c r="AW7" i="11"/>
  <c r="AE22" i="11"/>
  <c r="AE7" i="11" s="1"/>
  <c r="AN22" i="11"/>
  <c r="AN7" i="11" s="1"/>
  <c r="AR22" i="11"/>
  <c r="AR7" i="11" s="1"/>
  <c r="AV22" i="11"/>
  <c r="AV7" i="11" s="1"/>
  <c r="AK41" i="11"/>
  <c r="AQ22" i="11"/>
  <c r="AQ7" i="11" s="1"/>
  <c r="AU22" i="11"/>
  <c r="AU7" i="11" s="1"/>
  <c r="D54" i="11"/>
  <c r="AA54" i="11"/>
  <c r="AY8" i="11"/>
  <c r="AG7" i="11"/>
  <c r="AT7" i="11"/>
  <c r="AX7" i="11"/>
  <c r="X22" i="11"/>
  <c r="X7" i="11" s="1"/>
  <c r="AB22" i="11"/>
  <c r="AB7" i="11" s="1"/>
  <c r="AJ22" i="11"/>
  <c r="AJ7" i="11" s="1"/>
  <c r="V41" i="11"/>
  <c r="AY41" i="11" s="1"/>
  <c r="AP41" i="11"/>
  <c r="AF54" i="11"/>
  <c r="K8" i="11"/>
  <c r="F22" i="11"/>
  <c r="F7" i="11" s="1"/>
  <c r="V23" i="11"/>
  <c r="M22" i="11"/>
  <c r="K23" i="11"/>
  <c r="AK23" i="11"/>
  <c r="AK22" i="11" s="1"/>
  <c r="AK7" i="11" s="1"/>
  <c r="AF41" i="11"/>
  <c r="V49" i="11"/>
  <c r="AP49" i="11"/>
  <c r="AC49" i="5"/>
  <c r="AC8" i="5"/>
  <c r="AG8" i="5"/>
  <c r="AG28" i="5"/>
  <c r="AG41" i="5"/>
  <c r="AG54" i="5"/>
  <c r="AH22" i="5"/>
  <c r="AH7" i="5" s="1"/>
  <c r="AG49" i="5"/>
  <c r="AG23" i="5"/>
  <c r="AG37" i="5"/>
  <c r="AG33" i="5"/>
  <c r="AI22" i="5"/>
  <c r="AI7" i="5" s="1"/>
  <c r="AC31" i="5"/>
  <c r="X60" i="5"/>
  <c r="X59" i="5"/>
  <c r="X58" i="5"/>
  <c r="X57" i="5"/>
  <c r="X56" i="5"/>
  <c r="X55" i="5"/>
  <c r="U60" i="5"/>
  <c r="U59" i="5"/>
  <c r="U58" i="5"/>
  <c r="U57" i="5"/>
  <c r="U56" i="5"/>
  <c r="U55" i="5"/>
  <c r="X53" i="5"/>
  <c r="X52" i="5"/>
  <c r="X51" i="5"/>
  <c r="X50" i="5"/>
  <c r="U53" i="5"/>
  <c r="U52" i="5"/>
  <c r="U51" i="5"/>
  <c r="U50" i="5"/>
  <c r="X48" i="5"/>
  <c r="X47" i="5"/>
  <c r="X46" i="5"/>
  <c r="X45" i="5"/>
  <c r="X44" i="5"/>
  <c r="X43" i="5"/>
  <c r="X42" i="5"/>
  <c r="U48" i="5"/>
  <c r="U47" i="5"/>
  <c r="U46" i="5"/>
  <c r="U45" i="5"/>
  <c r="U44" i="5"/>
  <c r="U43" i="5"/>
  <c r="U42" i="5"/>
  <c r="X40" i="5"/>
  <c r="X39" i="5"/>
  <c r="X38" i="5"/>
  <c r="U40" i="5"/>
  <c r="U39" i="5"/>
  <c r="U38" i="5"/>
  <c r="X36" i="5"/>
  <c r="X35" i="5"/>
  <c r="X34" i="5"/>
  <c r="U36" i="5"/>
  <c r="U35" i="5"/>
  <c r="U34" i="5"/>
  <c r="X32" i="5"/>
  <c r="X31" i="5" s="1"/>
  <c r="U32" i="5"/>
  <c r="U31" i="5" s="1"/>
  <c r="X30" i="5"/>
  <c r="X29" i="5"/>
  <c r="U30" i="5"/>
  <c r="U29" i="5"/>
  <c r="X27" i="5"/>
  <c r="X26" i="5"/>
  <c r="X25" i="5"/>
  <c r="X24" i="5"/>
  <c r="U27" i="5"/>
  <c r="U26" i="5"/>
  <c r="U25" i="5"/>
  <c r="U24" i="5"/>
  <c r="X21" i="5"/>
  <c r="X20" i="5"/>
  <c r="X19" i="5"/>
  <c r="X18" i="5"/>
  <c r="X17" i="5"/>
  <c r="X16" i="5"/>
  <c r="X15" i="5"/>
  <c r="X14" i="5"/>
  <c r="X13" i="5"/>
  <c r="X12" i="5"/>
  <c r="X11" i="5"/>
  <c r="X10" i="5"/>
  <c r="X9" i="5"/>
  <c r="U21" i="5"/>
  <c r="U20" i="5"/>
  <c r="U19" i="5"/>
  <c r="U18" i="5"/>
  <c r="U17" i="5"/>
  <c r="U16" i="5"/>
  <c r="U15" i="5"/>
  <c r="U14" i="5"/>
  <c r="U13" i="5"/>
  <c r="U12" i="5"/>
  <c r="U11" i="5"/>
  <c r="U10" i="5"/>
  <c r="U9" i="5"/>
  <c r="Z54" i="5"/>
  <c r="Y54" i="5"/>
  <c r="W54" i="5"/>
  <c r="V54" i="5"/>
  <c r="T54" i="5"/>
  <c r="S54" i="5"/>
  <c r="Z49" i="5"/>
  <c r="Y49" i="5"/>
  <c r="W49" i="5"/>
  <c r="V49" i="5"/>
  <c r="Z41" i="5"/>
  <c r="Y41" i="5"/>
  <c r="W41" i="5"/>
  <c r="V41" i="5"/>
  <c r="Z37" i="5"/>
  <c r="Y37" i="5"/>
  <c r="W37" i="5"/>
  <c r="V37" i="5"/>
  <c r="Z33" i="5"/>
  <c r="Y33" i="5"/>
  <c r="W33" i="5"/>
  <c r="V33" i="5"/>
  <c r="Z31" i="5"/>
  <c r="Y31" i="5"/>
  <c r="W31" i="5"/>
  <c r="V31" i="5"/>
  <c r="Z28" i="5"/>
  <c r="Y28" i="5"/>
  <c r="W28" i="5"/>
  <c r="V28" i="5"/>
  <c r="Z23" i="5"/>
  <c r="Y23" i="5"/>
  <c r="W23" i="5"/>
  <c r="V23" i="5"/>
  <c r="Z8" i="5"/>
  <c r="Y8" i="5"/>
  <c r="W8" i="5"/>
  <c r="V8" i="5"/>
  <c r="R30" i="11" l="1"/>
  <c r="O30" i="11"/>
  <c r="R35" i="11"/>
  <c r="O35" i="11"/>
  <c r="M7" i="11"/>
  <c r="D22" i="11"/>
  <c r="D7" i="11" s="1"/>
  <c r="AP22" i="11"/>
  <c r="AP7" i="11" s="1"/>
  <c r="AF22" i="11"/>
  <c r="AF7" i="11" s="1"/>
  <c r="AA22" i="11"/>
  <c r="AA7" i="11" s="1"/>
  <c r="L7" i="11"/>
  <c r="K22" i="11"/>
  <c r="V22" i="11"/>
  <c r="AG22" i="5"/>
  <c r="AG7" i="5" s="1"/>
  <c r="X28" i="5"/>
  <c r="U33" i="5"/>
  <c r="AA10" i="5"/>
  <c r="AA12" i="5"/>
  <c r="AA14" i="5"/>
  <c r="AA16" i="5"/>
  <c r="AA18" i="5"/>
  <c r="AA20" i="5"/>
  <c r="AA24" i="5"/>
  <c r="AA26" i="5"/>
  <c r="AA29" i="5"/>
  <c r="AA32" i="5"/>
  <c r="AA31" i="5" s="1"/>
  <c r="AA38" i="5"/>
  <c r="AA40" i="5"/>
  <c r="AA43" i="5"/>
  <c r="AA45" i="5"/>
  <c r="AA47" i="5"/>
  <c r="AA50" i="5"/>
  <c r="AA52" i="5"/>
  <c r="AA55" i="5"/>
  <c r="AA57" i="5"/>
  <c r="AA59" i="5"/>
  <c r="AA19" i="5"/>
  <c r="AA36" i="5"/>
  <c r="AA46" i="5"/>
  <c r="X49" i="5"/>
  <c r="AA53" i="5"/>
  <c r="V22" i="5"/>
  <c r="V7" i="5" s="1"/>
  <c r="AA51" i="5"/>
  <c r="AA35" i="5"/>
  <c r="AA11" i="5"/>
  <c r="AA60" i="5"/>
  <c r="AC54" i="5"/>
  <c r="Z22" i="5"/>
  <c r="Z7" i="5" s="1"/>
  <c r="AC37" i="5"/>
  <c r="AC33" i="5"/>
  <c r="AC23" i="5"/>
  <c r="AA58" i="5"/>
  <c r="AA56" i="5"/>
  <c r="AA48" i="5"/>
  <c r="AA44" i="5"/>
  <c r="AC41" i="5"/>
  <c r="AA39" i="5"/>
  <c r="AA34" i="5"/>
  <c r="U28" i="5"/>
  <c r="W22" i="5"/>
  <c r="W7" i="5" s="1"/>
  <c r="AA27" i="5"/>
  <c r="AA25" i="5"/>
  <c r="AA21" i="5"/>
  <c r="AA17" i="5"/>
  <c r="AA15" i="5"/>
  <c r="AA13" i="5"/>
  <c r="X54" i="5"/>
  <c r="X41" i="5"/>
  <c r="X37" i="5"/>
  <c r="X33" i="5"/>
  <c r="Y22" i="5"/>
  <c r="Y7" i="5" s="1"/>
  <c r="AA30" i="5"/>
  <c r="X23" i="5"/>
  <c r="X8" i="5"/>
  <c r="U54" i="5"/>
  <c r="AB49" i="5"/>
  <c r="U49" i="5"/>
  <c r="U37" i="5"/>
  <c r="U23" i="5"/>
  <c r="U8" i="5"/>
  <c r="U41" i="5"/>
  <c r="AB41" i="5"/>
  <c r="AB8" i="5"/>
  <c r="AA9" i="5"/>
  <c r="AB54" i="5"/>
  <c r="AA42" i="5"/>
  <c r="AB23" i="5"/>
  <c r="H16" i="1"/>
  <c r="G25" i="1"/>
  <c r="G24" i="1"/>
  <c r="G23" i="1"/>
  <c r="G22" i="1"/>
  <c r="K7" i="11" l="1"/>
  <c r="AY22" i="11"/>
  <c r="V7" i="11"/>
  <c r="AY7" i="11" s="1"/>
  <c r="AA37" i="5"/>
  <c r="AA23" i="5"/>
  <c r="AA28" i="5"/>
  <c r="AA49" i="5"/>
  <c r="AA33" i="5"/>
  <c r="AA54" i="5"/>
  <c r="AC22" i="5"/>
  <c r="AA41" i="5"/>
  <c r="AA8" i="5"/>
  <c r="X22" i="5"/>
  <c r="X7" i="5" s="1"/>
  <c r="U22" i="5"/>
  <c r="U7" i="5" s="1"/>
  <c r="AB22" i="5"/>
  <c r="CO46" i="10"/>
  <c r="BM46" i="10"/>
  <c r="T31" i="7"/>
  <c r="R19" i="7"/>
  <c r="M22" i="7"/>
  <c r="Z55" i="6"/>
  <c r="AA22" i="5" l="1"/>
  <c r="G17" i="2"/>
  <c r="G37" i="5"/>
  <c r="F26" i="9" l="1"/>
  <c r="E26" i="9" s="1"/>
  <c r="G5" i="9"/>
  <c r="F5" i="9"/>
  <c r="J41" i="10"/>
  <c r="DV25" i="10" l="1"/>
  <c r="J31" i="10"/>
  <c r="J18" i="10"/>
  <c r="J17" i="10"/>
  <c r="J16" i="10"/>
  <c r="J15" i="10"/>
  <c r="J14" i="10"/>
  <c r="J13" i="10"/>
  <c r="J12" i="10"/>
  <c r="J11" i="10"/>
  <c r="J10" i="10"/>
  <c r="J9" i="10"/>
  <c r="EJ25" i="10"/>
  <c r="BD51" i="10"/>
  <c r="AN9" i="10" l="1"/>
  <c r="AQ9" i="10"/>
  <c r="AT9" i="10"/>
  <c r="E57" i="10"/>
  <c r="E56" i="10"/>
  <c r="E55" i="10"/>
  <c r="E54" i="10"/>
  <c r="E53" i="10"/>
  <c r="E52" i="10"/>
  <c r="E50" i="10"/>
  <c r="E49" i="10"/>
  <c r="E48" i="10"/>
  <c r="E47" i="10"/>
  <c r="E45" i="10"/>
  <c r="E44" i="10"/>
  <c r="E43" i="10"/>
  <c r="E42" i="10"/>
  <c r="E41" i="10"/>
  <c r="E40" i="10"/>
  <c r="E39" i="10"/>
  <c r="E37" i="10"/>
  <c r="E36" i="10"/>
  <c r="E35" i="10"/>
  <c r="E33" i="10"/>
  <c r="E32" i="10"/>
  <c r="E31" i="10"/>
  <c r="E29" i="10"/>
  <c r="E27" i="10"/>
  <c r="E26" i="10"/>
  <c r="E24" i="10"/>
  <c r="E23" i="10"/>
  <c r="E22" i="10"/>
  <c r="E21" i="10"/>
  <c r="E18" i="10"/>
  <c r="E17" i="10"/>
  <c r="E16" i="10"/>
  <c r="E15" i="10"/>
  <c r="E14" i="10"/>
  <c r="E13" i="10"/>
  <c r="E12" i="10"/>
  <c r="E11" i="10"/>
  <c r="E10" i="10"/>
  <c r="E9" i="10"/>
  <c r="X6" i="7" l="1"/>
  <c r="W6" i="7"/>
  <c r="V6" i="7"/>
  <c r="U6" i="7"/>
  <c r="T6" i="7"/>
  <c r="S6" i="7"/>
  <c r="R6" i="7"/>
  <c r="Q6" i="7"/>
  <c r="P6" i="7"/>
  <c r="O6" i="7"/>
  <c r="N6" i="7"/>
  <c r="M6" i="7"/>
  <c r="L6" i="7"/>
  <c r="K6" i="7"/>
  <c r="J6" i="7"/>
  <c r="I6" i="7"/>
  <c r="H6" i="7"/>
  <c r="G6" i="7"/>
  <c r="F6" i="7"/>
  <c r="E6" i="7"/>
  <c r="X5" i="7"/>
  <c r="W5" i="7"/>
  <c r="V5" i="7"/>
  <c r="U5" i="7"/>
  <c r="T5" i="7"/>
  <c r="S5" i="7"/>
  <c r="R5" i="7"/>
  <c r="Q5" i="7"/>
  <c r="P5" i="7"/>
  <c r="O5" i="7"/>
  <c r="N5" i="7"/>
  <c r="M5" i="7"/>
  <c r="L5" i="7"/>
  <c r="K5" i="7"/>
  <c r="J5" i="7"/>
  <c r="I5" i="7"/>
  <c r="H5" i="7"/>
  <c r="G5" i="7"/>
  <c r="F5" i="7"/>
  <c r="E5" i="7"/>
  <c r="P51" i="6" l="1"/>
  <c r="G51" i="6"/>
  <c r="AD12" i="5" l="1"/>
  <c r="AW33" i="6" l="1"/>
  <c r="AV33" i="6"/>
  <c r="AW32" i="6"/>
  <c r="AV32" i="6"/>
  <c r="C14" i="5"/>
  <c r="Q14" i="11" s="1"/>
  <c r="C12" i="5"/>
  <c r="C10" i="5"/>
  <c r="Q10" i="11" s="1"/>
  <c r="F14" i="5"/>
  <c r="F13" i="5"/>
  <c r="F12" i="5"/>
  <c r="F11" i="5"/>
  <c r="F10" i="5"/>
  <c r="N10" i="11" l="1"/>
  <c r="N14" i="11"/>
  <c r="N12" i="11"/>
  <c r="Q12" i="11"/>
  <c r="BK38" i="10"/>
  <c r="AM38" i="10"/>
  <c r="H57" i="10"/>
  <c r="H56" i="10"/>
  <c r="H55" i="10"/>
  <c r="H54" i="10"/>
  <c r="H53" i="10"/>
  <c r="H52" i="10"/>
  <c r="H50" i="10"/>
  <c r="H49" i="10"/>
  <c r="H48" i="10"/>
  <c r="H47" i="10"/>
  <c r="H45" i="10"/>
  <c r="H44" i="10"/>
  <c r="H43" i="10"/>
  <c r="H42" i="10"/>
  <c r="H41" i="10"/>
  <c r="H40" i="10"/>
  <c r="H39" i="10"/>
  <c r="H37" i="10"/>
  <c r="H36" i="10"/>
  <c r="H35" i="10"/>
  <c r="H33" i="10"/>
  <c r="H32" i="10"/>
  <c r="H31" i="10"/>
  <c r="H27" i="10"/>
  <c r="H26" i="10"/>
  <c r="H24" i="10"/>
  <c r="H23" i="10"/>
  <c r="H22" i="10"/>
  <c r="H21" i="10"/>
  <c r="H18" i="10"/>
  <c r="H17" i="10"/>
  <c r="H16" i="10"/>
  <c r="H15" i="10"/>
  <c r="H14" i="10"/>
  <c r="H13" i="10"/>
  <c r="H12" i="10"/>
  <c r="H11" i="10"/>
  <c r="H10" i="10"/>
  <c r="H9" i="10"/>
  <c r="D39" i="7" l="1"/>
  <c r="D38" i="7"/>
  <c r="D36" i="7"/>
  <c r="D35" i="7"/>
  <c r="D33" i="7"/>
  <c r="D32" i="7"/>
  <c r="D30" i="7"/>
  <c r="D29" i="7"/>
  <c r="D27" i="7"/>
  <c r="D26" i="7"/>
  <c r="D24" i="7"/>
  <c r="D23" i="7"/>
  <c r="D21" i="7"/>
  <c r="D20" i="7"/>
  <c r="D18" i="7"/>
  <c r="D17" i="7"/>
  <c r="D15" i="7"/>
  <c r="D14" i="7"/>
  <c r="D12" i="7"/>
  <c r="D11" i="7"/>
  <c r="D9" i="7"/>
  <c r="D8" i="7"/>
  <c r="D6" i="7"/>
  <c r="D5" i="7"/>
  <c r="X37" i="7"/>
  <c r="W37" i="7"/>
  <c r="V37" i="7"/>
  <c r="U37" i="7"/>
  <c r="T37" i="7"/>
  <c r="S37" i="7"/>
  <c r="R37" i="7"/>
  <c r="Q37" i="7"/>
  <c r="P37" i="7"/>
  <c r="O37" i="7"/>
  <c r="N37" i="7"/>
  <c r="M37" i="7"/>
  <c r="L37" i="7"/>
  <c r="K37" i="7"/>
  <c r="J37" i="7"/>
  <c r="I37" i="7"/>
  <c r="H37" i="7"/>
  <c r="G37" i="7"/>
  <c r="F37" i="7"/>
  <c r="E37" i="7"/>
  <c r="X34" i="7"/>
  <c r="W34" i="7"/>
  <c r="V34" i="7"/>
  <c r="U34" i="7"/>
  <c r="T34" i="7"/>
  <c r="S34" i="7"/>
  <c r="R34" i="7"/>
  <c r="Q34" i="7"/>
  <c r="P34" i="7"/>
  <c r="O34" i="7"/>
  <c r="N34" i="7"/>
  <c r="M34" i="7"/>
  <c r="L34" i="7"/>
  <c r="K34" i="7"/>
  <c r="J34" i="7"/>
  <c r="I34" i="7"/>
  <c r="H34" i="7"/>
  <c r="G34" i="7"/>
  <c r="F34" i="7"/>
  <c r="E34" i="7"/>
  <c r="X31" i="7"/>
  <c r="W31" i="7"/>
  <c r="V31" i="7"/>
  <c r="U31" i="7"/>
  <c r="S31" i="7"/>
  <c r="R31" i="7"/>
  <c r="Q31" i="7"/>
  <c r="P31" i="7"/>
  <c r="O31" i="7"/>
  <c r="N31" i="7"/>
  <c r="M31" i="7"/>
  <c r="L31" i="7"/>
  <c r="K31" i="7"/>
  <c r="J31" i="7"/>
  <c r="I31" i="7"/>
  <c r="H31" i="7"/>
  <c r="G31" i="7"/>
  <c r="F31" i="7"/>
  <c r="E31" i="7"/>
  <c r="X28" i="7"/>
  <c r="W28" i="7"/>
  <c r="V28" i="7"/>
  <c r="U28" i="7"/>
  <c r="T28" i="7"/>
  <c r="S28" i="7"/>
  <c r="R28" i="7"/>
  <c r="Q28" i="7"/>
  <c r="P28" i="7"/>
  <c r="O28" i="7"/>
  <c r="N28" i="7"/>
  <c r="M28" i="7"/>
  <c r="L28" i="7"/>
  <c r="K28" i="7"/>
  <c r="J28" i="7"/>
  <c r="I28" i="7"/>
  <c r="H28" i="7"/>
  <c r="G28" i="7"/>
  <c r="F28" i="7"/>
  <c r="E28" i="7"/>
  <c r="X25" i="7"/>
  <c r="W25" i="7"/>
  <c r="V25" i="7"/>
  <c r="U25" i="7"/>
  <c r="T25" i="7"/>
  <c r="S25" i="7"/>
  <c r="R25" i="7"/>
  <c r="Q25" i="7"/>
  <c r="P25" i="7"/>
  <c r="O25" i="7"/>
  <c r="N25" i="7"/>
  <c r="M25" i="7"/>
  <c r="L25" i="7"/>
  <c r="K25" i="7"/>
  <c r="J25" i="7"/>
  <c r="I25" i="7"/>
  <c r="H25" i="7"/>
  <c r="G25" i="7"/>
  <c r="F25" i="7"/>
  <c r="E25" i="7"/>
  <c r="X22" i="7"/>
  <c r="W22" i="7"/>
  <c r="V22" i="7"/>
  <c r="U22" i="7"/>
  <c r="T22" i="7"/>
  <c r="S22" i="7"/>
  <c r="R22" i="7"/>
  <c r="Q22" i="7"/>
  <c r="P22" i="7"/>
  <c r="O22" i="7"/>
  <c r="N22" i="7"/>
  <c r="L22" i="7"/>
  <c r="K22" i="7"/>
  <c r="J22" i="7"/>
  <c r="I22" i="7"/>
  <c r="H22" i="7"/>
  <c r="G22" i="7"/>
  <c r="F22" i="7"/>
  <c r="E22" i="7"/>
  <c r="X19" i="7"/>
  <c r="W19" i="7"/>
  <c r="V19" i="7"/>
  <c r="U19" i="7"/>
  <c r="T19" i="7"/>
  <c r="S19" i="7"/>
  <c r="Q19" i="7"/>
  <c r="P19" i="7"/>
  <c r="O19" i="7"/>
  <c r="N19" i="7"/>
  <c r="M19" i="7"/>
  <c r="L19" i="7"/>
  <c r="K19" i="7"/>
  <c r="J19" i="7"/>
  <c r="I19" i="7"/>
  <c r="H19" i="7"/>
  <c r="G19" i="7"/>
  <c r="F19" i="7"/>
  <c r="E19" i="7"/>
  <c r="X16" i="7"/>
  <c r="W16" i="7"/>
  <c r="V16" i="7"/>
  <c r="U16" i="7"/>
  <c r="T16" i="7"/>
  <c r="S16" i="7"/>
  <c r="R16" i="7"/>
  <c r="Q16" i="7"/>
  <c r="P16" i="7"/>
  <c r="O16" i="7"/>
  <c r="N16" i="7"/>
  <c r="M16" i="7"/>
  <c r="L16" i="7"/>
  <c r="K16" i="7"/>
  <c r="J16" i="7"/>
  <c r="I16" i="7"/>
  <c r="H16" i="7"/>
  <c r="G16" i="7"/>
  <c r="F16" i="7"/>
  <c r="E16" i="7"/>
  <c r="X13" i="7"/>
  <c r="W13" i="7"/>
  <c r="V13" i="7"/>
  <c r="U13" i="7"/>
  <c r="T13" i="7"/>
  <c r="S13" i="7"/>
  <c r="R13" i="7"/>
  <c r="Q13" i="7"/>
  <c r="P13" i="7"/>
  <c r="O13" i="7"/>
  <c r="N13" i="7"/>
  <c r="M13" i="7"/>
  <c r="L13" i="7"/>
  <c r="K13" i="7"/>
  <c r="J13" i="7"/>
  <c r="I13" i="7"/>
  <c r="H13" i="7"/>
  <c r="G13" i="7"/>
  <c r="F13" i="7"/>
  <c r="E13" i="7"/>
  <c r="X10" i="7"/>
  <c r="W10" i="7"/>
  <c r="V10" i="7"/>
  <c r="U10" i="7"/>
  <c r="T10" i="7"/>
  <c r="S10" i="7"/>
  <c r="R10" i="7"/>
  <c r="Q10" i="7"/>
  <c r="P10" i="7"/>
  <c r="O10" i="7"/>
  <c r="N10" i="7"/>
  <c r="M10" i="7"/>
  <c r="L10" i="7"/>
  <c r="K10" i="7"/>
  <c r="J10" i="7"/>
  <c r="I10" i="7"/>
  <c r="H10" i="7"/>
  <c r="G10" i="7"/>
  <c r="F10" i="7"/>
  <c r="E10" i="7"/>
  <c r="X7" i="7"/>
  <c r="W7" i="7"/>
  <c r="V7" i="7"/>
  <c r="U7" i="7"/>
  <c r="T7" i="7"/>
  <c r="S7" i="7"/>
  <c r="R7" i="7"/>
  <c r="Q7" i="7"/>
  <c r="P7" i="7"/>
  <c r="O7" i="7"/>
  <c r="N7" i="7"/>
  <c r="M7" i="7"/>
  <c r="L7" i="7"/>
  <c r="K7" i="7"/>
  <c r="J7" i="7"/>
  <c r="I7" i="7"/>
  <c r="H7" i="7"/>
  <c r="G7" i="7"/>
  <c r="F7" i="7"/>
  <c r="E7" i="7"/>
  <c r="X4" i="7"/>
  <c r="W4" i="7"/>
  <c r="V4" i="7"/>
  <c r="U4" i="7"/>
  <c r="T4" i="7"/>
  <c r="S4" i="7"/>
  <c r="R4" i="7"/>
  <c r="Q4" i="7"/>
  <c r="P4" i="7"/>
  <c r="O4" i="7"/>
  <c r="N4" i="7"/>
  <c r="M4" i="7"/>
  <c r="L4" i="7"/>
  <c r="K4" i="7"/>
  <c r="J4" i="7"/>
  <c r="I4" i="7"/>
  <c r="H4" i="7"/>
  <c r="G4" i="7"/>
  <c r="F4" i="7"/>
  <c r="E4" i="7"/>
  <c r="K28" i="6"/>
  <c r="M38" i="6"/>
  <c r="D25" i="7" l="1"/>
  <c r="D31" i="7"/>
  <c r="D4" i="7"/>
  <c r="D28" i="7"/>
  <c r="D19" i="7"/>
  <c r="D7" i="7"/>
  <c r="D37" i="7"/>
  <c r="D34" i="7"/>
  <c r="D22" i="7"/>
  <c r="D16" i="7"/>
  <c r="D13" i="7"/>
  <c r="D10" i="7"/>
  <c r="L9" i="5"/>
  <c r="AP9" i="6" l="1"/>
  <c r="AI9" i="6"/>
  <c r="AA8" i="6"/>
  <c r="D57" i="6"/>
  <c r="C57" i="6" s="1"/>
  <c r="AU57" i="6" s="1"/>
  <c r="D56" i="6"/>
  <c r="D55" i="6"/>
  <c r="D54" i="6"/>
  <c r="D53" i="6"/>
  <c r="C53" i="6" s="1"/>
  <c r="AU53" i="6" s="1"/>
  <c r="D52" i="6"/>
  <c r="D50" i="6"/>
  <c r="D49" i="6"/>
  <c r="D48" i="6"/>
  <c r="D46" i="6" s="1"/>
  <c r="D47" i="6"/>
  <c r="D45" i="6"/>
  <c r="D44" i="6"/>
  <c r="D43" i="6"/>
  <c r="D42" i="6"/>
  <c r="D41" i="6"/>
  <c r="D40" i="6"/>
  <c r="D39" i="6"/>
  <c r="C39" i="6" s="1"/>
  <c r="D37" i="6"/>
  <c r="D36" i="6"/>
  <c r="D35" i="6"/>
  <c r="AS35" i="6" s="1"/>
  <c r="D33" i="6"/>
  <c r="C33" i="6" s="1"/>
  <c r="D32" i="6"/>
  <c r="D31" i="6"/>
  <c r="AS31" i="6" s="1"/>
  <c r="D29" i="6"/>
  <c r="D28" i="6" s="1"/>
  <c r="D27" i="6"/>
  <c r="C27" i="6" s="1"/>
  <c r="AU27" i="6" s="1"/>
  <c r="D26" i="6"/>
  <c r="D24" i="6"/>
  <c r="D23" i="6"/>
  <c r="D22" i="6"/>
  <c r="AS22" i="6" s="1"/>
  <c r="D21" i="6"/>
  <c r="D10" i="6"/>
  <c r="D11" i="6"/>
  <c r="D12" i="6"/>
  <c r="D13" i="6"/>
  <c r="D14" i="6"/>
  <c r="D15" i="6"/>
  <c r="D16" i="6"/>
  <c r="C16" i="6" s="1"/>
  <c r="AU16" i="6" s="1"/>
  <c r="D17" i="6"/>
  <c r="D18" i="6"/>
  <c r="D9" i="6"/>
  <c r="E12" i="6"/>
  <c r="E57" i="6"/>
  <c r="E56" i="6"/>
  <c r="E55" i="6"/>
  <c r="C55" i="6" s="1"/>
  <c r="AU55" i="6" s="1"/>
  <c r="E54" i="6"/>
  <c r="E53" i="6"/>
  <c r="E52" i="6"/>
  <c r="E50" i="6"/>
  <c r="E49" i="6"/>
  <c r="E48" i="6"/>
  <c r="E47" i="6"/>
  <c r="E45" i="6"/>
  <c r="C45" i="6" s="1"/>
  <c r="AU45" i="6" s="1"/>
  <c r="E44" i="6"/>
  <c r="E43" i="6"/>
  <c r="E42" i="6"/>
  <c r="E41" i="6"/>
  <c r="E40" i="6"/>
  <c r="E39" i="6"/>
  <c r="E37" i="6"/>
  <c r="E36" i="6"/>
  <c r="E35" i="6"/>
  <c r="E33" i="6"/>
  <c r="E32" i="6"/>
  <c r="E31" i="6"/>
  <c r="AT31" i="6" s="1"/>
  <c r="E29" i="6"/>
  <c r="E28" i="6" s="1"/>
  <c r="E27" i="6"/>
  <c r="E26" i="6"/>
  <c r="E24" i="6"/>
  <c r="E23" i="6"/>
  <c r="E22" i="6"/>
  <c r="E21" i="6"/>
  <c r="E10" i="6"/>
  <c r="E11" i="6"/>
  <c r="E13" i="6"/>
  <c r="E14" i="6"/>
  <c r="E15" i="6"/>
  <c r="C15" i="6" s="1"/>
  <c r="E16" i="6"/>
  <c r="E17" i="6"/>
  <c r="C17" i="6" s="1"/>
  <c r="AU17" i="6" s="1"/>
  <c r="E18" i="6"/>
  <c r="E9" i="6"/>
  <c r="U51" i="6"/>
  <c r="V51" i="6"/>
  <c r="U46" i="6"/>
  <c r="V46" i="6"/>
  <c r="U38" i="6"/>
  <c r="V38" i="6"/>
  <c r="U34" i="6"/>
  <c r="V34" i="6"/>
  <c r="U30" i="6"/>
  <c r="V30" i="6"/>
  <c r="U28" i="6"/>
  <c r="V28" i="6"/>
  <c r="U25" i="6"/>
  <c r="U19" i="6" s="1"/>
  <c r="U7" i="6" s="1"/>
  <c r="V25" i="6"/>
  <c r="U20" i="6"/>
  <c r="V20" i="6"/>
  <c r="U8" i="6"/>
  <c r="V8" i="6"/>
  <c r="T30" i="6"/>
  <c r="R53" i="6"/>
  <c r="R57" i="6"/>
  <c r="R56" i="6"/>
  <c r="R55" i="6"/>
  <c r="R54" i="6"/>
  <c r="R52" i="6"/>
  <c r="R50" i="6"/>
  <c r="R49" i="6"/>
  <c r="R48" i="6"/>
  <c r="R47" i="6"/>
  <c r="R45" i="6"/>
  <c r="R44" i="6"/>
  <c r="R43" i="6"/>
  <c r="R42" i="6"/>
  <c r="R41" i="6"/>
  <c r="R40" i="6"/>
  <c r="R39" i="6"/>
  <c r="R37" i="6"/>
  <c r="R34" i="6" s="1"/>
  <c r="R36" i="6"/>
  <c r="R35" i="6"/>
  <c r="R33" i="6"/>
  <c r="R32" i="6"/>
  <c r="R31" i="6"/>
  <c r="R29" i="6"/>
  <c r="R27" i="6"/>
  <c r="R26" i="6"/>
  <c r="R22" i="6"/>
  <c r="R23" i="6"/>
  <c r="R24" i="6"/>
  <c r="R21" i="6"/>
  <c r="R10" i="6"/>
  <c r="R11" i="6"/>
  <c r="R12" i="6"/>
  <c r="R13" i="6"/>
  <c r="R14" i="6"/>
  <c r="R15" i="6"/>
  <c r="R16" i="6"/>
  <c r="R17" i="6"/>
  <c r="R18" i="6"/>
  <c r="R9" i="6"/>
  <c r="F53" i="10"/>
  <c r="F52" i="10"/>
  <c r="F47" i="10"/>
  <c r="D47" i="10" s="1"/>
  <c r="CN28" i="10"/>
  <c r="F24" i="2"/>
  <c r="F25" i="2"/>
  <c r="E20" i="2"/>
  <c r="F20" i="2"/>
  <c r="R10" i="5"/>
  <c r="I20" i="1"/>
  <c r="H20" i="1"/>
  <c r="R12" i="5"/>
  <c r="CU25" i="10"/>
  <c r="CU28" i="10"/>
  <c r="CU30" i="10"/>
  <c r="CO25" i="10"/>
  <c r="CO28" i="10"/>
  <c r="CO30" i="10"/>
  <c r="AP57" i="6"/>
  <c r="AP56" i="6"/>
  <c r="AP50" i="6"/>
  <c r="AP49" i="6"/>
  <c r="AP48" i="6"/>
  <c r="AP47" i="6"/>
  <c r="AP45" i="6"/>
  <c r="AP44" i="6"/>
  <c r="AP43" i="6"/>
  <c r="AP42" i="6"/>
  <c r="AP41" i="6"/>
  <c r="AP40" i="6"/>
  <c r="AP39" i="6"/>
  <c r="AP37" i="6"/>
  <c r="AP36" i="6"/>
  <c r="AP35" i="6"/>
  <c r="AP33" i="6"/>
  <c r="AP32" i="6"/>
  <c r="AP31" i="6"/>
  <c r="AP29" i="6"/>
  <c r="AP28" i="6" s="1"/>
  <c r="AP27" i="6"/>
  <c r="AP26" i="6"/>
  <c r="AP24" i="6"/>
  <c r="AP23" i="6"/>
  <c r="AP22" i="6"/>
  <c r="AP21" i="6"/>
  <c r="AP10" i="6"/>
  <c r="AP11" i="6"/>
  <c r="AP12" i="6"/>
  <c r="AP13" i="6"/>
  <c r="AP14" i="6"/>
  <c r="AP15" i="6"/>
  <c r="AP16" i="6"/>
  <c r="AP17" i="6"/>
  <c r="AP18" i="6"/>
  <c r="M17" i="2"/>
  <c r="L16" i="5"/>
  <c r="L17" i="5"/>
  <c r="L13" i="5"/>
  <c r="I17" i="5"/>
  <c r="I33" i="1"/>
  <c r="H33" i="1"/>
  <c r="G33" i="1" s="1"/>
  <c r="I16" i="1"/>
  <c r="G28" i="1"/>
  <c r="G29" i="1"/>
  <c r="G30" i="1"/>
  <c r="G31" i="1"/>
  <c r="G32" i="1"/>
  <c r="G34" i="1"/>
  <c r="G35" i="1"/>
  <c r="G36" i="1"/>
  <c r="G37" i="1"/>
  <c r="G38" i="1"/>
  <c r="G39" i="1"/>
  <c r="G17" i="1"/>
  <c r="G18" i="1"/>
  <c r="G19" i="1"/>
  <c r="G21" i="1"/>
  <c r="G26" i="1"/>
  <c r="G27" i="1"/>
  <c r="G8" i="1"/>
  <c r="G9" i="1"/>
  <c r="G10" i="1"/>
  <c r="G11" i="1"/>
  <c r="G12" i="1"/>
  <c r="G13" i="1"/>
  <c r="G14" i="1"/>
  <c r="G15" i="1"/>
  <c r="Y9" i="10"/>
  <c r="Y10" i="10"/>
  <c r="Y11" i="10"/>
  <c r="Y12" i="10"/>
  <c r="Y13" i="10"/>
  <c r="Y14" i="10"/>
  <c r="Y15" i="10"/>
  <c r="Y16" i="10"/>
  <c r="Y17" i="10"/>
  <c r="Y18" i="10"/>
  <c r="V52" i="10"/>
  <c r="V53" i="10"/>
  <c r="V54" i="10"/>
  <c r="V55" i="10"/>
  <c r="V56" i="10"/>
  <c r="V57" i="10"/>
  <c r="M9" i="10"/>
  <c r="M10" i="10"/>
  <c r="M11" i="10"/>
  <c r="M12" i="10"/>
  <c r="M13" i="10"/>
  <c r="M14" i="10"/>
  <c r="M15" i="10"/>
  <c r="M16" i="10"/>
  <c r="M17" i="10"/>
  <c r="M18" i="10"/>
  <c r="AJ28" i="6"/>
  <c r="AK28" i="6"/>
  <c r="AJ30" i="6"/>
  <c r="AK30" i="6"/>
  <c r="AE9" i="6"/>
  <c r="AE10" i="6"/>
  <c r="AE11" i="6"/>
  <c r="AE12" i="6"/>
  <c r="AE13" i="6"/>
  <c r="AE14" i="6"/>
  <c r="AE15" i="6"/>
  <c r="AE16" i="6"/>
  <c r="AE17" i="6"/>
  <c r="AE18" i="6"/>
  <c r="J28" i="6"/>
  <c r="K17" i="2"/>
  <c r="O17" i="2"/>
  <c r="Q17" i="2"/>
  <c r="R14" i="5"/>
  <c r="R13" i="5"/>
  <c r="G31" i="5"/>
  <c r="H31" i="5"/>
  <c r="O34" i="5"/>
  <c r="O35" i="5"/>
  <c r="O36" i="5"/>
  <c r="O38" i="5"/>
  <c r="O39" i="5"/>
  <c r="O40" i="5"/>
  <c r="O42" i="5"/>
  <c r="O43" i="5"/>
  <c r="O44" i="5"/>
  <c r="O45" i="5"/>
  <c r="O46" i="5"/>
  <c r="O47" i="5"/>
  <c r="O48" i="5"/>
  <c r="M31" i="5"/>
  <c r="N31" i="5"/>
  <c r="BS20" i="10"/>
  <c r="AI40" i="6"/>
  <c r="AI57" i="6"/>
  <c r="AI56" i="6"/>
  <c r="AI55" i="6"/>
  <c r="AI54" i="6"/>
  <c r="AI53" i="6"/>
  <c r="AI52" i="6"/>
  <c r="AI50" i="6"/>
  <c r="AI49" i="6"/>
  <c r="AI48" i="6"/>
  <c r="AI47" i="6"/>
  <c r="AI45" i="6"/>
  <c r="AI44" i="6"/>
  <c r="AI43" i="6"/>
  <c r="AI42" i="6"/>
  <c r="AI41" i="6"/>
  <c r="AI39" i="6"/>
  <c r="AI37" i="6"/>
  <c r="AI36" i="6"/>
  <c r="AI35" i="6"/>
  <c r="AI29" i="6"/>
  <c r="AI28" i="6" s="1"/>
  <c r="AI27" i="6"/>
  <c r="AI26" i="6"/>
  <c r="AI24" i="6"/>
  <c r="AI23" i="6"/>
  <c r="AI22" i="6"/>
  <c r="AI21" i="6"/>
  <c r="AI18" i="6"/>
  <c r="AI17" i="6"/>
  <c r="AI16" i="6"/>
  <c r="AI15" i="6"/>
  <c r="AI14" i="6"/>
  <c r="AI13" i="6"/>
  <c r="AI12" i="6"/>
  <c r="AI11" i="6"/>
  <c r="AI10" i="6"/>
  <c r="F26" i="2"/>
  <c r="D26" i="2" s="1"/>
  <c r="F22" i="2"/>
  <c r="E7" i="2"/>
  <c r="F7" i="2"/>
  <c r="E8" i="2"/>
  <c r="F8" i="2"/>
  <c r="E10" i="2"/>
  <c r="F10" i="2"/>
  <c r="E12" i="2"/>
  <c r="F12" i="2"/>
  <c r="E14" i="2"/>
  <c r="F14" i="2"/>
  <c r="E15" i="2"/>
  <c r="F15" i="2"/>
  <c r="E16" i="2"/>
  <c r="F16" i="2"/>
  <c r="E18" i="2"/>
  <c r="D18" i="2" s="1"/>
  <c r="F18" i="2"/>
  <c r="I32" i="5"/>
  <c r="I31" i="5" s="1"/>
  <c r="L32" i="5"/>
  <c r="L31" i="5" s="1"/>
  <c r="CY9" i="10"/>
  <c r="P27" i="10"/>
  <c r="P26" i="10"/>
  <c r="P35" i="10"/>
  <c r="P36" i="10"/>
  <c r="P37" i="10"/>
  <c r="AA38" i="6"/>
  <c r="AB38" i="6"/>
  <c r="F23" i="2"/>
  <c r="E23" i="2"/>
  <c r="E22" i="2"/>
  <c r="F21" i="2"/>
  <c r="D21" i="2" s="1"/>
  <c r="E21" i="2"/>
  <c r="F19" i="2"/>
  <c r="E19" i="2"/>
  <c r="F11" i="2"/>
  <c r="E11" i="2"/>
  <c r="F9" i="2"/>
  <c r="E9" i="2"/>
  <c r="AD10" i="5"/>
  <c r="DK26" i="10"/>
  <c r="AE21" i="10"/>
  <c r="AE22" i="10"/>
  <c r="L53" i="6"/>
  <c r="O12" i="5"/>
  <c r="L10" i="5"/>
  <c r="I10" i="5"/>
  <c r="J54" i="5"/>
  <c r="K54" i="5"/>
  <c r="M54" i="5"/>
  <c r="N54" i="5"/>
  <c r="P54" i="5"/>
  <c r="Q54" i="5"/>
  <c r="AE54" i="5"/>
  <c r="AF54" i="5"/>
  <c r="J49" i="5"/>
  <c r="K49" i="5"/>
  <c r="M49" i="5"/>
  <c r="N49" i="5"/>
  <c r="P49" i="5"/>
  <c r="Q49" i="5"/>
  <c r="S49" i="5"/>
  <c r="T49" i="5"/>
  <c r="AE49" i="5"/>
  <c r="AF49" i="5"/>
  <c r="J41" i="5"/>
  <c r="K41" i="5"/>
  <c r="M41" i="5"/>
  <c r="N41" i="5"/>
  <c r="P41" i="5"/>
  <c r="Q41" i="5"/>
  <c r="S41" i="5"/>
  <c r="T41" i="5"/>
  <c r="AE41" i="5"/>
  <c r="AF41" i="5"/>
  <c r="J37" i="5"/>
  <c r="K37" i="5"/>
  <c r="M37" i="5"/>
  <c r="N37" i="5"/>
  <c r="P37" i="5"/>
  <c r="Q37" i="5"/>
  <c r="S37" i="5"/>
  <c r="T37" i="5"/>
  <c r="AE37" i="5"/>
  <c r="AF37" i="5"/>
  <c r="J33" i="5"/>
  <c r="K33" i="5"/>
  <c r="M33" i="5"/>
  <c r="N33" i="5"/>
  <c r="P33" i="5"/>
  <c r="Q33" i="5"/>
  <c r="S33" i="5"/>
  <c r="T33" i="5"/>
  <c r="AE33" i="5"/>
  <c r="AF33" i="5"/>
  <c r="J31" i="5"/>
  <c r="K31" i="5"/>
  <c r="P31" i="5"/>
  <c r="Q31" i="5"/>
  <c r="S31" i="5"/>
  <c r="T31" i="5"/>
  <c r="AE31" i="5"/>
  <c r="AF31" i="5"/>
  <c r="J28" i="5"/>
  <c r="K28" i="5"/>
  <c r="M28" i="5"/>
  <c r="N28" i="5"/>
  <c r="P28" i="5"/>
  <c r="Q28" i="5"/>
  <c r="S28" i="5"/>
  <c r="T28" i="5"/>
  <c r="AE28" i="5"/>
  <c r="AF28" i="5"/>
  <c r="J23" i="5"/>
  <c r="K23" i="5"/>
  <c r="M23" i="5"/>
  <c r="N23" i="5"/>
  <c r="P23" i="5"/>
  <c r="Q23" i="5"/>
  <c r="S23" i="5"/>
  <c r="T23" i="5"/>
  <c r="AE23" i="5"/>
  <c r="AF23" i="5"/>
  <c r="G54" i="5"/>
  <c r="H54" i="5"/>
  <c r="E38" i="9"/>
  <c r="E39" i="9"/>
  <c r="E28" i="9"/>
  <c r="E29" i="9"/>
  <c r="E30" i="9"/>
  <c r="E31" i="9"/>
  <c r="E32" i="9"/>
  <c r="E33" i="9"/>
  <c r="E34" i="9"/>
  <c r="E35" i="9"/>
  <c r="E36" i="9"/>
  <c r="E37" i="9"/>
  <c r="E27" i="9"/>
  <c r="E6" i="9"/>
  <c r="E7" i="9"/>
  <c r="E8" i="9"/>
  <c r="E9" i="9"/>
  <c r="E10" i="9"/>
  <c r="E11" i="9"/>
  <c r="E12" i="9"/>
  <c r="E13" i="9"/>
  <c r="E14" i="9"/>
  <c r="E15" i="9"/>
  <c r="E16" i="9"/>
  <c r="E17" i="9"/>
  <c r="E18" i="9"/>
  <c r="E19" i="9"/>
  <c r="K20" i="10"/>
  <c r="L20" i="10"/>
  <c r="N20" i="10"/>
  <c r="O20" i="10"/>
  <c r="Q20" i="10"/>
  <c r="R20" i="10"/>
  <c r="T20" i="10"/>
  <c r="U20" i="10"/>
  <c r="W20" i="10"/>
  <c r="X20" i="10"/>
  <c r="Z20" i="10"/>
  <c r="AA20" i="10"/>
  <c r="AC20" i="10"/>
  <c r="AD20" i="10"/>
  <c r="AF20" i="10"/>
  <c r="AG20" i="10"/>
  <c r="I57" i="10"/>
  <c r="I56" i="10"/>
  <c r="I55" i="10"/>
  <c r="G55" i="10" s="1"/>
  <c r="I54" i="10"/>
  <c r="G54" i="10" s="1"/>
  <c r="I53" i="10"/>
  <c r="G53" i="10" s="1"/>
  <c r="I52" i="10"/>
  <c r="G52" i="10" s="1"/>
  <c r="I48" i="10"/>
  <c r="I49" i="10"/>
  <c r="G49" i="10" s="1"/>
  <c r="I50" i="10"/>
  <c r="I47" i="10"/>
  <c r="G47" i="10" s="1"/>
  <c r="I40" i="10"/>
  <c r="I41" i="10"/>
  <c r="G41" i="10" s="1"/>
  <c r="I42" i="10"/>
  <c r="G42" i="10" s="1"/>
  <c r="I43" i="10"/>
  <c r="G43" i="10" s="1"/>
  <c r="I44" i="10"/>
  <c r="I45" i="10"/>
  <c r="G45" i="10" s="1"/>
  <c r="I39" i="10"/>
  <c r="G39" i="10" s="1"/>
  <c r="H38" i="10"/>
  <c r="I36" i="10"/>
  <c r="I37" i="10"/>
  <c r="I35" i="10"/>
  <c r="I32" i="10"/>
  <c r="I33" i="10"/>
  <c r="I31" i="10"/>
  <c r="G31" i="10" s="1"/>
  <c r="I29" i="10"/>
  <c r="I27" i="10"/>
  <c r="I25" i="10" s="1"/>
  <c r="I26" i="10"/>
  <c r="G26" i="10" s="1"/>
  <c r="I24" i="10"/>
  <c r="G24" i="10" s="1"/>
  <c r="I23" i="10"/>
  <c r="I22" i="10"/>
  <c r="I21" i="10"/>
  <c r="H20" i="10"/>
  <c r="I10" i="10"/>
  <c r="G10" i="10" s="1"/>
  <c r="I11" i="10"/>
  <c r="G11" i="10" s="1"/>
  <c r="I12" i="10"/>
  <c r="I13" i="10"/>
  <c r="G13" i="10" s="1"/>
  <c r="I14" i="10"/>
  <c r="G14" i="10" s="1"/>
  <c r="I15" i="10"/>
  <c r="G15" i="10" s="1"/>
  <c r="I16" i="10"/>
  <c r="G16" i="10" s="1"/>
  <c r="I17" i="10"/>
  <c r="G17" i="10" s="1"/>
  <c r="I18" i="10"/>
  <c r="G18" i="10" s="1"/>
  <c r="I9" i="10"/>
  <c r="G9" i="10" s="1"/>
  <c r="F57" i="10"/>
  <c r="F56" i="10"/>
  <c r="D56" i="10" s="1"/>
  <c r="F55" i="10"/>
  <c r="D55" i="10" s="1"/>
  <c r="F54" i="10"/>
  <c r="D54" i="10" s="1"/>
  <c r="F48" i="10"/>
  <c r="F49" i="10"/>
  <c r="F50" i="10"/>
  <c r="F42" i="10"/>
  <c r="D42" i="10" s="1"/>
  <c r="F43" i="10"/>
  <c r="D43" i="10" s="1"/>
  <c r="F44" i="10"/>
  <c r="D44" i="10" s="1"/>
  <c r="F45" i="10"/>
  <c r="F41" i="10"/>
  <c r="D41" i="10" s="1"/>
  <c r="F40" i="10"/>
  <c r="F39" i="10"/>
  <c r="D39" i="10" s="1"/>
  <c r="F37" i="10"/>
  <c r="D37" i="10" s="1"/>
  <c r="F36" i="10"/>
  <c r="D36" i="10" s="1"/>
  <c r="F35" i="10"/>
  <c r="F33" i="10"/>
  <c r="D33" i="10" s="1"/>
  <c r="F32" i="10"/>
  <c r="F31" i="10"/>
  <c r="F29" i="10"/>
  <c r="F27" i="10"/>
  <c r="D27" i="10" s="1"/>
  <c r="F26" i="10"/>
  <c r="F24" i="10"/>
  <c r="D24" i="10" s="1"/>
  <c r="F23" i="10"/>
  <c r="F22" i="10"/>
  <c r="F20" i="10" s="1"/>
  <c r="F21" i="10"/>
  <c r="F10" i="10"/>
  <c r="D10" i="10" s="1"/>
  <c r="F11" i="10"/>
  <c r="D11" i="10" s="1"/>
  <c r="F12" i="10"/>
  <c r="D12" i="10" s="1"/>
  <c r="F13" i="10"/>
  <c r="D13" i="10" s="1"/>
  <c r="F14" i="10"/>
  <c r="D14" i="10" s="1"/>
  <c r="F15" i="10"/>
  <c r="F16" i="10"/>
  <c r="D16" i="10" s="1"/>
  <c r="F17" i="10"/>
  <c r="D17" i="10" s="1"/>
  <c r="F18" i="10"/>
  <c r="D18" i="10" s="1"/>
  <c r="F9" i="10"/>
  <c r="EL57" i="10"/>
  <c r="EL56" i="10"/>
  <c r="EL55" i="10"/>
  <c r="EL54" i="10"/>
  <c r="EL53" i="10"/>
  <c r="EL52" i="10"/>
  <c r="EL50" i="10"/>
  <c r="EL49" i="10"/>
  <c r="EL48" i="10"/>
  <c r="EL47" i="10"/>
  <c r="EL45" i="10"/>
  <c r="EL44" i="10"/>
  <c r="EL43" i="10"/>
  <c r="EL42" i="10"/>
  <c r="EL41" i="10"/>
  <c r="EL40" i="10"/>
  <c r="EL39" i="10"/>
  <c r="EL37" i="10"/>
  <c r="EL36" i="10"/>
  <c r="EL34" i="10" s="1"/>
  <c r="EL35" i="10"/>
  <c r="EL33" i="10"/>
  <c r="EL32" i="10"/>
  <c r="EL31" i="10"/>
  <c r="EL29" i="10"/>
  <c r="EL28" i="10" s="1"/>
  <c r="EL27" i="10"/>
  <c r="EL26" i="10"/>
  <c r="EL24" i="10"/>
  <c r="EL23" i="10"/>
  <c r="EL22" i="10"/>
  <c r="EL21" i="10"/>
  <c r="EL18" i="10"/>
  <c r="EL17" i="10"/>
  <c r="EL16" i="10"/>
  <c r="EL15" i="10"/>
  <c r="EL14" i="10"/>
  <c r="EL13" i="10"/>
  <c r="EL12" i="10"/>
  <c r="EL11" i="10"/>
  <c r="EL10" i="10"/>
  <c r="EL9" i="10"/>
  <c r="EI57" i="10"/>
  <c r="EI56" i="10"/>
  <c r="EI55" i="10"/>
  <c r="EI54" i="10"/>
  <c r="EI53" i="10"/>
  <c r="EI52" i="10"/>
  <c r="EI50" i="10"/>
  <c r="EI49" i="10"/>
  <c r="EI48" i="10"/>
  <c r="EI47" i="10"/>
  <c r="EI45" i="10"/>
  <c r="EI44" i="10"/>
  <c r="EI43" i="10"/>
  <c r="EI42" i="10"/>
  <c r="EI41" i="10"/>
  <c r="EI40" i="10"/>
  <c r="EI39" i="10"/>
  <c r="EI37" i="10"/>
  <c r="EI36" i="10"/>
  <c r="EI34" i="10" s="1"/>
  <c r="EI35" i="10"/>
  <c r="EI33" i="10"/>
  <c r="EI32" i="10"/>
  <c r="EI31" i="10"/>
  <c r="EI29" i="10"/>
  <c r="EI28" i="10" s="1"/>
  <c r="EI27" i="10"/>
  <c r="EI26" i="10"/>
  <c r="EI24" i="10"/>
  <c r="EI23" i="10"/>
  <c r="EI22" i="10"/>
  <c r="EI21" i="10"/>
  <c r="EI18" i="10"/>
  <c r="EI17" i="10"/>
  <c r="EI16" i="10"/>
  <c r="EI15" i="10"/>
  <c r="EI14" i="10"/>
  <c r="EI13" i="10"/>
  <c r="EI12" i="10"/>
  <c r="EI11" i="10"/>
  <c r="EI10" i="10"/>
  <c r="EI9" i="10"/>
  <c r="EF57" i="10"/>
  <c r="EF56" i="10"/>
  <c r="EF55" i="10"/>
  <c r="EF54" i="10"/>
  <c r="EF53" i="10"/>
  <c r="EF52" i="10"/>
  <c r="EF50" i="10"/>
  <c r="EF49" i="10"/>
  <c r="EF48" i="10"/>
  <c r="EF47" i="10"/>
  <c r="EF45" i="10"/>
  <c r="EF44" i="10"/>
  <c r="EF43" i="10"/>
  <c r="EF42" i="10"/>
  <c r="EF41" i="10"/>
  <c r="EF40" i="10"/>
  <c r="EF39" i="10"/>
  <c r="EF37" i="10"/>
  <c r="EF36" i="10"/>
  <c r="EF35" i="10"/>
  <c r="EF33" i="10"/>
  <c r="EF32" i="10"/>
  <c r="EF31" i="10"/>
  <c r="EF29" i="10"/>
  <c r="EF28" i="10" s="1"/>
  <c r="EF27" i="10"/>
  <c r="EF25" i="10" s="1"/>
  <c r="EF26" i="10"/>
  <c r="EF24" i="10"/>
  <c r="EF23" i="10"/>
  <c r="EF22" i="10"/>
  <c r="EF20" i="10" s="1"/>
  <c r="EF21" i="10"/>
  <c r="EF18" i="10"/>
  <c r="EF17" i="10"/>
  <c r="EF16" i="10"/>
  <c r="EF15" i="10"/>
  <c r="EF14" i="10"/>
  <c r="EF13" i="10"/>
  <c r="EF12" i="10"/>
  <c r="EF11" i="10"/>
  <c r="EF10" i="10"/>
  <c r="EF9" i="10"/>
  <c r="EC57" i="10"/>
  <c r="EC56" i="10"/>
  <c r="EC55" i="10"/>
  <c r="EC54" i="10"/>
  <c r="EC53" i="10"/>
  <c r="EC52" i="10"/>
  <c r="EC50" i="10"/>
  <c r="EC49" i="10"/>
  <c r="EC48" i="10"/>
  <c r="EC47" i="10"/>
  <c r="EC45" i="10"/>
  <c r="EC44" i="10"/>
  <c r="EC43" i="10"/>
  <c r="EC42" i="10"/>
  <c r="EC41" i="10"/>
  <c r="EC40" i="10"/>
  <c r="EC39" i="10"/>
  <c r="EC37" i="10"/>
  <c r="EC36" i="10"/>
  <c r="EC34" i="10" s="1"/>
  <c r="EC35" i="10"/>
  <c r="EC33" i="10"/>
  <c r="EC32" i="10"/>
  <c r="EC31" i="10"/>
  <c r="EC29" i="10"/>
  <c r="EC28" i="10" s="1"/>
  <c r="EC27" i="10"/>
  <c r="EC26" i="10"/>
  <c r="EC24" i="10"/>
  <c r="EC23" i="10"/>
  <c r="EC22" i="10"/>
  <c r="EC21" i="10"/>
  <c r="EC18" i="10"/>
  <c r="EC17" i="10"/>
  <c r="EC16" i="10"/>
  <c r="EC15" i="10"/>
  <c r="EC14" i="10"/>
  <c r="EC13" i="10"/>
  <c r="EC12" i="10"/>
  <c r="EC11" i="10"/>
  <c r="EC10" i="10"/>
  <c r="EC9" i="10"/>
  <c r="DZ57" i="10"/>
  <c r="DZ56" i="10"/>
  <c r="DZ55" i="10"/>
  <c r="DZ54" i="10"/>
  <c r="DZ53" i="10"/>
  <c r="DZ52" i="10"/>
  <c r="DZ50" i="10"/>
  <c r="DZ49" i="10"/>
  <c r="DZ48" i="10"/>
  <c r="DZ47" i="10"/>
  <c r="DZ45" i="10"/>
  <c r="DZ44" i="10"/>
  <c r="DZ43" i="10"/>
  <c r="DZ42" i="10"/>
  <c r="DZ41" i="10"/>
  <c r="DZ40" i="10"/>
  <c r="DZ39" i="10"/>
  <c r="DZ37" i="10"/>
  <c r="DZ36" i="10"/>
  <c r="DZ34" i="10" s="1"/>
  <c r="DZ35" i="10"/>
  <c r="DZ33" i="10"/>
  <c r="DZ32" i="10"/>
  <c r="DZ31" i="10"/>
  <c r="DZ29" i="10"/>
  <c r="DZ28" i="10" s="1"/>
  <c r="DZ27" i="10"/>
  <c r="DZ26" i="10"/>
  <c r="DZ24" i="10"/>
  <c r="DZ23" i="10"/>
  <c r="DZ22" i="10"/>
  <c r="DZ21" i="10"/>
  <c r="DZ18" i="10"/>
  <c r="DZ17" i="10"/>
  <c r="DZ16" i="10"/>
  <c r="DZ15" i="10"/>
  <c r="DZ14" i="10"/>
  <c r="DZ13" i="10"/>
  <c r="DZ12" i="10"/>
  <c r="DZ11" i="10"/>
  <c r="DZ10" i="10"/>
  <c r="DZ9" i="10"/>
  <c r="DW57" i="10"/>
  <c r="DW56" i="10"/>
  <c r="DW55" i="10"/>
  <c r="DW54" i="10"/>
  <c r="DW53" i="10"/>
  <c r="DW52" i="10"/>
  <c r="DW50" i="10"/>
  <c r="DW49" i="10"/>
  <c r="DW48" i="10"/>
  <c r="DW47" i="10"/>
  <c r="DW45" i="10"/>
  <c r="DW44" i="10"/>
  <c r="DW43" i="10"/>
  <c r="DW42" i="10"/>
  <c r="DW41" i="10"/>
  <c r="DW40" i="10"/>
  <c r="DW39" i="10"/>
  <c r="DW37" i="10"/>
  <c r="DW36" i="10"/>
  <c r="DW34" i="10" s="1"/>
  <c r="DW35" i="10"/>
  <c r="DW33" i="10"/>
  <c r="DW32" i="10"/>
  <c r="DW31" i="10"/>
  <c r="DW29" i="10"/>
  <c r="DW28" i="10" s="1"/>
  <c r="DW27" i="10"/>
  <c r="DW25" i="10" s="1"/>
  <c r="DW26" i="10"/>
  <c r="DW24" i="10"/>
  <c r="DW23" i="10"/>
  <c r="DW22" i="10"/>
  <c r="DW21" i="10"/>
  <c r="DW18" i="10"/>
  <c r="DW17" i="10"/>
  <c r="DW16" i="10"/>
  <c r="DW15" i="10"/>
  <c r="DW14" i="10"/>
  <c r="DW13" i="10"/>
  <c r="DW12" i="10"/>
  <c r="DW11" i="10"/>
  <c r="DW10" i="10"/>
  <c r="DW9" i="10"/>
  <c r="DT57" i="10"/>
  <c r="DT56" i="10"/>
  <c r="DT55" i="10"/>
  <c r="DT54" i="10"/>
  <c r="DT53" i="10"/>
  <c r="DT52" i="10"/>
  <c r="DT50" i="10"/>
  <c r="DT49" i="10"/>
  <c r="DT48" i="10"/>
  <c r="DT47" i="10"/>
  <c r="DT45" i="10"/>
  <c r="DT44" i="10"/>
  <c r="DT43" i="10"/>
  <c r="DT42" i="10"/>
  <c r="DT41" i="10"/>
  <c r="DT40" i="10"/>
  <c r="DT39" i="10"/>
  <c r="DT37" i="10"/>
  <c r="DT36" i="10"/>
  <c r="DT34" i="10" s="1"/>
  <c r="DT35" i="10"/>
  <c r="DT33" i="10"/>
  <c r="DT32" i="10"/>
  <c r="DT31" i="10"/>
  <c r="DT29" i="10"/>
  <c r="DT28" i="10" s="1"/>
  <c r="DT27" i="10"/>
  <c r="DT26" i="10"/>
  <c r="DT24" i="10"/>
  <c r="DT23" i="10"/>
  <c r="DT22" i="10"/>
  <c r="DT20" i="10" s="1"/>
  <c r="DT21" i="10"/>
  <c r="DT18" i="10"/>
  <c r="DT17" i="10"/>
  <c r="DT16" i="10"/>
  <c r="DT15" i="10"/>
  <c r="DT14" i="10"/>
  <c r="DT13" i="10"/>
  <c r="DT12" i="10"/>
  <c r="DT11" i="10"/>
  <c r="DT10" i="10"/>
  <c r="DT9" i="10"/>
  <c r="DQ57" i="10"/>
  <c r="DQ56" i="10"/>
  <c r="DQ55" i="10"/>
  <c r="DQ54" i="10"/>
  <c r="DQ53" i="10"/>
  <c r="DQ52" i="10"/>
  <c r="DQ50" i="10"/>
  <c r="DQ49" i="10"/>
  <c r="DQ48" i="10"/>
  <c r="DQ47" i="10"/>
  <c r="DQ45" i="10"/>
  <c r="DQ44" i="10"/>
  <c r="DQ43" i="10"/>
  <c r="DQ42" i="10"/>
  <c r="DQ41" i="10"/>
  <c r="DQ40" i="10"/>
  <c r="DQ39" i="10"/>
  <c r="DQ37" i="10"/>
  <c r="DQ36" i="10"/>
  <c r="DQ35" i="10"/>
  <c r="DQ33" i="10"/>
  <c r="DQ32" i="10"/>
  <c r="DQ31" i="10"/>
  <c r="DQ29" i="10"/>
  <c r="DQ28" i="10" s="1"/>
  <c r="DQ27" i="10"/>
  <c r="DQ26" i="10"/>
  <c r="DQ24" i="10"/>
  <c r="DQ23" i="10"/>
  <c r="DQ22" i="10"/>
  <c r="DQ21" i="10"/>
  <c r="DQ18" i="10"/>
  <c r="DQ17" i="10"/>
  <c r="DQ16" i="10"/>
  <c r="DQ15" i="10"/>
  <c r="DQ14" i="10"/>
  <c r="DQ13" i="10"/>
  <c r="DQ12" i="10"/>
  <c r="DQ11" i="10"/>
  <c r="DQ10" i="10"/>
  <c r="DQ9" i="10"/>
  <c r="DN57" i="10"/>
  <c r="DN56" i="10"/>
  <c r="DN55" i="10"/>
  <c r="DN54" i="10"/>
  <c r="DN53" i="10"/>
  <c r="DN52" i="10"/>
  <c r="DN50" i="10"/>
  <c r="DN49" i="10"/>
  <c r="DN48" i="10"/>
  <c r="DN47" i="10"/>
  <c r="DN45" i="10"/>
  <c r="DN44" i="10"/>
  <c r="DN43" i="10"/>
  <c r="DN42" i="10"/>
  <c r="DN41" i="10"/>
  <c r="DN40" i="10"/>
  <c r="DN39" i="10"/>
  <c r="DN37" i="10"/>
  <c r="DN36" i="10"/>
  <c r="DN34" i="10" s="1"/>
  <c r="DN35" i="10"/>
  <c r="DN33" i="10"/>
  <c r="DN32" i="10"/>
  <c r="DN31" i="10"/>
  <c r="DN29" i="10"/>
  <c r="DN28" i="10" s="1"/>
  <c r="DN27" i="10"/>
  <c r="DN25" i="10" s="1"/>
  <c r="DN26" i="10"/>
  <c r="DN24" i="10"/>
  <c r="DN23" i="10"/>
  <c r="DN22" i="10"/>
  <c r="DN20" i="10" s="1"/>
  <c r="DN21" i="10"/>
  <c r="DN18" i="10"/>
  <c r="DN17" i="10"/>
  <c r="DN16" i="10"/>
  <c r="DN15" i="10"/>
  <c r="DN14" i="10"/>
  <c r="DN13" i="10"/>
  <c r="DN12" i="10"/>
  <c r="DN11" i="10"/>
  <c r="DN10" i="10"/>
  <c r="DN9" i="10"/>
  <c r="DK57" i="10"/>
  <c r="DK56" i="10"/>
  <c r="DK55" i="10"/>
  <c r="DK54" i="10"/>
  <c r="DK53" i="10"/>
  <c r="DK52" i="10"/>
  <c r="DK50" i="10"/>
  <c r="DK49" i="10"/>
  <c r="DK48" i="10"/>
  <c r="DK47" i="10"/>
  <c r="DK45" i="10"/>
  <c r="DK44" i="10"/>
  <c r="DK43" i="10"/>
  <c r="DK42" i="10"/>
  <c r="DK41" i="10"/>
  <c r="DK40" i="10"/>
  <c r="DK39" i="10"/>
  <c r="DK37" i="10"/>
  <c r="DK36" i="10"/>
  <c r="DK35" i="10"/>
  <c r="DK33" i="10"/>
  <c r="DK32" i="10"/>
  <c r="DK31" i="10"/>
  <c r="DK29" i="10"/>
  <c r="DK28" i="10" s="1"/>
  <c r="DK27" i="10"/>
  <c r="DK25" i="10" s="1"/>
  <c r="DK24" i="10"/>
  <c r="DK23" i="10"/>
  <c r="DK22" i="10"/>
  <c r="DK21" i="10"/>
  <c r="DK18" i="10"/>
  <c r="DK17" i="10"/>
  <c r="DK16" i="10"/>
  <c r="DK15" i="10"/>
  <c r="DK14" i="10"/>
  <c r="DK13" i="10"/>
  <c r="DK12" i="10"/>
  <c r="DK11" i="10"/>
  <c r="DK10" i="10"/>
  <c r="DK9" i="10"/>
  <c r="DH57" i="10"/>
  <c r="DH56" i="10"/>
  <c r="DH55" i="10"/>
  <c r="DH54" i="10"/>
  <c r="DH53" i="10"/>
  <c r="DH52" i="10"/>
  <c r="DH50" i="10"/>
  <c r="DH49" i="10"/>
  <c r="DH48" i="10"/>
  <c r="DH47" i="10"/>
  <c r="DH45" i="10"/>
  <c r="DH44" i="10"/>
  <c r="DH43" i="10"/>
  <c r="DH42" i="10"/>
  <c r="DH41" i="10"/>
  <c r="DH40" i="10"/>
  <c r="DH39" i="10"/>
  <c r="DH37" i="10"/>
  <c r="DH34" i="10" s="1"/>
  <c r="DH36" i="10"/>
  <c r="DH35" i="10"/>
  <c r="DH33" i="10"/>
  <c r="DH32" i="10"/>
  <c r="DH31" i="10"/>
  <c r="DH29" i="10"/>
  <c r="DH28" i="10" s="1"/>
  <c r="DH27" i="10"/>
  <c r="DH26" i="10"/>
  <c r="DH25" i="10" s="1"/>
  <c r="DH24" i="10"/>
  <c r="DH23" i="10"/>
  <c r="DH22" i="10"/>
  <c r="DH21" i="10"/>
  <c r="DH18" i="10"/>
  <c r="DH17" i="10"/>
  <c r="DH16" i="10"/>
  <c r="DH15" i="10"/>
  <c r="DH14" i="10"/>
  <c r="DH13" i="10"/>
  <c r="DH12" i="10"/>
  <c r="DH11" i="10"/>
  <c r="DH10" i="10"/>
  <c r="DH9" i="10"/>
  <c r="DE57" i="10"/>
  <c r="DE56" i="10"/>
  <c r="DE55" i="10"/>
  <c r="DE54" i="10"/>
  <c r="DE53" i="10"/>
  <c r="DE52" i="10"/>
  <c r="DE50" i="10"/>
  <c r="DE49" i="10"/>
  <c r="DE48" i="10"/>
  <c r="DE47" i="10"/>
  <c r="DE45" i="10"/>
  <c r="DE44" i="10"/>
  <c r="DE43" i="10"/>
  <c r="DE42" i="10"/>
  <c r="DE41" i="10"/>
  <c r="DE40" i="10"/>
  <c r="DE39" i="10"/>
  <c r="DE37" i="10"/>
  <c r="DE36" i="10"/>
  <c r="DE35" i="10"/>
  <c r="DE33" i="10"/>
  <c r="DE32" i="10"/>
  <c r="DE31" i="10"/>
  <c r="DE29" i="10"/>
  <c r="DE28" i="10" s="1"/>
  <c r="DE27" i="10"/>
  <c r="DE26" i="10"/>
  <c r="DE25" i="10" s="1"/>
  <c r="DE24" i="10"/>
  <c r="DE23" i="10"/>
  <c r="DE22" i="10"/>
  <c r="DE21" i="10"/>
  <c r="DE18" i="10"/>
  <c r="DE17" i="10"/>
  <c r="DE16" i="10"/>
  <c r="DE15" i="10"/>
  <c r="DE14" i="10"/>
  <c r="DE13" i="10"/>
  <c r="DE12" i="10"/>
  <c r="DE11" i="10"/>
  <c r="DE10" i="10"/>
  <c r="DE9" i="10"/>
  <c r="CY57" i="10"/>
  <c r="CY56" i="10"/>
  <c r="CY55" i="10"/>
  <c r="CY54" i="10"/>
  <c r="CY53" i="10"/>
  <c r="CY52" i="10"/>
  <c r="CY50" i="10"/>
  <c r="CY49" i="10"/>
  <c r="CY48" i="10"/>
  <c r="CY47" i="10"/>
  <c r="CY45" i="10"/>
  <c r="CY44" i="10"/>
  <c r="CY43" i="10"/>
  <c r="CY42" i="10"/>
  <c r="CY38" i="10" s="1"/>
  <c r="CY41" i="10"/>
  <c r="CY40" i="10"/>
  <c r="CY39" i="10"/>
  <c r="CY37" i="10"/>
  <c r="CY36" i="10"/>
  <c r="CY35" i="10"/>
  <c r="CY33" i="10"/>
  <c r="CY32" i="10"/>
  <c r="CY30" i="10" s="1"/>
  <c r="CY31" i="10"/>
  <c r="CY29" i="10"/>
  <c r="CY28" i="10" s="1"/>
  <c r="CY27" i="10"/>
  <c r="CY26" i="10"/>
  <c r="CY25" i="10" s="1"/>
  <c r="CY24" i="10"/>
  <c r="CY23" i="10"/>
  <c r="CY22" i="10"/>
  <c r="CY21" i="10"/>
  <c r="CY18" i="10"/>
  <c r="CY17" i="10"/>
  <c r="CY16" i="10"/>
  <c r="CY15" i="10"/>
  <c r="CY14" i="10"/>
  <c r="CY13" i="10"/>
  <c r="CY12" i="10"/>
  <c r="CY11" i="10"/>
  <c r="CY10" i="10"/>
  <c r="CV57" i="10"/>
  <c r="CV56" i="10"/>
  <c r="CV55" i="10"/>
  <c r="CV54" i="10"/>
  <c r="CV53" i="10"/>
  <c r="CV52" i="10"/>
  <c r="CV50" i="10"/>
  <c r="CV49" i="10"/>
  <c r="CV48" i="10"/>
  <c r="CV47" i="10"/>
  <c r="CV45" i="10"/>
  <c r="CV44" i="10"/>
  <c r="CV43" i="10"/>
  <c r="CV42" i="10"/>
  <c r="CV41" i="10"/>
  <c r="CV38" i="10" s="1"/>
  <c r="CV40" i="10"/>
  <c r="CV39" i="10"/>
  <c r="CV37" i="10"/>
  <c r="CV36" i="10"/>
  <c r="CV35" i="10"/>
  <c r="CV33" i="10"/>
  <c r="CV32" i="10"/>
  <c r="CV31" i="10"/>
  <c r="CV30" i="10" s="1"/>
  <c r="CV29" i="10"/>
  <c r="CV28" i="10" s="1"/>
  <c r="CV27" i="10"/>
  <c r="CV26" i="10"/>
  <c r="CV24" i="10"/>
  <c r="CV23" i="10"/>
  <c r="CV22" i="10"/>
  <c r="CV21" i="10"/>
  <c r="CV18" i="10"/>
  <c r="CV17" i="10"/>
  <c r="CV16" i="10"/>
  <c r="CV15" i="10"/>
  <c r="CV14" i="10"/>
  <c r="CV13" i="10"/>
  <c r="CV12" i="10"/>
  <c r="CV11" i="10"/>
  <c r="CV10" i="10"/>
  <c r="CV9" i="10"/>
  <c r="CS57" i="10"/>
  <c r="CS56" i="10"/>
  <c r="CS55" i="10"/>
  <c r="CS54" i="10"/>
  <c r="CS53" i="10"/>
  <c r="CS52" i="10"/>
  <c r="CS50" i="10"/>
  <c r="CS49" i="10"/>
  <c r="CS48" i="10"/>
  <c r="CS47" i="10"/>
  <c r="CS45" i="10"/>
  <c r="CS44" i="10"/>
  <c r="CS43" i="10"/>
  <c r="CS42" i="10"/>
  <c r="CS41" i="10"/>
  <c r="CS40" i="10"/>
  <c r="CS39" i="10"/>
  <c r="CS37" i="10"/>
  <c r="CS36" i="10"/>
  <c r="CS34" i="10" s="1"/>
  <c r="CS35" i="10"/>
  <c r="CS33" i="10"/>
  <c r="CS32" i="10"/>
  <c r="CS31" i="10"/>
  <c r="CS29" i="10"/>
  <c r="CS28" i="10" s="1"/>
  <c r="CS27" i="10"/>
  <c r="CS26" i="10"/>
  <c r="CS24" i="10"/>
  <c r="CS23" i="10"/>
  <c r="CS22" i="10"/>
  <c r="CS21" i="10"/>
  <c r="CS18" i="10"/>
  <c r="CS17" i="10"/>
  <c r="CS16" i="10"/>
  <c r="CS15" i="10"/>
  <c r="CS14" i="10"/>
  <c r="CS13" i="10"/>
  <c r="CS12" i="10"/>
  <c r="CS11" i="10"/>
  <c r="CS10" i="10"/>
  <c r="CS9" i="10"/>
  <c r="CP57" i="10"/>
  <c r="CP56" i="10"/>
  <c r="CP55" i="10"/>
  <c r="CP54" i="10"/>
  <c r="CP53" i="10"/>
  <c r="CP52" i="10"/>
  <c r="CP50" i="10"/>
  <c r="CP46" i="10" s="1"/>
  <c r="CP49" i="10"/>
  <c r="CP48" i="10"/>
  <c r="CP47" i="10"/>
  <c r="CP45" i="10"/>
  <c r="CP44" i="10"/>
  <c r="CP43" i="10"/>
  <c r="CP42" i="10"/>
  <c r="CP41" i="10"/>
  <c r="CP40" i="10"/>
  <c r="CP39" i="10"/>
  <c r="CP37" i="10"/>
  <c r="CP36" i="10"/>
  <c r="CP35" i="10"/>
  <c r="CP33" i="10"/>
  <c r="CP32" i="10"/>
  <c r="CP31" i="10"/>
  <c r="CP29" i="10"/>
  <c r="CP28" i="10" s="1"/>
  <c r="CP27" i="10"/>
  <c r="CP25" i="10" s="1"/>
  <c r="CP26" i="10"/>
  <c r="CP24" i="10"/>
  <c r="CP23" i="10"/>
  <c r="CP22" i="10"/>
  <c r="CP21" i="10"/>
  <c r="CP18" i="10"/>
  <c r="CP17" i="10"/>
  <c r="CP16" i="10"/>
  <c r="CP15" i="10"/>
  <c r="CP14" i="10"/>
  <c r="CP13" i="10"/>
  <c r="CP12" i="10"/>
  <c r="CP11" i="10"/>
  <c r="CP10" i="10"/>
  <c r="CP9" i="10"/>
  <c r="CM57" i="10"/>
  <c r="CM56" i="10"/>
  <c r="CM55" i="10"/>
  <c r="CM54" i="10"/>
  <c r="CM53" i="10"/>
  <c r="CM52" i="10"/>
  <c r="CM50" i="10"/>
  <c r="CM49" i="10"/>
  <c r="CM48" i="10"/>
  <c r="CM47" i="10"/>
  <c r="CM45" i="10"/>
  <c r="CM44" i="10"/>
  <c r="CM43" i="10"/>
  <c r="CM42" i="10"/>
  <c r="CM41" i="10"/>
  <c r="CM40" i="10"/>
  <c r="CM39" i="10"/>
  <c r="CM37" i="10"/>
  <c r="CM36" i="10"/>
  <c r="CM34" i="10" s="1"/>
  <c r="CM35" i="10"/>
  <c r="CM33" i="10"/>
  <c r="CM32" i="10"/>
  <c r="CM31" i="10"/>
  <c r="CM29" i="10"/>
  <c r="CM28" i="10"/>
  <c r="CM27" i="10"/>
  <c r="CM26" i="10"/>
  <c r="CM25" i="10" s="1"/>
  <c r="CM24" i="10"/>
  <c r="CM23" i="10"/>
  <c r="CM22" i="10"/>
  <c r="CM21" i="10"/>
  <c r="CM18" i="10"/>
  <c r="CM17" i="10"/>
  <c r="CM16" i="10"/>
  <c r="CM15" i="10"/>
  <c r="CM14" i="10"/>
  <c r="CM13" i="10"/>
  <c r="CM12" i="10"/>
  <c r="CM11" i="10"/>
  <c r="CM10" i="10"/>
  <c r="CM9" i="10"/>
  <c r="CJ57" i="10"/>
  <c r="CJ56" i="10"/>
  <c r="CJ55" i="10"/>
  <c r="CJ54" i="10"/>
  <c r="CJ53" i="10"/>
  <c r="CJ52" i="10"/>
  <c r="CJ50" i="10"/>
  <c r="CJ49" i="10"/>
  <c r="CJ48" i="10"/>
  <c r="CJ47" i="10"/>
  <c r="CJ45" i="10"/>
  <c r="CJ44" i="10"/>
  <c r="CJ43" i="10"/>
  <c r="CJ42" i="10"/>
  <c r="CJ41" i="10"/>
  <c r="CJ40" i="10"/>
  <c r="CJ39" i="10"/>
  <c r="CJ37" i="10"/>
  <c r="CJ36" i="10"/>
  <c r="CJ35" i="10"/>
  <c r="CJ33" i="10"/>
  <c r="CJ32" i="10"/>
  <c r="CJ31" i="10"/>
  <c r="CJ29" i="10"/>
  <c r="CJ28" i="10" s="1"/>
  <c r="CJ27" i="10"/>
  <c r="CJ26" i="10"/>
  <c r="CJ25" i="10" s="1"/>
  <c r="CJ24" i="10"/>
  <c r="CJ23" i="10"/>
  <c r="CJ22" i="10"/>
  <c r="CJ21" i="10"/>
  <c r="CJ18" i="10"/>
  <c r="CJ17" i="10"/>
  <c r="CJ16" i="10"/>
  <c r="CJ15" i="10"/>
  <c r="CJ14" i="10"/>
  <c r="CJ13" i="10"/>
  <c r="CJ12" i="10"/>
  <c r="CJ11" i="10"/>
  <c r="CJ10" i="10"/>
  <c r="CJ9" i="10"/>
  <c r="CG57" i="10"/>
  <c r="CG56" i="10"/>
  <c r="CG55" i="10"/>
  <c r="CG54" i="10"/>
  <c r="CG53" i="10"/>
  <c r="CG52" i="10"/>
  <c r="CG50" i="10"/>
  <c r="CG49" i="10"/>
  <c r="CG48" i="10"/>
  <c r="CG47" i="10"/>
  <c r="CG46" i="10" s="1"/>
  <c r="CG45" i="10"/>
  <c r="CG44" i="10"/>
  <c r="CG43" i="10"/>
  <c r="CG42" i="10"/>
  <c r="CG41" i="10"/>
  <c r="CG40" i="10"/>
  <c r="CG39" i="10"/>
  <c r="CG37" i="10"/>
  <c r="CG36" i="10"/>
  <c r="CG35" i="10"/>
  <c r="CG33" i="10"/>
  <c r="CG32" i="10"/>
  <c r="CG31" i="10"/>
  <c r="CG29" i="10"/>
  <c r="CG28" i="10" s="1"/>
  <c r="CG27" i="10"/>
  <c r="CG26" i="10"/>
  <c r="CG24" i="10"/>
  <c r="CG23" i="10"/>
  <c r="CG22" i="10"/>
  <c r="CG21" i="10"/>
  <c r="CG18" i="10"/>
  <c r="CG17" i="10"/>
  <c r="CG16" i="10"/>
  <c r="CG15" i="10"/>
  <c r="CG14" i="10"/>
  <c r="CG13" i="10"/>
  <c r="CG12" i="10"/>
  <c r="CG11" i="10"/>
  <c r="CG10" i="10"/>
  <c r="CG9" i="10"/>
  <c r="CD57" i="10"/>
  <c r="CD56" i="10"/>
  <c r="CD55" i="10"/>
  <c r="CD54" i="10"/>
  <c r="CD53" i="10"/>
  <c r="CD52" i="10"/>
  <c r="CD50" i="10"/>
  <c r="CD49" i="10"/>
  <c r="CD48" i="10"/>
  <c r="CD47" i="10"/>
  <c r="CD45" i="10"/>
  <c r="CD44" i="10"/>
  <c r="CD43" i="10"/>
  <c r="CD42" i="10"/>
  <c r="CD41" i="10"/>
  <c r="CD40" i="10"/>
  <c r="CD39" i="10"/>
  <c r="CD37" i="10"/>
  <c r="CD36" i="10"/>
  <c r="CD35" i="10"/>
  <c r="CD33" i="10"/>
  <c r="CD32" i="10"/>
  <c r="CD30" i="10" s="1"/>
  <c r="CD31" i="10"/>
  <c r="CD29" i="10"/>
  <c r="CD28" i="10" s="1"/>
  <c r="CD27" i="10"/>
  <c r="CD26" i="10"/>
  <c r="CD25" i="10" s="1"/>
  <c r="CD24" i="10"/>
  <c r="CD23" i="10"/>
  <c r="CD22" i="10"/>
  <c r="CD21" i="10"/>
  <c r="CD18" i="10"/>
  <c r="CD17" i="10"/>
  <c r="CD16" i="10"/>
  <c r="CD15" i="10"/>
  <c r="CD14" i="10"/>
  <c r="CD13" i="10"/>
  <c r="CD12" i="10"/>
  <c r="CD11" i="10"/>
  <c r="CD10" i="10"/>
  <c r="CD9" i="10"/>
  <c r="CA57" i="10"/>
  <c r="CA56" i="10"/>
  <c r="CA55" i="10"/>
  <c r="CA54" i="10"/>
  <c r="CA53" i="10"/>
  <c r="CA52" i="10"/>
  <c r="CA50" i="10"/>
  <c r="CA49" i="10"/>
  <c r="CA48" i="10"/>
  <c r="CA47" i="10"/>
  <c r="CA45" i="10"/>
  <c r="CA44" i="10"/>
  <c r="CA43" i="10"/>
  <c r="CA42" i="10"/>
  <c r="CA41" i="10"/>
  <c r="CA40" i="10"/>
  <c r="CA39" i="10"/>
  <c r="CA37" i="10"/>
  <c r="CA34" i="10" s="1"/>
  <c r="CA36" i="10"/>
  <c r="CA35" i="10"/>
  <c r="CA33" i="10"/>
  <c r="CA32" i="10"/>
  <c r="CA31" i="10"/>
  <c r="CA29" i="10"/>
  <c r="CA28" i="10" s="1"/>
  <c r="CA27" i="10"/>
  <c r="CA26" i="10"/>
  <c r="CA24" i="10"/>
  <c r="CA23" i="10"/>
  <c r="CA22" i="10"/>
  <c r="CA21" i="10"/>
  <c r="CA18" i="10"/>
  <c r="CA17" i="10"/>
  <c r="CA16" i="10"/>
  <c r="CA15" i="10"/>
  <c r="CA14" i="10"/>
  <c r="CA13" i="10"/>
  <c r="CA12" i="10"/>
  <c r="CA11" i="10"/>
  <c r="CA10" i="10"/>
  <c r="CA9" i="10"/>
  <c r="BX57" i="10"/>
  <c r="BX56" i="10"/>
  <c r="BX55" i="10"/>
  <c r="BX54" i="10"/>
  <c r="BX53" i="10"/>
  <c r="BX52" i="10"/>
  <c r="BX50" i="10"/>
  <c r="BX49" i="10"/>
  <c r="BX48" i="10"/>
  <c r="BX47" i="10"/>
  <c r="BX45" i="10"/>
  <c r="BX44" i="10"/>
  <c r="BX43" i="10"/>
  <c r="BX42" i="10"/>
  <c r="BX41" i="10"/>
  <c r="BX40" i="10"/>
  <c r="BX39" i="10"/>
  <c r="BX37" i="10"/>
  <c r="BX36" i="10"/>
  <c r="BX35" i="10"/>
  <c r="BX33" i="10"/>
  <c r="BX32" i="10"/>
  <c r="BX31" i="10"/>
  <c r="BX29" i="10"/>
  <c r="BX28" i="10" s="1"/>
  <c r="BX27" i="10"/>
  <c r="BX26" i="10"/>
  <c r="BX25" i="10" s="1"/>
  <c r="BX24" i="10"/>
  <c r="BX23" i="10"/>
  <c r="BX22" i="10"/>
  <c r="BX21" i="10"/>
  <c r="BX18" i="10"/>
  <c r="BX17" i="10"/>
  <c r="BX16" i="10"/>
  <c r="BX15" i="10"/>
  <c r="BX14" i="10"/>
  <c r="BX13" i="10"/>
  <c r="BX12" i="10"/>
  <c r="BX11" i="10"/>
  <c r="BX10" i="10"/>
  <c r="BX9" i="10"/>
  <c r="BU57" i="10"/>
  <c r="BU56" i="10"/>
  <c r="BU55" i="10"/>
  <c r="BU54" i="10"/>
  <c r="BU53" i="10"/>
  <c r="BU52" i="10"/>
  <c r="BU51" i="10" s="1"/>
  <c r="BU50" i="10"/>
  <c r="BU49" i="10"/>
  <c r="BU48" i="10"/>
  <c r="BU47" i="10"/>
  <c r="BU45" i="10"/>
  <c r="BU44" i="10"/>
  <c r="BU43" i="10"/>
  <c r="BU42" i="10"/>
  <c r="BU41" i="10"/>
  <c r="BU40" i="10"/>
  <c r="BU39" i="10"/>
  <c r="BU37" i="10"/>
  <c r="BU36" i="10"/>
  <c r="BU35" i="10"/>
  <c r="BU33" i="10"/>
  <c r="BU32" i="10"/>
  <c r="BU31" i="10"/>
  <c r="BU29" i="10"/>
  <c r="BU28" i="10" s="1"/>
  <c r="BU27" i="10"/>
  <c r="BU26" i="10"/>
  <c r="BU25" i="10" s="1"/>
  <c r="BU24" i="10"/>
  <c r="BU23" i="10"/>
  <c r="BU22" i="10"/>
  <c r="BU21" i="10"/>
  <c r="BU18" i="10"/>
  <c r="BU17" i="10"/>
  <c r="BU16" i="10"/>
  <c r="BU15" i="10"/>
  <c r="BU14" i="10"/>
  <c r="BU13" i="10"/>
  <c r="BU12" i="10"/>
  <c r="BU11" i="10"/>
  <c r="BU10" i="10"/>
  <c r="BU9" i="10"/>
  <c r="BR57" i="10"/>
  <c r="BR56" i="10"/>
  <c r="BR55" i="10"/>
  <c r="BR54" i="10"/>
  <c r="BR53" i="10"/>
  <c r="BR52" i="10"/>
  <c r="BR50" i="10"/>
  <c r="BR49" i="10"/>
  <c r="BR48" i="10"/>
  <c r="BR47" i="10"/>
  <c r="BR45" i="10"/>
  <c r="BR44" i="10"/>
  <c r="BR43" i="10"/>
  <c r="BR42" i="10"/>
  <c r="BR41" i="10"/>
  <c r="BR40" i="10"/>
  <c r="BR39" i="10"/>
  <c r="BR37" i="10"/>
  <c r="BR36" i="10"/>
  <c r="BR35" i="10"/>
  <c r="BR33" i="10"/>
  <c r="BR32" i="10"/>
  <c r="BR30" i="10" s="1"/>
  <c r="BR31" i="10"/>
  <c r="BR29" i="10"/>
  <c r="BR28" i="10" s="1"/>
  <c r="BR27" i="10"/>
  <c r="BR26" i="10"/>
  <c r="BR24" i="10"/>
  <c r="BR23" i="10"/>
  <c r="BR22" i="10"/>
  <c r="BR21" i="10"/>
  <c r="BR18" i="10"/>
  <c r="BR17" i="10"/>
  <c r="BR16" i="10"/>
  <c r="BR15" i="10"/>
  <c r="BR14" i="10"/>
  <c r="BR13" i="10"/>
  <c r="BR12" i="10"/>
  <c r="BR11" i="10"/>
  <c r="BR10" i="10"/>
  <c r="BR9" i="10"/>
  <c r="BL57" i="10"/>
  <c r="BL56" i="10"/>
  <c r="BL55" i="10"/>
  <c r="BL54" i="10"/>
  <c r="BL53" i="10"/>
  <c r="BL52" i="10"/>
  <c r="BL50" i="10"/>
  <c r="BL49" i="10"/>
  <c r="BL48" i="10"/>
  <c r="BL47" i="10"/>
  <c r="BL45" i="10"/>
  <c r="BL44" i="10"/>
  <c r="BL43" i="10"/>
  <c r="BL42" i="10"/>
  <c r="BL41" i="10"/>
  <c r="BL40" i="10"/>
  <c r="BL39" i="10"/>
  <c r="BL37" i="10"/>
  <c r="BL36" i="10"/>
  <c r="BL35" i="10"/>
  <c r="BL33" i="10"/>
  <c r="BL32" i="10"/>
  <c r="BL30" i="10" s="1"/>
  <c r="BL31" i="10"/>
  <c r="BL29" i="10"/>
  <c r="BL28" i="10" s="1"/>
  <c r="BL27" i="10"/>
  <c r="BL26" i="10"/>
  <c r="BL24" i="10"/>
  <c r="BL23" i="10"/>
  <c r="BL22" i="10"/>
  <c r="BL21" i="10"/>
  <c r="BL20" i="10" s="1"/>
  <c r="BL18" i="10"/>
  <c r="BL17" i="10"/>
  <c r="BL16" i="10"/>
  <c r="BL15" i="10"/>
  <c r="BL14" i="10"/>
  <c r="BL13" i="10"/>
  <c r="BL12" i="10"/>
  <c r="BL11" i="10"/>
  <c r="BL10" i="10"/>
  <c r="BL9" i="10"/>
  <c r="BI57" i="10"/>
  <c r="BI56" i="10"/>
  <c r="BI55" i="10"/>
  <c r="BI54" i="10"/>
  <c r="BI53" i="10"/>
  <c r="BI52" i="10"/>
  <c r="BI50" i="10"/>
  <c r="BI49" i="10"/>
  <c r="BI48" i="10"/>
  <c r="BI47" i="10"/>
  <c r="BI45" i="10"/>
  <c r="BI44" i="10"/>
  <c r="BI43" i="10"/>
  <c r="BI42" i="10"/>
  <c r="BI41" i="10"/>
  <c r="BI40" i="10"/>
  <c r="BI39" i="10"/>
  <c r="BI37" i="10"/>
  <c r="BI36" i="10"/>
  <c r="BI35" i="10"/>
  <c r="BI33" i="10"/>
  <c r="BI32" i="10"/>
  <c r="BI30" i="10" s="1"/>
  <c r="BI31" i="10"/>
  <c r="BI29" i="10"/>
  <c r="BI28" i="10" s="1"/>
  <c r="BI27" i="10"/>
  <c r="BI26" i="10"/>
  <c r="BI24" i="10"/>
  <c r="BI23" i="10"/>
  <c r="BI22" i="10"/>
  <c r="BI21" i="10"/>
  <c r="BI18" i="10"/>
  <c r="BI17" i="10"/>
  <c r="BI16" i="10"/>
  <c r="BI15" i="10"/>
  <c r="BI14" i="10"/>
  <c r="BI13" i="10"/>
  <c r="BI12" i="10"/>
  <c r="BI11" i="10"/>
  <c r="BI10" i="10"/>
  <c r="BI9" i="10"/>
  <c r="BF57" i="10"/>
  <c r="BF56" i="10"/>
  <c r="BF55" i="10"/>
  <c r="BF54" i="10"/>
  <c r="BF53" i="10"/>
  <c r="BF52" i="10"/>
  <c r="BF50" i="10"/>
  <c r="BF49" i="10"/>
  <c r="BF48" i="10"/>
  <c r="BF47" i="10"/>
  <c r="BF45" i="10"/>
  <c r="BF44" i="10"/>
  <c r="BF43" i="10"/>
  <c r="BF42" i="10"/>
  <c r="BF41" i="10"/>
  <c r="BF40" i="10"/>
  <c r="BF39" i="10"/>
  <c r="BF37" i="10"/>
  <c r="BF36" i="10"/>
  <c r="BF35" i="10"/>
  <c r="BF33" i="10"/>
  <c r="BF32" i="10"/>
  <c r="BF30" i="10" s="1"/>
  <c r="BF31" i="10"/>
  <c r="BF29" i="10"/>
  <c r="BF28" i="10" s="1"/>
  <c r="BF27" i="10"/>
  <c r="BF26" i="10"/>
  <c r="BF25" i="10" s="1"/>
  <c r="BF24" i="10"/>
  <c r="BF23" i="10"/>
  <c r="BF22" i="10"/>
  <c r="BF21" i="10"/>
  <c r="BF18" i="10"/>
  <c r="BF17" i="10"/>
  <c r="BF16" i="10"/>
  <c r="BF15" i="10"/>
  <c r="BF14" i="10"/>
  <c r="BF13" i="10"/>
  <c r="BF12" i="10"/>
  <c r="BF11" i="10"/>
  <c r="BF10" i="10"/>
  <c r="BF9" i="10"/>
  <c r="BC57" i="10"/>
  <c r="BC56" i="10"/>
  <c r="BC55" i="10"/>
  <c r="BC54" i="10"/>
  <c r="BC53" i="10"/>
  <c r="BC52" i="10"/>
  <c r="BC50" i="10"/>
  <c r="BC49" i="10"/>
  <c r="BC48" i="10"/>
  <c r="BC47" i="10"/>
  <c r="BC45" i="10"/>
  <c r="BC44" i="10"/>
  <c r="BC43" i="10"/>
  <c r="BC42" i="10"/>
  <c r="BC41" i="10"/>
  <c r="BC40" i="10"/>
  <c r="BC39" i="10"/>
  <c r="BC37" i="10"/>
  <c r="BC36" i="10"/>
  <c r="BC35" i="10"/>
  <c r="BC33" i="10"/>
  <c r="BC32" i="10"/>
  <c r="BC31" i="10"/>
  <c r="BC29" i="10"/>
  <c r="BC28" i="10" s="1"/>
  <c r="BC27" i="10"/>
  <c r="BC26" i="10"/>
  <c r="BC25" i="10" s="1"/>
  <c r="BC24" i="10"/>
  <c r="BC23" i="10"/>
  <c r="BC22" i="10"/>
  <c r="BC21" i="10"/>
  <c r="BC18" i="10"/>
  <c r="BC17" i="10"/>
  <c r="BC16" i="10"/>
  <c r="BC15" i="10"/>
  <c r="BC14" i="10"/>
  <c r="BC13" i="10"/>
  <c r="BC12" i="10"/>
  <c r="BC11" i="10"/>
  <c r="BC10" i="10"/>
  <c r="BC9" i="10"/>
  <c r="AZ57" i="10"/>
  <c r="AZ56" i="10"/>
  <c r="AZ55" i="10"/>
  <c r="AZ54" i="10"/>
  <c r="AZ53" i="10"/>
  <c r="AZ52" i="10"/>
  <c r="AZ50" i="10"/>
  <c r="AZ49" i="10"/>
  <c r="AZ48" i="10"/>
  <c r="AZ47" i="10"/>
  <c r="AZ45" i="10"/>
  <c r="AZ44" i="10"/>
  <c r="AZ43" i="10"/>
  <c r="AZ42" i="10"/>
  <c r="AZ41" i="10"/>
  <c r="AZ40" i="10"/>
  <c r="AZ39" i="10"/>
  <c r="AZ37" i="10"/>
  <c r="AZ36" i="10"/>
  <c r="AZ35" i="10"/>
  <c r="AZ33" i="10"/>
  <c r="AZ32" i="10"/>
  <c r="AZ30" i="10" s="1"/>
  <c r="AZ31" i="10"/>
  <c r="AZ29" i="10"/>
  <c r="AZ28" i="10" s="1"/>
  <c r="AZ27" i="10"/>
  <c r="AZ26" i="10"/>
  <c r="AZ24" i="10"/>
  <c r="AZ23" i="10"/>
  <c r="AZ22" i="10"/>
  <c r="AZ21" i="10"/>
  <c r="AZ18" i="10"/>
  <c r="AZ17" i="10"/>
  <c r="AZ16" i="10"/>
  <c r="AZ15" i="10"/>
  <c r="AZ14" i="10"/>
  <c r="AZ13" i="10"/>
  <c r="AZ12" i="10"/>
  <c r="AZ11" i="10"/>
  <c r="AZ10" i="10"/>
  <c r="AZ9" i="10"/>
  <c r="AW57" i="10"/>
  <c r="AW56" i="10"/>
  <c r="AW55" i="10"/>
  <c r="AW54" i="10"/>
  <c r="AW53" i="10"/>
  <c r="AW52" i="10"/>
  <c r="AW50" i="10"/>
  <c r="AW49" i="10"/>
  <c r="AW48" i="10"/>
  <c r="AW47" i="10"/>
  <c r="AW45" i="10"/>
  <c r="AW44" i="10"/>
  <c r="AW43" i="10"/>
  <c r="AW42" i="10"/>
  <c r="AW41" i="10"/>
  <c r="AW40" i="10"/>
  <c r="AW39" i="10"/>
  <c r="AW37" i="10"/>
  <c r="AW36" i="10"/>
  <c r="AW35" i="10"/>
  <c r="AW33" i="10"/>
  <c r="AW32" i="10"/>
  <c r="AW31" i="10"/>
  <c r="AW29" i="10"/>
  <c r="AW28" i="10" s="1"/>
  <c r="AW27" i="10"/>
  <c r="AW26" i="10"/>
  <c r="AW24" i="10"/>
  <c r="AW23" i="10"/>
  <c r="AW22" i="10"/>
  <c r="AW21" i="10"/>
  <c r="AW18" i="10"/>
  <c r="AW17" i="10"/>
  <c r="AW16" i="10"/>
  <c r="AW15" i="10"/>
  <c r="AW14" i="10"/>
  <c r="AW13" i="10"/>
  <c r="AW12" i="10"/>
  <c r="AW11" i="10"/>
  <c r="AW10" i="10"/>
  <c r="AW9" i="10"/>
  <c r="AT57" i="10"/>
  <c r="AT56" i="10"/>
  <c r="AT55" i="10"/>
  <c r="AT54" i="10"/>
  <c r="AT53" i="10"/>
  <c r="AT52" i="10"/>
  <c r="AT50" i="10"/>
  <c r="AT49" i="10"/>
  <c r="AT48" i="10"/>
  <c r="AT47" i="10"/>
  <c r="AT45" i="10"/>
  <c r="AT44" i="10"/>
  <c r="AT43" i="10"/>
  <c r="AT42" i="10"/>
  <c r="AT41" i="10"/>
  <c r="AT40" i="10"/>
  <c r="AT39" i="10"/>
  <c r="AT37" i="10"/>
  <c r="AT36" i="10"/>
  <c r="AT35" i="10"/>
  <c r="AT33" i="10"/>
  <c r="AT32" i="10"/>
  <c r="AT31" i="10"/>
  <c r="AT29" i="10"/>
  <c r="AT28" i="10" s="1"/>
  <c r="AT27" i="10"/>
  <c r="AT26" i="10"/>
  <c r="AT24" i="10"/>
  <c r="AT23" i="10"/>
  <c r="AT22" i="10"/>
  <c r="AT21" i="10"/>
  <c r="AT18" i="10"/>
  <c r="AT17" i="10"/>
  <c r="AT16" i="10"/>
  <c r="AT15" i="10"/>
  <c r="AT14" i="10"/>
  <c r="AT13" i="10"/>
  <c r="AT12" i="10"/>
  <c r="AT11" i="10"/>
  <c r="AT10" i="10"/>
  <c r="AQ57" i="10"/>
  <c r="AQ56" i="10"/>
  <c r="AQ55" i="10"/>
  <c r="AQ54" i="10"/>
  <c r="AQ53" i="10"/>
  <c r="AQ52" i="10"/>
  <c r="AQ50" i="10"/>
  <c r="AQ49" i="10"/>
  <c r="AQ48" i="10"/>
  <c r="AQ47" i="10"/>
  <c r="AQ45" i="10"/>
  <c r="AQ44" i="10"/>
  <c r="AQ43" i="10"/>
  <c r="AQ42" i="10"/>
  <c r="AQ41" i="10"/>
  <c r="AQ38" i="10" s="1"/>
  <c r="AQ40" i="10"/>
  <c r="AQ39" i="10"/>
  <c r="AQ37" i="10"/>
  <c r="AQ36" i="10"/>
  <c r="AQ34" i="10" s="1"/>
  <c r="AQ35" i="10"/>
  <c r="AQ33" i="10"/>
  <c r="AQ32" i="10"/>
  <c r="AQ31" i="10"/>
  <c r="AQ29" i="10"/>
  <c r="AQ28" i="10" s="1"/>
  <c r="AQ27" i="10"/>
  <c r="AQ26" i="10"/>
  <c r="AQ24" i="10"/>
  <c r="AQ23" i="10"/>
  <c r="AQ22" i="10"/>
  <c r="AQ21" i="10"/>
  <c r="AQ18" i="10"/>
  <c r="AQ17" i="10"/>
  <c r="AQ16" i="10"/>
  <c r="AQ15" i="10"/>
  <c r="AQ14" i="10"/>
  <c r="AQ13" i="10"/>
  <c r="AQ12" i="10"/>
  <c r="AQ11" i="10"/>
  <c r="AQ10" i="10"/>
  <c r="AN57" i="10"/>
  <c r="AN56" i="10"/>
  <c r="AN55" i="10"/>
  <c r="AN54" i="10"/>
  <c r="AN53" i="10"/>
  <c r="AN52" i="10"/>
  <c r="AN50" i="10"/>
  <c r="AN49" i="10"/>
  <c r="AN48" i="10"/>
  <c r="AN47" i="10"/>
  <c r="AN45" i="10"/>
  <c r="AN44" i="10"/>
  <c r="AN43" i="10"/>
  <c r="AN42" i="10"/>
  <c r="AN41" i="10"/>
  <c r="AN40" i="10"/>
  <c r="AN39" i="10"/>
  <c r="AN37" i="10"/>
  <c r="AN36" i="10"/>
  <c r="AN35" i="10"/>
  <c r="AN33" i="10"/>
  <c r="AN32" i="10"/>
  <c r="AN31" i="10"/>
  <c r="AN29" i="10"/>
  <c r="AN28" i="10" s="1"/>
  <c r="AN27" i="10"/>
  <c r="AN26" i="10"/>
  <c r="AN24" i="10"/>
  <c r="AN23" i="10"/>
  <c r="AN22" i="10"/>
  <c r="AN21" i="10"/>
  <c r="AN18" i="10"/>
  <c r="AN17" i="10"/>
  <c r="AN16" i="10"/>
  <c r="AN15" i="10"/>
  <c r="AN14" i="10"/>
  <c r="AN13" i="10"/>
  <c r="AN12" i="10"/>
  <c r="AN11" i="10"/>
  <c r="AN10" i="10"/>
  <c r="AK57" i="10"/>
  <c r="AK56" i="10"/>
  <c r="AK55" i="10"/>
  <c r="AK54" i="10"/>
  <c r="AK53" i="10"/>
  <c r="AK52" i="10"/>
  <c r="AK50" i="10"/>
  <c r="AK49" i="10"/>
  <c r="AK48" i="10"/>
  <c r="AK47" i="10"/>
  <c r="AK45" i="10"/>
  <c r="AK44" i="10"/>
  <c r="AK43" i="10"/>
  <c r="AK42" i="10"/>
  <c r="AK41" i="10"/>
  <c r="AK40" i="10"/>
  <c r="AK39" i="10"/>
  <c r="AK37" i="10"/>
  <c r="AK36" i="10"/>
  <c r="AK35" i="10"/>
  <c r="AK33" i="10"/>
  <c r="AK32" i="10"/>
  <c r="AK31" i="10"/>
  <c r="AK29" i="10"/>
  <c r="AK28" i="10" s="1"/>
  <c r="AK27" i="10"/>
  <c r="AK25" i="10" s="1"/>
  <c r="AK26" i="10"/>
  <c r="AK24" i="10"/>
  <c r="AK23" i="10"/>
  <c r="AK22" i="10"/>
  <c r="AK21" i="10"/>
  <c r="AK18" i="10"/>
  <c r="AK17" i="10"/>
  <c r="AK16" i="10"/>
  <c r="AK15" i="10"/>
  <c r="AK14" i="10"/>
  <c r="AK13" i="10"/>
  <c r="AK12" i="10"/>
  <c r="AK11" i="10"/>
  <c r="AK10" i="10"/>
  <c r="AK9" i="10"/>
  <c r="AE57" i="10"/>
  <c r="AE56" i="10"/>
  <c r="AE55" i="10"/>
  <c r="AE54" i="10"/>
  <c r="AE53" i="10"/>
  <c r="AE52" i="10"/>
  <c r="AE50" i="10"/>
  <c r="AE49" i="10"/>
  <c r="AE48" i="10"/>
  <c r="AE47" i="10"/>
  <c r="AE45" i="10"/>
  <c r="AE44" i="10"/>
  <c r="AE43" i="10"/>
  <c r="AE42" i="10"/>
  <c r="AE41" i="10"/>
  <c r="AE40" i="10"/>
  <c r="AE39" i="10"/>
  <c r="AE37" i="10"/>
  <c r="AE36" i="10"/>
  <c r="AE35" i="10"/>
  <c r="AE33" i="10"/>
  <c r="AE32" i="10"/>
  <c r="AE31" i="10"/>
  <c r="AE29" i="10"/>
  <c r="AE28" i="10" s="1"/>
  <c r="AE27" i="10"/>
  <c r="AE26" i="10"/>
  <c r="AE24" i="10"/>
  <c r="AE23" i="10"/>
  <c r="AE18" i="10"/>
  <c r="AE17" i="10"/>
  <c r="AE16" i="10"/>
  <c r="AE15" i="10"/>
  <c r="AE14" i="10"/>
  <c r="AE13" i="10"/>
  <c r="AE12" i="10"/>
  <c r="AE11" i="10"/>
  <c r="AE10" i="10"/>
  <c r="AE9" i="10"/>
  <c r="AB57" i="10"/>
  <c r="AB56" i="10"/>
  <c r="AB55" i="10"/>
  <c r="AB54" i="10"/>
  <c r="AB53" i="10"/>
  <c r="AB52" i="10"/>
  <c r="AB50" i="10"/>
  <c r="AB49" i="10"/>
  <c r="AB48" i="10"/>
  <c r="AB47" i="10"/>
  <c r="AB45" i="10"/>
  <c r="AB44" i="10"/>
  <c r="AB43" i="10"/>
  <c r="AB42" i="10"/>
  <c r="AB41" i="10"/>
  <c r="AB40" i="10"/>
  <c r="AB39" i="10"/>
  <c r="AB37" i="10"/>
  <c r="AB36" i="10"/>
  <c r="AB34" i="10" s="1"/>
  <c r="AB35" i="10"/>
  <c r="AB33" i="10"/>
  <c r="AB32" i="10"/>
  <c r="AB31" i="10"/>
  <c r="AB29" i="10"/>
  <c r="AB28" i="10" s="1"/>
  <c r="AB27" i="10"/>
  <c r="AB26" i="10"/>
  <c r="AB24" i="10"/>
  <c r="AB23" i="10"/>
  <c r="AB22" i="10"/>
  <c r="AB21" i="10"/>
  <c r="AB18" i="10"/>
  <c r="AB17" i="10"/>
  <c r="AB16" i="10"/>
  <c r="AB15" i="10"/>
  <c r="AB14" i="10"/>
  <c r="AB13" i="10"/>
  <c r="AB12" i="10"/>
  <c r="AB11" i="10"/>
  <c r="AB10" i="10"/>
  <c r="AB9" i="10"/>
  <c r="Y57" i="10"/>
  <c r="Y56" i="10"/>
  <c r="Y55" i="10"/>
  <c r="Y51" i="10" s="1"/>
  <c r="Y54" i="10"/>
  <c r="Y53" i="10"/>
  <c r="Y52" i="10"/>
  <c r="Y50" i="10"/>
  <c r="Y49" i="10"/>
  <c r="Y48" i="10"/>
  <c r="Y47" i="10"/>
  <c r="Y45" i="10"/>
  <c r="Y44" i="10"/>
  <c r="Y43" i="10"/>
  <c r="Y42" i="10"/>
  <c r="Y41" i="10"/>
  <c r="Y40" i="10"/>
  <c r="Y39" i="10"/>
  <c r="Y37" i="10"/>
  <c r="Y36" i="10"/>
  <c r="Y35" i="10"/>
  <c r="Y33" i="10"/>
  <c r="Y32" i="10"/>
  <c r="Y31" i="10"/>
  <c r="Y29" i="10"/>
  <c r="Y28" i="10" s="1"/>
  <c r="Y27" i="10"/>
  <c r="Y25" i="10" s="1"/>
  <c r="Y26" i="10"/>
  <c r="Y24" i="10"/>
  <c r="Y23" i="10"/>
  <c r="Y22" i="10"/>
  <c r="Y21" i="10"/>
  <c r="V50" i="10"/>
  <c r="V49" i="10"/>
  <c r="V48" i="10"/>
  <c r="V47" i="10"/>
  <c r="V45" i="10"/>
  <c r="V44" i="10"/>
  <c r="V43" i="10"/>
  <c r="V42" i="10"/>
  <c r="V41" i="10"/>
  <c r="V40" i="10"/>
  <c r="V39" i="10"/>
  <c r="V37" i="10"/>
  <c r="V36" i="10"/>
  <c r="V35" i="10"/>
  <c r="V33" i="10"/>
  <c r="V32" i="10"/>
  <c r="V31" i="10"/>
  <c r="V29" i="10"/>
  <c r="V28" i="10" s="1"/>
  <c r="V27" i="10"/>
  <c r="V25" i="10" s="1"/>
  <c r="V26" i="10"/>
  <c r="V24" i="10"/>
  <c r="V23" i="10"/>
  <c r="V22" i="10"/>
  <c r="V21" i="10"/>
  <c r="V18" i="10"/>
  <c r="V17" i="10"/>
  <c r="V16" i="10"/>
  <c r="V15" i="10"/>
  <c r="V14" i="10"/>
  <c r="V13" i="10"/>
  <c r="V12" i="10"/>
  <c r="V11" i="10"/>
  <c r="V10" i="10"/>
  <c r="V9" i="10"/>
  <c r="S57" i="10"/>
  <c r="S56" i="10"/>
  <c r="S55" i="10"/>
  <c r="S54" i="10"/>
  <c r="S53" i="10"/>
  <c r="S52" i="10"/>
  <c r="S50" i="10"/>
  <c r="S49" i="10"/>
  <c r="S48" i="10"/>
  <c r="S47" i="10"/>
  <c r="S45" i="10"/>
  <c r="S44" i="10"/>
  <c r="S43" i="10"/>
  <c r="S42" i="10"/>
  <c r="S41" i="10"/>
  <c r="S40" i="10"/>
  <c r="S39" i="10"/>
  <c r="S37" i="10"/>
  <c r="S36" i="10"/>
  <c r="S35" i="10"/>
  <c r="S33" i="10"/>
  <c r="S32" i="10"/>
  <c r="S31" i="10"/>
  <c r="S29" i="10"/>
  <c r="S28" i="10" s="1"/>
  <c r="S27" i="10"/>
  <c r="S25" i="10" s="1"/>
  <c r="S26" i="10"/>
  <c r="S24" i="10"/>
  <c r="S23" i="10"/>
  <c r="S22" i="10"/>
  <c r="S21" i="10"/>
  <c r="S18" i="10"/>
  <c r="S17" i="10"/>
  <c r="S16" i="10"/>
  <c r="S15" i="10"/>
  <c r="S14" i="10"/>
  <c r="S13" i="10"/>
  <c r="S12" i="10"/>
  <c r="S11" i="10"/>
  <c r="S10" i="10"/>
  <c r="S9" i="10"/>
  <c r="P57" i="10"/>
  <c r="P56" i="10"/>
  <c r="P55" i="10"/>
  <c r="P54" i="10"/>
  <c r="P53" i="10"/>
  <c r="P52" i="10"/>
  <c r="P50" i="10"/>
  <c r="P46" i="10" s="1"/>
  <c r="P49" i="10"/>
  <c r="P48" i="10"/>
  <c r="P47" i="10"/>
  <c r="P45" i="10"/>
  <c r="P44" i="10"/>
  <c r="P43" i="10"/>
  <c r="P42" i="10"/>
  <c r="P41" i="10"/>
  <c r="P40" i="10"/>
  <c r="P39" i="10"/>
  <c r="P33" i="10"/>
  <c r="P32" i="10"/>
  <c r="P31" i="10"/>
  <c r="P29" i="10"/>
  <c r="P28" i="10" s="1"/>
  <c r="P24" i="10"/>
  <c r="P23" i="10"/>
  <c r="P22" i="10"/>
  <c r="P21" i="10"/>
  <c r="P18" i="10"/>
  <c r="P17" i="10"/>
  <c r="P16" i="10"/>
  <c r="P15" i="10"/>
  <c r="P14" i="10"/>
  <c r="P13" i="10"/>
  <c r="P12" i="10"/>
  <c r="M57" i="10"/>
  <c r="M56" i="10"/>
  <c r="M55" i="10"/>
  <c r="M54" i="10"/>
  <c r="M53" i="10"/>
  <c r="M52" i="10"/>
  <c r="M50" i="10"/>
  <c r="M49" i="10"/>
  <c r="M48" i="10"/>
  <c r="M47" i="10"/>
  <c r="M45" i="10"/>
  <c r="M44" i="10"/>
  <c r="M43" i="10"/>
  <c r="M42" i="10"/>
  <c r="M41" i="10"/>
  <c r="M40" i="10"/>
  <c r="M39" i="10"/>
  <c r="M37" i="10"/>
  <c r="M36" i="10"/>
  <c r="M35" i="10"/>
  <c r="M33" i="10"/>
  <c r="M32" i="10"/>
  <c r="M31" i="10"/>
  <c r="M29" i="10"/>
  <c r="M28" i="10" s="1"/>
  <c r="M27" i="10"/>
  <c r="M26" i="10"/>
  <c r="M24" i="10"/>
  <c r="M23" i="10"/>
  <c r="M22" i="10"/>
  <c r="M21" i="10"/>
  <c r="J57" i="10"/>
  <c r="J56" i="10"/>
  <c r="J55" i="10"/>
  <c r="J54" i="10"/>
  <c r="J53" i="10"/>
  <c r="J52" i="10"/>
  <c r="J50" i="10"/>
  <c r="J49" i="10"/>
  <c r="J48" i="10"/>
  <c r="J47" i="10"/>
  <c r="J45" i="10"/>
  <c r="J44" i="10"/>
  <c r="J43" i="10"/>
  <c r="J42" i="10"/>
  <c r="J40" i="10"/>
  <c r="J37" i="10"/>
  <c r="J36" i="10"/>
  <c r="J35" i="10"/>
  <c r="J33" i="10"/>
  <c r="J30" i="10" s="1"/>
  <c r="J32" i="10"/>
  <c r="J29" i="10"/>
  <c r="J28" i="10" s="1"/>
  <c r="J27" i="10"/>
  <c r="J26" i="10"/>
  <c r="J24" i="10"/>
  <c r="J23" i="10"/>
  <c r="J22" i="10"/>
  <c r="J21" i="10"/>
  <c r="G50" i="10"/>
  <c r="H30" i="10"/>
  <c r="I28" i="10"/>
  <c r="H28" i="10"/>
  <c r="D29" i="10"/>
  <c r="D28" i="10" s="1"/>
  <c r="AJ51" i="6"/>
  <c r="AK51" i="6"/>
  <c r="AL51" i="6"/>
  <c r="AM51" i="6"/>
  <c r="AN51" i="6"/>
  <c r="AO51" i="6"/>
  <c r="AQ51" i="6"/>
  <c r="AJ46" i="6"/>
  <c r="AK46" i="6"/>
  <c r="AL46" i="6"/>
  <c r="AM46" i="6"/>
  <c r="AN46" i="6"/>
  <c r="AO46" i="6"/>
  <c r="AQ46" i="6"/>
  <c r="AJ38" i="6"/>
  <c r="AK38" i="6"/>
  <c r="AL38" i="6"/>
  <c r="AM38" i="6"/>
  <c r="AN38" i="6"/>
  <c r="AO38" i="6"/>
  <c r="AQ38" i="6"/>
  <c r="AJ34" i="6"/>
  <c r="AK34" i="6"/>
  <c r="AL34" i="6"/>
  <c r="AM34" i="6"/>
  <c r="AN34" i="6"/>
  <c r="AO34" i="6"/>
  <c r="AQ34" i="6"/>
  <c r="AL30" i="6"/>
  <c r="AM30" i="6"/>
  <c r="AN30" i="6"/>
  <c r="AO30" i="6"/>
  <c r="AQ30" i="6"/>
  <c r="AL28" i="6"/>
  <c r="AM28" i="6"/>
  <c r="AN28" i="6"/>
  <c r="AO28" i="6"/>
  <c r="AQ28" i="6"/>
  <c r="AJ25" i="6"/>
  <c r="AK25" i="6"/>
  <c r="AL25" i="6"/>
  <c r="AM25" i="6"/>
  <c r="AN25" i="6"/>
  <c r="AO25" i="6"/>
  <c r="AP25" i="6"/>
  <c r="AQ25" i="6"/>
  <c r="AJ20" i="6"/>
  <c r="AK20" i="6"/>
  <c r="AL20" i="6"/>
  <c r="AM20" i="6"/>
  <c r="AN20" i="6"/>
  <c r="AO20" i="6"/>
  <c r="AQ20" i="6"/>
  <c r="AI30" i="6"/>
  <c r="H51" i="6"/>
  <c r="J51" i="6"/>
  <c r="K51" i="6"/>
  <c r="M51" i="6"/>
  <c r="N51" i="6"/>
  <c r="Q51" i="6"/>
  <c r="S51" i="6"/>
  <c r="T51" i="6"/>
  <c r="X51" i="6"/>
  <c r="Y51" i="6"/>
  <c r="AA51" i="6"/>
  <c r="AB51" i="6"/>
  <c r="AF51" i="6"/>
  <c r="AG51" i="6"/>
  <c r="G46" i="6"/>
  <c r="H46" i="6"/>
  <c r="J46" i="6"/>
  <c r="K46" i="6"/>
  <c r="M46" i="6"/>
  <c r="N46" i="6"/>
  <c r="P46" i="6"/>
  <c r="Q46" i="6"/>
  <c r="S46" i="6"/>
  <c r="T46" i="6"/>
  <c r="X46" i="6"/>
  <c r="Y46" i="6"/>
  <c r="AA46" i="6"/>
  <c r="AB46" i="6"/>
  <c r="AF46" i="6"/>
  <c r="AG46" i="6"/>
  <c r="G38" i="6"/>
  <c r="H38" i="6"/>
  <c r="J38" i="6"/>
  <c r="K38" i="6"/>
  <c r="N38" i="6"/>
  <c r="P38" i="6"/>
  <c r="Q38" i="6"/>
  <c r="S38" i="6"/>
  <c r="T38" i="6"/>
  <c r="X38" i="6"/>
  <c r="Y38" i="6"/>
  <c r="AF38" i="6"/>
  <c r="AG38" i="6"/>
  <c r="G34" i="6"/>
  <c r="H34" i="6"/>
  <c r="J34" i="6"/>
  <c r="K34" i="6"/>
  <c r="M34" i="6"/>
  <c r="N34" i="6"/>
  <c r="P34" i="6"/>
  <c r="Q34" i="6"/>
  <c r="S34" i="6"/>
  <c r="T34" i="6"/>
  <c r="X34" i="6"/>
  <c r="Y34" i="6"/>
  <c r="AA34" i="6"/>
  <c r="AB34" i="6"/>
  <c r="AF34" i="6"/>
  <c r="AG34" i="6"/>
  <c r="G30" i="6"/>
  <c r="H30" i="6"/>
  <c r="J30" i="6"/>
  <c r="K30" i="6"/>
  <c r="M30" i="6"/>
  <c r="N30" i="6"/>
  <c r="P30" i="6"/>
  <c r="Q30" i="6"/>
  <c r="S30" i="6"/>
  <c r="X30" i="6"/>
  <c r="Y30" i="6"/>
  <c r="AA30" i="6"/>
  <c r="AB30" i="6"/>
  <c r="AF30" i="6"/>
  <c r="AG30" i="6"/>
  <c r="G28" i="6"/>
  <c r="H28" i="6"/>
  <c r="M28" i="6"/>
  <c r="N28" i="6"/>
  <c r="P28" i="6"/>
  <c r="Q28" i="6"/>
  <c r="S28" i="6"/>
  <c r="T28" i="6"/>
  <c r="X28" i="6"/>
  <c r="Y28" i="6"/>
  <c r="AA28" i="6"/>
  <c r="AB28" i="6"/>
  <c r="AF28" i="6"/>
  <c r="AG28" i="6"/>
  <c r="G25" i="6"/>
  <c r="H25" i="6"/>
  <c r="J25" i="6"/>
  <c r="K25" i="6"/>
  <c r="M25" i="6"/>
  <c r="N25" i="6"/>
  <c r="P25" i="6"/>
  <c r="Q25" i="6"/>
  <c r="S25" i="6"/>
  <c r="T25" i="6"/>
  <c r="X25" i="6"/>
  <c r="Y25" i="6"/>
  <c r="AA25" i="6"/>
  <c r="AB25" i="6"/>
  <c r="AF25" i="6"/>
  <c r="AG25" i="6"/>
  <c r="G20" i="6"/>
  <c r="H20" i="6"/>
  <c r="J20" i="6"/>
  <c r="K20" i="6"/>
  <c r="M20" i="6"/>
  <c r="N20" i="6"/>
  <c r="P20" i="6"/>
  <c r="Q20" i="6"/>
  <c r="S20" i="6"/>
  <c r="T20" i="6"/>
  <c r="X20" i="6"/>
  <c r="Y20" i="6"/>
  <c r="AA20" i="6"/>
  <c r="AB20" i="6"/>
  <c r="AF20" i="6"/>
  <c r="AG20" i="6"/>
  <c r="AE57" i="6"/>
  <c r="AE56" i="6"/>
  <c r="AE55" i="6"/>
  <c r="AE54" i="6"/>
  <c r="AE53" i="6"/>
  <c r="AE52" i="6"/>
  <c r="AE50" i="6"/>
  <c r="AE49" i="6"/>
  <c r="AE48" i="6"/>
  <c r="AE47" i="6"/>
  <c r="AE45" i="6"/>
  <c r="AE44" i="6"/>
  <c r="AE43" i="6"/>
  <c r="AE42" i="6"/>
  <c r="AE41" i="6"/>
  <c r="AE40" i="6"/>
  <c r="AE39" i="6"/>
  <c r="AE37" i="6"/>
  <c r="AE36" i="6"/>
  <c r="AE35" i="6"/>
  <c r="AE33" i="6"/>
  <c r="AE32" i="6"/>
  <c r="AE31" i="6"/>
  <c r="AE29" i="6"/>
  <c r="AE28" i="6" s="1"/>
  <c r="AE27" i="6"/>
  <c r="AE26" i="6"/>
  <c r="AE24" i="6"/>
  <c r="AE23" i="6"/>
  <c r="AE22" i="6"/>
  <c r="AE21" i="6"/>
  <c r="Z57" i="6"/>
  <c r="Z56" i="6"/>
  <c r="Z54" i="6"/>
  <c r="Z53" i="6"/>
  <c r="Z52" i="6"/>
  <c r="Z50" i="6"/>
  <c r="Z49" i="6"/>
  <c r="Z48" i="6"/>
  <c r="Z47" i="6"/>
  <c r="Z45" i="6"/>
  <c r="Z44" i="6"/>
  <c r="Z43" i="6"/>
  <c r="Z42" i="6"/>
  <c r="Z41" i="6"/>
  <c r="Z40" i="6"/>
  <c r="Z39" i="6"/>
  <c r="Z37" i="6"/>
  <c r="Z36" i="6"/>
  <c r="Z35" i="6"/>
  <c r="Z33" i="6"/>
  <c r="Z32" i="6"/>
  <c r="Z31" i="6"/>
  <c r="Z29" i="6"/>
  <c r="Z28" i="6" s="1"/>
  <c r="Z27" i="6"/>
  <c r="Z26" i="6"/>
  <c r="Z24" i="6"/>
  <c r="Z23" i="6"/>
  <c r="Z22" i="6"/>
  <c r="Z21" i="6"/>
  <c r="Z18" i="6"/>
  <c r="Z17" i="6"/>
  <c r="Z16" i="6"/>
  <c r="Z15" i="6"/>
  <c r="Z14" i="6"/>
  <c r="Z13" i="6"/>
  <c r="Z12" i="6"/>
  <c r="Z11" i="6"/>
  <c r="Z10" i="6"/>
  <c r="Z9" i="6"/>
  <c r="W57" i="6"/>
  <c r="W56" i="6"/>
  <c r="W55" i="6"/>
  <c r="W54" i="6"/>
  <c r="W53" i="6"/>
  <c r="W52" i="6"/>
  <c r="W50" i="6"/>
  <c r="W49" i="6"/>
  <c r="W48" i="6"/>
  <c r="W47" i="6"/>
  <c r="W45" i="6"/>
  <c r="W44" i="6"/>
  <c r="W43" i="6"/>
  <c r="W42" i="6"/>
  <c r="W41" i="6"/>
  <c r="W40" i="6"/>
  <c r="W39" i="6"/>
  <c r="W37" i="6"/>
  <c r="W36" i="6"/>
  <c r="W35" i="6"/>
  <c r="W33" i="6"/>
  <c r="W32" i="6"/>
  <c r="W31" i="6"/>
  <c r="W29" i="6"/>
  <c r="W28" i="6" s="1"/>
  <c r="W27" i="6"/>
  <c r="W26" i="6"/>
  <c r="W24" i="6"/>
  <c r="W23" i="6"/>
  <c r="W22" i="6"/>
  <c r="W21" i="6"/>
  <c r="W18" i="6"/>
  <c r="W17" i="6"/>
  <c r="W16" i="6"/>
  <c r="W15" i="6"/>
  <c r="W14" i="6"/>
  <c r="W13" i="6"/>
  <c r="W12" i="6"/>
  <c r="W11" i="6"/>
  <c r="W10" i="6"/>
  <c r="W9" i="6"/>
  <c r="R28" i="6"/>
  <c r="O57" i="6"/>
  <c r="O56" i="6"/>
  <c r="O55" i="6"/>
  <c r="O54" i="6"/>
  <c r="O53" i="6"/>
  <c r="O52" i="6"/>
  <c r="O50" i="6"/>
  <c r="O49" i="6"/>
  <c r="O48" i="6"/>
  <c r="O47" i="6"/>
  <c r="O45" i="6"/>
  <c r="O44" i="6"/>
  <c r="O43" i="6"/>
  <c r="O42" i="6"/>
  <c r="O41" i="6"/>
  <c r="O40" i="6"/>
  <c r="O39" i="6"/>
  <c r="O37" i="6"/>
  <c r="O36" i="6"/>
  <c r="O35" i="6"/>
  <c r="O33" i="6"/>
  <c r="O32" i="6"/>
  <c r="O31" i="6"/>
  <c r="O29" i="6"/>
  <c r="O28" i="6" s="1"/>
  <c r="O27" i="6"/>
  <c r="O26" i="6"/>
  <c r="O24" i="6"/>
  <c r="O23" i="6"/>
  <c r="O22" i="6"/>
  <c r="O21" i="6"/>
  <c r="O18" i="6"/>
  <c r="O17" i="6"/>
  <c r="O16" i="6"/>
  <c r="O15" i="6"/>
  <c r="O14" i="6"/>
  <c r="O13" i="6"/>
  <c r="O12" i="6"/>
  <c r="O11" i="6"/>
  <c r="O10" i="6"/>
  <c r="O9" i="6"/>
  <c r="L57" i="6"/>
  <c r="L56" i="6"/>
  <c r="L55" i="6"/>
  <c r="L54" i="6"/>
  <c r="L52" i="6"/>
  <c r="L50" i="6"/>
  <c r="L49" i="6"/>
  <c r="L48" i="6"/>
  <c r="L47" i="6"/>
  <c r="L45" i="6"/>
  <c r="L44" i="6"/>
  <c r="L43" i="6"/>
  <c r="L42" i="6"/>
  <c r="L41" i="6"/>
  <c r="L40" i="6"/>
  <c r="L39" i="6"/>
  <c r="L37" i="6"/>
  <c r="L36" i="6"/>
  <c r="L35" i="6"/>
  <c r="L33" i="6"/>
  <c r="L32" i="6"/>
  <c r="L31" i="6"/>
  <c r="L29" i="6"/>
  <c r="L28" i="6" s="1"/>
  <c r="L27" i="6"/>
  <c r="L26" i="6"/>
  <c r="L24" i="6"/>
  <c r="L23" i="6"/>
  <c r="L22" i="6"/>
  <c r="L21" i="6"/>
  <c r="L18" i="6"/>
  <c r="L17" i="6"/>
  <c r="L16" i="6"/>
  <c r="L15" i="6"/>
  <c r="L14" i="6"/>
  <c r="L13" i="6"/>
  <c r="L12" i="6"/>
  <c r="L11" i="6"/>
  <c r="L10" i="6"/>
  <c r="L9" i="6"/>
  <c r="I57" i="6"/>
  <c r="I56" i="6"/>
  <c r="I55" i="6"/>
  <c r="I54" i="6"/>
  <c r="I53" i="6"/>
  <c r="I52" i="6"/>
  <c r="I50" i="6"/>
  <c r="I49" i="6"/>
  <c r="I48" i="6"/>
  <c r="I47" i="6"/>
  <c r="I45" i="6"/>
  <c r="I44" i="6"/>
  <c r="I43" i="6"/>
  <c r="I42" i="6"/>
  <c r="I41" i="6"/>
  <c r="I40" i="6"/>
  <c r="I39" i="6"/>
  <c r="I37" i="6"/>
  <c r="I36" i="6"/>
  <c r="I35" i="6"/>
  <c r="I33" i="6"/>
  <c r="I32" i="6"/>
  <c r="I31" i="6"/>
  <c r="I29" i="6"/>
  <c r="I28" i="6" s="1"/>
  <c r="I27" i="6"/>
  <c r="I26" i="6"/>
  <c r="I24" i="6"/>
  <c r="I23" i="6"/>
  <c r="I22" i="6"/>
  <c r="I21" i="6"/>
  <c r="I18" i="6"/>
  <c r="I17" i="6"/>
  <c r="I16" i="6"/>
  <c r="I15" i="6"/>
  <c r="I14" i="6"/>
  <c r="I13" i="6"/>
  <c r="I12" i="6"/>
  <c r="I11" i="6"/>
  <c r="I10" i="6"/>
  <c r="I9" i="6"/>
  <c r="F57" i="6"/>
  <c r="F56" i="6"/>
  <c r="F55" i="6"/>
  <c r="F54" i="6"/>
  <c r="F53" i="6"/>
  <c r="F52" i="6"/>
  <c r="F50" i="6"/>
  <c r="F49" i="6"/>
  <c r="F48" i="6"/>
  <c r="F47" i="6"/>
  <c r="F45" i="6"/>
  <c r="F44" i="6"/>
  <c r="F43" i="6"/>
  <c r="F42" i="6"/>
  <c r="F41" i="6"/>
  <c r="F40" i="6"/>
  <c r="F39" i="6"/>
  <c r="F37" i="6"/>
  <c r="F36" i="6"/>
  <c r="F35" i="6"/>
  <c r="F33" i="6"/>
  <c r="F32" i="6"/>
  <c r="F31" i="6"/>
  <c r="F29" i="6"/>
  <c r="F28" i="6" s="1"/>
  <c r="F27" i="6"/>
  <c r="F26" i="6"/>
  <c r="F24" i="6"/>
  <c r="F23" i="6"/>
  <c r="F22" i="6"/>
  <c r="F21" i="6"/>
  <c r="F18" i="6"/>
  <c r="F17" i="6"/>
  <c r="F16" i="6"/>
  <c r="F15" i="6"/>
  <c r="F14" i="6"/>
  <c r="F13" i="6"/>
  <c r="F12" i="6"/>
  <c r="F11" i="6"/>
  <c r="F10" i="6"/>
  <c r="F9" i="6"/>
  <c r="C50" i="6"/>
  <c r="AU50" i="6" s="1"/>
  <c r="H17" i="2"/>
  <c r="I17" i="2"/>
  <c r="J17" i="2"/>
  <c r="L17" i="2"/>
  <c r="N17" i="2"/>
  <c r="P17" i="2"/>
  <c r="R17" i="2"/>
  <c r="S17" i="2"/>
  <c r="T17" i="2"/>
  <c r="U17" i="2"/>
  <c r="V17" i="2"/>
  <c r="W17" i="2"/>
  <c r="X17" i="2"/>
  <c r="Y17" i="2"/>
  <c r="Z17" i="2"/>
  <c r="AA17" i="2"/>
  <c r="AB17" i="2"/>
  <c r="G13" i="2"/>
  <c r="H13" i="2"/>
  <c r="I13" i="2"/>
  <c r="J13" i="2"/>
  <c r="K13" i="2"/>
  <c r="K6" i="2" s="1"/>
  <c r="L13" i="2"/>
  <c r="M13" i="2"/>
  <c r="M6" i="2" s="1"/>
  <c r="N13" i="2"/>
  <c r="O13" i="2"/>
  <c r="O6" i="2" s="1"/>
  <c r="P13" i="2"/>
  <c r="Q13" i="2"/>
  <c r="Q6" i="2" s="1"/>
  <c r="R13" i="2"/>
  <c r="S13" i="2"/>
  <c r="S6" i="2" s="1"/>
  <c r="T13" i="2"/>
  <c r="T6" i="2" s="1"/>
  <c r="U13" i="2"/>
  <c r="U6" i="2" s="1"/>
  <c r="U33" i="2" s="1"/>
  <c r="V13" i="2"/>
  <c r="V6" i="2" s="1"/>
  <c r="W13" i="2"/>
  <c r="W6" i="2" s="1"/>
  <c r="X13" i="2"/>
  <c r="X6" i="2" s="1"/>
  <c r="Y13" i="2"/>
  <c r="Z13" i="2"/>
  <c r="AA13" i="2"/>
  <c r="AB13" i="2"/>
  <c r="AD32" i="5"/>
  <c r="AD31" i="5" s="1"/>
  <c r="R32" i="5"/>
  <c r="R31" i="5" s="1"/>
  <c r="O32" i="5"/>
  <c r="O31" i="5" s="1"/>
  <c r="AD30" i="5"/>
  <c r="AD29" i="5"/>
  <c r="R30" i="5"/>
  <c r="R29" i="5"/>
  <c r="O30" i="5"/>
  <c r="O29" i="5"/>
  <c r="L30" i="5"/>
  <c r="L29" i="5"/>
  <c r="I30" i="5"/>
  <c r="I29" i="5"/>
  <c r="AD27" i="5"/>
  <c r="AD26" i="5"/>
  <c r="AD25" i="5"/>
  <c r="AD24" i="5"/>
  <c r="R27" i="5"/>
  <c r="R26" i="5"/>
  <c r="R25" i="5"/>
  <c r="R24" i="5"/>
  <c r="O27" i="5"/>
  <c r="O26" i="5"/>
  <c r="O25" i="5"/>
  <c r="O24" i="5"/>
  <c r="L27" i="5"/>
  <c r="L26" i="5"/>
  <c r="L25" i="5"/>
  <c r="L24" i="5"/>
  <c r="I25" i="5"/>
  <c r="I26" i="5"/>
  <c r="I27" i="5"/>
  <c r="I24" i="5"/>
  <c r="AD21" i="5"/>
  <c r="AD20" i="5"/>
  <c r="AD19" i="5"/>
  <c r="AD18" i="5"/>
  <c r="AD17" i="5"/>
  <c r="AD16" i="5"/>
  <c r="AD15" i="5"/>
  <c r="AD13" i="5"/>
  <c r="AD11" i="5"/>
  <c r="AD9" i="5"/>
  <c r="R21" i="5"/>
  <c r="R20" i="5"/>
  <c r="R19" i="5"/>
  <c r="R18" i="5"/>
  <c r="R17" i="5"/>
  <c r="R16" i="5"/>
  <c r="R15" i="5"/>
  <c r="O21" i="5"/>
  <c r="O20" i="5"/>
  <c r="O19" i="5"/>
  <c r="O18" i="5"/>
  <c r="O17" i="5"/>
  <c r="O16" i="5"/>
  <c r="O15" i="5"/>
  <c r="O14" i="5"/>
  <c r="O13" i="5"/>
  <c r="O11" i="5"/>
  <c r="O10" i="5"/>
  <c r="O9" i="5"/>
  <c r="L21" i="5"/>
  <c r="L20" i="5"/>
  <c r="L19" i="5"/>
  <c r="L18" i="5"/>
  <c r="L15" i="5"/>
  <c r="L14" i="5"/>
  <c r="L12" i="5"/>
  <c r="L11" i="5"/>
  <c r="I21" i="5"/>
  <c r="I20" i="5"/>
  <c r="I19" i="5"/>
  <c r="I18" i="5"/>
  <c r="I16" i="5"/>
  <c r="I15" i="5"/>
  <c r="I14" i="5"/>
  <c r="I13" i="5"/>
  <c r="I12" i="5"/>
  <c r="I11" i="5"/>
  <c r="I9" i="5"/>
  <c r="H49" i="5"/>
  <c r="H41" i="5"/>
  <c r="H37" i="5"/>
  <c r="H33" i="5"/>
  <c r="H28" i="5"/>
  <c r="H23" i="5"/>
  <c r="F9" i="5"/>
  <c r="N9" i="11" s="1"/>
  <c r="F15" i="5"/>
  <c r="F16" i="5"/>
  <c r="F17" i="5"/>
  <c r="F18" i="5"/>
  <c r="F19" i="5"/>
  <c r="F20" i="5"/>
  <c r="F21" i="5"/>
  <c r="J8" i="5"/>
  <c r="K8" i="5"/>
  <c r="M8" i="5"/>
  <c r="N8" i="5"/>
  <c r="P8" i="5"/>
  <c r="Q8" i="5"/>
  <c r="T8" i="5"/>
  <c r="AE8" i="5"/>
  <c r="AF8" i="5"/>
  <c r="AD60" i="5"/>
  <c r="AD59" i="5"/>
  <c r="AD58" i="5"/>
  <c r="AD57" i="5"/>
  <c r="AD56" i="5"/>
  <c r="AD55" i="5"/>
  <c r="AD53" i="5"/>
  <c r="AD52" i="5"/>
  <c r="AD51" i="5"/>
  <c r="AD50" i="5"/>
  <c r="AD48" i="5"/>
  <c r="AD47" i="5"/>
  <c r="AD46" i="5"/>
  <c r="AD45" i="5"/>
  <c r="AD44" i="5"/>
  <c r="AD43" i="5"/>
  <c r="AD42" i="5"/>
  <c r="AD40" i="5"/>
  <c r="AD39" i="5"/>
  <c r="AD38" i="5"/>
  <c r="AD36" i="5"/>
  <c r="AD35" i="5"/>
  <c r="AD34" i="5"/>
  <c r="R60" i="5"/>
  <c r="R59" i="5"/>
  <c r="R58" i="5"/>
  <c r="R57" i="5"/>
  <c r="R56" i="5"/>
  <c r="R55" i="5"/>
  <c r="R53" i="5"/>
  <c r="R52" i="5"/>
  <c r="R51" i="5"/>
  <c r="R50" i="5"/>
  <c r="R48" i="5"/>
  <c r="R47" i="5"/>
  <c r="R46" i="5"/>
  <c r="R45" i="5"/>
  <c r="R44" i="5"/>
  <c r="R42" i="5"/>
  <c r="R40" i="5"/>
  <c r="R39" i="5"/>
  <c r="R38" i="5"/>
  <c r="R36" i="5"/>
  <c r="R35" i="5"/>
  <c r="R34" i="5"/>
  <c r="O60" i="5"/>
  <c r="O59" i="5"/>
  <c r="O58" i="5"/>
  <c r="O57" i="5"/>
  <c r="O56" i="5"/>
  <c r="O55" i="5"/>
  <c r="O53" i="5"/>
  <c r="O52" i="5"/>
  <c r="O51" i="5"/>
  <c r="O50" i="5"/>
  <c r="L60" i="5"/>
  <c r="L59" i="5"/>
  <c r="L58" i="5"/>
  <c r="L57" i="5"/>
  <c r="L56" i="5"/>
  <c r="L55" i="5"/>
  <c r="L53" i="5"/>
  <c r="L52" i="5"/>
  <c r="L51" i="5"/>
  <c r="L50" i="5"/>
  <c r="L48" i="5"/>
  <c r="L47" i="5"/>
  <c r="L46" i="5"/>
  <c r="L45" i="5"/>
  <c r="L44" i="5"/>
  <c r="L43" i="5"/>
  <c r="L42" i="5"/>
  <c r="L40" i="5"/>
  <c r="L39" i="5"/>
  <c r="L38" i="5"/>
  <c r="L36" i="5"/>
  <c r="L35" i="5"/>
  <c r="L34" i="5"/>
  <c r="I60" i="5"/>
  <c r="I59" i="5"/>
  <c r="I58" i="5"/>
  <c r="I57" i="5"/>
  <c r="I56" i="5"/>
  <c r="I55" i="5"/>
  <c r="I53" i="5"/>
  <c r="I52" i="5"/>
  <c r="I51" i="5"/>
  <c r="I50" i="5"/>
  <c r="I48" i="5"/>
  <c r="I47" i="5"/>
  <c r="I46" i="5"/>
  <c r="I45" i="5"/>
  <c r="I44" i="5"/>
  <c r="I43" i="5"/>
  <c r="I42" i="5"/>
  <c r="I40" i="5"/>
  <c r="I39" i="5"/>
  <c r="I38" i="5"/>
  <c r="I36" i="5"/>
  <c r="I35" i="5"/>
  <c r="I34" i="5"/>
  <c r="F60" i="5"/>
  <c r="F59" i="5"/>
  <c r="F58" i="5"/>
  <c r="F57" i="5"/>
  <c r="F56" i="5"/>
  <c r="F55" i="5"/>
  <c r="F53" i="5"/>
  <c r="F52" i="5"/>
  <c r="F51" i="5"/>
  <c r="F50" i="5"/>
  <c r="F43" i="5"/>
  <c r="C44" i="5"/>
  <c r="F44" i="5"/>
  <c r="F45" i="5"/>
  <c r="F46" i="5"/>
  <c r="F47" i="5"/>
  <c r="F48" i="5"/>
  <c r="F42" i="5"/>
  <c r="F40" i="5"/>
  <c r="F39" i="5"/>
  <c r="F38" i="5"/>
  <c r="F36" i="5"/>
  <c r="F35" i="5"/>
  <c r="F34" i="5"/>
  <c r="F32" i="5"/>
  <c r="F31" i="5" s="1"/>
  <c r="E32" i="5"/>
  <c r="D32" i="5"/>
  <c r="F30" i="5"/>
  <c r="F29" i="5"/>
  <c r="F25" i="5"/>
  <c r="F26" i="5"/>
  <c r="F27" i="5"/>
  <c r="F24" i="5"/>
  <c r="E26" i="2"/>
  <c r="CE28" i="10"/>
  <c r="Q51" i="10"/>
  <c r="E28" i="10"/>
  <c r="F28" i="10"/>
  <c r="K30" i="10"/>
  <c r="K38" i="10"/>
  <c r="K46" i="10"/>
  <c r="K51" i="10"/>
  <c r="K25" i="10"/>
  <c r="K34" i="10"/>
  <c r="K28" i="10"/>
  <c r="K8" i="10"/>
  <c r="L30" i="10"/>
  <c r="L38" i="10"/>
  <c r="L46" i="10"/>
  <c r="L51" i="10"/>
  <c r="L25" i="10"/>
  <c r="L34" i="10"/>
  <c r="L28" i="10"/>
  <c r="L8" i="10"/>
  <c r="N30" i="10"/>
  <c r="N38" i="10"/>
  <c r="N46" i="10"/>
  <c r="N51" i="10"/>
  <c r="N25" i="10"/>
  <c r="N34" i="10"/>
  <c r="N28" i="10"/>
  <c r="N8" i="10"/>
  <c r="O30" i="10"/>
  <c r="O38" i="10"/>
  <c r="O46" i="10"/>
  <c r="O51" i="10"/>
  <c r="O25" i="10"/>
  <c r="O34" i="10"/>
  <c r="O28" i="10"/>
  <c r="O8" i="10"/>
  <c r="Q30" i="10"/>
  <c r="Q38" i="10"/>
  <c r="Q46" i="10"/>
  <c r="Q25" i="10"/>
  <c r="Q34" i="10"/>
  <c r="Q28" i="10"/>
  <c r="Q8" i="10"/>
  <c r="R30" i="10"/>
  <c r="R38" i="10"/>
  <c r="R46" i="10"/>
  <c r="R51" i="10"/>
  <c r="R25" i="10"/>
  <c r="R34" i="10"/>
  <c r="R28" i="10"/>
  <c r="R8" i="10"/>
  <c r="T30" i="10"/>
  <c r="T38" i="10"/>
  <c r="T46" i="10"/>
  <c r="T51" i="10"/>
  <c r="T25" i="10"/>
  <c r="T34" i="10"/>
  <c r="T28" i="10"/>
  <c r="T8" i="10"/>
  <c r="U30" i="10"/>
  <c r="U38" i="10"/>
  <c r="U46" i="10"/>
  <c r="U51" i="10"/>
  <c r="U25" i="10"/>
  <c r="U34" i="10"/>
  <c r="U28" i="10"/>
  <c r="U8" i="10"/>
  <c r="W30" i="10"/>
  <c r="W38" i="10"/>
  <c r="W46" i="10"/>
  <c r="W51" i="10"/>
  <c r="W25" i="10"/>
  <c r="W34" i="10"/>
  <c r="W28" i="10"/>
  <c r="W8" i="10"/>
  <c r="X30" i="10"/>
  <c r="X38" i="10"/>
  <c r="X46" i="10"/>
  <c r="X51" i="10"/>
  <c r="X25" i="10"/>
  <c r="X34" i="10"/>
  <c r="X28" i="10"/>
  <c r="X8" i="10"/>
  <c r="Z30" i="10"/>
  <c r="Z38" i="10"/>
  <c r="Z46" i="10"/>
  <c r="Z51" i="10"/>
  <c r="Z25" i="10"/>
  <c r="Z34" i="10"/>
  <c r="Z28" i="10"/>
  <c r="Z8" i="10"/>
  <c r="AA30" i="10"/>
  <c r="AA38" i="10"/>
  <c r="AA46" i="10"/>
  <c r="AA51" i="10"/>
  <c r="AA25" i="10"/>
  <c r="AA34" i="10"/>
  <c r="AA28" i="10"/>
  <c r="AA8" i="10"/>
  <c r="AC30" i="10"/>
  <c r="AC38" i="10"/>
  <c r="AC46" i="10"/>
  <c r="AC51" i="10"/>
  <c r="AC25" i="10"/>
  <c r="AC34" i="10"/>
  <c r="AC28" i="10"/>
  <c r="AC8" i="10"/>
  <c r="AD30" i="10"/>
  <c r="AD38" i="10"/>
  <c r="AD46" i="10"/>
  <c r="AD51" i="10"/>
  <c r="AD25" i="10"/>
  <c r="AD34" i="10"/>
  <c r="AD28" i="10"/>
  <c r="AD8" i="10"/>
  <c r="AF30" i="10"/>
  <c r="AF38" i="10"/>
  <c r="AF46" i="10"/>
  <c r="AF51" i="10"/>
  <c r="AF25" i="10"/>
  <c r="AF34" i="10"/>
  <c r="AF28" i="10"/>
  <c r="AF8" i="10"/>
  <c r="AG30" i="10"/>
  <c r="AG38" i="10"/>
  <c r="AG46" i="10"/>
  <c r="AG51" i="10"/>
  <c r="AG34" i="10"/>
  <c r="AG25" i="10"/>
  <c r="AG28" i="10"/>
  <c r="AG8" i="10"/>
  <c r="AL51" i="10"/>
  <c r="AL46" i="10"/>
  <c r="AL38" i="10"/>
  <c r="AL30" i="10"/>
  <c r="AL28" i="10"/>
  <c r="AL20" i="10"/>
  <c r="AL25" i="10"/>
  <c r="AL34" i="10"/>
  <c r="AL8" i="10"/>
  <c r="AM51" i="10"/>
  <c r="AM46" i="10"/>
  <c r="AM30" i="10"/>
  <c r="AM28" i="10"/>
  <c r="AM20" i="10"/>
  <c r="AM25" i="10"/>
  <c r="AM34" i="10"/>
  <c r="AM8" i="10"/>
  <c r="AO51" i="10"/>
  <c r="AO46" i="10"/>
  <c r="AO38" i="10"/>
  <c r="AO30" i="10"/>
  <c r="AO28" i="10"/>
  <c r="AO20" i="10"/>
  <c r="AO25" i="10"/>
  <c r="AO34" i="10"/>
  <c r="AO8" i="10"/>
  <c r="AP51" i="10"/>
  <c r="AP46" i="10"/>
  <c r="AP38" i="10"/>
  <c r="AP30" i="10"/>
  <c r="AP28" i="10"/>
  <c r="AP20" i="10"/>
  <c r="AP34" i="10"/>
  <c r="AP25" i="10"/>
  <c r="AP8" i="10"/>
  <c r="AR51" i="10"/>
  <c r="AR46" i="10"/>
  <c r="AR38" i="10"/>
  <c r="AR30" i="10"/>
  <c r="AR28" i="10"/>
  <c r="AR20" i="10"/>
  <c r="AR25" i="10"/>
  <c r="AR34" i="10"/>
  <c r="AR8" i="10"/>
  <c r="AS51" i="10"/>
  <c r="AS46" i="10"/>
  <c r="AS38" i="10"/>
  <c r="AS30" i="10"/>
  <c r="AS28" i="10"/>
  <c r="AS20" i="10"/>
  <c r="AS25" i="10"/>
  <c r="AS34" i="10"/>
  <c r="AS8" i="10"/>
  <c r="AU51" i="10"/>
  <c r="AU46" i="10"/>
  <c r="AU38" i="10"/>
  <c r="AU30" i="10"/>
  <c r="AU28" i="10"/>
  <c r="AU20" i="10"/>
  <c r="AU25" i="10"/>
  <c r="AU34" i="10"/>
  <c r="AU8" i="10"/>
  <c r="AV51" i="10"/>
  <c r="AV46" i="10"/>
  <c r="AV38" i="10"/>
  <c r="AV30" i="10"/>
  <c r="AV28" i="10"/>
  <c r="AV20" i="10"/>
  <c r="AV25" i="10"/>
  <c r="AV34" i="10"/>
  <c r="AV8" i="10"/>
  <c r="AX51" i="10"/>
  <c r="AX46" i="10"/>
  <c r="AX38" i="10"/>
  <c r="AX30" i="10"/>
  <c r="AX28" i="10"/>
  <c r="AX20" i="10"/>
  <c r="AX25" i="10"/>
  <c r="AX19" i="10" s="1"/>
  <c r="AX7" i="10" s="1"/>
  <c r="AX34" i="10"/>
  <c r="AX8" i="10"/>
  <c r="AY51" i="10"/>
  <c r="AY46" i="10"/>
  <c r="AY38" i="10"/>
  <c r="AY30" i="10"/>
  <c r="AY28" i="10"/>
  <c r="AY20" i="10"/>
  <c r="AY25" i="10"/>
  <c r="AY34" i="10"/>
  <c r="AY8" i="10"/>
  <c r="BA51" i="10"/>
  <c r="BA46" i="10"/>
  <c r="BA38" i="10"/>
  <c r="BA30" i="10"/>
  <c r="BA28" i="10"/>
  <c r="BA20" i="10"/>
  <c r="BA25" i="10"/>
  <c r="BA34" i="10"/>
  <c r="BA8" i="10"/>
  <c r="BB51" i="10"/>
  <c r="BB46" i="10"/>
  <c r="BB38" i="10"/>
  <c r="BB30" i="10"/>
  <c r="BB28" i="10"/>
  <c r="BB20" i="10"/>
  <c r="BB25" i="10"/>
  <c r="BB34" i="10"/>
  <c r="BB8" i="10"/>
  <c r="BD46" i="10"/>
  <c r="BD38" i="10"/>
  <c r="BD30" i="10"/>
  <c r="BD28" i="10"/>
  <c r="BD20" i="10"/>
  <c r="BD25" i="10"/>
  <c r="BD34" i="10"/>
  <c r="BD8" i="10"/>
  <c r="BE51" i="10"/>
  <c r="BE46" i="10"/>
  <c r="BE38" i="10"/>
  <c r="BE30" i="10"/>
  <c r="BE28" i="10"/>
  <c r="BE20" i="10"/>
  <c r="BE34" i="10"/>
  <c r="BE25" i="10"/>
  <c r="BE8" i="10"/>
  <c r="BG51" i="10"/>
  <c r="BG46" i="10"/>
  <c r="BG38" i="10"/>
  <c r="BG30" i="10"/>
  <c r="BG28" i="10"/>
  <c r="BG20" i="10"/>
  <c r="BG25" i="10"/>
  <c r="BG34" i="10"/>
  <c r="BG8" i="10"/>
  <c r="BH51" i="10"/>
  <c r="BH46" i="10"/>
  <c r="BH38" i="10"/>
  <c r="BH30" i="10"/>
  <c r="BH28" i="10"/>
  <c r="BH20" i="10"/>
  <c r="BH34" i="10"/>
  <c r="BH25" i="10"/>
  <c r="BH8" i="10"/>
  <c r="BJ51" i="10"/>
  <c r="BJ46" i="10"/>
  <c r="BJ38" i="10"/>
  <c r="BJ30" i="10"/>
  <c r="BJ28" i="10"/>
  <c r="BJ20" i="10"/>
  <c r="BJ25" i="10"/>
  <c r="BJ34" i="10"/>
  <c r="BJ8" i="10"/>
  <c r="BK51" i="10"/>
  <c r="BK46" i="10"/>
  <c r="BK30" i="10"/>
  <c r="BK28" i="10"/>
  <c r="BK20" i="10"/>
  <c r="BK34" i="10"/>
  <c r="BK25" i="10"/>
  <c r="BK8" i="10"/>
  <c r="BM51" i="10"/>
  <c r="BM38" i="10"/>
  <c r="BM30" i="10"/>
  <c r="BM28" i="10"/>
  <c r="BM20" i="10"/>
  <c r="BM25" i="10"/>
  <c r="BM34" i="10"/>
  <c r="BM8" i="10"/>
  <c r="BN51" i="10"/>
  <c r="BN46" i="10"/>
  <c r="BN38" i="10"/>
  <c r="BN30" i="10"/>
  <c r="BN28" i="10"/>
  <c r="BN20" i="10"/>
  <c r="BN34" i="10"/>
  <c r="BN25" i="10"/>
  <c r="BN8" i="10"/>
  <c r="BS28" i="10"/>
  <c r="BS46" i="10"/>
  <c r="BS51" i="10"/>
  <c r="BS38" i="10"/>
  <c r="BS25" i="10"/>
  <c r="BS30" i="10"/>
  <c r="BS34" i="10"/>
  <c r="BS8" i="10"/>
  <c r="BT28" i="10"/>
  <c r="BT20" i="10"/>
  <c r="BT46" i="10"/>
  <c r="BT51" i="10"/>
  <c r="BT38" i="10"/>
  <c r="BT25" i="10"/>
  <c r="BT30" i="10"/>
  <c r="BT34" i="10"/>
  <c r="BT8" i="10"/>
  <c r="BV28" i="10"/>
  <c r="BV20" i="10"/>
  <c r="BV46" i="10"/>
  <c r="BV51" i="10"/>
  <c r="BV38" i="10"/>
  <c r="BV25" i="10"/>
  <c r="BV30" i="10"/>
  <c r="BV34" i="10"/>
  <c r="BV8" i="10"/>
  <c r="BW28" i="10"/>
  <c r="BW20" i="10"/>
  <c r="BW46" i="10"/>
  <c r="BW51" i="10"/>
  <c r="BW38" i="10"/>
  <c r="BW25" i="10"/>
  <c r="BW30" i="10"/>
  <c r="BW34" i="10"/>
  <c r="BW8" i="10"/>
  <c r="BY28" i="10"/>
  <c r="BY20" i="10"/>
  <c r="BY46" i="10"/>
  <c r="BY51" i="10"/>
  <c r="BY38" i="10"/>
  <c r="BY25" i="10"/>
  <c r="BY30" i="10"/>
  <c r="BY34" i="10"/>
  <c r="BY8" i="10"/>
  <c r="BZ28" i="10"/>
  <c r="BZ20" i="10"/>
  <c r="BZ46" i="10"/>
  <c r="BZ51" i="10"/>
  <c r="BZ38" i="10"/>
  <c r="BZ25" i="10"/>
  <c r="BZ30" i="10"/>
  <c r="BZ34" i="10"/>
  <c r="BZ8" i="10"/>
  <c r="CB28" i="10"/>
  <c r="CB20" i="10"/>
  <c r="CB46" i="10"/>
  <c r="CB51" i="10"/>
  <c r="CB38" i="10"/>
  <c r="CB25" i="10"/>
  <c r="CB30" i="10"/>
  <c r="CB34" i="10"/>
  <c r="CB8" i="10"/>
  <c r="CC28" i="10"/>
  <c r="CC20" i="10"/>
  <c r="CC19" i="10" s="1"/>
  <c r="CC7" i="10" s="1"/>
  <c r="CC46" i="10"/>
  <c r="CC51" i="10"/>
  <c r="CC38" i="10"/>
  <c r="CC25" i="10"/>
  <c r="CC30" i="10"/>
  <c r="CC34" i="10"/>
  <c r="CC8" i="10"/>
  <c r="CE20" i="10"/>
  <c r="CE46" i="10"/>
  <c r="CE51" i="10"/>
  <c r="CE38" i="10"/>
  <c r="CE34" i="10"/>
  <c r="CE30" i="10"/>
  <c r="CE25" i="10"/>
  <c r="CE8" i="10"/>
  <c r="CF28" i="10"/>
  <c r="CF20" i="10"/>
  <c r="CF46" i="10"/>
  <c r="CF51" i="10"/>
  <c r="CF38" i="10"/>
  <c r="CF34" i="10"/>
  <c r="CF30" i="10"/>
  <c r="CF25" i="10"/>
  <c r="CF8" i="10"/>
  <c r="CH28" i="10"/>
  <c r="CH20" i="10"/>
  <c r="CH46" i="10"/>
  <c r="CH51" i="10"/>
  <c r="CH38" i="10"/>
  <c r="CH34" i="10"/>
  <c r="CH30" i="10"/>
  <c r="CH25" i="10"/>
  <c r="CH8" i="10"/>
  <c r="CI28" i="10"/>
  <c r="CI20" i="10"/>
  <c r="CI46" i="10"/>
  <c r="CI51" i="10"/>
  <c r="CI38" i="10"/>
  <c r="CI34" i="10"/>
  <c r="CI30" i="10"/>
  <c r="CI25" i="10"/>
  <c r="CI8" i="10"/>
  <c r="CK28" i="10"/>
  <c r="CK20" i="10"/>
  <c r="CK46" i="10"/>
  <c r="CK51" i="10"/>
  <c r="CK38" i="10"/>
  <c r="CK25" i="10"/>
  <c r="CK30" i="10"/>
  <c r="CK34" i="10"/>
  <c r="CK8" i="10"/>
  <c r="CL28" i="10"/>
  <c r="CL20" i="10"/>
  <c r="CL46" i="10"/>
  <c r="CL51" i="10"/>
  <c r="CL38" i="10"/>
  <c r="CL25" i="10"/>
  <c r="CL30" i="10"/>
  <c r="CL34" i="10"/>
  <c r="CL8" i="10"/>
  <c r="CN20" i="10"/>
  <c r="CN46" i="10"/>
  <c r="CN51" i="10"/>
  <c r="CN38" i="10"/>
  <c r="CN25" i="10"/>
  <c r="CN30" i="10"/>
  <c r="CN34" i="10"/>
  <c r="CN8" i="10"/>
  <c r="CO20" i="10"/>
  <c r="CO51" i="10"/>
  <c r="CO38" i="10"/>
  <c r="CO34" i="10"/>
  <c r="CO8" i="10"/>
  <c r="CQ28" i="10"/>
  <c r="CQ20" i="10"/>
  <c r="CQ46" i="10"/>
  <c r="CQ51" i="10"/>
  <c r="CQ38" i="10"/>
  <c r="CQ25" i="10"/>
  <c r="CQ30" i="10"/>
  <c r="CQ34" i="10"/>
  <c r="CQ8" i="10"/>
  <c r="CR28" i="10"/>
  <c r="CR20" i="10"/>
  <c r="CR46" i="10"/>
  <c r="CR51" i="10"/>
  <c r="CR38" i="10"/>
  <c r="CR25" i="10"/>
  <c r="CR30" i="10"/>
  <c r="CR34" i="10"/>
  <c r="CR8" i="10"/>
  <c r="CT28" i="10"/>
  <c r="CT20" i="10"/>
  <c r="CT46" i="10"/>
  <c r="CT51" i="10"/>
  <c r="CT38" i="10"/>
  <c r="CT25" i="10"/>
  <c r="CT30" i="10"/>
  <c r="CT34" i="10"/>
  <c r="CT8" i="10"/>
  <c r="CU20" i="10"/>
  <c r="CU46" i="10"/>
  <c r="CU51" i="10"/>
  <c r="CU38" i="10"/>
  <c r="CU34" i="10"/>
  <c r="CU8" i="10"/>
  <c r="CW28" i="10"/>
  <c r="CW20" i="10"/>
  <c r="CW19" i="10" s="1"/>
  <c r="CW7" i="10" s="1"/>
  <c r="CW46" i="10"/>
  <c r="CW51" i="10"/>
  <c r="CW38" i="10"/>
  <c r="CW34" i="10"/>
  <c r="CW30" i="10"/>
  <c r="CW25" i="10"/>
  <c r="CW8" i="10"/>
  <c r="CX28" i="10"/>
  <c r="CX20" i="10"/>
  <c r="CX46" i="10"/>
  <c r="CX51" i="10"/>
  <c r="CX38" i="10"/>
  <c r="CX34" i="10"/>
  <c r="CX30" i="10"/>
  <c r="CX25" i="10"/>
  <c r="CX8" i="10"/>
  <c r="CZ28" i="10"/>
  <c r="CZ20" i="10"/>
  <c r="CZ46" i="10"/>
  <c r="CZ51" i="10"/>
  <c r="CZ38" i="10"/>
  <c r="CZ34" i="10"/>
  <c r="CZ30" i="10"/>
  <c r="CZ25" i="10"/>
  <c r="CZ8" i="10"/>
  <c r="DA28" i="10"/>
  <c r="DA20" i="10"/>
  <c r="DA46" i="10"/>
  <c r="DA51" i="10"/>
  <c r="DA38" i="10"/>
  <c r="DA34" i="10"/>
  <c r="DA30" i="10"/>
  <c r="DA25" i="10"/>
  <c r="DA8" i="10"/>
  <c r="DF51" i="10"/>
  <c r="DF46" i="10"/>
  <c r="DF38" i="10"/>
  <c r="DF30" i="10"/>
  <c r="DF28" i="10"/>
  <c r="DF20" i="10"/>
  <c r="DF25" i="10"/>
  <c r="DF34" i="10"/>
  <c r="DF8" i="10"/>
  <c r="DG51" i="10"/>
  <c r="DG46" i="10"/>
  <c r="DG38" i="10"/>
  <c r="DG30" i="10"/>
  <c r="DG28" i="10"/>
  <c r="DG20" i="10"/>
  <c r="DG25" i="10"/>
  <c r="DG34" i="10"/>
  <c r="DG8" i="10"/>
  <c r="DI51" i="10"/>
  <c r="DI46" i="10"/>
  <c r="DI38" i="10"/>
  <c r="DI30" i="10"/>
  <c r="DI28" i="10"/>
  <c r="DI20" i="10"/>
  <c r="DI25" i="10"/>
  <c r="DI34" i="10"/>
  <c r="DI8" i="10"/>
  <c r="DJ51" i="10"/>
  <c r="DJ46" i="10"/>
  <c r="DJ38" i="10"/>
  <c r="DJ30" i="10"/>
  <c r="DJ28" i="10"/>
  <c r="DJ20" i="10"/>
  <c r="DJ25" i="10"/>
  <c r="DJ34" i="10"/>
  <c r="DJ8" i="10"/>
  <c r="DL51" i="10"/>
  <c r="DL46" i="10"/>
  <c r="DL38" i="10"/>
  <c r="DL30" i="10"/>
  <c r="DL28" i="10"/>
  <c r="DL20" i="10"/>
  <c r="DL34" i="10"/>
  <c r="DL25" i="10"/>
  <c r="DL8" i="10"/>
  <c r="DM51" i="10"/>
  <c r="DM46" i="10"/>
  <c r="DM38" i="10"/>
  <c r="DM30" i="10"/>
  <c r="DM28" i="10"/>
  <c r="DM20" i="10"/>
  <c r="DM34" i="10"/>
  <c r="DM25" i="10"/>
  <c r="DM8" i="10"/>
  <c r="DO51" i="10"/>
  <c r="DO46" i="10"/>
  <c r="DO38" i="10"/>
  <c r="DO30" i="10"/>
  <c r="DO28" i="10"/>
  <c r="DO20" i="10"/>
  <c r="DO34" i="10"/>
  <c r="DO25" i="10"/>
  <c r="DO8" i="10"/>
  <c r="DP51" i="10"/>
  <c r="DP46" i="10"/>
  <c r="DP38" i="10"/>
  <c r="DP30" i="10"/>
  <c r="DP28" i="10"/>
  <c r="DP20" i="10"/>
  <c r="DP34" i="10"/>
  <c r="DP25" i="10"/>
  <c r="DP8" i="10"/>
  <c r="DR51" i="10"/>
  <c r="DR46" i="10"/>
  <c r="DR38" i="10"/>
  <c r="DR30" i="10"/>
  <c r="DR28" i="10"/>
  <c r="DR20" i="10"/>
  <c r="DR25" i="10"/>
  <c r="DR34" i="10"/>
  <c r="DR8" i="10"/>
  <c r="DS51" i="10"/>
  <c r="DS46" i="10"/>
  <c r="DS38" i="10"/>
  <c r="DS30" i="10"/>
  <c r="DS28" i="10"/>
  <c r="DS20" i="10"/>
  <c r="DS25" i="10"/>
  <c r="DS34" i="10"/>
  <c r="DS8" i="10"/>
  <c r="DU51" i="10"/>
  <c r="DU46" i="10"/>
  <c r="DU38" i="10"/>
  <c r="DU30" i="10"/>
  <c r="DU28" i="10"/>
  <c r="DU20" i="10"/>
  <c r="DU25" i="10"/>
  <c r="DU34" i="10"/>
  <c r="DU8" i="10"/>
  <c r="DV51" i="10"/>
  <c r="DV38" i="10"/>
  <c r="DV30" i="10"/>
  <c r="DV28" i="10"/>
  <c r="DV20" i="10"/>
  <c r="DV34" i="10"/>
  <c r="DV8" i="10"/>
  <c r="DX51" i="10"/>
  <c r="DX46" i="10"/>
  <c r="DX38" i="10"/>
  <c r="DX30" i="10"/>
  <c r="DX28" i="10"/>
  <c r="DX20" i="10"/>
  <c r="DX25" i="10"/>
  <c r="DX34" i="10"/>
  <c r="DX8" i="10"/>
  <c r="DY51" i="10"/>
  <c r="DY46" i="10"/>
  <c r="DY38" i="10"/>
  <c r="DY30" i="10"/>
  <c r="DY28" i="10"/>
  <c r="DY20" i="10"/>
  <c r="DY25" i="10"/>
  <c r="DY34" i="10"/>
  <c r="DY8" i="10"/>
  <c r="EA51" i="10"/>
  <c r="EA46" i="10"/>
  <c r="EA38" i="10"/>
  <c r="EA30" i="10"/>
  <c r="EA28" i="10"/>
  <c r="EA20" i="10"/>
  <c r="EA25" i="10"/>
  <c r="EA34" i="10"/>
  <c r="EA8" i="10"/>
  <c r="EB51" i="10"/>
  <c r="EB46" i="10"/>
  <c r="EB38" i="10"/>
  <c r="EB30" i="10"/>
  <c r="EB28" i="10"/>
  <c r="EB20" i="10"/>
  <c r="EB25" i="10"/>
  <c r="EB34" i="10"/>
  <c r="EB8" i="10"/>
  <c r="ED51" i="10"/>
  <c r="ED46" i="10"/>
  <c r="ED38" i="10"/>
  <c r="ED30" i="10"/>
  <c r="ED28" i="10"/>
  <c r="ED20" i="10"/>
  <c r="ED34" i="10"/>
  <c r="ED25" i="10"/>
  <c r="ED8" i="10"/>
  <c r="EE51" i="10"/>
  <c r="EE46" i="10"/>
  <c r="EE38" i="10"/>
  <c r="EE30" i="10"/>
  <c r="EE28" i="10"/>
  <c r="EE20" i="10"/>
  <c r="EE34" i="10"/>
  <c r="EE25" i="10"/>
  <c r="EE8" i="10"/>
  <c r="EG51" i="10"/>
  <c r="EG46" i="10"/>
  <c r="EG38" i="10"/>
  <c r="EG30" i="10"/>
  <c r="EG28" i="10"/>
  <c r="EG20" i="10"/>
  <c r="EG34" i="10"/>
  <c r="EG25" i="10"/>
  <c r="EG8" i="10"/>
  <c r="EH51" i="10"/>
  <c r="EH46" i="10"/>
  <c r="EH38" i="10"/>
  <c r="EH30" i="10"/>
  <c r="EH28" i="10"/>
  <c r="EH20" i="10"/>
  <c r="EH34" i="10"/>
  <c r="EH25" i="10"/>
  <c r="EH8" i="10"/>
  <c r="EJ51" i="10"/>
  <c r="EJ46" i="10"/>
  <c r="EJ38" i="10"/>
  <c r="EJ30" i="10"/>
  <c r="EJ28" i="10"/>
  <c r="EJ20" i="10"/>
  <c r="EJ34" i="10"/>
  <c r="EJ8" i="10"/>
  <c r="EK51" i="10"/>
  <c r="EK46" i="10"/>
  <c r="EK38" i="10"/>
  <c r="EK30" i="10"/>
  <c r="EK28" i="10"/>
  <c r="EK20" i="10"/>
  <c r="EK25" i="10"/>
  <c r="EK34" i="10"/>
  <c r="EK8" i="10"/>
  <c r="EM51" i="10"/>
  <c r="EM46" i="10"/>
  <c r="EM38" i="10"/>
  <c r="EM30" i="10"/>
  <c r="EM28" i="10"/>
  <c r="EM20" i="10"/>
  <c r="EM25" i="10"/>
  <c r="EM34" i="10"/>
  <c r="EM8" i="10"/>
  <c r="EN51" i="10"/>
  <c r="EN46" i="10"/>
  <c r="EN38" i="10"/>
  <c r="EN30" i="10"/>
  <c r="EN28" i="10"/>
  <c r="EN20" i="10"/>
  <c r="EN25" i="10"/>
  <c r="EN34" i="10"/>
  <c r="EN8" i="10"/>
  <c r="F27" i="2"/>
  <c r="F28" i="2"/>
  <c r="F29" i="2"/>
  <c r="F30" i="2"/>
  <c r="D30" i="2" s="1"/>
  <c r="F31" i="2"/>
  <c r="E24" i="2"/>
  <c r="D24" i="2" s="1"/>
  <c r="E25" i="2"/>
  <c r="E27" i="2"/>
  <c r="D27" i="2" s="1"/>
  <c r="E28" i="2"/>
  <c r="E29" i="2"/>
  <c r="E30" i="2"/>
  <c r="E31" i="2"/>
  <c r="D9" i="2"/>
  <c r="D11" i="2"/>
  <c r="D12" i="2"/>
  <c r="D23" i="2"/>
  <c r="T8" i="6"/>
  <c r="Y8" i="6"/>
  <c r="S8" i="6"/>
  <c r="X8" i="6"/>
  <c r="AQ8" i="6"/>
  <c r="AO8" i="6"/>
  <c r="G8" i="6"/>
  <c r="H8" i="6"/>
  <c r="AJ8" i="6"/>
  <c r="AK8" i="6"/>
  <c r="AL8" i="6"/>
  <c r="AM8" i="6"/>
  <c r="AN8" i="6"/>
  <c r="J8" i="6"/>
  <c r="K8" i="6"/>
  <c r="M8" i="6"/>
  <c r="N8" i="6"/>
  <c r="P8" i="6"/>
  <c r="Q8" i="6"/>
  <c r="AB8" i="6"/>
  <c r="AF8" i="6"/>
  <c r="AG8" i="6"/>
  <c r="G33" i="5"/>
  <c r="G49" i="5"/>
  <c r="G41" i="5"/>
  <c r="G23" i="5"/>
  <c r="G28" i="5"/>
  <c r="H8" i="5"/>
  <c r="G8" i="5"/>
  <c r="G29" i="10"/>
  <c r="G28" i="10" s="1"/>
  <c r="EC38" i="10"/>
  <c r="G33" i="10"/>
  <c r="G21" i="10"/>
  <c r="D49" i="10"/>
  <c r="H46" i="10"/>
  <c r="E20" i="10"/>
  <c r="O25" i="6"/>
  <c r="C32" i="6"/>
  <c r="E5" i="9"/>
  <c r="V20" i="10"/>
  <c r="E25" i="6"/>
  <c r="AT30" i="10"/>
  <c r="CG25" i="10"/>
  <c r="DT25" i="10"/>
  <c r="J8" i="10"/>
  <c r="AQ30" i="10"/>
  <c r="Y34" i="10"/>
  <c r="BX20" i="10"/>
  <c r="CA25" i="10"/>
  <c r="CG30" i="10"/>
  <c r="BX30" i="10"/>
  <c r="C56" i="6"/>
  <c r="AU56" i="6" s="1"/>
  <c r="D52" i="10"/>
  <c r="G22" i="10"/>
  <c r="EF34" i="10"/>
  <c r="D48" i="10"/>
  <c r="D31" i="2"/>
  <c r="AW25" i="10"/>
  <c r="CJ30" i="10"/>
  <c r="AN25" i="10"/>
  <c r="DT46" i="10"/>
  <c r="G12" i="10"/>
  <c r="D14" i="2"/>
  <c r="C13" i="6"/>
  <c r="AU13" i="6" s="1"/>
  <c r="D16" i="2"/>
  <c r="D25" i="2"/>
  <c r="D10" i="2"/>
  <c r="BC20" i="10"/>
  <c r="G57" i="10"/>
  <c r="G48" i="10"/>
  <c r="D32" i="10"/>
  <c r="D21" i="10"/>
  <c r="E30" i="10"/>
  <c r="D35" i="10"/>
  <c r="D23" i="10"/>
  <c r="H51" i="10"/>
  <c r="G35" i="10"/>
  <c r="E25" i="10"/>
  <c r="H8" i="10"/>
  <c r="E8" i="10"/>
  <c r="C43" i="5"/>
  <c r="G16" i="1"/>
  <c r="D9" i="10"/>
  <c r="D50" i="10"/>
  <c r="G56" i="10"/>
  <c r="G44" i="10"/>
  <c r="G40" i="10"/>
  <c r="G36" i="10"/>
  <c r="G37" i="10"/>
  <c r="G23" i="10"/>
  <c r="D26" i="10"/>
  <c r="D15" i="10"/>
  <c r="D40" i="10"/>
  <c r="D57" i="10"/>
  <c r="D45" i="10"/>
  <c r="D22" i="10"/>
  <c r="E51" i="10"/>
  <c r="H34" i="10"/>
  <c r="E46" i="10"/>
  <c r="E34" i="10"/>
  <c r="E38" i="10"/>
  <c r="H25" i="10"/>
  <c r="C26" i="6"/>
  <c r="F25" i="6" l="1"/>
  <c r="W25" i="6"/>
  <c r="W30" i="6"/>
  <c r="Z25" i="6"/>
  <c r="AG19" i="6"/>
  <c r="AI25" i="6"/>
  <c r="W34" i="6"/>
  <c r="AP30" i="6"/>
  <c r="V19" i="6"/>
  <c r="V7" i="6" s="1"/>
  <c r="C10" i="6"/>
  <c r="AU10" i="6" s="1"/>
  <c r="C12" i="6"/>
  <c r="AU12" i="6" s="1"/>
  <c r="L30" i="6"/>
  <c r="C22" i="6"/>
  <c r="AU22" i="6" s="1"/>
  <c r="C48" i="6"/>
  <c r="AU48" i="6" s="1"/>
  <c r="AJ19" i="6"/>
  <c r="AP20" i="6"/>
  <c r="R25" i="6"/>
  <c r="R38" i="6"/>
  <c r="R46" i="6"/>
  <c r="E34" i="6"/>
  <c r="AT34" i="6" s="1"/>
  <c r="C23" i="6"/>
  <c r="AU23" i="6" s="1"/>
  <c r="D25" i="6"/>
  <c r="AI8" i="6"/>
  <c r="AI20" i="6"/>
  <c r="AI34" i="6"/>
  <c r="AI38" i="6"/>
  <c r="AI51" i="6"/>
  <c r="L46" i="6"/>
  <c r="W20" i="6"/>
  <c r="W38" i="6"/>
  <c r="W51" i="6"/>
  <c r="Z51" i="6"/>
  <c r="N19" i="6"/>
  <c r="N7" i="6" s="1"/>
  <c r="Y19" i="6"/>
  <c r="K19" i="6"/>
  <c r="AL19" i="6"/>
  <c r="AL7" i="6" s="1"/>
  <c r="AM19" i="6"/>
  <c r="AM7" i="6" s="1"/>
  <c r="AT22" i="6"/>
  <c r="AW22" i="6"/>
  <c r="L33" i="5"/>
  <c r="R28" i="5"/>
  <c r="BM19" i="10"/>
  <c r="AY19" i="10"/>
  <c r="AY7" i="10" s="1"/>
  <c r="AV19" i="10"/>
  <c r="AL19" i="10"/>
  <c r="AL7" i="10" s="1"/>
  <c r="AG19" i="10"/>
  <c r="AG7" i="10" s="1"/>
  <c r="Z19" i="10"/>
  <c r="Z7" i="10" s="1"/>
  <c r="J46" i="10"/>
  <c r="J51" i="10"/>
  <c r="M20" i="10"/>
  <c r="P8" i="10"/>
  <c r="S20" i="10"/>
  <c r="S30" i="10"/>
  <c r="V8" i="10"/>
  <c r="V30" i="10"/>
  <c r="Y20" i="10"/>
  <c r="Y30" i="10"/>
  <c r="Y46" i="10"/>
  <c r="AB20" i="10"/>
  <c r="AB30" i="10"/>
  <c r="AB38" i="10"/>
  <c r="AE30" i="10"/>
  <c r="AK30" i="10"/>
  <c r="AK46" i="10"/>
  <c r="AN8" i="10"/>
  <c r="AN20" i="10"/>
  <c r="AN34" i="10"/>
  <c r="AN38" i="10"/>
  <c r="AQ20" i="10"/>
  <c r="AQ51" i="10"/>
  <c r="AT8" i="10"/>
  <c r="AT20" i="10"/>
  <c r="AT34" i="10"/>
  <c r="AW38" i="10"/>
  <c r="AZ8" i="10"/>
  <c r="AZ34" i="10"/>
  <c r="AZ46" i="10"/>
  <c r="AZ51" i="10"/>
  <c r="BC34" i="10"/>
  <c r="BC46" i="10"/>
  <c r="G34" i="10"/>
  <c r="CX19" i="10"/>
  <c r="DI19" i="10"/>
  <c r="DI7" i="10" s="1"/>
  <c r="DA19" i="10"/>
  <c r="CB19" i="10"/>
  <c r="CB7" i="10" s="1"/>
  <c r="EH19" i="10"/>
  <c r="BF8" i="10"/>
  <c r="BF20" i="10"/>
  <c r="BF34" i="10"/>
  <c r="BF19" i="10" s="1"/>
  <c r="BF7" i="10" s="1"/>
  <c r="BF46" i="10"/>
  <c r="BI20" i="10"/>
  <c r="BI51" i="10"/>
  <c r="BL8" i="10"/>
  <c r="BL34" i="10"/>
  <c r="BL46" i="10"/>
  <c r="BL51" i="10"/>
  <c r="BR20" i="10"/>
  <c r="BR34" i="10"/>
  <c r="BR46" i="10"/>
  <c r="BR51" i="10"/>
  <c r="BU8" i="10"/>
  <c r="BU34" i="10"/>
  <c r="BU38" i="10"/>
  <c r="BU46" i="10"/>
  <c r="BX34" i="10"/>
  <c r="CA8" i="10"/>
  <c r="CA46" i="10"/>
  <c r="CD34" i="10"/>
  <c r="CD46" i="10"/>
  <c r="CD51" i="10"/>
  <c r="CG8" i="10"/>
  <c r="CG20" i="10"/>
  <c r="CG34" i="10"/>
  <c r="CG19" i="10" s="1"/>
  <c r="CG7" i="10" s="1"/>
  <c r="CG38" i="10"/>
  <c r="CG51" i="10"/>
  <c r="CJ20" i="10"/>
  <c r="CJ34" i="10"/>
  <c r="CJ38" i="10"/>
  <c r="CJ46" i="10"/>
  <c r="CJ51" i="10"/>
  <c r="CM30" i="10"/>
  <c r="CM46" i="10"/>
  <c r="CM51" i="10"/>
  <c r="CP8" i="10"/>
  <c r="CP20" i="10"/>
  <c r="CP30" i="10"/>
  <c r="CP38" i="10"/>
  <c r="CS20" i="10"/>
  <c r="CV46" i="10"/>
  <c r="CV51" i="10"/>
  <c r="CY8" i="10"/>
  <c r="CY20" i="10"/>
  <c r="CY34" i="10"/>
  <c r="CY46" i="10"/>
  <c r="DE38" i="10"/>
  <c r="DE51" i="10"/>
  <c r="DH8" i="10"/>
  <c r="DH20" i="10"/>
  <c r="DK30" i="10"/>
  <c r="DK46" i="10"/>
  <c r="DK51" i="10"/>
  <c r="DN30" i="10"/>
  <c r="DN38" i="10"/>
  <c r="DN19" i="10" s="1"/>
  <c r="DN46" i="10"/>
  <c r="DN51" i="10"/>
  <c r="DQ20" i="10"/>
  <c r="DQ30" i="10"/>
  <c r="DQ51" i="10"/>
  <c r="DT8" i="10"/>
  <c r="DT30" i="10"/>
  <c r="DW51" i="10"/>
  <c r="DZ30" i="10"/>
  <c r="DZ46" i="10"/>
  <c r="EC8" i="10"/>
  <c r="EC20" i="10"/>
  <c r="EC30" i="10"/>
  <c r="EC51" i="10"/>
  <c r="EF8" i="10"/>
  <c r="EF30" i="10"/>
  <c r="EF19" i="10" s="1"/>
  <c r="EF7" i="10" s="1"/>
  <c r="EF38" i="10"/>
  <c r="EI30" i="10"/>
  <c r="EI46" i="10"/>
  <c r="EL8" i="10"/>
  <c r="EL30" i="10"/>
  <c r="I20" i="10"/>
  <c r="I30" i="10"/>
  <c r="G46" i="10"/>
  <c r="G51" i="10"/>
  <c r="X19" i="10"/>
  <c r="X7" i="10" s="1"/>
  <c r="M8" i="10"/>
  <c r="V51" i="10"/>
  <c r="CA30" i="10"/>
  <c r="DQ25" i="10"/>
  <c r="G38" i="10"/>
  <c r="K7" i="6"/>
  <c r="AE46" i="6"/>
  <c r="M19" i="6"/>
  <c r="G19" i="6"/>
  <c r="C52" i="6"/>
  <c r="AU52" i="6" s="1"/>
  <c r="AW25" i="6"/>
  <c r="AE25" i="6"/>
  <c r="AP8" i="6"/>
  <c r="R51" i="6"/>
  <c r="AW34" i="6"/>
  <c r="C40" i="6"/>
  <c r="AU40" i="6" s="1"/>
  <c r="C44" i="6"/>
  <c r="AU44" i="6" s="1"/>
  <c r="C54" i="6"/>
  <c r="AE51" i="6"/>
  <c r="M7" i="6"/>
  <c r="G7" i="6"/>
  <c r="AF19" i="6"/>
  <c r="AF7" i="6" s="1"/>
  <c r="X19" i="6"/>
  <c r="X7" i="6" s="1"/>
  <c r="AR22" i="6"/>
  <c r="F46" i="6"/>
  <c r="L25" i="6"/>
  <c r="AG7" i="6"/>
  <c r="Z34" i="6"/>
  <c r="AP46" i="6"/>
  <c r="D28" i="2"/>
  <c r="N43" i="11"/>
  <c r="Q43" i="11"/>
  <c r="N44" i="11"/>
  <c r="Q44" i="11"/>
  <c r="C36" i="5"/>
  <c r="C51" i="5"/>
  <c r="J22" i="5"/>
  <c r="J7" i="5" s="1"/>
  <c r="C56" i="5"/>
  <c r="C21" i="5"/>
  <c r="N21" i="11" s="1"/>
  <c r="D28" i="5"/>
  <c r="C30" i="5"/>
  <c r="C29" i="5"/>
  <c r="R54" i="5"/>
  <c r="I49" i="5"/>
  <c r="L49" i="5"/>
  <c r="L54" i="5"/>
  <c r="O23" i="5"/>
  <c r="C26" i="5"/>
  <c r="C60" i="5"/>
  <c r="C19" i="5"/>
  <c r="C15" i="5"/>
  <c r="Q15" i="11" s="1"/>
  <c r="C52" i="5"/>
  <c r="I41" i="5"/>
  <c r="I54" i="5"/>
  <c r="O49" i="5"/>
  <c r="AD54" i="5"/>
  <c r="I8" i="5"/>
  <c r="I23" i="5"/>
  <c r="L23" i="5"/>
  <c r="AE22" i="5"/>
  <c r="AE7" i="5" s="1"/>
  <c r="AF22" i="5"/>
  <c r="AF7" i="5" s="1"/>
  <c r="O33" i="5"/>
  <c r="C32" i="5"/>
  <c r="C31" i="5" s="1"/>
  <c r="C57" i="5"/>
  <c r="L28" i="5"/>
  <c r="O37" i="5"/>
  <c r="C47" i="5"/>
  <c r="D31" i="5"/>
  <c r="L8" i="5"/>
  <c r="C20" i="5"/>
  <c r="C39" i="5"/>
  <c r="C58" i="5"/>
  <c r="I28" i="5"/>
  <c r="L37" i="5"/>
  <c r="I33" i="5"/>
  <c r="I37" i="5"/>
  <c r="R33" i="5"/>
  <c r="Q22" i="5"/>
  <c r="Q7" i="5" s="1"/>
  <c r="K22" i="5"/>
  <c r="K7" i="5" s="1"/>
  <c r="F23" i="5"/>
  <c r="F28" i="5"/>
  <c r="D33" i="5"/>
  <c r="E37" i="5"/>
  <c r="C45" i="5"/>
  <c r="R37" i="5"/>
  <c r="AD37" i="5"/>
  <c r="AD49" i="5"/>
  <c r="AD8" i="5"/>
  <c r="O28" i="5"/>
  <c r="O41" i="5"/>
  <c r="M22" i="5"/>
  <c r="M7" i="5" s="1"/>
  <c r="C25" i="5"/>
  <c r="N22" i="5"/>
  <c r="N7" i="5" s="1"/>
  <c r="EH7" i="10"/>
  <c r="EI20" i="10"/>
  <c r="DT38" i="10"/>
  <c r="DQ38" i="10"/>
  <c r="DM19" i="10"/>
  <c r="DM7" i="10" s="1"/>
  <c r="DA7" i="10"/>
  <c r="CX7" i="10"/>
  <c r="CP51" i="10"/>
  <c r="CS51" i="10"/>
  <c r="CL19" i="10"/>
  <c r="CL7" i="10" s="1"/>
  <c r="G32" i="10"/>
  <c r="S34" i="10"/>
  <c r="AT38" i="10"/>
  <c r="BC38" i="10"/>
  <c r="F30" i="10"/>
  <c r="BN19" i="10"/>
  <c r="BB19" i="10"/>
  <c r="BB7" i="10" s="1"/>
  <c r="AS19" i="10"/>
  <c r="AS7" i="10" s="1"/>
  <c r="AE8" i="10"/>
  <c r="BF38" i="10"/>
  <c r="DQ46" i="10"/>
  <c r="DW20" i="10"/>
  <c r="Y8" i="10"/>
  <c r="AW46" i="10"/>
  <c r="AZ25" i="10"/>
  <c r="CM20" i="10"/>
  <c r="CK19" i="10"/>
  <c r="BJ19" i="10"/>
  <c r="BJ7" i="10" s="1"/>
  <c r="BG19" i="10"/>
  <c r="BG7" i="10" s="1"/>
  <c r="CM38" i="10"/>
  <c r="CM19" i="10" s="1"/>
  <c r="BX8" i="10"/>
  <c r="BR38" i="10"/>
  <c r="F38" i="10"/>
  <c r="G27" i="10"/>
  <c r="G25" i="10" s="1"/>
  <c r="BI8" i="10"/>
  <c r="AM19" i="10"/>
  <c r="AM7" i="10" s="1"/>
  <c r="I38" i="10"/>
  <c r="F34" i="10"/>
  <c r="D31" i="10"/>
  <c r="AB8" i="10"/>
  <c r="F51" i="10"/>
  <c r="L19" i="10"/>
  <c r="D53" i="10"/>
  <c r="D51" i="10" s="1"/>
  <c r="J38" i="10"/>
  <c r="CS38" i="10"/>
  <c r="CK7" i="10"/>
  <c r="BM7" i="10"/>
  <c r="AC19" i="10"/>
  <c r="AC7" i="10" s="1"/>
  <c r="P25" i="10"/>
  <c r="L7" i="10"/>
  <c r="Z30" i="6"/>
  <c r="Z20" i="6"/>
  <c r="Y7" i="6"/>
  <c r="R30" i="6"/>
  <c r="Q19" i="6"/>
  <c r="Q7" i="6" s="1"/>
  <c r="L51" i="6"/>
  <c r="L8" i="6"/>
  <c r="C49" i="6"/>
  <c r="AU49" i="6" s="1"/>
  <c r="E38" i="6"/>
  <c r="AW38" i="6" s="1"/>
  <c r="I38" i="6"/>
  <c r="F51" i="6"/>
  <c r="E46" i="6"/>
  <c r="AW46" i="6" s="1"/>
  <c r="F38" i="6"/>
  <c r="C36" i="6"/>
  <c r="AU36" i="6" s="1"/>
  <c r="F34" i="6"/>
  <c r="H19" i="6"/>
  <c r="H7" i="6" s="1"/>
  <c r="C18" i="6"/>
  <c r="AU18" i="6" s="1"/>
  <c r="C14" i="6"/>
  <c r="AU14" i="6" s="1"/>
  <c r="E8" i="6"/>
  <c r="AW8" i="6" s="1"/>
  <c r="C11" i="6"/>
  <c r="AU11" i="6" s="1"/>
  <c r="AP51" i="6"/>
  <c r="AQ19" i="6"/>
  <c r="AQ7" i="6" s="1"/>
  <c r="AP34" i="6"/>
  <c r="AO19" i="6"/>
  <c r="AO7" i="6" s="1"/>
  <c r="AK19" i="6"/>
  <c r="AK7" i="6" s="1"/>
  <c r="AE8" i="6"/>
  <c r="Z46" i="6"/>
  <c r="Z38" i="6"/>
  <c r="AA19" i="6"/>
  <c r="AA7" i="6" s="1"/>
  <c r="E51" i="6"/>
  <c r="AW51" i="6" s="1"/>
  <c r="R20" i="6"/>
  <c r="T19" i="6"/>
  <c r="T7" i="6" s="1"/>
  <c r="S19" i="6"/>
  <c r="S7" i="6" s="1"/>
  <c r="I30" i="6"/>
  <c r="C24" i="6"/>
  <c r="AU24" i="6" s="1"/>
  <c r="C41" i="6"/>
  <c r="AU41" i="6" s="1"/>
  <c r="AU32" i="6"/>
  <c r="C29" i="6"/>
  <c r="AU29" i="6" s="1"/>
  <c r="O30" i="6"/>
  <c r="AE30" i="6"/>
  <c r="C42" i="6"/>
  <c r="AU42" i="6" s="1"/>
  <c r="C9" i="6"/>
  <c r="AU9" i="6" s="1"/>
  <c r="E30" i="6"/>
  <c r="AW30" i="6" s="1"/>
  <c r="C43" i="6"/>
  <c r="AU43" i="6" s="1"/>
  <c r="J19" i="6"/>
  <c r="J7" i="6" s="1"/>
  <c r="D30" i="6"/>
  <c r="AS30" i="6" s="1"/>
  <c r="C31" i="6"/>
  <c r="AU31" i="6" s="1"/>
  <c r="D51" i="6"/>
  <c r="AS51" i="6" s="1"/>
  <c r="D38" i="6"/>
  <c r="AS38" i="6" s="1"/>
  <c r="C35" i="6"/>
  <c r="AU35" i="6" s="1"/>
  <c r="D34" i="6"/>
  <c r="AS34" i="6" s="1"/>
  <c r="F20" i="6"/>
  <c r="D20" i="6"/>
  <c r="AS20" i="6" s="1"/>
  <c r="R6" i="2"/>
  <c r="R33" i="2" s="1"/>
  <c r="AB6" i="2"/>
  <c r="AB33" i="2" s="1"/>
  <c r="AA6" i="2"/>
  <c r="AA32" i="2" s="1"/>
  <c r="F17" i="2"/>
  <c r="Z6" i="2"/>
  <c r="Z33" i="2" s="1"/>
  <c r="Y6" i="2"/>
  <c r="Y32" i="2" s="1"/>
  <c r="P6" i="2"/>
  <c r="P32" i="2" s="1"/>
  <c r="I6" i="2"/>
  <c r="D15" i="2"/>
  <c r="J6" i="2"/>
  <c r="H6" i="2"/>
  <c r="H32" i="2" s="1"/>
  <c r="E17" i="2"/>
  <c r="D17" i="2" s="1"/>
  <c r="E13" i="2"/>
  <c r="F13" i="2"/>
  <c r="D8" i="2"/>
  <c r="D19" i="2"/>
  <c r="R8" i="5"/>
  <c r="E54" i="5"/>
  <c r="L41" i="5"/>
  <c r="C59" i="5"/>
  <c r="C50" i="5"/>
  <c r="H22" i="5"/>
  <c r="H7" i="5" s="1"/>
  <c r="F41" i="5"/>
  <c r="C40" i="5"/>
  <c r="E33" i="5"/>
  <c r="C35" i="5"/>
  <c r="E23" i="5"/>
  <c r="C24" i="5"/>
  <c r="F8" i="5"/>
  <c r="C18" i="5"/>
  <c r="E8" i="5"/>
  <c r="S8" i="11" s="1"/>
  <c r="R23" i="5"/>
  <c r="O8" i="5"/>
  <c r="F54" i="5"/>
  <c r="D41" i="5"/>
  <c r="C38" i="5"/>
  <c r="D37" i="5"/>
  <c r="C34" i="5"/>
  <c r="C27" i="5"/>
  <c r="D23" i="5"/>
  <c r="C16" i="5"/>
  <c r="C42" i="5"/>
  <c r="O54" i="5"/>
  <c r="AD23" i="5"/>
  <c r="AD28" i="5"/>
  <c r="AU33" i="6"/>
  <c r="AE20" i="6"/>
  <c r="AE34" i="6"/>
  <c r="V34" i="10"/>
  <c r="BU30" i="10"/>
  <c r="CA38" i="10"/>
  <c r="T22" i="5"/>
  <c r="T7" i="5" s="1"/>
  <c r="AC7" i="5" s="1"/>
  <c r="D7" i="2"/>
  <c r="R8" i="6"/>
  <c r="CZ19" i="10"/>
  <c r="CZ7" i="10" s="1"/>
  <c r="Q19" i="10"/>
  <c r="Q7" i="10" s="1"/>
  <c r="ED19" i="10"/>
  <c r="ED7" i="10" s="1"/>
  <c r="CH19" i="10"/>
  <c r="CH7" i="10" s="1"/>
  <c r="C46" i="5"/>
  <c r="F30" i="6"/>
  <c r="O20" i="6"/>
  <c r="P51" i="10"/>
  <c r="AE20" i="10"/>
  <c r="DH30" i="10"/>
  <c r="AI46" i="6"/>
  <c r="EG19" i="10"/>
  <c r="EG7" i="10" s="1"/>
  <c r="E31" i="5"/>
  <c r="R49" i="5"/>
  <c r="AR57" i="6"/>
  <c r="I46" i="6"/>
  <c r="L20" i="6"/>
  <c r="AE38" i="6"/>
  <c r="J20" i="10"/>
  <c r="P38" i="10"/>
  <c r="CS30" i="10"/>
  <c r="CY51" i="10"/>
  <c r="DE46" i="10"/>
  <c r="P22" i="5"/>
  <c r="P7" i="5" s="1"/>
  <c r="DE8" i="10"/>
  <c r="CU19" i="10"/>
  <c r="CU7" i="10" s="1"/>
  <c r="CO19" i="10"/>
  <c r="CO7" i="10" s="1"/>
  <c r="BN7" i="10"/>
  <c r="BI25" i="10"/>
  <c r="AV7" i="10"/>
  <c r="I8" i="10"/>
  <c r="M25" i="10"/>
  <c r="DK34" i="10"/>
  <c r="CT19" i="10"/>
  <c r="CT7" i="10" s="1"/>
  <c r="CS25" i="10"/>
  <c r="CN19" i="10"/>
  <c r="CN7" i="10" s="1"/>
  <c r="BL25" i="10"/>
  <c r="BD19" i="10"/>
  <c r="BD7" i="10" s="1"/>
  <c r="AQ8" i="10"/>
  <c r="AB51" i="10"/>
  <c r="J25" i="10"/>
  <c r="AB19" i="6"/>
  <c r="AB7" i="6" s="1"/>
  <c r="AN19" i="6"/>
  <c r="AN7" i="6" s="1"/>
  <c r="W46" i="6"/>
  <c r="W19" i="6" s="1"/>
  <c r="W8" i="6"/>
  <c r="O51" i="6"/>
  <c r="O46" i="6"/>
  <c r="O38" i="6"/>
  <c r="O8" i="6"/>
  <c r="L38" i="6"/>
  <c r="I51" i="6"/>
  <c r="I8" i="6"/>
  <c r="D22" i="2"/>
  <c r="C55" i="5"/>
  <c r="S22" i="5"/>
  <c r="S7" i="5" s="1"/>
  <c r="AB7" i="5" s="1"/>
  <c r="E49" i="5"/>
  <c r="E41" i="5"/>
  <c r="C17" i="5"/>
  <c r="C13" i="5"/>
  <c r="C11" i="5"/>
  <c r="G7" i="1"/>
  <c r="DU19" i="10"/>
  <c r="DU7" i="10" s="1"/>
  <c r="BZ19" i="10"/>
  <c r="BZ7" i="10" s="1"/>
  <c r="BT19" i="10"/>
  <c r="BT7" i="10" s="1"/>
  <c r="D25" i="10"/>
  <c r="G30" i="10"/>
  <c r="DY19" i="10"/>
  <c r="DY7" i="10" s="1"/>
  <c r="BW19" i="10"/>
  <c r="BW7" i="10" s="1"/>
  <c r="AR19" i="10"/>
  <c r="AR7" i="10" s="1"/>
  <c r="AF19" i="10"/>
  <c r="AF7" i="10" s="1"/>
  <c r="M38" i="10"/>
  <c r="P30" i="10"/>
  <c r="Y38" i="10"/>
  <c r="AN30" i="10"/>
  <c r="BF51" i="10"/>
  <c r="DW46" i="10"/>
  <c r="DZ20" i="10"/>
  <c r="DZ25" i="10"/>
  <c r="EC25" i="10"/>
  <c r="EF46" i="10"/>
  <c r="EF51" i="10"/>
  <c r="EL25" i="10"/>
  <c r="AQ46" i="10"/>
  <c r="AT25" i="10"/>
  <c r="AT46" i="10"/>
  <c r="AT51" i="10"/>
  <c r="AW20" i="10"/>
  <c r="BC30" i="10"/>
  <c r="BE19" i="10"/>
  <c r="BE7" i="10" s="1"/>
  <c r="AO19" i="10"/>
  <c r="AO7" i="10" s="1"/>
  <c r="W19" i="10"/>
  <c r="W7" i="10" s="1"/>
  <c r="T19" i="10"/>
  <c r="T7" i="10" s="1"/>
  <c r="N19" i="10"/>
  <c r="N7" i="10" s="1"/>
  <c r="AN46" i="10"/>
  <c r="EK19" i="10"/>
  <c r="EK7" i="10" s="1"/>
  <c r="DP19" i="10"/>
  <c r="DP7" i="10" s="1"/>
  <c r="CF19" i="10"/>
  <c r="CF7" i="10" s="1"/>
  <c r="S51" i="10"/>
  <c r="V46" i="10"/>
  <c r="CV34" i="10"/>
  <c r="D46" i="10"/>
  <c r="Y19" i="10"/>
  <c r="Y7" i="10" s="1"/>
  <c r="EN19" i="10"/>
  <c r="EN7" i="10" s="1"/>
  <c r="BA19" i="10"/>
  <c r="BA7" i="10" s="1"/>
  <c r="O19" i="10"/>
  <c r="O7" i="10" s="1"/>
  <c r="K19" i="10"/>
  <c r="K7" i="10" s="1"/>
  <c r="M46" i="10"/>
  <c r="P20" i="10"/>
  <c r="S46" i="10"/>
  <c r="AB25" i="10"/>
  <c r="AB46" i="10"/>
  <c r="AZ38" i="10"/>
  <c r="BR25" i="10"/>
  <c r="CA51" i="10"/>
  <c r="CD20" i="10"/>
  <c r="CS46" i="10"/>
  <c r="CV8" i="10"/>
  <c r="CV20" i="10"/>
  <c r="CV25" i="10"/>
  <c r="DK38" i="10"/>
  <c r="DW30" i="10"/>
  <c r="I46" i="10"/>
  <c r="S38" i="10"/>
  <c r="V38" i="10"/>
  <c r="AW30" i="10"/>
  <c r="BU20" i="10"/>
  <c r="BU19" i="10" s="1"/>
  <c r="BU7" i="10" s="1"/>
  <c r="EE19" i="10"/>
  <c r="EE7" i="10" s="1"/>
  <c r="DO19" i="10"/>
  <c r="DO7" i="10" s="1"/>
  <c r="DL19" i="10"/>
  <c r="DL7" i="10" s="1"/>
  <c r="U19" i="10"/>
  <c r="U7" i="10" s="1"/>
  <c r="R19" i="10"/>
  <c r="R7" i="10" s="1"/>
  <c r="DH46" i="10"/>
  <c r="DK20" i="10"/>
  <c r="EM19" i="10"/>
  <c r="EM7" i="10" s="1"/>
  <c r="DX19" i="10"/>
  <c r="DX7" i="10" s="1"/>
  <c r="BV19" i="10"/>
  <c r="BS19" i="10"/>
  <c r="BS7" i="10" s="1"/>
  <c r="AD19" i="10"/>
  <c r="AD7" i="10" s="1"/>
  <c r="AA19" i="10"/>
  <c r="AA7" i="10" s="1"/>
  <c r="M30" i="10"/>
  <c r="M34" i="10"/>
  <c r="AE46" i="10"/>
  <c r="AW51" i="10"/>
  <c r="AZ20" i="10"/>
  <c r="BI34" i="10"/>
  <c r="BI46" i="10"/>
  <c r="BX46" i="10"/>
  <c r="BX51" i="10"/>
  <c r="CA20" i="10"/>
  <c r="DH38" i="10"/>
  <c r="EC46" i="10"/>
  <c r="BV7" i="10"/>
  <c r="EJ19" i="10"/>
  <c r="EJ7" i="10" s="1"/>
  <c r="CI19" i="10"/>
  <c r="CI7" i="10" s="1"/>
  <c r="DE30" i="10"/>
  <c r="EL20" i="10"/>
  <c r="EL46" i="10"/>
  <c r="P34" i="10"/>
  <c r="G20" i="10"/>
  <c r="EB19" i="10"/>
  <c r="EB7" i="10" s="1"/>
  <c r="DS19" i="10"/>
  <c r="DS7" i="10" s="1"/>
  <c r="DG19" i="10"/>
  <c r="DG7" i="10" s="1"/>
  <c r="CQ19" i="10"/>
  <c r="CQ7" i="10" s="1"/>
  <c r="BH19" i="10"/>
  <c r="BH7" i="10" s="1"/>
  <c r="AU19" i="10"/>
  <c r="AU7" i="10" s="1"/>
  <c r="EA19" i="10"/>
  <c r="EA7" i="10" s="1"/>
  <c r="DF19" i="10"/>
  <c r="DF7" i="10" s="1"/>
  <c r="F46" i="10"/>
  <c r="CJ19" i="10"/>
  <c r="DV19" i="10"/>
  <c r="DV7" i="10" s="1"/>
  <c r="DR19" i="10"/>
  <c r="DR7" i="10" s="1"/>
  <c r="DJ19" i="10"/>
  <c r="DJ7" i="10" s="1"/>
  <c r="CE19" i="10"/>
  <c r="CE7" i="10" s="1"/>
  <c r="BY19" i="10"/>
  <c r="BY7" i="10" s="1"/>
  <c r="EL51" i="10"/>
  <c r="AR49" i="6"/>
  <c r="AR50" i="6"/>
  <c r="AV46" i="6"/>
  <c r="AW24" i="6"/>
  <c r="AT24" i="6"/>
  <c r="AW50" i="6"/>
  <c r="AT50" i="6"/>
  <c r="AS9" i="6"/>
  <c r="AV9" i="6"/>
  <c r="AS15" i="6"/>
  <c r="AV15" i="6"/>
  <c r="AS11" i="6"/>
  <c r="AV11" i="6"/>
  <c r="AS23" i="6"/>
  <c r="AV23" i="6"/>
  <c r="AV29" i="6"/>
  <c r="AS29" i="6"/>
  <c r="AS28" i="6" s="1"/>
  <c r="AV35" i="6"/>
  <c r="AV40" i="6"/>
  <c r="AS40" i="6"/>
  <c r="AV44" i="6"/>
  <c r="AS44" i="6"/>
  <c r="AS49" i="6"/>
  <c r="AV49" i="6"/>
  <c r="AS54" i="6"/>
  <c r="AV54" i="6"/>
  <c r="AR32" i="6"/>
  <c r="AR56" i="6"/>
  <c r="I20" i="6"/>
  <c r="AW28" i="6"/>
  <c r="AT32" i="6"/>
  <c r="AW42" i="6"/>
  <c r="AT42" i="6"/>
  <c r="AW56" i="6"/>
  <c r="AT56" i="6"/>
  <c r="AV18" i="6"/>
  <c r="AS18" i="6"/>
  <c r="AS14" i="6"/>
  <c r="AV14" i="6"/>
  <c r="AS10" i="6"/>
  <c r="AV10" i="6"/>
  <c r="AS24" i="6"/>
  <c r="AV24" i="6"/>
  <c r="AV31" i="6"/>
  <c r="AV36" i="6"/>
  <c r="AS36" i="6"/>
  <c r="AS41" i="6"/>
  <c r="AV41" i="6"/>
  <c r="AS45" i="6"/>
  <c r="AV45" i="6"/>
  <c r="AV50" i="6"/>
  <c r="AS50" i="6"/>
  <c r="AV55" i="6"/>
  <c r="AS55" i="6"/>
  <c r="AR33" i="6"/>
  <c r="AR48" i="6"/>
  <c r="AV25" i="6"/>
  <c r="AV28" i="6"/>
  <c r="AT33" i="6"/>
  <c r="AW43" i="6"/>
  <c r="AT43" i="6"/>
  <c r="AT48" i="6"/>
  <c r="AW48" i="6"/>
  <c r="AW57" i="6"/>
  <c r="AT57" i="6"/>
  <c r="AV17" i="6"/>
  <c r="AS17" i="6"/>
  <c r="AS13" i="6"/>
  <c r="AV13" i="6"/>
  <c r="AV21" i="6"/>
  <c r="AS21" i="6"/>
  <c r="AS26" i="6"/>
  <c r="AV26" i="6"/>
  <c r="AS32" i="6"/>
  <c r="C37" i="6"/>
  <c r="AU37" i="6" s="1"/>
  <c r="AV37" i="6"/>
  <c r="AS37" i="6"/>
  <c r="AV42" i="6"/>
  <c r="AS42" i="6"/>
  <c r="C47" i="6"/>
  <c r="AR47" i="6" s="1"/>
  <c r="AV47" i="6"/>
  <c r="AS47" i="6"/>
  <c r="AV52" i="6"/>
  <c r="AS52" i="6"/>
  <c r="AV56" i="6"/>
  <c r="AS56" i="6"/>
  <c r="AR29" i="6"/>
  <c r="AV30" i="6"/>
  <c r="AT23" i="6"/>
  <c r="AW23" i="6"/>
  <c r="AW29" i="6"/>
  <c r="AT29" i="6"/>
  <c r="AT28" i="6" s="1"/>
  <c r="AW49" i="6"/>
  <c r="AT49" i="6"/>
  <c r="AV16" i="6"/>
  <c r="AS16" i="6"/>
  <c r="AV12" i="6"/>
  <c r="AS12" i="6"/>
  <c r="AV22" i="6"/>
  <c r="AS27" i="6"/>
  <c r="AV27" i="6"/>
  <c r="AS33" i="6"/>
  <c r="AV39" i="6"/>
  <c r="AS39" i="6"/>
  <c r="AV43" i="6"/>
  <c r="AS43" i="6"/>
  <c r="AS48" i="6"/>
  <c r="AV48" i="6"/>
  <c r="AV53" i="6"/>
  <c r="AS53" i="6"/>
  <c r="AV57" i="6"/>
  <c r="AS57" i="6"/>
  <c r="EI25" i="10"/>
  <c r="DQ34" i="10"/>
  <c r="DE20" i="10"/>
  <c r="CR19" i="10"/>
  <c r="CR7" i="10" s="1"/>
  <c r="BX38" i="10"/>
  <c r="I51" i="10"/>
  <c r="BK19" i="10"/>
  <c r="BK7" i="10" s="1"/>
  <c r="BI38" i="10"/>
  <c r="D30" i="10"/>
  <c r="I34" i="10"/>
  <c r="AW34" i="10"/>
  <c r="AP19" i="10"/>
  <c r="AP7" i="10" s="1"/>
  <c r="G8" i="10"/>
  <c r="F25" i="10"/>
  <c r="D20" i="10"/>
  <c r="AK8" i="10"/>
  <c r="F8" i="10"/>
  <c r="EL38" i="10"/>
  <c r="EI51" i="10"/>
  <c r="EI38" i="10"/>
  <c r="EI8" i="10"/>
  <c r="DZ51" i="10"/>
  <c r="DZ38" i="10"/>
  <c r="DZ8" i="10"/>
  <c r="DW38" i="10"/>
  <c r="DW8" i="10"/>
  <c r="DT51" i="10"/>
  <c r="DQ8" i="10"/>
  <c r="DN8" i="10"/>
  <c r="DK8" i="10"/>
  <c r="DH51" i="10"/>
  <c r="DE34" i="10"/>
  <c r="CS8" i="10"/>
  <c r="CP34" i="10"/>
  <c r="CP19" i="10" s="1"/>
  <c r="CP7" i="10" s="1"/>
  <c r="CM8" i="10"/>
  <c r="CJ8" i="10"/>
  <c r="CD38" i="10"/>
  <c r="CD8" i="10"/>
  <c r="BR8" i="10"/>
  <c r="BL38" i="10"/>
  <c r="BC51" i="10"/>
  <c r="BC19" i="10" s="1"/>
  <c r="BC8" i="10"/>
  <c r="AW8" i="10"/>
  <c r="AQ25" i="10"/>
  <c r="AN51" i="10"/>
  <c r="AK51" i="10"/>
  <c r="AK38" i="10"/>
  <c r="AK34" i="10"/>
  <c r="AK20" i="10"/>
  <c r="AE51" i="10"/>
  <c r="AE38" i="10"/>
  <c r="AE34" i="10"/>
  <c r="AE25" i="10"/>
  <c r="S8" i="10"/>
  <c r="P19" i="10"/>
  <c r="P7" i="10" s="1"/>
  <c r="M51" i="10"/>
  <c r="J34" i="10"/>
  <c r="H19" i="10"/>
  <c r="H7" i="10" s="1"/>
  <c r="D38" i="10"/>
  <c r="D34" i="10"/>
  <c r="E19" i="10"/>
  <c r="E7" i="10" s="1"/>
  <c r="D8" i="10"/>
  <c r="AP38" i="6"/>
  <c r="Z8" i="6"/>
  <c r="E20" i="6"/>
  <c r="AW20" i="6" s="1"/>
  <c r="C21" i="6"/>
  <c r="AU21" i="6" s="1"/>
  <c r="AT41" i="6"/>
  <c r="AW41" i="6"/>
  <c r="AW39" i="6"/>
  <c r="AT39" i="6"/>
  <c r="AR39" i="6"/>
  <c r="AU39" i="6"/>
  <c r="AW31" i="6"/>
  <c r="AR15" i="6"/>
  <c r="AU15" i="6"/>
  <c r="AW15" i="6"/>
  <c r="AT15" i="6"/>
  <c r="AR55" i="6"/>
  <c r="AT55" i="6"/>
  <c r="AW55" i="6"/>
  <c r="C51" i="6"/>
  <c r="AU51" i="6" s="1"/>
  <c r="AU54" i="6"/>
  <c r="AW54" i="6"/>
  <c r="AT54" i="6"/>
  <c r="AR54" i="6"/>
  <c r="AW53" i="6"/>
  <c r="AT53" i="6"/>
  <c r="AR53" i="6"/>
  <c r="AW52" i="6"/>
  <c r="AT52" i="6"/>
  <c r="AR52" i="6"/>
  <c r="AW47" i="6"/>
  <c r="AT47" i="6"/>
  <c r="AR45" i="6"/>
  <c r="AW45" i="6"/>
  <c r="AT45" i="6"/>
  <c r="AW44" i="6"/>
  <c r="AT44" i="6"/>
  <c r="AR44" i="6"/>
  <c r="AT40" i="6"/>
  <c r="AW40" i="6"/>
  <c r="AR40" i="6"/>
  <c r="AT37" i="6"/>
  <c r="AW37" i="6"/>
  <c r="AW36" i="6"/>
  <c r="AT36" i="6"/>
  <c r="AT35" i="6"/>
  <c r="AW35" i="6"/>
  <c r="AR27" i="6"/>
  <c r="AT27" i="6"/>
  <c r="AW27" i="6"/>
  <c r="AT25" i="6"/>
  <c r="AR26" i="6"/>
  <c r="AW26" i="6"/>
  <c r="AT26" i="6"/>
  <c r="C25" i="6"/>
  <c r="AU25" i="6" s="1"/>
  <c r="AU26" i="6"/>
  <c r="AW21" i="6"/>
  <c r="AT21" i="6"/>
  <c r="AW18" i="6"/>
  <c r="AT18" i="6"/>
  <c r="AR18" i="6"/>
  <c r="AW17" i="6"/>
  <c r="AT17" i="6"/>
  <c r="AR17" i="6"/>
  <c r="AR16" i="6"/>
  <c r="AW16" i="6"/>
  <c r="AT16" i="6"/>
  <c r="AW14" i="6"/>
  <c r="AT14" i="6"/>
  <c r="AW13" i="6"/>
  <c r="AT13" i="6"/>
  <c r="AR13" i="6"/>
  <c r="AR12" i="6"/>
  <c r="AT12" i="6"/>
  <c r="AW12" i="6"/>
  <c r="AT11" i="6"/>
  <c r="AW11" i="6"/>
  <c r="AR10" i="6"/>
  <c r="AW10" i="6"/>
  <c r="AT10" i="6"/>
  <c r="AW9" i="6"/>
  <c r="AT9" i="6"/>
  <c r="AJ7" i="6"/>
  <c r="P19" i="6"/>
  <c r="P7" i="6" s="1"/>
  <c r="O34" i="6"/>
  <c r="D8" i="6"/>
  <c r="AS8" i="6" s="1"/>
  <c r="L34" i="6"/>
  <c r="I34" i="6"/>
  <c r="I25" i="6"/>
  <c r="AS46" i="6"/>
  <c r="AS25" i="6"/>
  <c r="F8" i="6"/>
  <c r="D29" i="2"/>
  <c r="D20" i="2"/>
  <c r="N6" i="2"/>
  <c r="N32" i="2" s="1"/>
  <c r="L6" i="2"/>
  <c r="L32" i="2" s="1"/>
  <c r="G6" i="2"/>
  <c r="AB32" i="2"/>
  <c r="X33" i="2"/>
  <c r="X32" i="2"/>
  <c r="V33" i="2"/>
  <c r="V32" i="2"/>
  <c r="T33" i="2"/>
  <c r="T32" i="2"/>
  <c r="P33" i="2"/>
  <c r="J33" i="2"/>
  <c r="J32" i="2"/>
  <c r="H33" i="2"/>
  <c r="S32" i="2"/>
  <c r="S33" i="2"/>
  <c r="AA33" i="2"/>
  <c r="W32" i="2"/>
  <c r="W33" i="2"/>
  <c r="U32" i="2"/>
  <c r="Q33" i="2"/>
  <c r="Q32" i="2"/>
  <c r="O33" i="2"/>
  <c r="O32" i="2"/>
  <c r="M33" i="2"/>
  <c r="M32" i="2"/>
  <c r="K32" i="2"/>
  <c r="K33" i="2"/>
  <c r="I33" i="2"/>
  <c r="I32" i="2"/>
  <c r="AD41" i="5"/>
  <c r="AD33" i="5"/>
  <c r="R41" i="5"/>
  <c r="C53" i="5"/>
  <c r="C48" i="5"/>
  <c r="F33" i="5"/>
  <c r="E28" i="5"/>
  <c r="D54" i="5"/>
  <c r="D49" i="5"/>
  <c r="F49" i="5"/>
  <c r="F37" i="5"/>
  <c r="G22" i="5"/>
  <c r="G7" i="5" s="1"/>
  <c r="G20" i="1"/>
  <c r="AR23" i="6" l="1"/>
  <c r="AV34" i="6"/>
  <c r="AI19" i="6"/>
  <c r="AI7" i="6" s="1"/>
  <c r="C28" i="6"/>
  <c r="AQ19" i="10"/>
  <c r="AQ7" i="10" s="1"/>
  <c r="CD19" i="10"/>
  <c r="CY19" i="10"/>
  <c r="CY7" i="10" s="1"/>
  <c r="BX19" i="10"/>
  <c r="BX7" i="10" s="1"/>
  <c r="DT19" i="10"/>
  <c r="DT7" i="10" s="1"/>
  <c r="R19" i="6"/>
  <c r="F19" i="6"/>
  <c r="Z19" i="6"/>
  <c r="Z7" i="6" s="1"/>
  <c r="AP19" i="6"/>
  <c r="AP7" i="6" s="1"/>
  <c r="N55" i="11"/>
  <c r="Q55" i="11"/>
  <c r="N59" i="11"/>
  <c r="Q59" i="11"/>
  <c r="N58" i="11"/>
  <c r="Q58" i="11"/>
  <c r="N57" i="11"/>
  <c r="Q57" i="11"/>
  <c r="N56" i="11"/>
  <c r="Q56" i="11"/>
  <c r="O54" i="11"/>
  <c r="R54" i="11"/>
  <c r="N60" i="11"/>
  <c r="Q60" i="11"/>
  <c r="P54" i="11"/>
  <c r="S54" i="11"/>
  <c r="N50" i="11"/>
  <c r="Q50" i="11"/>
  <c r="O49" i="11"/>
  <c r="R49" i="11"/>
  <c r="P49" i="11"/>
  <c r="S49" i="11"/>
  <c r="N53" i="11"/>
  <c r="Q53" i="11"/>
  <c r="N52" i="11"/>
  <c r="Q52" i="11"/>
  <c r="N51" i="11"/>
  <c r="Q51" i="11"/>
  <c r="N42" i="11"/>
  <c r="Q42" i="11"/>
  <c r="O41" i="11"/>
  <c r="R41" i="11"/>
  <c r="N45" i="11"/>
  <c r="Q45" i="11"/>
  <c r="P41" i="11"/>
  <c r="S41" i="11"/>
  <c r="N47" i="11"/>
  <c r="Q47" i="11"/>
  <c r="N48" i="11"/>
  <c r="Q48" i="11"/>
  <c r="N46" i="11"/>
  <c r="Q46" i="11"/>
  <c r="O37" i="11"/>
  <c r="R37" i="11"/>
  <c r="P37" i="11"/>
  <c r="S37" i="11"/>
  <c r="N38" i="11"/>
  <c r="Q38" i="11"/>
  <c r="N39" i="11"/>
  <c r="Q39" i="11"/>
  <c r="N40" i="11"/>
  <c r="Q40" i="11"/>
  <c r="Q36" i="11"/>
  <c r="N36" i="11"/>
  <c r="P33" i="11"/>
  <c r="S33" i="11"/>
  <c r="O33" i="11"/>
  <c r="R33" i="11"/>
  <c r="N35" i="11"/>
  <c r="Q35" i="11"/>
  <c r="N34" i="11"/>
  <c r="Q34" i="11"/>
  <c r="N29" i="11"/>
  <c r="Q29" i="11"/>
  <c r="N30" i="11"/>
  <c r="Q30" i="11"/>
  <c r="P28" i="11"/>
  <c r="S28" i="11"/>
  <c r="O28" i="11"/>
  <c r="R28" i="11"/>
  <c r="P23" i="11"/>
  <c r="S23" i="11"/>
  <c r="N27" i="11"/>
  <c r="Q27" i="11"/>
  <c r="O23" i="11"/>
  <c r="D22" i="5"/>
  <c r="R23" i="11"/>
  <c r="N25" i="11"/>
  <c r="Q25" i="11"/>
  <c r="N24" i="11"/>
  <c r="Q24" i="11"/>
  <c r="N26" i="11"/>
  <c r="Q26" i="11"/>
  <c r="N18" i="11"/>
  <c r="Q18" i="11"/>
  <c r="N15" i="11"/>
  <c r="Q21" i="11"/>
  <c r="N19" i="11"/>
  <c r="Q19" i="11"/>
  <c r="N17" i="11"/>
  <c r="Q17" i="11"/>
  <c r="N16" i="11"/>
  <c r="Q16" i="11"/>
  <c r="N20" i="11"/>
  <c r="Q20" i="11"/>
  <c r="P8" i="11"/>
  <c r="N13" i="11"/>
  <c r="Q13" i="11"/>
  <c r="O8" i="11"/>
  <c r="N11" i="11"/>
  <c r="Q11" i="11"/>
  <c r="C28" i="5"/>
  <c r="O22" i="5"/>
  <c r="O7" i="5" s="1"/>
  <c r="I22" i="5"/>
  <c r="I7" i="5" s="1"/>
  <c r="L22" i="5"/>
  <c r="L7" i="5" s="1"/>
  <c r="DQ19" i="10"/>
  <c r="DK19" i="10"/>
  <c r="EC19" i="10"/>
  <c r="EC7" i="10" s="1"/>
  <c r="BR19" i="10"/>
  <c r="BR7" i="10" s="1"/>
  <c r="DW19" i="10"/>
  <c r="DW7" i="10" s="1"/>
  <c r="BL19" i="10"/>
  <c r="BL7" i="10" s="1"/>
  <c r="AN19" i="10"/>
  <c r="AN7" i="10" s="1"/>
  <c r="M19" i="10"/>
  <c r="M7" i="10" s="1"/>
  <c r="R7" i="6"/>
  <c r="AT46" i="6"/>
  <c r="AT30" i="6"/>
  <c r="AR11" i="6"/>
  <c r="AT8" i="6"/>
  <c r="AT38" i="6"/>
  <c r="AR36" i="6"/>
  <c r="AR14" i="6"/>
  <c r="AT51" i="6"/>
  <c r="AR43" i="6"/>
  <c r="C38" i="6"/>
  <c r="AU38" i="6" s="1"/>
  <c r="AR41" i="6"/>
  <c r="AV38" i="6"/>
  <c r="AR42" i="6"/>
  <c r="C8" i="6"/>
  <c r="AU8" i="6" s="1"/>
  <c r="AR9" i="6"/>
  <c r="AR24" i="6"/>
  <c r="AR35" i="6"/>
  <c r="AV51" i="6"/>
  <c r="AV20" i="6"/>
  <c r="D19" i="6"/>
  <c r="AS19" i="6" s="1"/>
  <c r="AR31" i="6"/>
  <c r="C30" i="6"/>
  <c r="R32" i="2"/>
  <c r="Z32" i="2"/>
  <c r="Y33" i="2"/>
  <c r="D13" i="2"/>
  <c r="C37" i="5"/>
  <c r="C54" i="5"/>
  <c r="C33" i="5"/>
  <c r="C23" i="5"/>
  <c r="AW19" i="10"/>
  <c r="AW7" i="10" s="1"/>
  <c r="J19" i="10"/>
  <c r="J7" i="10" s="1"/>
  <c r="CA19" i="10"/>
  <c r="CA7" i="10" s="1"/>
  <c r="V19" i="10"/>
  <c r="V7" i="10" s="1"/>
  <c r="AE19" i="6"/>
  <c r="AE7" i="6" s="1"/>
  <c r="CV19" i="10"/>
  <c r="CV7" i="10" s="1"/>
  <c r="CS19" i="10"/>
  <c r="CS7" i="10" s="1"/>
  <c r="I19" i="10"/>
  <c r="I7" i="10" s="1"/>
  <c r="DH19" i="10"/>
  <c r="DH7" i="10" s="1"/>
  <c r="CM7" i="10"/>
  <c r="CJ7" i="10"/>
  <c r="BI19" i="10"/>
  <c r="BI7" i="10" s="1"/>
  <c r="AZ19" i="10"/>
  <c r="AZ7" i="10" s="1"/>
  <c r="AT19" i="10"/>
  <c r="AT7" i="10" s="1"/>
  <c r="AB19" i="10"/>
  <c r="AB7" i="10" s="1"/>
  <c r="W7" i="6"/>
  <c r="O19" i="6"/>
  <c r="O7" i="6" s="1"/>
  <c r="L19" i="6"/>
  <c r="L7" i="6" s="1"/>
  <c r="C46" i="6"/>
  <c r="AU46" i="6" s="1"/>
  <c r="N33" i="2"/>
  <c r="E6" i="2"/>
  <c r="E33" i="2" s="1"/>
  <c r="G33" i="2"/>
  <c r="AD22" i="5"/>
  <c r="AD7" i="5" s="1"/>
  <c r="R22" i="5"/>
  <c r="R7" i="5" s="1"/>
  <c r="AA7" i="5" s="1"/>
  <c r="E22" i="5"/>
  <c r="C49" i="5"/>
  <c r="C8" i="5"/>
  <c r="Q8" i="11" s="1"/>
  <c r="DN7" i="10"/>
  <c r="S19" i="10"/>
  <c r="S7" i="10" s="1"/>
  <c r="DK7" i="10"/>
  <c r="DE19" i="10"/>
  <c r="DE7" i="10" s="1"/>
  <c r="EL19" i="10"/>
  <c r="EL7" i="10" s="1"/>
  <c r="DQ7" i="10"/>
  <c r="F19" i="10"/>
  <c r="F7" i="10" s="1"/>
  <c r="DZ19" i="10"/>
  <c r="DZ7" i="10" s="1"/>
  <c r="EI19" i="10"/>
  <c r="EI7" i="10" s="1"/>
  <c r="CD7" i="10"/>
  <c r="C34" i="6"/>
  <c r="AU34" i="6" s="1"/>
  <c r="AU47" i="6"/>
  <c r="AR37" i="6"/>
  <c r="AV8" i="6"/>
  <c r="G19" i="10"/>
  <c r="G7" i="10" s="1"/>
  <c r="BC7" i="10"/>
  <c r="D19" i="10"/>
  <c r="D7" i="10" s="1"/>
  <c r="AK19" i="10"/>
  <c r="AK7" i="10" s="1"/>
  <c r="AE19" i="10"/>
  <c r="AE7" i="10" s="1"/>
  <c r="E19" i="6"/>
  <c r="AW19" i="6" s="1"/>
  <c r="AT20" i="6"/>
  <c r="C20" i="6"/>
  <c r="AU20" i="6" s="1"/>
  <c r="AR21" i="6"/>
  <c r="AR25" i="6"/>
  <c r="AR51" i="6"/>
  <c r="I19" i="6"/>
  <c r="I7" i="6" s="1"/>
  <c r="F7" i="6"/>
  <c r="L33" i="2"/>
  <c r="G32" i="2"/>
  <c r="F6" i="2"/>
  <c r="F32" i="2" s="1"/>
  <c r="C41" i="5"/>
  <c r="F22" i="5"/>
  <c r="F7" i="5" s="1"/>
  <c r="AU28" i="6" l="1"/>
  <c r="AR28" i="6"/>
  <c r="N54" i="11"/>
  <c r="Q54" i="11"/>
  <c r="N49" i="11"/>
  <c r="Q49" i="11"/>
  <c r="N41" i="11"/>
  <c r="Q41" i="11"/>
  <c r="N37" i="11"/>
  <c r="Q37" i="11"/>
  <c r="N33" i="11"/>
  <c r="Q33" i="11"/>
  <c r="N28" i="11"/>
  <c r="Q28" i="11"/>
  <c r="O22" i="11"/>
  <c r="R22" i="11"/>
  <c r="E7" i="5"/>
  <c r="P22" i="11"/>
  <c r="S22" i="11"/>
  <c r="N23" i="11"/>
  <c r="Q23" i="11"/>
  <c r="D7" i="5"/>
  <c r="N8" i="11"/>
  <c r="AR8" i="6"/>
  <c r="AR38" i="6"/>
  <c r="D7" i="6"/>
  <c r="AS7" i="6" s="1"/>
  <c r="AV19" i="6"/>
  <c r="AR30" i="6"/>
  <c r="AU30" i="6"/>
  <c r="AT19" i="6"/>
  <c r="E7" i="6"/>
  <c r="AW7" i="6" s="1"/>
  <c r="AR20" i="6"/>
  <c r="AR46" i="6"/>
  <c r="E32" i="2"/>
  <c r="AR34" i="6"/>
  <c r="C19" i="6"/>
  <c r="AU19" i="6" s="1"/>
  <c r="F33" i="2"/>
  <c r="D6" i="2"/>
  <c r="D32" i="2" s="1"/>
  <c r="C22" i="5"/>
  <c r="S7" i="11" l="1"/>
  <c r="R7" i="11"/>
  <c r="O7" i="11"/>
  <c r="P7" i="11"/>
  <c r="C7" i="5"/>
  <c r="N22" i="11"/>
  <c r="Q22" i="11"/>
  <c r="AV7" i="6"/>
  <c r="AT7" i="6"/>
  <c r="AR19" i="6"/>
  <c r="C7" i="6"/>
  <c r="AU7" i="6" s="1"/>
  <c r="D33" i="2"/>
  <c r="Q7" i="11" l="1"/>
  <c r="N7" i="11"/>
  <c r="AR7" i="6"/>
</calcChain>
</file>

<file path=xl/sharedStrings.xml><?xml version="1.0" encoding="utf-8"?>
<sst xmlns="http://schemas.openxmlformats.org/spreadsheetml/2006/main" count="1148" uniqueCount="341">
  <si>
    <t>Ⅱ　卒業後の状況調査</t>
  </si>
  <si>
    <t>単位：人</t>
  </si>
  <si>
    <t>単位：人、％</t>
  </si>
  <si>
    <t>１　中　学　校</t>
  </si>
  <si>
    <t>等入学志願者</t>
  </si>
  <si>
    <t>（％）</t>
  </si>
  <si>
    <t>計</t>
  </si>
  <si>
    <t>男</t>
  </si>
  <si>
    <t>女</t>
  </si>
  <si>
    <t>Ａのうち</t>
  </si>
  <si>
    <t>Ｂのうち</t>
  </si>
  <si>
    <t>Ｃのうち</t>
  </si>
  <si>
    <t xml:space="preserve"> 県　内</t>
  </si>
  <si>
    <t xml:space="preserve"> 県　外 </t>
  </si>
  <si>
    <t>県内</t>
  </si>
  <si>
    <t>県外</t>
  </si>
  <si>
    <t>　　 卒　　　　業　　　　者　　　　総　　　　数</t>
  </si>
  <si>
    <t>　　　　　計</t>
  </si>
  <si>
    <t>（３）産業別学科別就職者数（就職進学者、就職入学者を含む）</t>
  </si>
  <si>
    <t>B.専修学校(専門課程)進学者</t>
  </si>
  <si>
    <t>計のうち大学</t>
  </si>
  <si>
    <t>過年度卒業者</t>
  </si>
  <si>
    <t>のうち大学等</t>
  </si>
  <si>
    <t>　（再掲）</t>
  </si>
  <si>
    <t xml:space="preserve"> 入学志願者</t>
  </si>
  <si>
    <t>左記以外の者</t>
    <rPh sb="0" eb="2">
      <t>サキ</t>
    </rPh>
    <rPh sb="2" eb="6">
      <t>イガイノモノ</t>
    </rPh>
    <phoneticPr fontId="2"/>
  </si>
  <si>
    <t>農　　業</t>
    <rPh sb="0" eb="4">
      <t>ノウギョウ</t>
    </rPh>
    <phoneticPr fontId="2"/>
  </si>
  <si>
    <t>（４）－１市町村別産業別就職者数</t>
  </si>
  <si>
    <t>（４）－２市町村別産業別就職者数</t>
  </si>
  <si>
    <t>（４）－３市町村別産業別就職者数</t>
  </si>
  <si>
    <t>（４）－４市町村別産業別就職者数</t>
  </si>
  <si>
    <t>左のうち県外就職者</t>
  </si>
  <si>
    <t>職安・学校を通じて就職した者</t>
  </si>
  <si>
    <t xml:space="preserve"> そ　の　他</t>
  </si>
  <si>
    <t xml:space="preserve"> 　進 学 者</t>
  </si>
  <si>
    <t>Ｂ.専 修 学 校 （専門課程） 進 学 者</t>
  </si>
  <si>
    <t>Ｃ.専修学校</t>
  </si>
  <si>
    <t>　 等入学者</t>
  </si>
  <si>
    <t>２　高　等　学　校</t>
    <rPh sb="2" eb="9">
      <t>コウトウガッコウ</t>
    </rPh>
    <phoneticPr fontId="2"/>
  </si>
  <si>
    <t>総合学科</t>
    <rPh sb="0" eb="2">
      <t>ソウゴウ</t>
    </rPh>
    <rPh sb="2" eb="4">
      <t>ガッカ</t>
    </rPh>
    <phoneticPr fontId="2"/>
  </si>
  <si>
    <t>計</t>
    <rPh sb="0" eb="1">
      <t>ケイ</t>
    </rPh>
    <phoneticPr fontId="2"/>
  </si>
  <si>
    <t xml:space="preserve">   上　　記　　以　　外　　の　　者</t>
    <rPh sb="3" eb="7">
      <t>ジョウキ</t>
    </rPh>
    <rPh sb="9" eb="19">
      <t>イガイノモノ</t>
    </rPh>
    <phoneticPr fontId="2"/>
  </si>
  <si>
    <t>（就職進学者,就職入学者を含む）</t>
    <rPh sb="1" eb="3">
      <t>シュウショク</t>
    </rPh>
    <rPh sb="3" eb="6">
      <t>シンガクシャ</t>
    </rPh>
    <rPh sb="7" eb="9">
      <t>シュウショク</t>
    </rPh>
    <rPh sb="9" eb="12">
      <t>ニュウガクシャ</t>
    </rPh>
    <rPh sb="13" eb="14">
      <t>フク</t>
    </rPh>
    <phoneticPr fontId="2"/>
  </si>
  <si>
    <t>区　　　分</t>
    <phoneticPr fontId="2"/>
  </si>
  <si>
    <t>Ｄのうち</t>
    <phoneticPr fontId="2"/>
  </si>
  <si>
    <t>　上　　記　　以　　外　　の　　者</t>
    <rPh sb="1" eb="5">
      <t>ジョウキ</t>
    </rPh>
    <rPh sb="7" eb="17">
      <t>イガイノモノ</t>
    </rPh>
    <phoneticPr fontId="2"/>
  </si>
  <si>
    <t>区　　　　　　　　　　　分</t>
    <phoneticPr fontId="2"/>
  </si>
  <si>
    <t>複 合 サ ー ビ ス 事 業</t>
    <rPh sb="0" eb="1">
      <t>フク</t>
    </rPh>
    <rPh sb="2" eb="3">
      <t>ゴウ</t>
    </rPh>
    <rPh sb="12" eb="13">
      <t>コト</t>
    </rPh>
    <rPh sb="14" eb="15">
      <t>ギョウ</t>
    </rPh>
    <phoneticPr fontId="2"/>
  </si>
  <si>
    <t xml:space="preserve">   一 時 的 な 仕 事 に 就 い た 者</t>
    <rPh sb="3" eb="4">
      <t>イチ</t>
    </rPh>
    <rPh sb="5" eb="6">
      <t>ジ</t>
    </rPh>
    <rPh sb="7" eb="8">
      <t>マト</t>
    </rPh>
    <rPh sb="11" eb="12">
      <t>ツコウ</t>
    </rPh>
    <rPh sb="13" eb="14">
      <t>コト</t>
    </rPh>
    <rPh sb="17" eb="18">
      <t>ツ</t>
    </rPh>
    <rPh sb="23" eb="24">
      <t>モノ</t>
    </rPh>
    <phoneticPr fontId="2"/>
  </si>
  <si>
    <t>一時的な仕事に就いた者</t>
    <rPh sb="0" eb="2">
      <t>イチジ</t>
    </rPh>
    <rPh sb="2" eb="3">
      <t>テキ</t>
    </rPh>
    <rPh sb="4" eb="6">
      <t>シゴト</t>
    </rPh>
    <rPh sb="7" eb="8">
      <t>ツ</t>
    </rPh>
    <rPh sb="10" eb="11">
      <t>モノ</t>
    </rPh>
    <phoneticPr fontId="2"/>
  </si>
  <si>
    <t>つがる市</t>
    <rPh sb="3" eb="4">
      <t>シ</t>
    </rPh>
    <phoneticPr fontId="2"/>
  </si>
  <si>
    <t>外ヶ浜町</t>
    <rPh sb="0" eb="1">
      <t>ソト</t>
    </rPh>
    <rPh sb="2" eb="4">
      <t>ハママチ</t>
    </rPh>
    <phoneticPr fontId="2"/>
  </si>
  <si>
    <t>青  森  市</t>
  </si>
  <si>
    <t>弘  前  市</t>
  </si>
  <si>
    <t>八  戸  市</t>
  </si>
  <si>
    <t>黒  石  市</t>
  </si>
  <si>
    <t>五所川原市</t>
  </si>
  <si>
    <t>三  沢  市</t>
  </si>
  <si>
    <t>む  つ  市</t>
  </si>
  <si>
    <t>平  内  町</t>
  </si>
  <si>
    <t>今  別  町</t>
  </si>
  <si>
    <t>蓬  田  村</t>
  </si>
  <si>
    <t>深  浦  町</t>
  </si>
  <si>
    <t>藤  崎  町</t>
  </si>
  <si>
    <t>大  鰐  町</t>
  </si>
  <si>
    <t>板  柳  町</t>
  </si>
  <si>
    <t>鶴  田  町</t>
  </si>
  <si>
    <t>中  泊  町</t>
    <rPh sb="0" eb="1">
      <t>ナカ</t>
    </rPh>
    <rPh sb="6" eb="7">
      <t>マチ</t>
    </rPh>
    <phoneticPr fontId="2"/>
  </si>
  <si>
    <t>七  戸  町</t>
  </si>
  <si>
    <t>六  戸  町</t>
  </si>
  <si>
    <t>横  浜  町</t>
  </si>
  <si>
    <t>東  北  町</t>
  </si>
  <si>
    <t>大  間  町</t>
  </si>
  <si>
    <t>東  通  村</t>
  </si>
  <si>
    <t>佐  井  村</t>
  </si>
  <si>
    <t>三  戸  町</t>
  </si>
  <si>
    <t>五　戸　町</t>
  </si>
  <si>
    <t>田  子  町</t>
  </si>
  <si>
    <t>南  部  町</t>
  </si>
  <si>
    <t>階  上  町</t>
  </si>
  <si>
    <t>新  郷  村</t>
  </si>
  <si>
    <t>総  　合 　　　　学　　科</t>
    <rPh sb="10" eb="11">
      <t>ガク</t>
    </rPh>
    <rPh sb="13" eb="14">
      <t>カ</t>
    </rPh>
    <phoneticPr fontId="2"/>
  </si>
  <si>
    <t>平川市</t>
    <rPh sb="0" eb="2">
      <t>ヒラカワ</t>
    </rPh>
    <rPh sb="2" eb="3">
      <t>シ</t>
    </rPh>
    <phoneticPr fontId="2"/>
  </si>
  <si>
    <t>東 津 軽 郡</t>
    <rPh sb="0" eb="1">
      <t>ヒガシ</t>
    </rPh>
    <rPh sb="2" eb="3">
      <t>ツ</t>
    </rPh>
    <rPh sb="4" eb="5">
      <t>ケイ</t>
    </rPh>
    <rPh sb="6" eb="7">
      <t>グン</t>
    </rPh>
    <phoneticPr fontId="2"/>
  </si>
  <si>
    <t>西 津 軽 郡</t>
    <rPh sb="0" eb="1">
      <t>ニシ</t>
    </rPh>
    <rPh sb="2" eb="3">
      <t>ツ</t>
    </rPh>
    <rPh sb="4" eb="5">
      <t>ケイ</t>
    </rPh>
    <rPh sb="6" eb="7">
      <t>グン</t>
    </rPh>
    <phoneticPr fontId="2"/>
  </si>
  <si>
    <t>中 津 軽 郡</t>
    <rPh sb="0" eb="1">
      <t>ナカ</t>
    </rPh>
    <rPh sb="2" eb="3">
      <t>ツ</t>
    </rPh>
    <rPh sb="4" eb="5">
      <t>ケイ</t>
    </rPh>
    <rPh sb="6" eb="7">
      <t>グン</t>
    </rPh>
    <phoneticPr fontId="2"/>
  </si>
  <si>
    <t>南 津 軽 郡</t>
    <rPh sb="0" eb="1">
      <t>ミナミ</t>
    </rPh>
    <rPh sb="2" eb="3">
      <t>ツ</t>
    </rPh>
    <rPh sb="4" eb="5">
      <t>ケイ</t>
    </rPh>
    <rPh sb="6" eb="7">
      <t>グン</t>
    </rPh>
    <phoneticPr fontId="2"/>
  </si>
  <si>
    <t>北 津 軽 郡</t>
    <rPh sb="0" eb="1">
      <t>キタ</t>
    </rPh>
    <rPh sb="2" eb="3">
      <t>ツ</t>
    </rPh>
    <rPh sb="4" eb="5">
      <t>ケイ</t>
    </rPh>
    <rPh sb="6" eb="7">
      <t>グン</t>
    </rPh>
    <phoneticPr fontId="2"/>
  </si>
  <si>
    <t>上  北  郡</t>
    <rPh sb="0" eb="1">
      <t>ウエ</t>
    </rPh>
    <rPh sb="3" eb="4">
      <t>キタ</t>
    </rPh>
    <rPh sb="6" eb="7">
      <t>グン</t>
    </rPh>
    <phoneticPr fontId="2"/>
  </si>
  <si>
    <t>おいらせ町</t>
    <rPh sb="4" eb="5">
      <t>マチ</t>
    </rPh>
    <phoneticPr fontId="2"/>
  </si>
  <si>
    <t>下  北  郡</t>
    <rPh sb="0" eb="1">
      <t>シタ</t>
    </rPh>
    <rPh sb="3" eb="4">
      <t>キタ</t>
    </rPh>
    <rPh sb="6" eb="7">
      <t>グン</t>
    </rPh>
    <phoneticPr fontId="2"/>
  </si>
  <si>
    <t>三　戸　郡</t>
    <rPh sb="0" eb="1">
      <t>サン</t>
    </rPh>
    <rPh sb="2" eb="3">
      <t>ト</t>
    </rPh>
    <rPh sb="4" eb="5">
      <t>グン</t>
    </rPh>
    <phoneticPr fontId="2"/>
  </si>
  <si>
    <t>情　　報</t>
    <rPh sb="0" eb="1">
      <t>ジョウ</t>
    </rPh>
    <rPh sb="3" eb="4">
      <t>ホウ</t>
    </rPh>
    <phoneticPr fontId="2"/>
  </si>
  <si>
    <t>福　　祉</t>
    <rPh sb="0" eb="1">
      <t>フク</t>
    </rPh>
    <rPh sb="3" eb="4">
      <t>シ</t>
    </rPh>
    <phoneticPr fontId="2"/>
  </si>
  <si>
    <t>男女別・地域別</t>
    <rPh sb="2" eb="3">
      <t>ベツ</t>
    </rPh>
    <phoneticPr fontId="2"/>
  </si>
  <si>
    <t xml:space="preserve"> 男</t>
    <phoneticPr fontId="2"/>
  </si>
  <si>
    <t>女</t>
    <phoneticPr fontId="2"/>
  </si>
  <si>
    <t>市　　計</t>
    <phoneticPr fontId="2"/>
  </si>
  <si>
    <t>十和田市</t>
    <phoneticPr fontId="2"/>
  </si>
  <si>
    <t>Ａ.高等学校等進学者</t>
    <rPh sb="4" eb="6">
      <t>ガッコウ</t>
    </rPh>
    <rPh sb="6" eb="7">
      <t>トウ</t>
    </rPh>
    <phoneticPr fontId="2"/>
  </si>
  <si>
    <t>　　</t>
    <phoneticPr fontId="2"/>
  </si>
  <si>
    <t xml:space="preserve"> 高 等 学 校 別 科</t>
    <phoneticPr fontId="2"/>
  </si>
  <si>
    <t xml:space="preserve"> 高 等 専 門 学 校</t>
    <phoneticPr fontId="2"/>
  </si>
  <si>
    <t xml:space="preserve"> 特別支援学校高等部</t>
    <rPh sb="1" eb="3">
      <t>トクベツ</t>
    </rPh>
    <rPh sb="3" eb="5">
      <t>シエン</t>
    </rPh>
    <phoneticPr fontId="2"/>
  </si>
  <si>
    <t xml:space="preserve"> 各 　種 　学 　校</t>
    <phoneticPr fontId="2"/>
  </si>
  <si>
    <t>単位：人、％</t>
    <phoneticPr fontId="2"/>
  </si>
  <si>
    <t>総　　　　数</t>
    <phoneticPr fontId="2"/>
  </si>
  <si>
    <t>高等学校等進学率</t>
    <phoneticPr fontId="2"/>
  </si>
  <si>
    <t>第　１　次　産　業</t>
    <phoneticPr fontId="2"/>
  </si>
  <si>
    <t>第　２　次　産　業</t>
    <phoneticPr fontId="2"/>
  </si>
  <si>
    <t>第　３　次　産　業</t>
    <phoneticPr fontId="2"/>
  </si>
  <si>
    <t>区　　　分</t>
    <phoneticPr fontId="2"/>
  </si>
  <si>
    <t>区　　　分</t>
    <phoneticPr fontId="2"/>
  </si>
  <si>
    <t>（ 再 掲 ）</t>
    <phoneticPr fontId="2"/>
  </si>
  <si>
    <t>郡　　計</t>
    <phoneticPr fontId="2"/>
  </si>
  <si>
    <t>鰺ケ沢町</t>
    <phoneticPr fontId="2"/>
  </si>
  <si>
    <t>西目屋村</t>
    <phoneticPr fontId="2"/>
  </si>
  <si>
    <t>田舎館村</t>
    <phoneticPr fontId="2"/>
  </si>
  <si>
    <t>野辺地町</t>
    <phoneticPr fontId="2"/>
  </si>
  <si>
    <t>六ヶ所村</t>
    <phoneticPr fontId="2"/>
  </si>
  <si>
    <t>風間浦村</t>
    <phoneticPr fontId="2"/>
  </si>
  <si>
    <t>（３）県内・県外別産業別就職状況（就職進学者、就職入学者を含む）</t>
    <phoneticPr fontId="2"/>
  </si>
  <si>
    <t>地 域 別</t>
    <phoneticPr fontId="2"/>
  </si>
  <si>
    <t>男 女 別</t>
    <phoneticPr fontId="2"/>
  </si>
  <si>
    <t>左 記 以 外 の も の</t>
    <phoneticPr fontId="2"/>
  </si>
  <si>
    <t>合　　　  計</t>
    <phoneticPr fontId="2"/>
  </si>
  <si>
    <t>区　 　                 分</t>
    <phoneticPr fontId="2"/>
  </si>
  <si>
    <t>普　　通</t>
    <phoneticPr fontId="2"/>
  </si>
  <si>
    <t>農　　業</t>
    <phoneticPr fontId="2"/>
  </si>
  <si>
    <t>工　　業</t>
    <phoneticPr fontId="2"/>
  </si>
  <si>
    <t>商　　業</t>
    <phoneticPr fontId="2"/>
  </si>
  <si>
    <t>水　　産</t>
    <phoneticPr fontId="2"/>
  </si>
  <si>
    <t>家　　庭</t>
    <phoneticPr fontId="2"/>
  </si>
  <si>
    <t>看　　護</t>
    <phoneticPr fontId="2"/>
  </si>
  <si>
    <t>総                 　　 数</t>
    <phoneticPr fontId="2"/>
  </si>
  <si>
    <t>　特別支援学校高等部専攻科</t>
    <rPh sb="1" eb="3">
      <t>トクベツ</t>
    </rPh>
    <rPh sb="3" eb="5">
      <t>シエン</t>
    </rPh>
    <phoneticPr fontId="2"/>
  </si>
  <si>
    <t>　大  　　　　　　学(学部）</t>
    <rPh sb="12" eb="14">
      <t>ガクブ</t>
    </rPh>
    <phoneticPr fontId="2"/>
  </si>
  <si>
    <t>　短   期   大   学（本科）</t>
    <rPh sb="15" eb="17">
      <t>ホンカ</t>
    </rPh>
    <phoneticPr fontId="2"/>
  </si>
  <si>
    <t>　大学・短期大学の別科</t>
    <rPh sb="9" eb="11">
      <t>ベッカ</t>
    </rPh>
    <phoneticPr fontId="2"/>
  </si>
  <si>
    <t>　高 等 学 校 専 攻 科</t>
    <phoneticPr fontId="2"/>
  </si>
  <si>
    <t>　大学・短期大学の通信教育部</t>
    <phoneticPr fontId="2"/>
  </si>
  <si>
    <t>　専修学校（一般課程）</t>
    <phoneticPr fontId="2"/>
  </si>
  <si>
    <t>　各　　種　　学　　校</t>
    <phoneticPr fontId="2"/>
  </si>
  <si>
    <t>Ｄ.公共職業能力開発施設等入学者</t>
    <rPh sb="2" eb="3">
      <t>コウ</t>
    </rPh>
    <rPh sb="3" eb="4">
      <t>トモ</t>
    </rPh>
    <rPh sb="4" eb="5">
      <t>ショク</t>
    </rPh>
    <rPh sb="5" eb="6">
      <t>ギョウ</t>
    </rPh>
    <rPh sb="6" eb="7">
      <t>ノウ</t>
    </rPh>
    <rPh sb="7" eb="8">
      <t>チカラ</t>
    </rPh>
    <rPh sb="8" eb="9">
      <t>ヒラキ</t>
    </rPh>
    <rPh sb="9" eb="10">
      <t>ハツ</t>
    </rPh>
    <rPh sb="10" eb="11">
      <t>シ</t>
    </rPh>
    <rPh sb="11" eb="12">
      <t>セツ</t>
    </rPh>
    <rPh sb="12" eb="13">
      <t>トウ</t>
    </rPh>
    <rPh sb="13" eb="16">
      <t>ニュウガクシャ</t>
    </rPh>
    <phoneticPr fontId="2"/>
  </si>
  <si>
    <t>上記ＡＢＣＤの
うち就職して
いる者(再掲)</t>
    <phoneticPr fontId="2"/>
  </si>
  <si>
    <t>　大      学　（学部）</t>
    <rPh sb="11" eb="13">
      <t>ガクブ</t>
    </rPh>
    <phoneticPr fontId="2"/>
  </si>
  <si>
    <t>　短　期　大　学（本科）</t>
    <rPh sb="9" eb="11">
      <t>ホンカ</t>
    </rPh>
    <phoneticPr fontId="2"/>
  </si>
  <si>
    <t>前年3月
卒業者のうち
入学志願者</t>
    <rPh sb="0" eb="1">
      <t>マエ</t>
    </rPh>
    <phoneticPr fontId="2"/>
  </si>
  <si>
    <t>前々年3月以前
卒業者のうち
入学志願者</t>
    <rPh sb="0" eb="2">
      <t>ゼンゼン</t>
    </rPh>
    <phoneticPr fontId="2"/>
  </si>
  <si>
    <t>Ａ.大 学 等</t>
    <phoneticPr fontId="2"/>
  </si>
  <si>
    <t>大  学  等  進  学  率</t>
    <phoneticPr fontId="2"/>
  </si>
  <si>
    <t>区　　　分</t>
    <phoneticPr fontId="2"/>
  </si>
  <si>
    <t>総　　　　数</t>
    <phoneticPr fontId="2"/>
  </si>
  <si>
    <t>A. 大 学 等 進 学 者</t>
    <phoneticPr fontId="2"/>
  </si>
  <si>
    <t>就職者(左記ABCDを除く)</t>
    <phoneticPr fontId="2"/>
  </si>
  <si>
    <t>就　　職　　者</t>
    <phoneticPr fontId="2"/>
  </si>
  <si>
    <t>大 学 等 進 学 率（％）</t>
    <phoneticPr fontId="2"/>
  </si>
  <si>
    <t>区　　　分</t>
    <phoneticPr fontId="2"/>
  </si>
  <si>
    <t>C.専修学校(一般課程)等入学者</t>
    <rPh sb="12" eb="13">
      <t>トウ</t>
    </rPh>
    <phoneticPr fontId="2"/>
  </si>
  <si>
    <t>普　　通</t>
    <phoneticPr fontId="2"/>
  </si>
  <si>
    <t>工    業</t>
    <phoneticPr fontId="2"/>
  </si>
  <si>
    <t>商    業</t>
    <phoneticPr fontId="2"/>
  </si>
  <si>
    <t>水    産</t>
    <phoneticPr fontId="2"/>
  </si>
  <si>
    <t>家    庭</t>
    <phoneticPr fontId="2"/>
  </si>
  <si>
    <t>男</t>
    <phoneticPr fontId="2"/>
  </si>
  <si>
    <t>看    護</t>
    <phoneticPr fontId="2"/>
  </si>
  <si>
    <t>そ の 他</t>
    <phoneticPr fontId="2"/>
  </si>
  <si>
    <t>情報通信業</t>
  </si>
  <si>
    <t>医療、福祉</t>
  </si>
  <si>
    <t>区    分</t>
  </si>
  <si>
    <t>農業、林業</t>
    <phoneticPr fontId="2"/>
  </si>
  <si>
    <t>漁　業</t>
    <phoneticPr fontId="2"/>
  </si>
  <si>
    <t>鉱業、
採石業、
砂利採取業</t>
    <phoneticPr fontId="2"/>
  </si>
  <si>
    <t>建 設 業</t>
    <phoneticPr fontId="2"/>
  </si>
  <si>
    <t>製 造 業</t>
    <phoneticPr fontId="2"/>
  </si>
  <si>
    <t>電気・
ガス・
熱供給・
水道業</t>
    <phoneticPr fontId="2"/>
  </si>
  <si>
    <t>運輸業、
郵便業</t>
    <phoneticPr fontId="2"/>
  </si>
  <si>
    <t>卸売業、
小売業</t>
    <phoneticPr fontId="2"/>
  </si>
  <si>
    <t>金融業・
保険業</t>
    <phoneticPr fontId="2"/>
  </si>
  <si>
    <t>不動産業、
物品賃貸業</t>
    <phoneticPr fontId="2"/>
  </si>
  <si>
    <t>学術研究、
専門・技術
サービス業</t>
    <phoneticPr fontId="2"/>
  </si>
  <si>
    <t>宿泊業、
飲料サー
ビス業</t>
    <phoneticPr fontId="2"/>
  </si>
  <si>
    <t>生活関連
サービス業
、娯楽業</t>
    <phoneticPr fontId="2"/>
  </si>
  <si>
    <t>教育、
学習支援業</t>
    <phoneticPr fontId="2"/>
  </si>
  <si>
    <t>複合サー
ビス事業</t>
    <phoneticPr fontId="2"/>
  </si>
  <si>
    <t>サービス業
（他に分類
されない
もの）</t>
    <phoneticPr fontId="2"/>
  </si>
  <si>
    <t>公務
(他に分類
されるもの
を除く)</t>
    <phoneticPr fontId="2"/>
  </si>
  <si>
    <t>左記以外
のもの</t>
    <phoneticPr fontId="2"/>
  </si>
  <si>
    <t>左 　記 　以 　外　 の 　も 　の</t>
    <phoneticPr fontId="2"/>
  </si>
  <si>
    <t>総　　数  　の  　う　　ち　（再　掲）</t>
    <phoneticPr fontId="2"/>
  </si>
  <si>
    <t>郡　　計</t>
    <phoneticPr fontId="2"/>
  </si>
  <si>
    <t>鰺ケ沢町</t>
    <phoneticPr fontId="2"/>
  </si>
  <si>
    <t>西目屋村</t>
    <phoneticPr fontId="2"/>
  </si>
  <si>
    <t>田舎館村</t>
    <phoneticPr fontId="2"/>
  </si>
  <si>
    <t>野辺地町</t>
    <phoneticPr fontId="2"/>
  </si>
  <si>
    <t>六ヶ所村</t>
    <phoneticPr fontId="2"/>
  </si>
  <si>
    <t>風間浦村</t>
    <phoneticPr fontId="2"/>
  </si>
  <si>
    <t>　通　信　業</t>
    <rPh sb="1" eb="2">
      <t>ツウ</t>
    </rPh>
    <phoneticPr fontId="2"/>
  </si>
  <si>
    <t>３．特別支援学校</t>
    <rPh sb="2" eb="4">
      <t>トクベツ</t>
    </rPh>
    <rPh sb="4" eb="6">
      <t>シエン</t>
    </rPh>
    <phoneticPr fontId="2"/>
  </si>
  <si>
    <t>区　　　　　　　　　　　分</t>
    <phoneticPr fontId="2"/>
  </si>
  <si>
    <t xml:space="preserve"> Ａのうち</t>
    <phoneticPr fontId="2"/>
  </si>
  <si>
    <t xml:space="preserve"> Ｂのうち</t>
    <phoneticPr fontId="2"/>
  </si>
  <si>
    <t xml:space="preserve"> Ｃのうち</t>
    <phoneticPr fontId="2"/>
  </si>
  <si>
    <t xml:space="preserve"> Ｄのうち</t>
    <phoneticPr fontId="2"/>
  </si>
  <si>
    <t>　高 等 学 校 等 進 学 率</t>
    <rPh sb="1" eb="2">
      <t>タカ</t>
    </rPh>
    <rPh sb="3" eb="4">
      <t>トウ</t>
    </rPh>
    <rPh sb="5" eb="6">
      <t>ガク</t>
    </rPh>
    <rPh sb="7" eb="8">
      <t>コウ</t>
    </rPh>
    <rPh sb="9" eb="10">
      <t>トウ</t>
    </rPh>
    <rPh sb="11" eb="12">
      <t>ススム</t>
    </rPh>
    <rPh sb="13" eb="14">
      <t>ガク</t>
    </rPh>
    <rPh sb="15" eb="16">
      <t>リツ</t>
    </rPh>
    <phoneticPr fontId="2"/>
  </si>
  <si>
    <t xml:space="preserve"> Ａのうち</t>
    <phoneticPr fontId="2"/>
  </si>
  <si>
    <t>　Ａ・Ｂ・Ｃ・Ｄのうち
　就職している者(再掲)</t>
    <phoneticPr fontId="2"/>
  </si>
  <si>
    <t xml:space="preserve"> Ｂのうち</t>
    <phoneticPr fontId="2"/>
  </si>
  <si>
    <t xml:space="preserve"> Ｃのうち</t>
    <phoneticPr fontId="2"/>
  </si>
  <si>
    <t xml:space="preserve"> Ｄのうち</t>
    <phoneticPr fontId="2"/>
  </si>
  <si>
    <t>　大  学  等  進  学  率</t>
    <rPh sb="1" eb="2">
      <t>ダイ</t>
    </rPh>
    <rPh sb="4" eb="5">
      <t>ガク</t>
    </rPh>
    <rPh sb="7" eb="8">
      <t>トウ</t>
    </rPh>
    <rPh sb="10" eb="11">
      <t>ススム</t>
    </rPh>
    <rPh sb="13" eb="14">
      <t>ガク</t>
    </rPh>
    <rPh sb="16" eb="17">
      <t>リツ</t>
    </rPh>
    <phoneticPr fontId="2"/>
  </si>
  <si>
    <t>　(一般課程)</t>
    <phoneticPr fontId="2"/>
  </si>
  <si>
    <t xml:space="preserve"> Ａのうち</t>
    <phoneticPr fontId="2"/>
  </si>
  <si>
    <t xml:space="preserve"> Ｂのうち</t>
    <phoneticPr fontId="2"/>
  </si>
  <si>
    <t xml:space="preserve"> Ｃのうち</t>
    <phoneticPr fontId="2"/>
  </si>
  <si>
    <t xml:space="preserve"> Ｄのうち</t>
    <phoneticPr fontId="2"/>
  </si>
  <si>
    <t>単位：人</t>
    <phoneticPr fontId="2"/>
  </si>
  <si>
    <t>区　　　分</t>
    <phoneticPr fontId="2"/>
  </si>
  <si>
    <t>就　　職　　者　　総　　数</t>
    <phoneticPr fontId="2"/>
  </si>
  <si>
    <t>漁　　　　　業</t>
    <phoneticPr fontId="2"/>
  </si>
  <si>
    <t>建　　設　　業</t>
    <phoneticPr fontId="2"/>
  </si>
  <si>
    <t>製　　　造　　　業</t>
    <phoneticPr fontId="2"/>
  </si>
  <si>
    <t>電気・ガス・熱供給・水道業</t>
    <phoneticPr fontId="2"/>
  </si>
  <si>
    <t>情　報　　</t>
    <phoneticPr fontId="2"/>
  </si>
  <si>
    <t>運輸業、</t>
    <phoneticPr fontId="2"/>
  </si>
  <si>
    <t>卸売業、小売業</t>
    <phoneticPr fontId="2"/>
  </si>
  <si>
    <t>区　　　分</t>
    <phoneticPr fontId="2"/>
  </si>
  <si>
    <t>金融業・保険業</t>
    <phoneticPr fontId="2"/>
  </si>
  <si>
    <t>教育、学習支援業</t>
    <phoneticPr fontId="2"/>
  </si>
  <si>
    <t>医療、福祉</t>
    <phoneticPr fontId="2"/>
  </si>
  <si>
    <t>就　　職　　者</t>
    <phoneticPr fontId="2"/>
  </si>
  <si>
    <t>左のうち県外就職者</t>
    <phoneticPr fontId="2"/>
  </si>
  <si>
    <t xml:space="preserve">     就　　職　　者</t>
    <phoneticPr fontId="2"/>
  </si>
  <si>
    <t>自家・自営業に就いた者</t>
    <phoneticPr fontId="2"/>
  </si>
  <si>
    <t>市　　計</t>
    <phoneticPr fontId="2"/>
  </si>
  <si>
    <t>十和田市</t>
    <phoneticPr fontId="2"/>
  </si>
  <si>
    <t>卒　業　者　総　数</t>
    <phoneticPr fontId="2"/>
  </si>
  <si>
    <t>農　　業　、　林　　業</t>
    <phoneticPr fontId="2"/>
  </si>
  <si>
    <t>鉱業、採石業、砂利採取業</t>
    <phoneticPr fontId="2"/>
  </si>
  <si>
    <t>郵便業</t>
    <phoneticPr fontId="2"/>
  </si>
  <si>
    <t>不動産業、物品賃貸業</t>
    <phoneticPr fontId="2"/>
  </si>
  <si>
    <t>学術研究、専門・技術サービス業</t>
    <phoneticPr fontId="2"/>
  </si>
  <si>
    <t>宿泊業、飲料サービス業</t>
    <phoneticPr fontId="2"/>
  </si>
  <si>
    <t>生活関連サービス業、娯楽業</t>
    <phoneticPr fontId="2"/>
  </si>
  <si>
    <t>サービス業（他に分類されないもの）</t>
    <phoneticPr fontId="2"/>
  </si>
  <si>
    <t>公務(他に分類されるものを除く)</t>
    <phoneticPr fontId="2"/>
  </si>
  <si>
    <t>　不　　詳 ・ 死　　亡　　の　　者</t>
    <rPh sb="1" eb="2">
      <t>フ</t>
    </rPh>
    <rPh sb="4" eb="5">
      <t>ショウ</t>
    </rPh>
    <rPh sb="8" eb="9">
      <t>シ</t>
    </rPh>
    <rPh sb="11" eb="12">
      <t>ボウ</t>
    </rPh>
    <rPh sb="17" eb="18">
      <t>モノ</t>
    </rPh>
    <phoneticPr fontId="2"/>
  </si>
  <si>
    <t>（１）状況別卒業者数</t>
    <rPh sb="3" eb="5">
      <t>ジョウキョウ</t>
    </rPh>
    <phoneticPr fontId="2"/>
  </si>
  <si>
    <t>不詳・死亡の者</t>
    <rPh sb="6" eb="7">
      <t>モノ</t>
    </rPh>
    <phoneticPr fontId="2"/>
  </si>
  <si>
    <t>（２）市町村別状況別卒業者数</t>
    <rPh sb="7" eb="9">
      <t>ジョウキョウ</t>
    </rPh>
    <rPh sb="9" eb="10">
      <t>ベツ</t>
    </rPh>
    <phoneticPr fontId="2"/>
  </si>
  <si>
    <t>（２）市町村別状況別卒業者数（つづき）</t>
    <rPh sb="7" eb="9">
      <t>ジョウキョウ</t>
    </rPh>
    <phoneticPr fontId="2"/>
  </si>
  <si>
    <t>（１）学科別状況別卒業者数（全日制＋定時制）</t>
    <rPh sb="6" eb="8">
      <t>ジョウキョウ</t>
    </rPh>
    <phoneticPr fontId="2"/>
  </si>
  <si>
    <t>（２）市町村別状況別卒業者数</t>
    <rPh sb="7" eb="9">
      <t>ジョウキョウ</t>
    </rPh>
    <phoneticPr fontId="2"/>
  </si>
  <si>
    <t>不 詳・死 亡の者</t>
    <rPh sb="8" eb="9">
      <t>モノ</t>
    </rPh>
    <phoneticPr fontId="2"/>
  </si>
  <si>
    <t>　 不　　詳　・　死　　亡　　の　者</t>
    <rPh sb="17" eb="18">
      <t>モノ</t>
    </rPh>
    <phoneticPr fontId="2"/>
  </si>
  <si>
    <t>郡　　計</t>
    <phoneticPr fontId="2"/>
  </si>
  <si>
    <t>市　　計</t>
    <phoneticPr fontId="2"/>
  </si>
  <si>
    <t>（１）状況別卒業者数（中学部）</t>
    <rPh sb="3" eb="5">
      <t>ジョウキョウ</t>
    </rPh>
    <rPh sb="11" eb="13">
      <t>チュウガク</t>
    </rPh>
    <phoneticPr fontId="2"/>
  </si>
  <si>
    <t>（２）状況別卒業者数（高等部）</t>
    <rPh sb="3" eb="5">
      <t>ジョウキョウ</t>
    </rPh>
    <rPh sb="11" eb="13">
      <t>コウトウ</t>
    </rPh>
    <rPh sb="13" eb="14">
      <t>ブ</t>
    </rPh>
    <phoneticPr fontId="2"/>
  </si>
  <si>
    <t>中等教育学校</t>
  </si>
  <si>
    <t>後期課程本科</t>
  </si>
  <si>
    <t>　　単位：人、％</t>
    <rPh sb="5" eb="6">
      <t>ニン</t>
    </rPh>
    <phoneticPr fontId="2"/>
  </si>
  <si>
    <t>注：（　）内は青森市と八戸市から私立分を、弘前市から国立及び私立分を抜き出した数値</t>
    <rPh sb="7" eb="10">
      <t>アオモリシ</t>
    </rPh>
    <rPh sb="11" eb="14">
      <t>ハチノヘシ</t>
    </rPh>
    <rPh sb="16" eb="18">
      <t>シリツ</t>
    </rPh>
    <rPh sb="18" eb="19">
      <t>ブン</t>
    </rPh>
    <rPh sb="28" eb="29">
      <t>オヨ</t>
    </rPh>
    <rPh sb="30" eb="32">
      <t>シリツ</t>
    </rPh>
    <rPh sb="34" eb="35">
      <t>ヌ</t>
    </rPh>
    <rPh sb="36" eb="37">
      <t>ダ</t>
    </rPh>
    <rPh sb="39" eb="41">
      <t>スウチ</t>
    </rPh>
    <phoneticPr fontId="2"/>
  </si>
  <si>
    <t>(-)</t>
    <phoneticPr fontId="2"/>
  </si>
  <si>
    <t>就　職　者
（上記ＡＢＣＤを除く）</t>
    <phoneticPr fontId="2"/>
  </si>
  <si>
    <t>　正規の職員等</t>
    <rPh sb="1" eb="3">
      <t>セイキ</t>
    </rPh>
    <rPh sb="4" eb="6">
      <t>ショクイン</t>
    </rPh>
    <rPh sb="6" eb="7">
      <t>トウ</t>
    </rPh>
    <phoneticPr fontId="2"/>
  </si>
  <si>
    <t>　正規の職員等でない者</t>
    <rPh sb="1" eb="3">
      <t>セイキ</t>
    </rPh>
    <rPh sb="4" eb="6">
      <t>ショクイン</t>
    </rPh>
    <rPh sb="6" eb="7">
      <t>トウ</t>
    </rPh>
    <rPh sb="10" eb="11">
      <t>モノ</t>
    </rPh>
    <phoneticPr fontId="2"/>
  </si>
  <si>
    <t>卒業者に占める就職者の割合</t>
    <rPh sb="0" eb="3">
      <t>ソツギョウシャ</t>
    </rPh>
    <rPh sb="4" eb="5">
      <t>シ</t>
    </rPh>
    <rPh sb="7" eb="10">
      <t>シュウショクシャ</t>
    </rPh>
    <rPh sb="11" eb="13">
      <t>ワリアイ</t>
    </rPh>
    <phoneticPr fontId="2"/>
  </si>
  <si>
    <t>就職者のうち県外に就職した割合</t>
    <rPh sb="0" eb="3">
      <t>シュウショクシャ</t>
    </rPh>
    <rPh sb="6" eb="8">
      <t>ケンガイ</t>
    </rPh>
    <rPh sb="9" eb="11">
      <t>シュウショク</t>
    </rPh>
    <rPh sb="13" eb="15">
      <t>ワリアイ</t>
    </rPh>
    <phoneticPr fontId="2"/>
  </si>
  <si>
    <t>卒業者に占める就職者の割合　
（％）</t>
    <rPh sb="0" eb="3">
      <t>ソツギョウシャ</t>
    </rPh>
    <rPh sb="4" eb="5">
      <t>シ</t>
    </rPh>
    <rPh sb="7" eb="10">
      <t>シュウショクシャ</t>
    </rPh>
    <rPh sb="11" eb="13">
      <t>ワリアイ</t>
    </rPh>
    <phoneticPr fontId="2"/>
  </si>
  <si>
    <t>D.公共職業能力開発施設等入学者</t>
    <rPh sb="2" eb="4">
      <t>コウキョウ</t>
    </rPh>
    <rPh sb="4" eb="6">
      <t>ショクギョウ</t>
    </rPh>
    <rPh sb="6" eb="8">
      <t>ノウリョク</t>
    </rPh>
    <rPh sb="8" eb="10">
      <t>カイハツ</t>
    </rPh>
    <rPh sb="10" eb="12">
      <t>シセツ</t>
    </rPh>
    <rPh sb="12" eb="13">
      <t>トウ</t>
    </rPh>
    <phoneticPr fontId="2"/>
  </si>
  <si>
    <t xml:space="preserve">  卒業者に占める就職者の割合</t>
    <rPh sb="2" eb="5">
      <t>ソツギョウシャ</t>
    </rPh>
    <rPh sb="6" eb="7">
      <t>シ</t>
    </rPh>
    <rPh sb="9" eb="12">
      <t>シュウショクシャ</t>
    </rPh>
    <rPh sb="13" eb="15">
      <t>ワリアイ</t>
    </rPh>
    <phoneticPr fontId="2"/>
  </si>
  <si>
    <t>正規の職員等</t>
    <rPh sb="0" eb="2">
      <t>セイキ</t>
    </rPh>
    <rPh sb="3" eb="5">
      <t>ショクイン</t>
    </rPh>
    <rPh sb="5" eb="6">
      <t>トウ</t>
    </rPh>
    <phoneticPr fontId="2"/>
  </si>
  <si>
    <t>正規の職員等でない者</t>
    <rPh sb="0" eb="2">
      <t>セイキ</t>
    </rPh>
    <rPh sb="3" eb="5">
      <t>ショクイン</t>
    </rPh>
    <rPh sb="5" eb="6">
      <t>トウ</t>
    </rPh>
    <rPh sb="9" eb="10">
      <t>モノ</t>
    </rPh>
    <phoneticPr fontId="2"/>
  </si>
  <si>
    <t>女</t>
    <rPh sb="0" eb="1">
      <t>オンナ</t>
    </rPh>
    <phoneticPr fontId="2"/>
  </si>
  <si>
    <t>前項Ａ･Ｂ･Ｃ･Ｄのうち就職している者(再掲)</t>
    <rPh sb="20" eb="22">
      <t>サイケイ</t>
    </rPh>
    <phoneticPr fontId="2"/>
  </si>
  <si>
    <t>男</t>
    <rPh sb="0" eb="1">
      <t>オトコ</t>
    </rPh>
    <phoneticPr fontId="2"/>
  </si>
  <si>
    <t>29年3月</t>
    <phoneticPr fontId="2"/>
  </si>
  <si>
    <t>30　　年　　3　　月</t>
    <phoneticPr fontId="2"/>
  </si>
  <si>
    <t>(-)</t>
  </si>
  <si>
    <t>入学志願者
（本年3月
　　卒業者）</t>
    <phoneticPr fontId="2"/>
  </si>
  <si>
    <t>29年3月</t>
    <phoneticPr fontId="2"/>
  </si>
  <si>
    <t>30　年　3　月</t>
    <phoneticPr fontId="2"/>
  </si>
  <si>
    <t>29年3月</t>
    <phoneticPr fontId="2"/>
  </si>
  <si>
    <t xml:space="preserve"> Ａ．高 等 学 校 等 進 学 者</t>
    <phoneticPr fontId="2"/>
  </si>
  <si>
    <t xml:space="preserve"> Ｂ．専修学校（高等課程）進学者</t>
    <phoneticPr fontId="2"/>
  </si>
  <si>
    <t xml:space="preserve"> Ｃ．専修学校（一般課程）等入学者</t>
    <rPh sb="5" eb="7">
      <t>ガッコウ</t>
    </rPh>
    <phoneticPr fontId="2"/>
  </si>
  <si>
    <t xml:space="preserve"> Ｄ. 公共職業能力開発施設等入学者</t>
    <rPh sb="8" eb="10">
      <t>ノウリョク</t>
    </rPh>
    <rPh sb="10" eb="12">
      <t>カイハツ</t>
    </rPh>
    <rPh sb="15" eb="18">
      <t>ニュウガクシャ</t>
    </rPh>
    <phoneticPr fontId="2"/>
  </si>
  <si>
    <t xml:space="preserve"> Ｅ. 就職者</t>
    <rPh sb="4" eb="6">
      <t>シュウショク</t>
    </rPh>
    <rPh sb="6" eb="7">
      <t>シャ</t>
    </rPh>
    <phoneticPr fontId="2"/>
  </si>
  <si>
    <t xml:space="preserve"> Ｆ．上記以外の者</t>
    <rPh sb="3" eb="4">
      <t>ジョウ</t>
    </rPh>
    <rPh sb="4" eb="5">
      <t>キ</t>
    </rPh>
    <rPh sb="5" eb="9">
      <t>イガイノモノ</t>
    </rPh>
    <phoneticPr fontId="2"/>
  </si>
  <si>
    <t xml:space="preserve"> Ｇ．不詳・死亡の者</t>
    <rPh sb="9" eb="10">
      <t>モノ</t>
    </rPh>
    <phoneticPr fontId="2"/>
  </si>
  <si>
    <t xml:space="preserve"> 上記Ａのうち他県への進学者（再掲）</t>
    <rPh sb="1" eb="3">
      <t>ジョウキ</t>
    </rPh>
    <rPh sb="7" eb="9">
      <t>タケン</t>
    </rPh>
    <rPh sb="11" eb="14">
      <t>シンガクシャ</t>
    </rPh>
    <rPh sb="15" eb="17">
      <t>サイケイ</t>
    </rPh>
    <phoneticPr fontId="2"/>
  </si>
  <si>
    <t xml:space="preserve"> 上記Ｆのうち社会福祉施設等入所、通所者</t>
    <rPh sb="1" eb="3">
      <t>ジョウキ</t>
    </rPh>
    <rPh sb="7" eb="9">
      <t>シャカイ</t>
    </rPh>
    <rPh sb="9" eb="11">
      <t>フクシ</t>
    </rPh>
    <rPh sb="11" eb="13">
      <t>シセツ</t>
    </rPh>
    <rPh sb="13" eb="14">
      <t>トウ</t>
    </rPh>
    <rPh sb="14" eb="16">
      <t>ニュウショ</t>
    </rPh>
    <rPh sb="17" eb="20">
      <t>ツウショシャ</t>
    </rPh>
    <phoneticPr fontId="2"/>
  </si>
  <si>
    <t xml:space="preserve"> Ａのうち通信制を除く進学者（再掲）</t>
    <rPh sb="5" eb="8">
      <t>ツウシンセイ</t>
    </rPh>
    <rPh sb="9" eb="10">
      <t>ノゾ</t>
    </rPh>
    <rPh sb="11" eb="14">
      <t>シンガクシャ</t>
    </rPh>
    <rPh sb="15" eb="17">
      <t>サイケイ</t>
    </rPh>
    <phoneticPr fontId="2"/>
  </si>
  <si>
    <t xml:space="preserve"> Ａ．大 学 等 進 学 者</t>
    <rPh sb="3" eb="4">
      <t>ダイ</t>
    </rPh>
    <phoneticPr fontId="2"/>
  </si>
  <si>
    <t xml:space="preserve"> Ｂ．専修学校（専門課程）進学者</t>
    <rPh sb="8" eb="10">
      <t>センモン</t>
    </rPh>
    <phoneticPr fontId="2"/>
  </si>
  <si>
    <t xml:space="preserve"> 就職者</t>
    <rPh sb="1" eb="3">
      <t>シュウショク</t>
    </rPh>
    <rPh sb="3" eb="4">
      <t>シャ</t>
    </rPh>
    <phoneticPr fontId="2"/>
  </si>
  <si>
    <t xml:space="preserve"> 上記以外の者</t>
    <rPh sb="1" eb="2">
      <t>ジョウ</t>
    </rPh>
    <rPh sb="2" eb="3">
      <t>キ</t>
    </rPh>
    <rPh sb="3" eb="7">
      <t>イガイノモノ</t>
    </rPh>
    <phoneticPr fontId="2"/>
  </si>
  <si>
    <t xml:space="preserve"> 不詳・死亡の者     </t>
    <rPh sb="7" eb="8">
      <t>モノ</t>
    </rPh>
    <phoneticPr fontId="2"/>
  </si>
  <si>
    <t xml:space="preserve"> 上記以外の者のうち社会福祉施設等入所、通所者</t>
    <rPh sb="1" eb="3">
      <t>ジョウキ</t>
    </rPh>
    <rPh sb="3" eb="5">
      <t>イガイ</t>
    </rPh>
    <rPh sb="6" eb="7">
      <t>モノ</t>
    </rPh>
    <rPh sb="10" eb="12">
      <t>シャカイ</t>
    </rPh>
    <rPh sb="12" eb="14">
      <t>フクシ</t>
    </rPh>
    <rPh sb="14" eb="16">
      <t>シセツ</t>
    </rPh>
    <rPh sb="16" eb="17">
      <t>トウ</t>
    </rPh>
    <rPh sb="17" eb="19">
      <t>ニュウショ</t>
    </rPh>
    <rPh sb="20" eb="23">
      <t>ツウショシャ</t>
    </rPh>
    <phoneticPr fontId="2"/>
  </si>
  <si>
    <t xml:space="preserve"> Ａのうち通信教育部を除く進学者（再掲）</t>
    <rPh sb="5" eb="7">
      <t>ツウシン</t>
    </rPh>
    <rPh sb="7" eb="9">
      <t>キョウイク</t>
    </rPh>
    <rPh sb="9" eb="10">
      <t>ブ</t>
    </rPh>
    <rPh sb="11" eb="12">
      <t>ノゾ</t>
    </rPh>
    <rPh sb="13" eb="16">
      <t>シンガクシャ</t>
    </rPh>
    <rPh sb="17" eb="19">
      <t>サイケイ</t>
    </rPh>
    <phoneticPr fontId="2"/>
  </si>
  <si>
    <t>高等学校本科</t>
    <phoneticPr fontId="2"/>
  </si>
  <si>
    <t xml:space="preserve">  就　職　者　等</t>
    <rPh sb="2" eb="3">
      <t>シュウ</t>
    </rPh>
    <rPh sb="4" eb="5">
      <t>ショク</t>
    </rPh>
    <rPh sb="6" eb="7">
      <t>モノ</t>
    </rPh>
    <rPh sb="8" eb="9">
      <t>ナド</t>
    </rPh>
    <phoneticPr fontId="2"/>
  </si>
  <si>
    <t>自営業主等</t>
    <rPh sb="0" eb="3">
      <t>ジエイギョウ</t>
    </rPh>
    <rPh sb="3" eb="4">
      <t>シュ</t>
    </rPh>
    <rPh sb="4" eb="5">
      <t>ナド</t>
    </rPh>
    <phoneticPr fontId="2"/>
  </si>
  <si>
    <t>無期雇用労働者</t>
    <rPh sb="0" eb="2">
      <t>ムキ</t>
    </rPh>
    <rPh sb="2" eb="4">
      <t>コヨウ</t>
    </rPh>
    <rPh sb="4" eb="7">
      <t>ロウドウシャ</t>
    </rPh>
    <phoneticPr fontId="2"/>
  </si>
  <si>
    <t>有期雇用労働者</t>
    <rPh sb="0" eb="2">
      <t>ユウキ</t>
    </rPh>
    <rPh sb="2" eb="4">
      <t>コヨウ</t>
    </rPh>
    <rPh sb="4" eb="7">
      <t>ロウドウシャ</t>
    </rPh>
    <phoneticPr fontId="2"/>
  </si>
  <si>
    <t>全 日 制</t>
    <phoneticPr fontId="2"/>
  </si>
  <si>
    <t>定 時 制</t>
    <phoneticPr fontId="2"/>
  </si>
  <si>
    <t>通 信 制</t>
    <phoneticPr fontId="2"/>
  </si>
  <si>
    <t xml:space="preserve"> 常用労働者</t>
    <rPh sb="1" eb="3">
      <t>ジョウヨウ</t>
    </rPh>
    <rPh sb="3" eb="6">
      <t>ロウドウシャ</t>
    </rPh>
    <phoneticPr fontId="28"/>
  </si>
  <si>
    <t xml:space="preserve"> 自 営 業 主 等</t>
    <rPh sb="1" eb="2">
      <t>ジ</t>
    </rPh>
    <rPh sb="3" eb="4">
      <t>エイ</t>
    </rPh>
    <rPh sb="5" eb="6">
      <t>ギョウ</t>
    </rPh>
    <rPh sb="7" eb="8">
      <t>シュ</t>
    </rPh>
    <rPh sb="9" eb="10">
      <t>ナド</t>
    </rPh>
    <phoneticPr fontId="2"/>
  </si>
  <si>
    <t xml:space="preserve"> 臨 時 労 働 者</t>
    <rPh sb="1" eb="2">
      <t>リン</t>
    </rPh>
    <rPh sb="3" eb="4">
      <t>トキ</t>
    </rPh>
    <rPh sb="5" eb="6">
      <t>ロウ</t>
    </rPh>
    <rPh sb="7" eb="8">
      <t>ドウ</t>
    </rPh>
    <rPh sb="9" eb="10">
      <t>モノ</t>
    </rPh>
    <phoneticPr fontId="2"/>
  </si>
  <si>
    <t xml:space="preserve">  Ａ．高等学校等進学者</t>
    <phoneticPr fontId="2"/>
  </si>
  <si>
    <t xml:space="preserve">  Ｄ. 公共職業能力開発施設等入学者</t>
    <rPh sb="9" eb="11">
      <t>ノウリョク</t>
    </rPh>
    <rPh sb="11" eb="13">
      <t>カイハツ</t>
    </rPh>
    <rPh sb="16" eb="19">
      <t>ニュウガクシャ</t>
    </rPh>
    <phoneticPr fontId="2"/>
  </si>
  <si>
    <t>中等教育学校</t>
    <rPh sb="0" eb="1">
      <t>ナカ</t>
    </rPh>
    <rPh sb="1" eb="2">
      <t>ナド</t>
    </rPh>
    <rPh sb="2" eb="3">
      <t>キョウ</t>
    </rPh>
    <rPh sb="3" eb="4">
      <t>イク</t>
    </rPh>
    <rPh sb="4" eb="5">
      <t>ガク</t>
    </rPh>
    <rPh sb="5" eb="6">
      <t>コウ</t>
    </rPh>
    <phoneticPr fontId="2"/>
  </si>
  <si>
    <t>後期課程本科</t>
    <phoneticPr fontId="2"/>
  </si>
  <si>
    <t xml:space="preserve"> 総　　　　　数</t>
    <phoneticPr fontId="2"/>
  </si>
  <si>
    <t>　Ａ・Ｂ・Ｃ・Ｄのうち就職している者
               (再掲)</t>
    <phoneticPr fontId="2"/>
  </si>
  <si>
    <t xml:space="preserve">  高 等 学 校 等 へ の
  入  学  志  願  者</t>
    <rPh sb="10" eb="11">
      <t>トウ</t>
    </rPh>
    <phoneticPr fontId="2"/>
  </si>
  <si>
    <t>常用労働者
無期雇用</t>
    <rPh sb="0" eb="2">
      <t>ジョウヨウ</t>
    </rPh>
    <rPh sb="2" eb="5">
      <t>ロウドウシャ</t>
    </rPh>
    <rPh sb="6" eb="8">
      <t>ムキ</t>
    </rPh>
    <rPh sb="8" eb="10">
      <t>コヨウ</t>
    </rPh>
    <phoneticPr fontId="2"/>
  </si>
  <si>
    <t>常用労働者
有期雇用</t>
    <rPh sb="0" eb="2">
      <t>ジョウヨウ</t>
    </rPh>
    <rPh sb="2" eb="5">
      <t>ロウドウシャ</t>
    </rPh>
    <rPh sb="6" eb="8">
      <t>ユウキ</t>
    </rPh>
    <rPh sb="8" eb="10">
      <t>コヨウ</t>
    </rPh>
    <phoneticPr fontId="2"/>
  </si>
  <si>
    <t>総　数</t>
    <rPh sb="0" eb="1">
      <t>ソウ</t>
    </rPh>
    <rPh sb="2" eb="3">
      <t>スウ</t>
    </rPh>
    <phoneticPr fontId="2"/>
  </si>
  <si>
    <t>就　　職　　者   等</t>
    <rPh sb="10" eb="11">
      <t>ナド</t>
    </rPh>
    <phoneticPr fontId="2"/>
  </si>
  <si>
    <t>前記Ａ・Ｂ・Ｃ・Ｄのうち就職している者</t>
    <rPh sb="0" eb="2">
      <t>ゼンキ</t>
    </rPh>
    <phoneticPr fontId="2"/>
  </si>
  <si>
    <t>前項Ａのうち他県進学者（再掲）</t>
    <phoneticPr fontId="2"/>
  </si>
  <si>
    <t>Ｂ.専 修 学 校
（高等課程）
進　学　者</t>
    <phoneticPr fontId="2"/>
  </si>
  <si>
    <t>Ｃ.専 修 学 校
  （一般課程）等
入　学　者</t>
    <phoneticPr fontId="2"/>
  </si>
  <si>
    <t>Ｄ.公共職業能力
 開発施設等
入　学　者</t>
    <rPh sb="2" eb="4">
      <t>コウキョウ</t>
    </rPh>
    <rPh sb="4" eb="6">
      <t>ショクギョウ</t>
    </rPh>
    <rPh sb="6" eb="8">
      <t>ノウリョク</t>
    </rPh>
    <phoneticPr fontId="2"/>
  </si>
  <si>
    <t>左記以外の者</t>
    <rPh sb="0" eb="2">
      <t>サキ</t>
    </rPh>
    <rPh sb="2" eb="4">
      <t>イガイ</t>
    </rPh>
    <rPh sb="5" eb="6">
      <t>モノ</t>
    </rPh>
    <phoneticPr fontId="2"/>
  </si>
  <si>
    <t xml:space="preserve"> 30 年 3 月</t>
    <phoneticPr fontId="2"/>
  </si>
  <si>
    <t>就  職  者　(再掲）</t>
    <rPh sb="9" eb="11">
      <t>サイケイ</t>
    </rPh>
    <phoneticPr fontId="2"/>
  </si>
  <si>
    <t>計のうち
特別支援
学級卒業者
（再掲）</t>
    <phoneticPr fontId="2"/>
  </si>
  <si>
    <t>（就職進学者,就職入学者を含む）※　　　　　　</t>
    <rPh sb="1" eb="3">
      <t>シュウショク</t>
    </rPh>
    <rPh sb="3" eb="6">
      <t>シンガクシャ</t>
    </rPh>
    <rPh sb="7" eb="9">
      <t>シュウショク</t>
    </rPh>
    <rPh sb="9" eb="12">
      <t>ニュウガクシャ</t>
    </rPh>
    <rPh sb="13" eb="14">
      <t>フク</t>
    </rPh>
    <phoneticPr fontId="2"/>
  </si>
  <si>
    <t>計のうち
高等学校等
入学志願者
（再掲）</t>
    <phoneticPr fontId="2"/>
  </si>
  <si>
    <t>Ａ・Ｂ・Ｃ・Ｄのうち
就職している者(再掲)</t>
    <phoneticPr fontId="2"/>
  </si>
  <si>
    <t xml:space="preserve">  Ｂ．専修学校(高等課程)進学者</t>
    <phoneticPr fontId="2"/>
  </si>
  <si>
    <t xml:space="preserve">  Ｃ．専修学校
      (一般課程)等入学者</t>
    <rPh sb="6" eb="8">
      <t>ガッコウ</t>
    </rPh>
    <phoneticPr fontId="2"/>
  </si>
  <si>
    <t>　Ａのうち他県への進学者(再掲)</t>
    <phoneticPr fontId="2"/>
  </si>
  <si>
    <t xml:space="preserve"> 専修学校(一般課程）</t>
    <phoneticPr fontId="2"/>
  </si>
  <si>
    <t>※：「就職者（再掲）」には「常用労働者 有期雇用」のうち「雇用契約期間が1年以上、かつフルタイム勤務相当の者」以外の者は含めていない</t>
    <rPh sb="3" eb="6">
      <t>シュウショクシャ</t>
    </rPh>
    <rPh sb="7" eb="9">
      <t>サイケイ</t>
    </rPh>
    <rPh sb="14" eb="16">
      <t>ジョウヨウ</t>
    </rPh>
    <rPh sb="16" eb="19">
      <t>ロウドウシャ</t>
    </rPh>
    <rPh sb="20" eb="22">
      <t>ユウキ</t>
    </rPh>
    <rPh sb="22" eb="24">
      <t>コヨウ</t>
    </rPh>
    <rPh sb="29" eb="31">
      <t>コヨウ</t>
    </rPh>
    <rPh sb="31" eb="33">
      <t>ケイヤク</t>
    </rPh>
    <rPh sb="33" eb="35">
      <t>キカン</t>
    </rPh>
    <rPh sb="37" eb="38">
      <t>ネン</t>
    </rPh>
    <rPh sb="38" eb="40">
      <t>イジョウ</t>
    </rPh>
    <rPh sb="48" eb="50">
      <t>キンム</t>
    </rPh>
    <rPh sb="50" eb="52">
      <t>ソウトウ</t>
    </rPh>
    <rPh sb="53" eb="54">
      <t>モノ</t>
    </rPh>
    <rPh sb="55" eb="57">
      <t>イガイ</t>
    </rPh>
    <rPh sb="58" eb="59">
      <t>モノ</t>
    </rPh>
    <rPh sb="60" eb="61">
      <t>フク</t>
    </rPh>
    <phoneticPr fontId="2"/>
  </si>
  <si>
    <t xml:space="preserve">29 年 3 月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</si>
</sst>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2" formatCode="_ &quot;¥&quot;* #,##0_ ;_ &quot;¥&quot;* \-#,##0_ ;_ &quot;¥&quot;* &quot;-&quot;_ ;_ @_ "/>
    <numFmt numFmtId="41" formatCode="_ * #,##0_ ;_ * \-#,##0_ ;_ * &quot;-&quot;_ ;_ @_ "/>
    <numFmt numFmtId="43" formatCode="_ * #,##0.00_ ;_ * \-#,##0.00_ ;_ * &quot;-&quot;??_ ;_ @_ "/>
    <numFmt numFmtId="176" formatCode="0.0"/>
    <numFmt numFmtId="177" formatCode="_ * #,##0.0_ ;_ * \-#,##0.0_ ;_ * &quot;-&quot;?_ ;_ @_ "/>
    <numFmt numFmtId="178" formatCode="\(###,###\)"/>
    <numFmt numFmtId="179" formatCode="#,##0.0_ "/>
    <numFmt numFmtId="180" formatCode="#,##0;\-#,##0;&quot;-&quot;"/>
    <numFmt numFmtId="181" formatCode="_ &quot;SFr.&quot;* #,##0.00_ ;_ &quot;SFr.&quot;* \-#,##0.00_ ;_ &quot;SFr.&quot;* &quot;-&quot;??_ ;_ @_ "/>
    <numFmt numFmtId="182" formatCode="[$-411]g/&quot;標&quot;&quot;準&quot;"/>
    <numFmt numFmtId="183" formatCode="&quot;｣&quot;#,##0;[Red]\-&quot;｣&quot;#,##0"/>
    <numFmt numFmtId="184" formatCode="_ * #,##0.0_ ;_ * \-#,##0.0_ ;_ * &quot;-&quot;_ ;_ @_ "/>
    <numFmt numFmtId="185" formatCode="#,##0;\-#,##0;&quot;(-)&quot;"/>
    <numFmt numFmtId="186" formatCode="\(#,##0.0\)"/>
    <numFmt numFmtId="187" formatCode="0.0_ "/>
    <numFmt numFmtId="188" formatCode="0.0_);[Red]\(0.0\)"/>
  </numFmts>
  <fonts count="38">
    <font>
      <sz val="14"/>
      <name val="ＭＳ 明朝"/>
      <family val="1"/>
      <charset val="128"/>
    </font>
    <font>
      <sz val="11"/>
      <name val="ＭＳ Ｐゴシック"/>
      <family val="3"/>
      <charset val="128"/>
    </font>
    <font>
      <sz val="7"/>
      <name val="ＭＳ Ｐ明朝"/>
      <family val="1"/>
      <charset val="128"/>
    </font>
    <font>
      <sz val="11"/>
      <name val="ＭＳ 明朝"/>
      <family val="1"/>
      <charset val="128"/>
    </font>
    <font>
      <sz val="11"/>
      <color indexed="8"/>
      <name val="ＭＳ 明朝"/>
      <family val="1"/>
      <charset val="128"/>
    </font>
    <font>
      <sz val="14"/>
      <name val="ＭＳ 明朝"/>
      <family val="1"/>
      <charset val="128"/>
    </font>
    <font>
      <b/>
      <sz val="11"/>
      <name val="ＭＳ 明朝"/>
      <family val="1"/>
      <charset val="128"/>
    </font>
    <font>
      <sz val="12"/>
      <name val="ＭＳ 明朝"/>
      <family val="1"/>
      <charset val="128"/>
    </font>
    <font>
      <b/>
      <sz val="11"/>
      <color indexed="8"/>
      <name val="ＭＳ 明朝"/>
      <family val="1"/>
      <charset val="128"/>
    </font>
    <font>
      <b/>
      <sz val="11"/>
      <name val="ＭＳ ゴシック"/>
      <family val="3"/>
      <charset val="128"/>
    </font>
    <font>
      <b/>
      <sz val="12"/>
      <name val="ＭＳ 明朝"/>
      <family val="1"/>
      <charset val="128"/>
    </font>
    <font>
      <sz val="10"/>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0.5"/>
      <name val="ＭＳ 明朝"/>
      <family val="1"/>
      <charset val="128"/>
    </font>
    <font>
      <b/>
      <sz val="10.5"/>
      <name val="ＭＳ ゴシック"/>
      <family val="3"/>
      <charset val="128"/>
    </font>
    <font>
      <sz val="11"/>
      <color indexed="10"/>
      <name val="ＭＳ 明朝"/>
      <family val="1"/>
      <charset val="128"/>
    </font>
    <font>
      <sz val="10.5"/>
      <name val="ＭＳ ゴシック"/>
      <family val="3"/>
      <charset val="128"/>
    </font>
    <font>
      <sz val="9"/>
      <name val="ＭＳ 明朝"/>
      <family val="1"/>
      <charset val="128"/>
    </font>
    <font>
      <sz val="11"/>
      <color rgb="FFFF0000"/>
      <name val="ＭＳ 明朝"/>
      <family val="1"/>
      <charset val="128"/>
    </font>
    <font>
      <sz val="6"/>
      <name val="ＭＳ 明朝"/>
      <family val="1"/>
      <charset val="128"/>
    </font>
    <font>
      <sz val="10.5"/>
      <color indexed="8"/>
      <name val="ＭＳ 明朝"/>
      <family val="1"/>
      <charset val="128"/>
    </font>
    <font>
      <sz val="7"/>
      <name val="ＭＳ 明朝"/>
      <family val="1"/>
      <charset val="128"/>
    </font>
    <font>
      <b/>
      <sz val="10.5"/>
      <name val="ＭＳ 明朝"/>
      <family val="1"/>
      <charset val="128"/>
    </font>
    <font>
      <sz val="8.5"/>
      <color indexed="8"/>
      <name val="ＭＳ 明朝"/>
      <family val="1"/>
      <charset val="128"/>
    </font>
    <font>
      <sz val="8"/>
      <color indexed="8"/>
      <name val="ＭＳ 明朝"/>
      <family val="1"/>
      <charset val="128"/>
    </font>
    <font>
      <sz val="8"/>
      <name val="ＭＳ 明朝"/>
      <family val="1"/>
      <charset val="128"/>
    </font>
    <font>
      <sz val="11.5"/>
      <name val="ＭＳ 明朝"/>
      <family val="1"/>
      <charset val="128"/>
    </font>
    <font>
      <b/>
      <sz val="11.5"/>
      <name val="ＭＳ ゴシック"/>
      <family val="3"/>
      <charset val="128"/>
    </font>
    <font>
      <sz val="11.2"/>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tint="-0.249977111117893"/>
        <bgColor indexed="64"/>
      </patternFill>
    </fill>
    <fill>
      <patternFill patternType="solid">
        <fgColor theme="0"/>
        <bgColor indexed="64"/>
      </patternFill>
    </fill>
  </fills>
  <borders count="4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top style="double">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s>
  <cellStyleXfs count="23">
    <xf numFmtId="0" fontId="0" fillId="0" borderId="0"/>
    <xf numFmtId="180" fontId="12" fillId="0" borderId="0" applyFill="0" applyBorder="0" applyAlignment="0"/>
    <xf numFmtId="41" fontId="13" fillId="0" borderId="0" applyFont="0" applyFill="0" applyBorder="0" applyAlignment="0" applyProtection="0"/>
    <xf numFmtId="43" fontId="13"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14" fillId="0" borderId="0">
      <alignment horizontal="left"/>
    </xf>
    <xf numFmtId="38" fontId="15" fillId="2" borderId="0" applyNumberFormat="0" applyBorder="0" applyAlignment="0" applyProtection="0"/>
    <xf numFmtId="0" fontId="16" fillId="0" borderId="1" applyNumberFormat="0" applyAlignment="0" applyProtection="0">
      <alignment horizontal="left" vertical="center"/>
    </xf>
    <xf numFmtId="0" fontId="16" fillId="0" borderId="2">
      <alignment horizontal="left" vertical="center"/>
    </xf>
    <xf numFmtId="10" fontId="15" fillId="3" borderId="3" applyNumberFormat="0" applyBorder="0" applyAlignment="0" applyProtection="0"/>
    <xf numFmtId="181" fontId="11" fillId="0" borderId="0"/>
    <xf numFmtId="0" fontId="13" fillId="0" borderId="0"/>
    <xf numFmtId="10" fontId="13" fillId="0" borderId="0" applyFont="0" applyFill="0" applyBorder="0" applyAlignment="0" applyProtection="0"/>
    <xf numFmtId="4" fontId="14" fillId="0" borderId="0">
      <alignment horizontal="right"/>
    </xf>
    <xf numFmtId="4" fontId="17" fillId="0" borderId="0">
      <alignment horizontal="right"/>
    </xf>
    <xf numFmtId="0" fontId="18" fillId="0" borderId="0">
      <alignment horizontal="left"/>
    </xf>
    <xf numFmtId="0" fontId="19" fillId="0" borderId="0"/>
    <xf numFmtId="0" fontId="20" fillId="0" borderId="0">
      <alignment horizontal="center"/>
    </xf>
    <xf numFmtId="0" fontId="21" fillId="0" borderId="0">
      <alignment vertical="center"/>
    </xf>
    <xf numFmtId="0" fontId="5" fillId="0" borderId="0"/>
    <xf numFmtId="0" fontId="5" fillId="0" borderId="0"/>
    <xf numFmtId="38" fontId="5" fillId="0" borderId="0" applyFont="0" applyFill="0" applyBorder="0" applyAlignment="0" applyProtection="0">
      <alignment vertical="center"/>
    </xf>
  </cellStyleXfs>
  <cellXfs count="540">
    <xf numFmtId="0" fontId="0" fillId="0" borderId="0" xfId="0"/>
    <xf numFmtId="0" fontId="7" fillId="0" borderId="0" xfId="0" applyFont="1" applyFill="1" applyBorder="1" applyAlignment="1" applyProtection="1">
      <alignment horizontal="lef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Border="1" applyAlignment="1" applyProtection="1">
      <alignment horizontal="lef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Border="1" applyAlignment="1" applyProtection="1">
      <alignment horizontal="center" vertical="center"/>
    </xf>
    <xf numFmtId="0" fontId="3" fillId="0" borderId="9" xfId="0" applyFont="1" applyFill="1" applyBorder="1" applyAlignment="1">
      <alignment vertical="center"/>
    </xf>
    <xf numFmtId="41" fontId="3" fillId="0" borderId="0" xfId="0" applyNumberFormat="1" applyFont="1" applyFill="1" applyBorder="1" applyAlignment="1" applyProtection="1">
      <alignment vertical="center"/>
    </xf>
    <xf numFmtId="0" fontId="6" fillId="0" borderId="0" xfId="0" applyFont="1" applyFill="1" applyBorder="1" applyAlignment="1">
      <alignment vertical="center"/>
    </xf>
    <xf numFmtId="41" fontId="6" fillId="0" borderId="0" xfId="0" applyNumberFormat="1" applyFont="1" applyFill="1" applyBorder="1" applyAlignment="1" applyProtection="1">
      <alignment vertical="center"/>
    </xf>
    <xf numFmtId="0" fontId="8" fillId="0" borderId="0" xfId="0" applyFont="1" applyFill="1" applyAlignment="1">
      <alignment vertical="center"/>
    </xf>
    <xf numFmtId="0" fontId="3" fillId="0" borderId="10" xfId="0" applyFont="1" applyFill="1" applyBorder="1" applyAlignment="1">
      <alignment vertical="center"/>
    </xf>
    <xf numFmtId="0" fontId="4" fillId="0" borderId="0" xfId="0" applyFont="1" applyFill="1" applyBorder="1" applyAlignment="1">
      <alignment vertical="center"/>
    </xf>
    <xf numFmtId="0" fontId="8" fillId="0" borderId="11" xfId="0" applyFont="1" applyFill="1" applyBorder="1" applyAlignment="1">
      <alignment vertical="center"/>
    </xf>
    <xf numFmtId="0" fontId="4" fillId="0" borderId="11" xfId="0" applyFont="1" applyFill="1" applyBorder="1" applyAlignment="1">
      <alignment vertical="center"/>
    </xf>
    <xf numFmtId="0" fontId="6" fillId="0" borderId="0" xfId="0" applyFont="1" applyFill="1" applyAlignment="1">
      <alignment vertical="center"/>
    </xf>
    <xf numFmtId="0" fontId="3" fillId="0" borderId="4"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11" xfId="0" applyFont="1" applyFill="1" applyBorder="1" applyAlignment="1">
      <alignment vertical="center"/>
    </xf>
    <xf numFmtId="41" fontId="3" fillId="0" borderId="6" xfId="0" applyNumberFormat="1" applyFont="1" applyFill="1" applyBorder="1" applyAlignment="1" applyProtection="1">
      <alignment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distributed" vertical="center"/>
    </xf>
    <xf numFmtId="41" fontId="3" fillId="0" borderId="0" xfId="0" applyNumberFormat="1" applyFont="1" applyFill="1" applyBorder="1" applyAlignment="1" applyProtection="1">
      <alignment horizontal="center" vertical="center"/>
    </xf>
    <xf numFmtId="177" fontId="3" fillId="0" borderId="0" xfId="0" applyNumberFormat="1" applyFont="1" applyFill="1" applyBorder="1" applyAlignment="1" applyProtection="1">
      <alignment vertical="center"/>
    </xf>
    <xf numFmtId="0" fontId="3" fillId="0" borderId="11" xfId="0" applyFont="1" applyFill="1" applyBorder="1" applyAlignment="1">
      <alignment horizontal="center" vertical="center"/>
    </xf>
    <xf numFmtId="177" fontId="3" fillId="0" borderId="0" xfId="0" applyNumberFormat="1" applyFont="1" applyFill="1" applyBorder="1" applyAlignment="1" applyProtection="1">
      <alignment horizontal="right" vertical="center"/>
    </xf>
    <xf numFmtId="176" fontId="3" fillId="0" borderId="0" xfId="0" applyNumberFormat="1" applyFont="1" applyFill="1" applyAlignment="1" applyProtection="1">
      <alignment vertical="center"/>
    </xf>
    <xf numFmtId="0" fontId="3" fillId="0" borderId="11"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lignment vertical="center"/>
    </xf>
    <xf numFmtId="41" fontId="3" fillId="0" borderId="8" xfId="0" applyNumberFormat="1" applyFont="1" applyFill="1" applyBorder="1" applyAlignment="1">
      <alignment vertical="center"/>
    </xf>
    <xf numFmtId="0" fontId="3" fillId="0" borderId="14" xfId="0" applyFont="1" applyFill="1" applyBorder="1" applyAlignment="1">
      <alignment vertical="center"/>
    </xf>
    <xf numFmtId="41" fontId="3" fillId="0" borderId="8" xfId="0" applyNumberFormat="1" applyFont="1" applyFill="1" applyBorder="1" applyAlignment="1" applyProtection="1">
      <alignment vertical="center"/>
    </xf>
    <xf numFmtId="41" fontId="9" fillId="0" borderId="8" xfId="0" applyNumberFormat="1" applyFont="1" applyFill="1" applyBorder="1" applyAlignment="1" applyProtection="1">
      <alignment vertical="center"/>
    </xf>
    <xf numFmtId="41" fontId="3" fillId="0" borderId="13" xfId="0" applyNumberFormat="1" applyFont="1" applyFill="1" applyBorder="1" applyAlignment="1" applyProtection="1">
      <alignment vertical="center"/>
    </xf>
    <xf numFmtId="0" fontId="3" fillId="0" borderId="8" xfId="0" applyFont="1" applyFill="1" applyBorder="1" applyAlignment="1" applyProtection="1">
      <alignment horizontal="left" vertical="center"/>
    </xf>
    <xf numFmtId="0" fontId="3" fillId="0" borderId="15" xfId="0" applyFont="1" applyFill="1" applyBorder="1" applyAlignment="1">
      <alignment vertical="center"/>
    </xf>
    <xf numFmtId="0" fontId="3" fillId="0" borderId="2"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0" borderId="18" xfId="0" applyFont="1" applyFill="1" applyBorder="1" applyAlignment="1">
      <alignment vertical="center"/>
    </xf>
    <xf numFmtId="41" fontId="3" fillId="0" borderId="17" xfId="0" applyNumberFormat="1" applyFont="1" applyFill="1" applyBorder="1" applyAlignment="1" applyProtection="1">
      <alignment vertical="center"/>
    </xf>
    <xf numFmtId="41" fontId="3" fillId="0" borderId="19" xfId="0" applyNumberFormat="1" applyFont="1" applyFill="1" applyBorder="1" applyAlignment="1" applyProtection="1">
      <alignment vertical="center"/>
    </xf>
    <xf numFmtId="0" fontId="3" fillId="0" borderId="3" xfId="0" applyFont="1" applyFill="1" applyBorder="1" applyAlignment="1">
      <alignment vertical="center"/>
    </xf>
    <xf numFmtId="0" fontId="10" fillId="0" borderId="4" xfId="0" applyFont="1" applyFill="1" applyBorder="1" applyAlignment="1" applyProtection="1">
      <alignment horizontal="left" vertical="center"/>
    </xf>
    <xf numFmtId="0" fontId="7" fillId="0" borderId="0" xfId="0" applyFont="1" applyFill="1" applyAlignment="1">
      <alignment vertical="center"/>
    </xf>
    <xf numFmtId="0" fontId="10" fillId="0" borderId="0" xfId="0" applyFont="1" applyFill="1" applyAlignment="1" applyProtection="1">
      <alignment horizontal="left" vertical="center"/>
    </xf>
    <xf numFmtId="0" fontId="7" fillId="0" borderId="4" xfId="0" applyFont="1" applyFill="1" applyBorder="1" applyAlignment="1" applyProtection="1">
      <alignment horizontal="left" vertical="center"/>
    </xf>
    <xf numFmtId="0" fontId="3" fillId="0" borderId="4"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pplyProtection="1">
      <alignment vertical="center"/>
    </xf>
    <xf numFmtId="0" fontId="3" fillId="0" borderId="14" xfId="0" applyFont="1" applyFill="1" applyBorder="1" applyAlignment="1" applyProtection="1">
      <alignment horizontal="center" vertical="center"/>
    </xf>
    <xf numFmtId="0" fontId="3" fillId="0" borderId="8" xfId="0" applyFont="1" applyFill="1" applyBorder="1" applyAlignment="1" applyProtection="1">
      <alignment horizontal="center" vertical="center" shrinkToFit="1"/>
    </xf>
    <xf numFmtId="0" fontId="3" fillId="0" borderId="13" xfId="0" applyFont="1" applyFill="1" applyBorder="1" applyAlignment="1">
      <alignment horizontal="center" vertical="center" wrapText="1"/>
    </xf>
    <xf numFmtId="0" fontId="3" fillId="0" borderId="3" xfId="0" applyFont="1" applyFill="1" applyBorder="1" applyAlignment="1" applyProtection="1">
      <alignment horizontal="center" vertical="center"/>
    </xf>
    <xf numFmtId="0" fontId="3" fillId="0" borderId="11" xfId="0" applyFont="1" applyFill="1" applyBorder="1" applyAlignment="1" applyProtection="1">
      <alignment horizontal="left" vertical="center"/>
    </xf>
    <xf numFmtId="41" fontId="3" fillId="0" borderId="11" xfId="0" applyNumberFormat="1" applyFont="1" applyFill="1" applyBorder="1" applyAlignment="1" applyProtection="1">
      <alignment vertical="center"/>
    </xf>
    <xf numFmtId="41" fontId="3" fillId="0" borderId="12" xfId="0" applyNumberFormat="1" applyFont="1" applyFill="1" applyBorder="1" applyAlignment="1" applyProtection="1">
      <alignment vertical="center"/>
    </xf>
    <xf numFmtId="177" fontId="3" fillId="0" borderId="11" xfId="0" applyNumberFormat="1" applyFont="1" applyFill="1" applyBorder="1" applyAlignment="1" applyProtection="1">
      <alignment vertical="center"/>
    </xf>
    <xf numFmtId="177" fontId="3" fillId="0" borderId="12" xfId="0" applyNumberFormat="1" applyFont="1" applyFill="1" applyBorder="1" applyAlignment="1" applyProtection="1">
      <alignment vertical="center"/>
    </xf>
    <xf numFmtId="41" fontId="9" fillId="0" borderId="13" xfId="0" applyNumberFormat="1" applyFont="1" applyFill="1" applyBorder="1" applyAlignment="1" applyProtection="1">
      <alignment vertical="center"/>
    </xf>
    <xf numFmtId="41" fontId="9" fillId="0" borderId="4" xfId="0" applyNumberFormat="1" applyFont="1" applyFill="1" applyBorder="1" applyAlignment="1" applyProtection="1">
      <alignment vertical="center"/>
    </xf>
    <xf numFmtId="177" fontId="9" fillId="0" borderId="8" xfId="0" applyNumberFormat="1" applyFont="1" applyFill="1" applyBorder="1" applyAlignment="1" applyProtection="1">
      <alignment vertical="center"/>
    </xf>
    <xf numFmtId="177" fontId="9" fillId="0" borderId="13" xfId="0" applyNumberFormat="1" applyFont="1" applyFill="1" applyBorder="1" applyAlignment="1" applyProtection="1">
      <alignment vertical="center"/>
    </xf>
    <xf numFmtId="41" fontId="6" fillId="0" borderId="12" xfId="0" applyNumberFormat="1" applyFont="1" applyFill="1" applyBorder="1" applyAlignment="1" applyProtection="1">
      <alignment vertical="center"/>
    </xf>
    <xf numFmtId="41" fontId="6" fillId="0" borderId="11" xfId="0" applyNumberFormat="1" applyFont="1" applyFill="1" applyBorder="1" applyAlignment="1" applyProtection="1">
      <alignment vertical="center"/>
    </xf>
    <xf numFmtId="177" fontId="6" fillId="0" borderId="11" xfId="0" applyNumberFormat="1" applyFont="1" applyFill="1" applyBorder="1" applyAlignment="1" applyProtection="1">
      <alignment vertical="center"/>
    </xf>
    <xf numFmtId="177" fontId="6" fillId="0" borderId="12" xfId="0" applyNumberFormat="1" applyFont="1" applyFill="1" applyBorder="1" applyAlignment="1" applyProtection="1">
      <alignment vertical="center"/>
    </xf>
    <xf numFmtId="0" fontId="3" fillId="0" borderId="10" xfId="0" applyFont="1" applyFill="1" applyBorder="1" applyAlignment="1" applyProtection="1">
      <alignment horizontal="distributed" vertical="center"/>
    </xf>
    <xf numFmtId="41" fontId="3" fillId="0" borderId="10" xfId="0" applyNumberFormat="1" applyFont="1" applyFill="1" applyBorder="1" applyAlignment="1" applyProtection="1">
      <alignment vertical="center"/>
    </xf>
    <xf numFmtId="41" fontId="3" fillId="0" borderId="11" xfId="0" applyNumberFormat="1" applyFont="1" applyFill="1" applyBorder="1" applyAlignment="1" applyProtection="1">
      <alignment horizontal="right" vertical="center"/>
    </xf>
    <xf numFmtId="41" fontId="3" fillId="0" borderId="12" xfId="0" applyNumberFormat="1" applyFont="1" applyFill="1" applyBorder="1" applyAlignment="1" applyProtection="1">
      <alignment horizontal="right" vertical="center"/>
    </xf>
    <xf numFmtId="0" fontId="3" fillId="0" borderId="11" xfId="0" applyFont="1" applyFill="1" applyBorder="1" applyAlignment="1">
      <alignment horizontal="center" vertical="center" textRotation="255"/>
    </xf>
    <xf numFmtId="0" fontId="11" fillId="0" borderId="0" xfId="0" applyFont="1" applyFill="1" applyBorder="1" applyAlignment="1" applyProtection="1">
      <alignment horizontal="left" vertical="center"/>
    </xf>
    <xf numFmtId="0" fontId="3" fillId="0" borderId="5"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13" xfId="0" applyFont="1" applyFill="1" applyBorder="1" applyAlignment="1">
      <alignment horizontal="center" vertical="center"/>
    </xf>
    <xf numFmtId="41" fontId="3" fillId="0" borderId="3" xfId="0" applyNumberFormat="1" applyFont="1" applyFill="1" applyBorder="1" applyAlignment="1" applyProtection="1">
      <alignment vertical="center"/>
    </xf>
    <xf numFmtId="0" fontId="3" fillId="0" borderId="3" xfId="0" applyFont="1" applyFill="1" applyBorder="1" applyAlignment="1" applyProtection="1">
      <alignment horizontal="left" vertical="center"/>
    </xf>
    <xf numFmtId="41" fontId="3" fillId="0" borderId="5" xfId="0" applyNumberFormat="1" applyFont="1" applyFill="1" applyBorder="1" applyAlignment="1" applyProtection="1">
      <alignment vertical="center"/>
    </xf>
    <xf numFmtId="41" fontId="3" fillId="0" borderId="14" xfId="0" applyNumberFormat="1" applyFont="1" applyFill="1" applyBorder="1" applyAlignment="1" applyProtection="1">
      <alignment vertical="center"/>
    </xf>
    <xf numFmtId="41" fontId="6" fillId="0" borderId="11" xfId="0" applyNumberFormat="1" applyFont="1" applyFill="1" applyBorder="1" applyAlignment="1">
      <alignment vertical="center"/>
    </xf>
    <xf numFmtId="0" fontId="3" fillId="0" borderId="14" xfId="0" applyFont="1" applyFill="1" applyBorder="1" applyAlignment="1">
      <alignment horizontal="center" vertical="center"/>
    </xf>
    <xf numFmtId="0" fontId="3" fillId="0" borderId="0" xfId="0" applyFont="1" applyFill="1" applyBorder="1" applyAlignment="1" applyProtection="1">
      <alignment vertical="center"/>
    </xf>
    <xf numFmtId="41" fontId="3" fillId="0" borderId="11" xfId="0" applyNumberFormat="1" applyFont="1" applyFill="1" applyBorder="1" applyAlignment="1" applyProtection="1">
      <alignment vertical="center" shrinkToFit="1"/>
    </xf>
    <xf numFmtId="41" fontId="3" fillId="0" borderId="12" xfId="0" applyNumberFormat="1" applyFont="1" applyFill="1" applyBorder="1" applyAlignment="1" applyProtection="1">
      <alignment vertical="center" shrinkToFit="1"/>
    </xf>
    <xf numFmtId="41" fontId="3" fillId="0" borderId="14" xfId="0" applyNumberFormat="1" applyFont="1" applyFill="1" applyBorder="1" applyAlignment="1" applyProtection="1">
      <alignment vertical="center" shrinkToFit="1"/>
    </xf>
    <xf numFmtId="41" fontId="9" fillId="0" borderId="8" xfId="0" applyNumberFormat="1" applyFont="1" applyFill="1" applyBorder="1" applyAlignment="1" applyProtection="1">
      <alignment vertical="center" shrinkToFit="1"/>
    </xf>
    <xf numFmtId="0" fontId="3" fillId="0" borderId="0" xfId="0" applyFont="1" applyFill="1" applyBorder="1" applyAlignment="1">
      <alignment horizontal="center" vertical="center" textRotation="255"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5"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0" xfId="21" applyFont="1" applyFill="1" applyBorder="1" applyAlignment="1">
      <alignment vertical="center"/>
    </xf>
    <xf numFmtId="0" fontId="4" fillId="0" borderId="0" xfId="21" applyFont="1" applyFill="1" applyAlignment="1">
      <alignment vertical="center"/>
    </xf>
    <xf numFmtId="0" fontId="4" fillId="0" borderId="0" xfId="21" applyFont="1" applyFill="1" applyBorder="1" applyAlignment="1">
      <alignment vertical="center"/>
    </xf>
    <xf numFmtId="0" fontId="3" fillId="0" borderId="10" xfId="21" applyFont="1" applyFill="1" applyBorder="1" applyAlignment="1">
      <alignment vertical="center"/>
    </xf>
    <xf numFmtId="0" fontId="22" fillId="0" borderId="8" xfId="21" applyFont="1" applyFill="1" applyBorder="1" applyAlignment="1" applyProtection="1">
      <alignment horizontal="center" vertical="center"/>
    </xf>
    <xf numFmtId="0" fontId="22" fillId="0" borderId="3" xfId="21" applyFont="1" applyFill="1" applyBorder="1" applyAlignment="1" applyProtection="1">
      <alignment horizontal="center" vertical="center"/>
    </xf>
    <xf numFmtId="41" fontId="22" fillId="0" borderId="4" xfId="21" applyNumberFormat="1" applyFont="1" applyFill="1" applyBorder="1" applyAlignment="1">
      <alignment vertical="center"/>
    </xf>
    <xf numFmtId="41" fontId="23" fillId="0" borderId="8" xfId="21" applyNumberFormat="1" applyFont="1" applyFill="1" applyBorder="1" applyAlignment="1">
      <alignment vertical="center"/>
    </xf>
    <xf numFmtId="41" fontId="22" fillId="0" borderId="8" xfId="21" applyNumberFormat="1" applyFont="1" applyFill="1" applyBorder="1" applyAlignment="1">
      <alignment vertical="center"/>
    </xf>
    <xf numFmtId="41" fontId="22" fillId="0" borderId="13" xfId="21" applyNumberFormat="1" applyFont="1" applyFill="1" applyBorder="1" applyAlignment="1">
      <alignment vertical="center"/>
    </xf>
    <xf numFmtId="0" fontId="22" fillId="0" borderId="15" xfId="21" applyFont="1" applyFill="1" applyBorder="1" applyAlignment="1">
      <alignment vertical="center"/>
    </xf>
    <xf numFmtId="0" fontId="22" fillId="0" borderId="16" xfId="21" applyFont="1" applyFill="1" applyBorder="1" applyAlignment="1">
      <alignment vertical="center"/>
    </xf>
    <xf numFmtId="0" fontId="22" fillId="0" borderId="10" xfId="21" applyFont="1" applyFill="1" applyBorder="1" applyAlignment="1">
      <alignment vertical="center"/>
    </xf>
    <xf numFmtId="41" fontId="22" fillId="0" borderId="4" xfId="21" applyNumberFormat="1" applyFont="1" applyFill="1" applyBorder="1" applyAlignment="1" applyProtection="1">
      <alignment vertical="center"/>
    </xf>
    <xf numFmtId="41" fontId="22" fillId="0" borderId="8" xfId="21" applyNumberFormat="1" applyFont="1" applyFill="1" applyBorder="1" applyAlignment="1" applyProtection="1">
      <alignment vertical="center"/>
    </xf>
    <xf numFmtId="41" fontId="22" fillId="0" borderId="13" xfId="21" applyNumberFormat="1" applyFont="1" applyFill="1" applyBorder="1" applyAlignment="1" applyProtection="1">
      <alignment vertical="center"/>
    </xf>
    <xf numFmtId="0" fontId="6" fillId="0" borderId="10" xfId="21" applyFont="1" applyFill="1" applyBorder="1" applyAlignment="1">
      <alignment vertical="center"/>
    </xf>
    <xf numFmtId="41" fontId="22" fillId="0" borderId="13" xfId="21" applyNumberFormat="1" applyFont="1" applyFill="1" applyBorder="1" applyAlignment="1">
      <alignment horizontal="right" vertical="center"/>
    </xf>
    <xf numFmtId="0" fontId="8" fillId="0" borderId="0" xfId="21" applyFont="1" applyFill="1" applyAlignment="1">
      <alignment vertical="center"/>
    </xf>
    <xf numFmtId="0" fontId="22" fillId="0" borderId="8" xfId="21" applyFont="1" applyFill="1" applyBorder="1" applyAlignment="1" applyProtection="1">
      <alignment horizontal="left" vertical="center"/>
    </xf>
    <xf numFmtId="0" fontId="22" fillId="0" borderId="9" xfId="21" applyFont="1" applyFill="1" applyBorder="1" applyAlignment="1">
      <alignment vertical="center"/>
    </xf>
    <xf numFmtId="41" fontId="22" fillId="0" borderId="2" xfId="21" applyNumberFormat="1" applyFont="1" applyFill="1" applyBorder="1" applyAlignment="1" applyProtection="1">
      <alignment vertical="center"/>
    </xf>
    <xf numFmtId="41" fontId="22" fillId="0" borderId="15" xfId="21" applyNumberFormat="1" applyFont="1" applyFill="1" applyBorder="1" applyAlignment="1" applyProtection="1">
      <alignment vertical="center"/>
    </xf>
    <xf numFmtId="41" fontId="22" fillId="0" borderId="3" xfId="21" applyNumberFormat="1" applyFont="1" applyFill="1" applyBorder="1" applyAlignment="1" applyProtection="1">
      <alignment vertical="center"/>
    </xf>
    <xf numFmtId="0" fontId="22" fillId="0" borderId="15" xfId="21" applyFont="1" applyFill="1" applyBorder="1" applyAlignment="1" applyProtection="1">
      <alignment horizontal="left" vertical="center"/>
    </xf>
    <xf numFmtId="0" fontId="22" fillId="0" borderId="3" xfId="21" applyFont="1" applyFill="1" applyBorder="1" applyAlignment="1">
      <alignment vertical="center"/>
    </xf>
    <xf numFmtId="41" fontId="22" fillId="0" borderId="9" xfId="21" applyNumberFormat="1" applyFont="1" applyFill="1" applyBorder="1" applyAlignment="1">
      <alignment vertical="center"/>
    </xf>
    <xf numFmtId="0" fontId="22" fillId="0" borderId="8" xfId="21" applyFont="1" applyFill="1" applyBorder="1" applyAlignment="1">
      <alignment vertical="center"/>
    </xf>
    <xf numFmtId="177" fontId="22" fillId="0" borderId="4" xfId="21" applyNumberFormat="1" applyFont="1" applyFill="1" applyBorder="1" applyAlignment="1">
      <alignment vertical="center"/>
    </xf>
    <xf numFmtId="177" fontId="23" fillId="0" borderId="8" xfId="21" applyNumberFormat="1" applyFont="1" applyFill="1" applyBorder="1" applyAlignment="1">
      <alignment vertical="center"/>
    </xf>
    <xf numFmtId="177" fontId="22" fillId="0" borderId="8" xfId="21" applyNumberFormat="1" applyFont="1" applyFill="1" applyBorder="1" applyAlignment="1">
      <alignment vertical="center"/>
    </xf>
    <xf numFmtId="177" fontId="22" fillId="0" borderId="13" xfId="21" applyNumberFormat="1" applyFont="1" applyFill="1" applyBorder="1" applyAlignment="1">
      <alignment vertical="center"/>
    </xf>
    <xf numFmtId="0" fontId="22" fillId="0" borderId="8" xfId="21" applyFont="1" applyFill="1" applyBorder="1" applyAlignment="1">
      <alignment horizontal="left" vertical="center"/>
    </xf>
    <xf numFmtId="0" fontId="6" fillId="0" borderId="0" xfId="21" applyFont="1" applyFill="1" applyBorder="1" applyAlignment="1">
      <alignment vertical="center"/>
    </xf>
    <xf numFmtId="0" fontId="3" fillId="0" borderId="0" xfId="21" applyFont="1" applyFill="1" applyAlignment="1">
      <alignment vertical="center"/>
    </xf>
    <xf numFmtId="41" fontId="6" fillId="0" borderId="12" xfId="0" applyNumberFormat="1" applyFont="1" applyFill="1" applyBorder="1" applyAlignment="1">
      <alignment vertical="center"/>
    </xf>
    <xf numFmtId="184" fontId="6" fillId="0" borderId="12" xfId="0" applyNumberFormat="1" applyFont="1" applyFill="1" applyBorder="1" applyAlignment="1" applyProtection="1">
      <alignment vertical="center"/>
    </xf>
    <xf numFmtId="184" fontId="6" fillId="0" borderId="11" xfId="0" applyNumberFormat="1" applyFont="1" applyFill="1" applyBorder="1" applyAlignment="1" applyProtection="1">
      <alignment vertical="center"/>
    </xf>
    <xf numFmtId="184" fontId="9" fillId="0" borderId="8" xfId="0" applyNumberFormat="1" applyFont="1" applyFill="1" applyBorder="1" applyAlignment="1" applyProtection="1">
      <alignment vertical="center"/>
    </xf>
    <xf numFmtId="41" fontId="3" fillId="0" borderId="13" xfId="0" applyNumberFormat="1" applyFont="1" applyFill="1" applyBorder="1" applyAlignment="1">
      <alignment vertical="center"/>
    </xf>
    <xf numFmtId="41" fontId="9" fillId="0" borderId="8" xfId="0" applyNumberFormat="1" applyFont="1" applyFill="1" applyBorder="1" applyAlignment="1">
      <alignment vertical="center"/>
    </xf>
    <xf numFmtId="0" fontId="6" fillId="0" borderId="11" xfId="0" applyFont="1" applyFill="1" applyBorder="1" applyAlignment="1">
      <alignment vertical="center"/>
    </xf>
    <xf numFmtId="41" fontId="3" fillId="0" borderId="13" xfId="0" applyNumberFormat="1" applyFont="1" applyFill="1" applyBorder="1" applyAlignment="1">
      <alignment horizontal="right" vertical="center"/>
    </xf>
    <xf numFmtId="41" fontId="9" fillId="0" borderId="13" xfId="0" applyNumberFormat="1" applyFont="1" applyFill="1" applyBorder="1" applyAlignment="1" applyProtection="1">
      <alignment vertical="center" shrinkToFit="1"/>
    </xf>
    <xf numFmtId="0" fontId="3" fillId="0" borderId="6" xfId="0" applyFont="1" applyFill="1" applyBorder="1" applyAlignment="1">
      <alignment horizontal="center" vertical="center" textRotation="255" wrapText="1"/>
    </xf>
    <xf numFmtId="0" fontId="22" fillId="0" borderId="11" xfId="21" applyFont="1" applyFill="1" applyBorder="1" applyAlignment="1" applyProtection="1">
      <alignment horizontal="left" vertical="center"/>
    </xf>
    <xf numFmtId="0" fontId="22" fillId="0" borderId="11" xfId="21" applyFont="1" applyFill="1" applyBorder="1" applyAlignment="1">
      <alignment vertical="center"/>
    </xf>
    <xf numFmtId="177" fontId="3" fillId="0" borderId="5" xfId="0" applyNumberFormat="1" applyFont="1" applyFill="1" applyBorder="1" applyAlignment="1" applyProtection="1">
      <alignment vertical="center"/>
    </xf>
    <xf numFmtId="177" fontId="3" fillId="0" borderId="14" xfId="0" applyNumberFormat="1" applyFont="1" applyFill="1" applyBorder="1" applyAlignment="1" applyProtection="1">
      <alignment vertical="center"/>
    </xf>
    <xf numFmtId="177" fontId="3" fillId="0" borderId="12" xfId="0" applyNumberFormat="1" applyFont="1" applyFill="1" applyBorder="1" applyAlignment="1" applyProtection="1">
      <alignment horizontal="right" vertical="center"/>
    </xf>
    <xf numFmtId="41" fontId="25" fillId="0" borderId="8" xfId="21" applyNumberFormat="1" applyFont="1" applyFill="1" applyBorder="1" applyAlignment="1">
      <alignment vertical="center"/>
    </xf>
    <xf numFmtId="0" fontId="3" fillId="0" borderId="5" xfId="0" applyFont="1" applyFill="1" applyBorder="1" applyAlignment="1">
      <alignment horizontal="center"/>
    </xf>
    <xf numFmtId="0" fontId="3" fillId="0" borderId="8" xfId="0" applyFont="1" applyFill="1" applyBorder="1" applyAlignment="1">
      <alignment horizontal="center" vertical="top"/>
    </xf>
    <xf numFmtId="188" fontId="22" fillId="0" borderId="8" xfId="21" applyNumberFormat="1" applyFont="1" applyFill="1" applyBorder="1" applyAlignment="1">
      <alignment vertical="center"/>
    </xf>
    <xf numFmtId="0" fontId="26" fillId="0" borderId="0" xfId="0" applyFont="1" applyFill="1" applyBorder="1" applyAlignment="1" applyProtection="1">
      <alignment horizontal="left" vertical="center"/>
    </xf>
    <xf numFmtId="41" fontId="6" fillId="4" borderId="12" xfId="0" applyNumberFormat="1" applyFont="1" applyFill="1" applyBorder="1" applyAlignment="1" applyProtection="1">
      <alignment vertical="center"/>
    </xf>
    <xf numFmtId="41" fontId="6" fillId="4" borderId="11" xfId="0" applyNumberFormat="1" applyFont="1" applyFill="1" applyBorder="1" applyAlignment="1" applyProtection="1">
      <alignment vertical="center"/>
    </xf>
    <xf numFmtId="0" fontId="6" fillId="4" borderId="0" xfId="0" applyFont="1" applyFill="1" applyBorder="1" applyAlignment="1">
      <alignment vertical="center"/>
    </xf>
    <xf numFmtId="177" fontId="6" fillId="4" borderId="11" xfId="0" applyNumberFormat="1" applyFont="1" applyFill="1" applyBorder="1" applyAlignment="1" applyProtection="1">
      <alignment vertical="center"/>
    </xf>
    <xf numFmtId="177" fontId="6" fillId="4" borderId="12" xfId="0" applyNumberFormat="1" applyFont="1" applyFill="1" applyBorder="1" applyAlignment="1" applyProtection="1">
      <alignment horizontal="right" vertical="center"/>
    </xf>
    <xf numFmtId="0" fontId="8" fillId="4" borderId="0" xfId="0" applyFont="1" applyFill="1" applyAlignment="1">
      <alignment vertical="center"/>
    </xf>
    <xf numFmtId="177" fontId="6" fillId="4" borderId="10" xfId="0" applyNumberFormat="1" applyFont="1" applyFill="1" applyBorder="1" applyAlignment="1" applyProtection="1">
      <alignment vertical="center"/>
    </xf>
    <xf numFmtId="41" fontId="6" fillId="4" borderId="11" xfId="0" applyNumberFormat="1" applyFont="1" applyFill="1" applyBorder="1" applyAlignment="1" applyProtection="1">
      <alignment horizontal="right" vertical="center"/>
    </xf>
    <xf numFmtId="0" fontId="3" fillId="4" borderId="0" xfId="0" applyFont="1" applyFill="1" applyBorder="1" applyAlignment="1">
      <alignment vertical="center"/>
    </xf>
    <xf numFmtId="184" fontId="6" fillId="4" borderId="12" xfId="0" applyNumberFormat="1" applyFont="1" applyFill="1" applyBorder="1" applyAlignment="1" applyProtection="1">
      <alignment vertical="center"/>
    </xf>
    <xf numFmtId="0" fontId="3" fillId="4" borderId="0" xfId="0" applyFont="1" applyFill="1" applyAlignment="1">
      <alignment vertical="center"/>
    </xf>
    <xf numFmtId="41" fontId="3" fillId="4" borderId="12" xfId="0" applyNumberFormat="1" applyFont="1" applyFill="1" applyBorder="1" applyAlignment="1" applyProtection="1">
      <alignment vertical="center"/>
    </xf>
    <xf numFmtId="41" fontId="6" fillId="4" borderId="12" xfId="0" applyNumberFormat="1" applyFont="1" applyFill="1" applyBorder="1" applyAlignment="1" applyProtection="1">
      <alignment horizontal="right" vertical="center"/>
    </xf>
    <xf numFmtId="177" fontId="6" fillId="0" borderId="12" xfId="0" applyNumberFormat="1" applyFont="1" applyFill="1" applyBorder="1" applyAlignment="1" applyProtection="1">
      <alignment horizontal="right" vertical="center"/>
    </xf>
    <xf numFmtId="0" fontId="3" fillId="0" borderId="11" xfId="0" applyFont="1" applyFill="1" applyBorder="1" applyAlignment="1" applyProtection="1">
      <alignment vertical="center"/>
    </xf>
    <xf numFmtId="41" fontId="9" fillId="0" borderId="20" xfId="0" applyNumberFormat="1" applyFont="1" applyFill="1" applyBorder="1" applyAlignment="1">
      <alignment vertical="center"/>
    </xf>
    <xf numFmtId="187" fontId="9" fillId="0" borderId="13" xfId="0" applyNumberFormat="1" applyFont="1" applyFill="1" applyBorder="1" applyAlignment="1" applyProtection="1">
      <alignment horizontal="right" vertical="center"/>
    </xf>
    <xf numFmtId="177" fontId="6" fillId="4" borderId="12" xfId="0" applyNumberFormat="1" applyFont="1" applyFill="1" applyBorder="1" applyAlignment="1" applyProtection="1">
      <alignment vertical="center"/>
    </xf>
    <xf numFmtId="41" fontId="3" fillId="0" borderId="3" xfId="0" applyNumberFormat="1" applyFont="1" applyFill="1" applyBorder="1" applyAlignment="1">
      <alignment vertical="center"/>
    </xf>
    <xf numFmtId="0" fontId="11" fillId="0" borderId="15"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179" fontId="3" fillId="0" borderId="14" xfId="0" applyNumberFormat="1" applyFont="1" applyFill="1" applyBorder="1" applyAlignment="1" applyProtection="1">
      <alignment vertical="center"/>
    </xf>
    <xf numFmtId="41" fontId="6" fillId="0" borderId="21" xfId="0" applyNumberFormat="1" applyFont="1" applyFill="1" applyBorder="1" applyAlignment="1" applyProtection="1">
      <alignment vertical="center"/>
    </xf>
    <xf numFmtId="41" fontId="6" fillId="0" borderId="22" xfId="0" applyNumberFormat="1" applyFont="1" applyFill="1" applyBorder="1" applyAlignment="1" applyProtection="1">
      <alignment vertical="center"/>
    </xf>
    <xf numFmtId="41" fontId="6" fillId="0" borderId="24" xfId="0" applyNumberFormat="1" applyFont="1" applyFill="1" applyBorder="1" applyAlignment="1" applyProtection="1">
      <alignment vertical="center"/>
    </xf>
    <xf numFmtId="177" fontId="6" fillId="0" borderId="25" xfId="0" applyNumberFormat="1" applyFont="1" applyFill="1" applyBorder="1" applyAlignment="1" applyProtection="1">
      <alignment vertical="center"/>
    </xf>
    <xf numFmtId="177" fontId="6" fillId="0" borderId="24" xfId="0" applyNumberFormat="1" applyFont="1" applyFill="1" applyBorder="1" applyAlignment="1" applyProtection="1">
      <alignment vertical="center"/>
    </xf>
    <xf numFmtId="177" fontId="6" fillId="0" borderId="24" xfId="20" applyNumberFormat="1" applyFont="1" applyFill="1" applyBorder="1" applyAlignment="1" applyProtection="1">
      <alignment vertical="center"/>
    </xf>
    <xf numFmtId="187" fontId="9" fillId="0" borderId="21" xfId="0" applyNumberFormat="1" applyFont="1" applyFill="1" applyBorder="1" applyAlignment="1" applyProtection="1">
      <alignment horizontal="right" vertical="center"/>
    </xf>
    <xf numFmtId="41" fontId="6" fillId="0" borderId="25" xfId="0" applyNumberFormat="1" applyFont="1" applyFill="1" applyBorder="1" applyAlignment="1" applyProtection="1">
      <alignment vertical="center"/>
    </xf>
    <xf numFmtId="0" fontId="8" fillId="0" borderId="23" xfId="0" applyFont="1" applyFill="1" applyBorder="1" applyAlignment="1">
      <alignment vertical="center"/>
    </xf>
    <xf numFmtId="0" fontId="3" fillId="5" borderId="25" xfId="0" applyFont="1" applyFill="1" applyBorder="1" applyAlignment="1">
      <alignment horizontal="center" vertical="center"/>
    </xf>
    <xf numFmtId="0" fontId="3" fillId="5" borderId="26" xfId="0" applyFont="1" applyFill="1" applyBorder="1" applyAlignment="1" applyProtection="1">
      <alignment horizontal="distributed" vertical="center"/>
    </xf>
    <xf numFmtId="178" fontId="3" fillId="5" borderId="24" xfId="0" quotePrefix="1" applyNumberFormat="1" applyFont="1" applyFill="1" applyBorder="1" applyAlignment="1" applyProtection="1">
      <alignment horizontal="right" vertical="center"/>
    </xf>
    <xf numFmtId="185" fontId="3" fillId="5" borderId="24" xfId="0" quotePrefix="1" applyNumberFormat="1" applyFont="1" applyFill="1" applyBorder="1" applyAlignment="1" applyProtection="1">
      <alignment horizontal="right" vertical="center"/>
    </xf>
    <xf numFmtId="0" fontId="3" fillId="5" borderId="23" xfId="0" applyFont="1" applyFill="1" applyBorder="1" applyAlignment="1">
      <alignment vertical="center"/>
    </xf>
    <xf numFmtId="186" fontId="3" fillId="5" borderId="25" xfId="0" quotePrefix="1" applyNumberFormat="1" applyFont="1" applyFill="1" applyBorder="1" applyAlignment="1" applyProtection="1">
      <alignment vertical="center"/>
    </xf>
    <xf numFmtId="41" fontId="3" fillId="5" borderId="24" xfId="0" applyNumberFormat="1" applyFont="1" applyFill="1" applyBorder="1" applyAlignment="1" applyProtection="1">
      <alignment horizontal="right" vertical="center"/>
    </xf>
    <xf numFmtId="0" fontId="24" fillId="5" borderId="25" xfId="0" applyFont="1" applyFill="1" applyBorder="1" applyAlignment="1">
      <alignment horizontal="center" vertical="center"/>
    </xf>
    <xf numFmtId="0" fontId="24" fillId="5" borderId="26" xfId="0" applyFont="1" applyFill="1" applyBorder="1" applyAlignment="1" applyProtection="1">
      <alignment horizontal="distributed" vertical="center"/>
    </xf>
    <xf numFmtId="0" fontId="24" fillId="5" borderId="23"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pplyProtection="1">
      <alignment horizontal="distributed" vertical="center"/>
    </xf>
    <xf numFmtId="41" fontId="3" fillId="0" borderId="29" xfId="0" applyNumberFormat="1" applyFont="1" applyFill="1" applyBorder="1" applyAlignment="1" applyProtection="1">
      <alignment vertical="center"/>
    </xf>
    <xf numFmtId="41" fontId="3" fillId="0" borderId="29" xfId="0" applyNumberFormat="1" applyFont="1" applyFill="1" applyBorder="1" applyAlignment="1" applyProtection="1">
      <alignment horizontal="right" vertical="center"/>
    </xf>
    <xf numFmtId="41" fontId="3" fillId="0" borderId="27" xfId="0" applyNumberFormat="1" applyFont="1" applyFill="1" applyBorder="1" applyAlignment="1" applyProtection="1">
      <alignment vertical="center"/>
    </xf>
    <xf numFmtId="0" fontId="3" fillId="0" borderId="30" xfId="0" applyFont="1" applyFill="1" applyBorder="1" applyAlignment="1">
      <alignment vertical="center"/>
    </xf>
    <xf numFmtId="41" fontId="3" fillId="0" borderId="27" xfId="0" applyNumberFormat="1" applyFont="1" applyFill="1" applyBorder="1" applyAlignment="1" applyProtection="1">
      <alignment horizontal="right" vertical="center"/>
    </xf>
    <xf numFmtId="177" fontId="3" fillId="0" borderId="27" xfId="0" applyNumberFormat="1" applyFont="1" applyFill="1" applyBorder="1" applyAlignment="1" applyProtection="1">
      <alignment vertical="center"/>
    </xf>
    <xf numFmtId="177" fontId="3" fillId="0" borderId="29" xfId="0" applyNumberFormat="1" applyFont="1" applyFill="1" applyBorder="1" applyAlignment="1" applyProtection="1">
      <alignment vertical="center"/>
    </xf>
    <xf numFmtId="177" fontId="3" fillId="0" borderId="29" xfId="0" applyNumberFormat="1" applyFont="1" applyFill="1" applyBorder="1" applyAlignment="1" applyProtection="1">
      <alignment horizontal="right" vertical="center"/>
    </xf>
    <xf numFmtId="41" fontId="3" fillId="0" borderId="30" xfId="0" applyNumberFormat="1" applyFont="1" applyFill="1" applyBorder="1" applyAlignment="1" applyProtection="1">
      <alignment vertical="center"/>
    </xf>
    <xf numFmtId="0" fontId="4" fillId="0" borderId="30" xfId="0" applyFont="1" applyFill="1" applyBorder="1" applyAlignment="1">
      <alignment vertical="center"/>
    </xf>
    <xf numFmtId="0" fontId="3" fillId="0" borderId="25" xfId="0" applyFont="1" applyFill="1" applyBorder="1" applyAlignment="1" applyProtection="1">
      <alignment horizontal="center" vertical="center" textRotation="255"/>
    </xf>
    <xf numFmtId="0" fontId="3" fillId="0" borderId="26" xfId="0" applyFont="1" applyFill="1" applyBorder="1" applyAlignment="1" applyProtection="1">
      <alignment horizontal="distributed" vertical="center"/>
    </xf>
    <xf numFmtId="41" fontId="3" fillId="0" borderId="24" xfId="0" applyNumberFormat="1" applyFont="1" applyFill="1" applyBorder="1" applyAlignment="1" applyProtection="1">
      <alignment vertical="center"/>
    </xf>
    <xf numFmtId="41" fontId="3" fillId="0" borderId="25" xfId="0" applyNumberFormat="1" applyFont="1" applyFill="1" applyBorder="1" applyAlignment="1" applyProtection="1">
      <alignment vertical="center"/>
    </xf>
    <xf numFmtId="41" fontId="3" fillId="0" borderId="25" xfId="0" applyNumberFormat="1" applyFont="1" applyFill="1" applyBorder="1" applyAlignment="1" applyProtection="1">
      <alignment horizontal="right" vertical="center"/>
    </xf>
    <xf numFmtId="0" fontId="3" fillId="0" borderId="23" xfId="0" applyFont="1" applyFill="1" applyBorder="1" applyAlignment="1">
      <alignment vertical="center"/>
    </xf>
    <xf numFmtId="41" fontId="3" fillId="0" borderId="24" xfId="0" applyNumberFormat="1" applyFont="1" applyFill="1" applyBorder="1" applyAlignment="1" applyProtection="1">
      <alignment horizontal="right" vertical="center"/>
    </xf>
    <xf numFmtId="177" fontId="3" fillId="0" borderId="25" xfId="0" applyNumberFormat="1" applyFont="1" applyFill="1" applyBorder="1" applyAlignment="1" applyProtection="1">
      <alignment vertical="center"/>
    </xf>
    <xf numFmtId="177" fontId="3" fillId="0" borderId="24" xfId="0" applyNumberFormat="1" applyFont="1" applyFill="1" applyBorder="1" applyAlignment="1" applyProtection="1">
      <alignment vertical="center"/>
    </xf>
    <xf numFmtId="177" fontId="3" fillId="0" borderId="24" xfId="0" applyNumberFormat="1" applyFont="1" applyFill="1" applyBorder="1" applyAlignment="1" applyProtection="1">
      <alignment horizontal="right" vertical="center"/>
    </xf>
    <xf numFmtId="41" fontId="3" fillId="0" borderId="23" xfId="0" applyNumberFormat="1" applyFont="1" applyFill="1" applyBorder="1" applyAlignment="1" applyProtection="1">
      <alignment vertical="center"/>
    </xf>
    <xf numFmtId="0" fontId="4" fillId="0" borderId="23" xfId="0" applyFont="1" applyFill="1" applyBorder="1" applyAlignment="1">
      <alignment vertical="center"/>
    </xf>
    <xf numFmtId="0" fontId="3" fillId="0" borderId="27" xfId="0" applyFont="1" applyFill="1" applyBorder="1" applyAlignment="1" applyProtection="1">
      <alignment horizontal="center" vertical="center" textRotation="255"/>
    </xf>
    <xf numFmtId="0" fontId="3" fillId="0" borderId="31" xfId="0" applyFont="1" applyFill="1" applyBorder="1" applyAlignment="1" applyProtection="1">
      <alignment horizontal="center" vertical="center" textRotation="255"/>
    </xf>
    <xf numFmtId="0" fontId="3" fillId="0" borderId="32" xfId="0" applyFont="1" applyFill="1" applyBorder="1" applyAlignment="1" applyProtection="1">
      <alignment horizontal="distributed" vertical="center"/>
    </xf>
    <xf numFmtId="41" fontId="3" fillId="0" borderId="33" xfId="0" applyNumberFormat="1" applyFont="1" applyFill="1" applyBorder="1" applyAlignment="1" applyProtection="1">
      <alignment vertical="center"/>
    </xf>
    <xf numFmtId="41" fontId="3" fillId="0" borderId="31" xfId="0" applyNumberFormat="1" applyFont="1" applyFill="1" applyBorder="1" applyAlignment="1" applyProtection="1">
      <alignment vertical="center"/>
    </xf>
    <xf numFmtId="0" fontId="3" fillId="0" borderId="34" xfId="0" applyFont="1" applyFill="1" applyBorder="1" applyAlignment="1">
      <alignment vertical="center"/>
    </xf>
    <xf numFmtId="41" fontId="3" fillId="0" borderId="31" xfId="0" applyNumberFormat="1" applyFont="1" applyFill="1" applyBorder="1" applyAlignment="1" applyProtection="1">
      <alignment horizontal="right" vertical="center"/>
    </xf>
    <xf numFmtId="41" fontId="3" fillId="0" borderId="33" xfId="0" applyNumberFormat="1" applyFont="1" applyFill="1" applyBorder="1" applyAlignment="1" applyProtection="1">
      <alignment horizontal="right" vertical="center"/>
    </xf>
    <xf numFmtId="177" fontId="3" fillId="0" borderId="31" xfId="0" applyNumberFormat="1" applyFont="1" applyFill="1" applyBorder="1" applyAlignment="1" applyProtection="1">
      <alignment vertical="center"/>
    </xf>
    <xf numFmtId="177" fontId="3" fillId="0" borderId="33" xfId="0" applyNumberFormat="1" applyFont="1" applyFill="1" applyBorder="1" applyAlignment="1" applyProtection="1">
      <alignment vertical="center"/>
    </xf>
    <xf numFmtId="177" fontId="3" fillId="0" borderId="33" xfId="0" applyNumberFormat="1" applyFont="1" applyFill="1" applyBorder="1" applyAlignment="1" applyProtection="1">
      <alignment horizontal="right" vertical="center"/>
    </xf>
    <xf numFmtId="41" fontId="3" fillId="0" borderId="34" xfId="0" applyNumberFormat="1" applyFont="1" applyFill="1" applyBorder="1" applyAlignment="1" applyProtection="1">
      <alignment vertical="center"/>
    </xf>
    <xf numFmtId="0" fontId="4" fillId="0" borderId="34" xfId="0" applyFont="1" applyFill="1" applyBorder="1" applyAlignment="1">
      <alignment vertical="center"/>
    </xf>
    <xf numFmtId="0" fontId="3" fillId="0" borderId="25" xfId="0" applyFont="1" applyFill="1" applyBorder="1" applyAlignment="1">
      <alignment horizontal="center" vertical="center" textRotation="255"/>
    </xf>
    <xf numFmtId="0" fontId="3" fillId="0" borderId="31" xfId="0" applyFont="1" applyFill="1" applyBorder="1" applyAlignment="1">
      <alignment horizontal="center" vertical="center" textRotation="255"/>
    </xf>
    <xf numFmtId="41" fontId="3" fillId="0" borderId="26" xfId="0" applyNumberFormat="1" applyFont="1" applyFill="1" applyBorder="1" applyAlignment="1" applyProtection="1">
      <alignment vertical="center"/>
    </xf>
    <xf numFmtId="0" fontId="3" fillId="0" borderId="27" xfId="0" applyFont="1" applyFill="1" applyBorder="1" applyAlignment="1">
      <alignment horizontal="center" vertical="center" textRotation="255"/>
    </xf>
    <xf numFmtId="41" fontId="3" fillId="0" borderId="28" xfId="0" applyNumberFormat="1" applyFont="1" applyFill="1" applyBorder="1" applyAlignment="1" applyProtection="1">
      <alignment vertical="center"/>
    </xf>
    <xf numFmtId="177" fontId="3" fillId="0" borderId="34" xfId="0" applyNumberFormat="1" applyFont="1" applyFill="1" applyBorder="1" applyAlignment="1" applyProtection="1">
      <alignment vertical="center"/>
    </xf>
    <xf numFmtId="41" fontId="3" fillId="0" borderId="32" xfId="0" applyNumberFormat="1" applyFont="1" applyFill="1" applyBorder="1" applyAlignment="1" applyProtection="1">
      <alignment vertical="center"/>
    </xf>
    <xf numFmtId="41" fontId="3" fillId="0" borderId="31" xfId="0" applyNumberFormat="1" applyFont="1" applyFill="1" applyBorder="1" applyAlignment="1">
      <alignment vertical="center"/>
    </xf>
    <xf numFmtId="41" fontId="3" fillId="0" borderId="33" xfId="0" applyNumberFormat="1" applyFont="1" applyFill="1" applyBorder="1" applyAlignment="1">
      <alignment vertical="center"/>
    </xf>
    <xf numFmtId="0" fontId="3" fillId="0" borderId="35" xfId="0" applyFont="1" applyFill="1" applyBorder="1" applyAlignment="1" applyProtection="1">
      <alignment horizontal="center" vertical="center" textRotation="255"/>
    </xf>
    <xf numFmtId="0" fontId="3" fillId="0" borderId="36" xfId="0" applyFont="1" applyFill="1" applyBorder="1" applyAlignment="1" applyProtection="1">
      <alignment horizontal="distributed" vertical="center"/>
    </xf>
    <xf numFmtId="41" fontId="3" fillId="0" borderId="37" xfId="0" applyNumberFormat="1" applyFont="1" applyFill="1" applyBorder="1" applyAlignment="1" applyProtection="1">
      <alignment vertical="center"/>
    </xf>
    <xf numFmtId="41" fontId="3" fillId="0" borderId="35" xfId="0" applyNumberFormat="1" applyFont="1" applyFill="1" applyBorder="1" applyAlignment="1" applyProtection="1">
      <alignment vertical="center"/>
    </xf>
    <xf numFmtId="41" fontId="3" fillId="0" borderId="35" xfId="0" applyNumberFormat="1" applyFont="1" applyFill="1" applyBorder="1" applyAlignment="1" applyProtection="1">
      <alignment horizontal="right" vertical="center"/>
    </xf>
    <xf numFmtId="41" fontId="3" fillId="0" borderId="37" xfId="0" applyNumberFormat="1" applyFont="1" applyFill="1" applyBorder="1" applyAlignment="1" applyProtection="1">
      <alignment horizontal="right" vertical="center"/>
    </xf>
    <xf numFmtId="177" fontId="3" fillId="0" borderId="37" xfId="0" applyNumberFormat="1" applyFont="1" applyFill="1" applyBorder="1" applyAlignment="1" applyProtection="1">
      <alignment vertical="center"/>
    </xf>
    <xf numFmtId="177" fontId="3" fillId="0" borderId="37" xfId="0" applyNumberFormat="1" applyFont="1" applyFill="1" applyBorder="1" applyAlignment="1" applyProtection="1">
      <alignment horizontal="right" vertical="center"/>
    </xf>
    <xf numFmtId="0" fontId="3" fillId="0" borderId="38" xfId="0" applyFont="1" applyFill="1" applyBorder="1" applyAlignment="1" applyProtection="1">
      <alignment vertical="center" shrinkToFit="1"/>
    </xf>
    <xf numFmtId="0" fontId="3" fillId="0" borderId="27" xfId="0" applyFont="1" applyFill="1" applyBorder="1" applyAlignment="1" applyProtection="1">
      <alignment vertical="center" shrinkToFit="1"/>
    </xf>
    <xf numFmtId="0" fontId="3" fillId="0" borderId="35" xfId="0" applyFont="1" applyFill="1" applyBorder="1" applyAlignment="1" applyProtection="1">
      <alignment vertical="center" shrinkToFit="1"/>
    </xf>
    <xf numFmtId="0" fontId="3" fillId="0" borderId="21" xfId="0" applyFont="1" applyFill="1" applyBorder="1" applyAlignment="1" applyProtection="1">
      <alignment horizontal="left" vertical="center"/>
    </xf>
    <xf numFmtId="0" fontId="3" fillId="0" borderId="37" xfId="0" applyFont="1" applyFill="1" applyBorder="1" applyAlignment="1" applyProtection="1">
      <alignment horizontal="left" vertical="center"/>
    </xf>
    <xf numFmtId="0" fontId="3" fillId="0" borderId="21" xfId="0" applyFont="1" applyFill="1" applyBorder="1" applyAlignment="1">
      <alignment vertical="center"/>
    </xf>
    <xf numFmtId="0" fontId="3" fillId="0" borderId="38" xfId="0" applyFont="1" applyFill="1" applyBorder="1" applyAlignment="1" applyProtection="1">
      <alignment horizontal="left" vertical="center"/>
    </xf>
    <xf numFmtId="0" fontId="3" fillId="0" borderId="39" xfId="0" applyFont="1" applyFill="1" applyBorder="1" applyAlignment="1">
      <alignment vertical="center"/>
    </xf>
    <xf numFmtId="0" fontId="3" fillId="0" borderId="27" xfId="0" applyFont="1" applyFill="1" applyBorder="1" applyAlignment="1" applyProtection="1">
      <alignment horizontal="left" vertical="center"/>
    </xf>
    <xf numFmtId="0" fontId="3" fillId="0" borderId="28" xfId="0" applyFont="1" applyFill="1" applyBorder="1" applyAlignment="1">
      <alignment vertical="center"/>
    </xf>
    <xf numFmtId="0" fontId="3" fillId="0" borderId="40" xfId="0" applyFont="1" applyFill="1" applyBorder="1" applyAlignment="1" applyProtection="1">
      <alignment horizontal="left" vertical="center"/>
    </xf>
    <xf numFmtId="0" fontId="3" fillId="0" borderId="41" xfId="0" applyFont="1" applyFill="1" applyBorder="1" applyAlignment="1">
      <alignment vertical="center"/>
    </xf>
    <xf numFmtId="0" fontId="3" fillId="0" borderId="43" xfId="0" applyFont="1" applyFill="1" applyBorder="1" applyAlignment="1">
      <alignment vertical="center"/>
    </xf>
    <xf numFmtId="0" fontId="3" fillId="0" borderId="37" xfId="0" applyFont="1" applyFill="1" applyBorder="1" applyAlignment="1">
      <alignment vertical="center"/>
    </xf>
    <xf numFmtId="0" fontId="3" fillId="0" borderId="21" xfId="0" applyFont="1" applyFill="1" applyBorder="1" applyAlignment="1" applyProtection="1">
      <alignment vertical="center"/>
    </xf>
    <xf numFmtId="179" fontId="3" fillId="0" borderId="29" xfId="0" applyNumberFormat="1" applyFont="1" applyFill="1" applyBorder="1" applyAlignment="1" applyProtection="1">
      <alignment vertical="center"/>
    </xf>
    <xf numFmtId="179" fontId="3" fillId="0" borderId="27" xfId="0" applyNumberFormat="1" applyFont="1" applyFill="1" applyBorder="1" applyAlignment="1" applyProtection="1">
      <alignment vertical="center"/>
    </xf>
    <xf numFmtId="0" fontId="3" fillId="0" borderId="25" xfId="0" applyFont="1" applyFill="1" applyBorder="1" applyAlignment="1">
      <alignment vertical="center"/>
    </xf>
    <xf numFmtId="0" fontId="3" fillId="0" borderId="31" xfId="0" applyFont="1" applyFill="1" applyBorder="1" applyAlignment="1">
      <alignment vertical="center"/>
    </xf>
    <xf numFmtId="0" fontId="3" fillId="0" borderId="27" xfId="0" applyFont="1" applyFill="1" applyBorder="1" applyAlignment="1" applyProtection="1">
      <alignment horizontal="center" vertical="center"/>
    </xf>
    <xf numFmtId="0" fontId="3" fillId="0" borderId="27" xfId="0" applyFont="1" applyFill="1" applyBorder="1" applyAlignment="1">
      <alignment vertical="center"/>
    </xf>
    <xf numFmtId="0" fontId="27" fillId="0" borderId="0" xfId="0" applyFont="1" applyFill="1" applyBorder="1" applyAlignment="1">
      <alignment vertical="center"/>
    </xf>
    <xf numFmtId="0" fontId="3" fillId="0" borderId="3"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186" fontId="3" fillId="5" borderId="24" xfId="0" quotePrefix="1" applyNumberFormat="1" applyFont="1" applyFill="1" applyBorder="1" applyAlignment="1" applyProtection="1">
      <alignment horizontal="right" vertical="center"/>
    </xf>
    <xf numFmtId="0" fontId="3" fillId="0" borderId="25" xfId="0" applyFont="1" applyFill="1" applyBorder="1" applyAlignment="1" applyProtection="1">
      <alignment vertical="center" textRotation="255"/>
    </xf>
    <xf numFmtId="0" fontId="3" fillId="0" borderId="27" xfId="0" applyFont="1" applyFill="1" applyBorder="1" applyAlignment="1" applyProtection="1">
      <alignment vertical="center" textRotation="255"/>
    </xf>
    <xf numFmtId="0" fontId="3" fillId="0" borderId="35" xfId="0" applyFont="1" applyFill="1" applyBorder="1" applyAlignment="1" applyProtection="1">
      <alignment vertical="center" textRotation="255"/>
    </xf>
    <xf numFmtId="184" fontId="3" fillId="0" borderId="31" xfId="0" applyNumberFormat="1" applyFont="1" applyFill="1" applyBorder="1" applyAlignment="1" applyProtection="1">
      <alignment vertical="center"/>
    </xf>
    <xf numFmtId="41" fontId="23" fillId="0" borderId="3" xfId="21" applyNumberFormat="1" applyFont="1" applyFill="1" applyBorder="1" applyAlignment="1">
      <alignment vertical="center"/>
    </xf>
    <xf numFmtId="41" fontId="22" fillId="0" borderId="3" xfId="21" applyNumberFormat="1" applyFont="1" applyFill="1" applyBorder="1" applyAlignment="1">
      <alignment vertical="center"/>
    </xf>
    <xf numFmtId="0" fontId="22" fillId="0" borderId="8" xfId="21" applyFont="1" applyFill="1" applyBorder="1" applyAlignment="1" applyProtection="1">
      <alignment horizontal="center" vertical="center"/>
    </xf>
    <xf numFmtId="42" fontId="3" fillId="5" borderId="24" xfId="0" quotePrefix="1" applyNumberFormat="1" applyFont="1" applyFill="1" applyBorder="1" applyAlignment="1" applyProtection="1">
      <alignment horizontal="right" vertical="center"/>
    </xf>
    <xf numFmtId="0" fontId="3" fillId="0" borderId="14" xfId="0" applyFont="1" applyFill="1" applyBorder="1" applyAlignment="1" applyProtection="1">
      <alignment horizontal="left"/>
    </xf>
    <xf numFmtId="0" fontId="3" fillId="0" borderId="11" xfId="0" applyFont="1" applyFill="1" applyBorder="1" applyAlignment="1" applyProtection="1">
      <alignment horizontal="left" vertical="top"/>
    </xf>
    <xf numFmtId="0" fontId="3" fillId="0" borderId="11" xfId="0" applyFont="1" applyFill="1" applyBorder="1" applyAlignment="1"/>
    <xf numFmtId="0" fontId="27" fillId="0" borderId="0" xfId="0" applyFont="1" applyFill="1" applyAlignment="1">
      <alignment vertical="center"/>
    </xf>
    <xf numFmtId="0" fontId="3" fillId="0" borderId="1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pplyProtection="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vertical="center"/>
    </xf>
    <xf numFmtId="41" fontId="3" fillId="0" borderId="5" xfId="22" applyNumberFormat="1" applyFont="1" applyFill="1" applyBorder="1" applyAlignment="1" applyProtection="1">
      <alignment horizontal="right" vertical="center"/>
    </xf>
    <xf numFmtId="41" fontId="3" fillId="0" borderId="14" xfId="22" applyNumberFormat="1" applyFont="1" applyFill="1" applyBorder="1" applyAlignment="1" applyProtection="1">
      <alignment horizontal="right" vertical="center"/>
    </xf>
    <xf numFmtId="41" fontId="3" fillId="0" borderId="7" xfId="0" applyNumberFormat="1" applyFont="1" applyFill="1" applyBorder="1" applyAlignment="1" applyProtection="1">
      <alignment horizontal="right" vertical="center"/>
    </xf>
    <xf numFmtId="188" fontId="22" fillId="0" borderId="3" xfId="21" applyNumberFormat="1" applyFont="1" applyFill="1" applyBorder="1" applyAlignment="1">
      <alignment vertical="center"/>
    </xf>
    <xf numFmtId="0" fontId="3" fillId="0" borderId="4"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11" xfId="0" applyFont="1" applyFill="1" applyBorder="1" applyAlignment="1">
      <alignment horizontal="center"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5" xfId="0" applyFont="1" applyFill="1" applyBorder="1" applyAlignment="1">
      <alignment vertical="center"/>
    </xf>
    <xf numFmtId="0" fontId="3" fillId="0" borderId="3" xfId="0" applyFont="1" applyFill="1" applyBorder="1" applyAlignment="1">
      <alignment horizontal="center" vertical="center"/>
    </xf>
    <xf numFmtId="0" fontId="0" fillId="0" borderId="16" xfId="0" applyBorder="1" applyAlignment="1">
      <alignment vertical="center"/>
    </xf>
    <xf numFmtId="0" fontId="26" fillId="0" borderId="3" xfId="0" applyFont="1" applyFill="1" applyBorder="1" applyAlignment="1">
      <alignment horizontal="center" vertical="center"/>
    </xf>
    <xf numFmtId="0" fontId="3" fillId="0" borderId="15" xfId="0" applyFont="1" applyFill="1" applyBorder="1" applyAlignment="1">
      <alignment horizontal="left" vertical="center"/>
    </xf>
    <xf numFmtId="0" fontId="6" fillId="0" borderId="5" xfId="0" applyFont="1" applyFill="1" applyBorder="1" applyAlignment="1">
      <alignment vertical="center"/>
    </xf>
    <xf numFmtId="0" fontId="22" fillId="0" borderId="8" xfId="0" applyFont="1" applyFill="1" applyBorder="1" applyAlignment="1" applyProtection="1">
      <alignment horizontal="center" vertical="center"/>
    </xf>
    <xf numFmtId="0" fontId="22" fillId="0" borderId="8" xfId="0" applyFont="1" applyFill="1" applyBorder="1" applyAlignment="1">
      <alignment vertical="center"/>
    </xf>
    <xf numFmtId="0" fontId="22" fillId="0" borderId="4" xfId="0" applyFont="1" applyFill="1" applyBorder="1" applyAlignment="1">
      <alignment vertical="center"/>
    </xf>
    <xf numFmtId="0" fontId="22" fillId="0" borderId="9" xfId="0" applyFont="1" applyFill="1" applyBorder="1" applyAlignment="1">
      <alignment vertical="center"/>
    </xf>
    <xf numFmtId="0" fontId="22" fillId="0" borderId="13"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37" fontId="22" fillId="0" borderId="8" xfId="0" applyNumberFormat="1" applyFont="1" applyFill="1" applyBorder="1" applyAlignment="1" applyProtection="1">
      <alignment horizontal="center" vertical="center"/>
    </xf>
    <xf numFmtId="37" fontId="22" fillId="0" borderId="3" xfId="0" applyNumberFormat="1" applyFont="1" applyFill="1" applyBorder="1" applyAlignment="1" applyProtection="1">
      <alignment horizontal="center" vertical="center"/>
    </xf>
    <xf numFmtId="37" fontId="22" fillId="0" borderId="13" xfId="0" applyNumberFormat="1" applyFont="1" applyFill="1" applyBorder="1" applyAlignment="1" applyProtection="1">
      <alignment horizontal="center" vertical="center"/>
    </xf>
    <xf numFmtId="0" fontId="29" fillId="0" borderId="0" xfId="0" applyFont="1" applyFill="1" applyAlignment="1">
      <alignment vertical="center"/>
    </xf>
    <xf numFmtId="41" fontId="11" fillId="0" borderId="24" xfId="0" applyNumberFormat="1" applyFont="1" applyFill="1" applyBorder="1" applyAlignment="1" applyProtection="1">
      <alignment vertical="center"/>
    </xf>
    <xf numFmtId="0" fontId="3" fillId="0" borderId="15" xfId="0" applyFont="1" applyFill="1" applyBorder="1" applyAlignment="1">
      <alignment vertical="center"/>
    </xf>
    <xf numFmtId="0" fontId="3" fillId="0" borderId="15"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5" xfId="0" applyFont="1" applyFill="1" applyBorder="1" applyAlignment="1" applyProtection="1">
      <alignment horizontal="center"/>
    </xf>
    <xf numFmtId="41" fontId="3" fillId="4" borderId="11" xfId="0" applyNumberFormat="1" applyFont="1" applyFill="1" applyBorder="1" applyAlignment="1" applyProtection="1">
      <alignment vertical="center"/>
    </xf>
    <xf numFmtId="0" fontId="3" fillId="0" borderId="16" xfId="0" applyFont="1" applyFill="1" applyBorder="1" applyAlignment="1" applyProtection="1">
      <alignment vertical="center"/>
    </xf>
    <xf numFmtId="0" fontId="3" fillId="0" borderId="16" xfId="0" applyFont="1" applyFill="1" applyBorder="1" applyAlignment="1" applyProtection="1">
      <alignment horizontal="left" vertical="center"/>
    </xf>
    <xf numFmtId="0" fontId="3" fillId="0" borderId="8" xfId="0" applyFont="1" applyFill="1" applyBorder="1" applyAlignment="1" applyProtection="1">
      <alignment horizontal="center" vertical="top"/>
    </xf>
    <xf numFmtId="0" fontId="3" fillId="0" borderId="0" xfId="0" applyFont="1" applyFill="1" applyBorder="1" applyAlignment="1" applyProtection="1">
      <alignment horizontal="right" vertical="center"/>
    </xf>
    <xf numFmtId="41" fontId="23" fillId="0" borderId="8" xfId="0" applyNumberFormat="1" applyFont="1" applyFill="1" applyBorder="1" applyAlignment="1" applyProtection="1">
      <alignment vertical="center"/>
    </xf>
    <xf numFmtId="41" fontId="31" fillId="0" borderId="21" xfId="0" applyNumberFormat="1" applyFont="1" applyFill="1" applyBorder="1" applyAlignment="1" applyProtection="1">
      <alignment vertical="center"/>
    </xf>
    <xf numFmtId="41" fontId="31" fillId="0" borderId="12" xfId="0" applyNumberFormat="1" applyFont="1" applyFill="1" applyBorder="1" applyAlignment="1" applyProtection="1">
      <alignment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3" fillId="0" borderId="0" xfId="0" applyFont="1" applyFill="1" applyBorder="1" applyAlignment="1">
      <alignment vertical="center"/>
    </xf>
    <xf numFmtId="0" fontId="9" fillId="0" borderId="8" xfId="0" applyFont="1" applyFill="1" applyBorder="1" applyAlignment="1" applyProtection="1">
      <alignment horizontal="center" vertical="center"/>
    </xf>
    <xf numFmtId="0" fontId="3" fillId="0" borderId="0" xfId="0" applyFont="1" applyFill="1" applyBorder="1" applyAlignment="1">
      <alignment horizontal="right" vertical="center"/>
    </xf>
    <xf numFmtId="0" fontId="6" fillId="0" borderId="0" xfId="21" applyFont="1" applyFill="1" applyAlignment="1" applyProtection="1">
      <alignment horizontal="left" vertical="center"/>
    </xf>
    <xf numFmtId="0" fontId="3" fillId="0" borderId="4" xfId="21" applyFont="1" applyFill="1" applyBorder="1" applyAlignment="1" applyProtection="1">
      <alignment horizontal="left" vertical="center"/>
    </xf>
    <xf numFmtId="0" fontId="3" fillId="0" borderId="4" xfId="21" applyFont="1" applyFill="1" applyBorder="1" applyAlignment="1">
      <alignment vertical="center"/>
    </xf>
    <xf numFmtId="0" fontId="9" fillId="0" borderId="8" xfId="0" applyFont="1" applyFill="1" applyBorder="1" applyAlignment="1" applyProtection="1">
      <alignment horizontal="center" vertical="center"/>
    </xf>
    <xf numFmtId="41" fontId="35" fillId="0" borderId="8" xfId="0" applyNumberFormat="1" applyFont="1" applyFill="1" applyBorder="1" applyAlignment="1" applyProtection="1">
      <alignment vertical="center"/>
    </xf>
    <xf numFmtId="41" fontId="36" fillId="0" borderId="8" xfId="0" applyNumberFormat="1" applyFont="1" applyFill="1" applyBorder="1" applyAlignment="1" applyProtection="1">
      <alignment vertical="center"/>
    </xf>
    <xf numFmtId="41" fontId="35" fillId="0" borderId="15" xfId="0" applyNumberFormat="1" applyFont="1" applyFill="1" applyBorder="1" applyAlignment="1" applyProtection="1">
      <alignment vertical="center"/>
    </xf>
    <xf numFmtId="41" fontId="35" fillId="0" borderId="3" xfId="0" applyNumberFormat="1" applyFont="1" applyFill="1" applyBorder="1" applyAlignment="1" applyProtection="1">
      <alignment vertical="center"/>
    </xf>
    <xf numFmtId="41" fontId="35" fillId="0" borderId="38" xfId="0" applyNumberFormat="1" applyFont="1" applyFill="1" applyBorder="1" applyAlignment="1" applyProtection="1">
      <alignment vertical="center"/>
    </xf>
    <xf numFmtId="41" fontId="36" fillId="0" borderId="38" xfId="0" applyNumberFormat="1" applyFont="1" applyFill="1" applyBorder="1" applyAlignment="1" applyProtection="1">
      <alignment vertical="center"/>
    </xf>
    <xf numFmtId="41" fontId="35" fillId="0" borderId="21" xfId="0" applyNumberFormat="1" applyFont="1" applyFill="1" applyBorder="1" applyAlignment="1" applyProtection="1">
      <alignment vertical="center"/>
    </xf>
    <xf numFmtId="41" fontId="35" fillId="0" borderId="27" xfId="0" applyNumberFormat="1" applyFont="1" applyFill="1" applyBorder="1" applyAlignment="1" applyProtection="1">
      <alignment vertical="center"/>
    </xf>
    <xf numFmtId="41" fontId="36" fillId="0" borderId="27" xfId="0" applyNumberFormat="1" applyFont="1" applyFill="1" applyBorder="1" applyAlignment="1" applyProtection="1">
      <alignment vertical="center"/>
    </xf>
    <xf numFmtId="41" fontId="35" fillId="0" borderId="29" xfId="0" applyNumberFormat="1" applyFont="1" applyFill="1" applyBorder="1" applyAlignment="1" applyProtection="1">
      <alignment vertical="center"/>
    </xf>
    <xf numFmtId="41" fontId="35" fillId="0" borderId="35" xfId="0" applyNumberFormat="1" applyFont="1" applyFill="1" applyBorder="1" applyAlignment="1" applyProtection="1">
      <alignment vertical="center"/>
    </xf>
    <xf numFmtId="41" fontId="36" fillId="0" borderId="35" xfId="0" applyNumberFormat="1" applyFont="1" applyFill="1" applyBorder="1" applyAlignment="1" applyProtection="1">
      <alignment vertical="center"/>
    </xf>
    <xf numFmtId="41" fontId="35" fillId="0" borderId="37" xfId="0" applyNumberFormat="1" applyFont="1" applyFill="1" applyBorder="1" applyAlignment="1" applyProtection="1">
      <alignment vertical="center"/>
    </xf>
    <xf numFmtId="41" fontId="35" fillId="0" borderId="14" xfId="0" applyNumberFormat="1" applyFont="1" applyFill="1" applyBorder="1" applyAlignment="1" applyProtection="1">
      <alignment vertical="center"/>
    </xf>
    <xf numFmtId="41" fontId="36" fillId="0" borderId="37" xfId="0" applyNumberFormat="1" applyFont="1" applyFill="1" applyBorder="1" applyAlignment="1" applyProtection="1">
      <alignment vertical="center"/>
    </xf>
    <xf numFmtId="41" fontId="35" fillId="0" borderId="42" xfId="0" applyNumberFormat="1" applyFont="1" applyFill="1" applyBorder="1" applyAlignment="1" applyProtection="1">
      <alignment vertical="center"/>
    </xf>
    <xf numFmtId="41" fontId="36" fillId="0" borderId="40" xfId="0" applyNumberFormat="1" applyFont="1" applyFill="1" applyBorder="1" applyAlignment="1" applyProtection="1">
      <alignment vertical="center"/>
    </xf>
    <xf numFmtId="41" fontId="35" fillId="0" borderId="40" xfId="0" applyNumberFormat="1" applyFont="1" applyFill="1" applyBorder="1" applyAlignment="1" applyProtection="1">
      <alignment vertical="center"/>
    </xf>
    <xf numFmtId="41" fontId="35" fillId="0" borderId="43" xfId="0" applyNumberFormat="1" applyFont="1" applyFill="1" applyBorder="1" applyAlignment="1" applyProtection="1">
      <alignment vertical="center"/>
    </xf>
    <xf numFmtId="41" fontId="36" fillId="0" borderId="45" xfId="0" applyNumberFormat="1" applyFont="1" applyFill="1" applyBorder="1" applyAlignment="1" applyProtection="1">
      <alignment vertical="center"/>
    </xf>
    <xf numFmtId="41" fontId="35" fillId="0" borderId="45" xfId="0" applyNumberFormat="1" applyFont="1" applyFill="1" applyBorder="1" applyAlignment="1" applyProtection="1">
      <alignment vertical="center"/>
    </xf>
    <xf numFmtId="41" fontId="35" fillId="0" borderId="13" xfId="0" applyNumberFormat="1" applyFont="1" applyFill="1" applyBorder="1" applyAlignment="1" applyProtection="1">
      <alignment vertical="center"/>
    </xf>
    <xf numFmtId="41" fontId="35" fillId="0" borderId="35" xfId="0" applyNumberFormat="1" applyFont="1" applyFill="1" applyBorder="1" applyAlignment="1">
      <alignment vertical="center"/>
    </xf>
    <xf numFmtId="41" fontId="35" fillId="0" borderId="37" xfId="0" applyNumberFormat="1" applyFont="1" applyFill="1" applyBorder="1" applyAlignment="1">
      <alignment vertical="center"/>
    </xf>
    <xf numFmtId="41" fontId="35" fillId="0" borderId="38" xfId="0" applyNumberFormat="1" applyFont="1" applyFill="1" applyBorder="1" applyAlignment="1">
      <alignment vertical="center"/>
    </xf>
    <xf numFmtId="41" fontId="35" fillId="0" borderId="21" xfId="0" applyNumberFormat="1" applyFont="1" applyFill="1" applyBorder="1" applyAlignment="1">
      <alignment vertical="center"/>
    </xf>
    <xf numFmtId="184" fontId="36" fillId="0" borderId="38" xfId="0" applyNumberFormat="1" applyFont="1" applyFill="1" applyBorder="1" applyAlignment="1" applyProtection="1">
      <alignment vertical="center"/>
    </xf>
    <xf numFmtId="184" fontId="36" fillId="0" borderId="35" xfId="0" applyNumberFormat="1" applyFont="1" applyFill="1" applyBorder="1" applyAlignment="1" applyProtection="1">
      <alignment vertical="center"/>
    </xf>
    <xf numFmtId="177" fontId="37" fillId="0" borderId="38" xfId="0" applyNumberFormat="1" applyFont="1" applyFill="1" applyBorder="1" applyAlignment="1" applyProtection="1">
      <alignment vertical="center"/>
    </xf>
    <xf numFmtId="184" fontId="37" fillId="0" borderId="38" xfId="0" applyNumberFormat="1" applyFont="1" applyFill="1" applyBorder="1" applyAlignment="1" applyProtection="1">
      <alignment vertical="center"/>
    </xf>
    <xf numFmtId="184" fontId="37" fillId="0" borderId="21" xfId="0" applyNumberFormat="1" applyFont="1" applyFill="1" applyBorder="1" applyAlignment="1" applyProtection="1">
      <alignment vertical="center"/>
    </xf>
    <xf numFmtId="177" fontId="37" fillId="0" borderId="21" xfId="0" applyNumberFormat="1" applyFont="1" applyFill="1" applyBorder="1" applyAlignment="1" applyProtection="1">
      <alignment vertical="center"/>
    </xf>
    <xf numFmtId="177" fontId="37" fillId="0" borderId="35" xfId="0" applyNumberFormat="1" applyFont="1" applyFill="1" applyBorder="1" applyAlignment="1" applyProtection="1">
      <alignment vertical="center"/>
    </xf>
    <xf numFmtId="184" fontId="37" fillId="0" borderId="35" xfId="0" applyNumberFormat="1" applyFont="1" applyFill="1" applyBorder="1" applyAlignment="1" applyProtection="1">
      <alignment vertical="center"/>
    </xf>
    <xf numFmtId="184" fontId="37" fillId="0" borderId="37" xfId="0" applyNumberFormat="1" applyFont="1" applyFill="1" applyBorder="1" applyAlignment="1" applyProtection="1">
      <alignment vertical="center"/>
    </xf>
    <xf numFmtId="0" fontId="3" fillId="0" borderId="14" xfId="0" applyFont="1" applyFill="1" applyBorder="1" applyAlignment="1">
      <alignment horizontal="center" vertical="center"/>
    </xf>
    <xf numFmtId="0" fontId="0" fillId="0" borderId="13" xfId="0" applyBorder="1" applyAlignment="1">
      <alignment horizontal="center" vertical="center"/>
    </xf>
    <xf numFmtId="0" fontId="3" fillId="0" borderId="11" xfId="0" applyFont="1" applyFill="1" applyBorder="1" applyAlignment="1">
      <alignment horizontal="left" vertical="center" wrapText="1"/>
    </xf>
    <xf numFmtId="0" fontId="0" fillId="0" borderId="10" xfId="0" applyBorder="1" applyAlignment="1">
      <alignment horizontal="left"/>
    </xf>
    <xf numFmtId="0" fontId="3" fillId="0" borderId="15" xfId="0" applyFont="1" applyFill="1" applyBorder="1" applyAlignment="1">
      <alignment vertical="center"/>
    </xf>
    <xf numFmtId="0" fontId="0" fillId="0" borderId="16" xfId="0" applyBorder="1" applyAlignment="1">
      <alignment vertical="center"/>
    </xf>
    <xf numFmtId="41" fontId="3" fillId="0" borderId="14" xfId="0" applyNumberFormat="1"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9" fillId="0" borderId="15"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49" fontId="3" fillId="0" borderId="14" xfId="0" applyNumberFormat="1" applyFont="1" applyFill="1" applyBorder="1" applyAlignment="1" applyProtection="1">
      <alignment horizontal="center" vertical="center"/>
    </xf>
    <xf numFmtId="49" fontId="3" fillId="0" borderId="13" xfId="0" applyNumberFormat="1"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5" xfId="0" applyFont="1" applyFill="1" applyBorder="1" applyAlignment="1">
      <alignment vertical="center"/>
    </xf>
    <xf numFmtId="0" fontId="0" fillId="0" borderId="7"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14" xfId="0" applyFont="1" applyFill="1" applyBorder="1" applyAlignment="1">
      <alignment vertical="center"/>
    </xf>
    <xf numFmtId="0" fontId="11" fillId="0" borderId="13" xfId="0" applyFont="1" applyFill="1" applyBorder="1" applyAlignment="1">
      <alignment vertical="center"/>
    </xf>
    <xf numFmtId="0" fontId="6" fillId="4" borderId="11"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6" fillId="4" borderId="10" xfId="0" applyFont="1" applyFill="1" applyBorder="1" applyAlignment="1">
      <alignment horizontal="center" vertical="center"/>
    </xf>
    <xf numFmtId="0" fontId="6" fillId="0" borderId="31"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22" fillId="0" borderId="5"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wrapText="1"/>
    </xf>
    <xf numFmtId="0" fontId="22" fillId="0" borderId="9"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37" fontId="3" fillId="0" borderId="15" xfId="0" applyNumberFormat="1" applyFont="1" applyFill="1" applyBorder="1" applyAlignment="1" applyProtection="1">
      <alignment horizontal="center" vertical="center"/>
    </xf>
    <xf numFmtId="0" fontId="3" fillId="0" borderId="16"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6" xfId="0" applyFont="1" applyFill="1" applyBorder="1" applyAlignment="1">
      <alignment horizontal="center" vertical="center"/>
    </xf>
    <xf numFmtId="0" fontId="22" fillId="0" borderId="5"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22" fillId="0" borderId="8"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9" xfId="0" applyFont="1" applyFill="1" applyBorder="1" applyAlignment="1">
      <alignment horizontal="center" vertical="center"/>
    </xf>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11" fillId="0" borderId="4" xfId="0" applyFont="1" applyFill="1" applyBorder="1" applyAlignment="1">
      <alignment vertical="center"/>
    </xf>
    <xf numFmtId="0" fontId="11" fillId="0" borderId="9" xfId="0" applyFont="1" applyFill="1" applyBorder="1" applyAlignment="1">
      <alignment vertical="center"/>
    </xf>
    <xf numFmtId="0" fontId="3" fillId="0" borderId="5" xfId="0" applyFont="1" applyFill="1" applyBorder="1" applyAlignment="1" applyProtection="1">
      <alignment horizontal="center"/>
    </xf>
    <xf numFmtId="0" fontId="3" fillId="0" borderId="6" xfId="0" applyFont="1" applyFill="1" applyBorder="1" applyAlignment="1" applyProtection="1">
      <alignment horizontal="center"/>
    </xf>
    <xf numFmtId="0" fontId="3" fillId="0" borderId="7" xfId="0" applyFont="1" applyFill="1" applyBorder="1" applyAlignment="1" applyProtection="1">
      <alignment horizont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16" xfId="0" applyFont="1" applyBorder="1" applyAlignment="1">
      <alignment horizontal="center" vertical="center"/>
    </xf>
    <xf numFmtId="37" fontId="3" fillId="0" borderId="14" xfId="0" applyNumberFormat="1" applyFont="1" applyFill="1" applyBorder="1" applyAlignment="1" applyProtection="1">
      <alignment horizontal="center" vertical="center"/>
    </xf>
    <xf numFmtId="37" fontId="3" fillId="0" borderId="13" xfId="0" applyNumberFormat="1"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41" fontId="3" fillId="0" borderId="46" xfId="0" applyNumberFormat="1" applyFont="1" applyFill="1" applyBorder="1" applyAlignment="1" applyProtection="1">
      <alignment vertical="center"/>
    </xf>
    <xf numFmtId="0" fontId="0" fillId="0" borderId="47" xfId="0" applyBorder="1" applyAlignment="1">
      <alignment vertical="center"/>
    </xf>
    <xf numFmtId="0" fontId="11" fillId="0" borderId="14"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9" xfId="0" applyFont="1" applyFill="1" applyBorder="1" applyAlignment="1" applyProtection="1">
      <alignment horizontal="center" vertical="center"/>
    </xf>
    <xf numFmtId="0" fontId="3" fillId="0" borderId="6" xfId="0" applyFont="1" applyFill="1" applyBorder="1" applyAlignment="1"/>
    <xf numFmtId="0" fontId="3" fillId="0" borderId="7" xfId="0" applyFont="1" applyFill="1" applyBorder="1" applyAlignment="1"/>
    <xf numFmtId="0" fontId="3" fillId="0" borderId="5"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5" xfId="0" applyFont="1" applyFill="1" applyBorder="1" applyAlignment="1" applyProtection="1">
      <alignment horizontal="center" shrinkToFit="1"/>
    </xf>
    <xf numFmtId="0" fontId="3" fillId="0" borderId="6" xfId="0" applyFont="1" applyFill="1" applyBorder="1" applyAlignment="1" applyProtection="1">
      <alignment horizontal="center" shrinkToFit="1"/>
    </xf>
    <xf numFmtId="0" fontId="3" fillId="0" borderId="7" xfId="0" applyFont="1" applyFill="1" applyBorder="1" applyAlignment="1" applyProtection="1">
      <alignment horizontal="center" shrinkToFit="1"/>
    </xf>
    <xf numFmtId="0" fontId="11" fillId="0" borderId="8" xfId="0" applyFont="1" applyFill="1" applyBorder="1" applyAlignment="1" applyProtection="1">
      <alignment horizontal="center" vertical="center" wrapText="1"/>
    </xf>
    <xf numFmtId="0" fontId="34" fillId="0" borderId="0" xfId="0" applyFont="1" applyFill="1" applyBorder="1" applyAlignment="1" applyProtection="1">
      <alignment vertical="center" shrinkToFit="1"/>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14" xfId="0" quotePrefix="1" applyFont="1" applyFill="1" applyBorder="1" applyAlignment="1" applyProtection="1">
      <alignment horizontal="center" vertical="center"/>
    </xf>
    <xf numFmtId="0" fontId="3" fillId="0" borderId="13" xfId="0" applyFont="1" applyFill="1" applyBorder="1" applyAlignment="1">
      <alignment horizontal="center" vertical="center"/>
    </xf>
    <xf numFmtId="0" fontId="3" fillId="0" borderId="4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6"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pplyProtection="1">
      <alignment horizontal="center" vertical="center"/>
    </xf>
    <xf numFmtId="0" fontId="3" fillId="0" borderId="5"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shrinkToFit="1"/>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10" xfId="0" applyFont="1" applyFill="1" applyBorder="1" applyAlignment="1">
      <alignment horizontal="center" vertical="center"/>
    </xf>
    <xf numFmtId="0" fontId="3" fillId="0" borderId="15" xfId="0"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shrinkToFit="1"/>
    </xf>
    <xf numFmtId="0" fontId="3" fillId="0" borderId="16" xfId="0" applyFont="1" applyFill="1" applyBorder="1" applyAlignment="1" applyProtection="1">
      <alignment horizontal="center" vertical="center" shrinkToFit="1"/>
    </xf>
    <xf numFmtId="0" fontId="3" fillId="0" borderId="4" xfId="21" applyFont="1" applyFill="1" applyBorder="1" applyAlignment="1" applyProtection="1">
      <alignment horizontal="right" vertical="center"/>
    </xf>
    <xf numFmtId="0" fontId="22" fillId="0" borderId="14" xfId="21"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25" fillId="0" borderId="15" xfId="21" applyFont="1" applyFill="1" applyBorder="1" applyAlignment="1" applyProtection="1">
      <alignment horizontal="center" vertical="center"/>
    </xf>
    <xf numFmtId="0" fontId="25" fillId="0" borderId="2" xfId="21" applyFont="1" applyFill="1" applyBorder="1" applyAlignment="1">
      <alignment horizontal="center" vertical="center"/>
    </xf>
    <xf numFmtId="0" fontId="25" fillId="0" borderId="16" xfId="21" applyFont="1" applyFill="1" applyBorder="1" applyAlignment="1">
      <alignment horizontal="center" vertical="center"/>
    </xf>
    <xf numFmtId="0" fontId="22" fillId="0" borderId="15" xfId="21" applyFont="1" applyFill="1" applyBorder="1" applyAlignment="1">
      <alignment horizontal="center" vertical="center"/>
    </xf>
    <xf numFmtId="0" fontId="22" fillId="0" borderId="16" xfId="21" applyFont="1" applyFill="1" applyBorder="1" applyAlignment="1">
      <alignment horizontal="center" vertical="center"/>
    </xf>
    <xf numFmtId="0" fontId="22" fillId="0" borderId="5" xfId="21" applyFont="1" applyFill="1" applyBorder="1" applyAlignment="1" applyProtection="1">
      <alignment horizontal="center" vertical="center"/>
    </xf>
    <xf numFmtId="0" fontId="22" fillId="0" borderId="7" xfId="21" applyFont="1" applyFill="1" applyBorder="1" applyAlignment="1" applyProtection="1">
      <alignment horizontal="center" vertical="center"/>
    </xf>
    <xf numFmtId="0" fontId="22" fillId="0" borderId="8" xfId="21" applyFont="1" applyFill="1" applyBorder="1" applyAlignment="1" applyProtection="1">
      <alignment horizontal="center" vertical="center"/>
    </xf>
    <xf numFmtId="0" fontId="22" fillId="0" borderId="9" xfId="21" applyFont="1" applyFill="1" applyBorder="1" applyAlignment="1" applyProtection="1">
      <alignment horizontal="center" vertical="center"/>
    </xf>
    <xf numFmtId="49" fontId="22" fillId="0" borderId="14" xfId="21" applyNumberFormat="1" applyFont="1" applyFill="1" applyBorder="1" applyAlignment="1" applyProtection="1">
      <alignment horizontal="center" vertical="center"/>
    </xf>
    <xf numFmtId="49" fontId="22" fillId="0" borderId="13" xfId="21" applyNumberFormat="1" applyFont="1" applyFill="1" applyBorder="1" applyAlignment="1" applyProtection="1">
      <alignment horizontal="center" vertical="center"/>
    </xf>
    <xf numFmtId="0" fontId="22" fillId="0" borderId="14" xfId="21" applyFont="1" applyFill="1" applyBorder="1" applyAlignment="1">
      <alignment horizontal="center" vertical="center" wrapText="1"/>
    </xf>
    <xf numFmtId="0" fontId="22" fillId="0" borderId="12" xfId="21" applyFont="1" applyFill="1" applyBorder="1" applyAlignment="1">
      <alignment horizontal="center" vertical="center" wrapText="1"/>
    </xf>
    <xf numFmtId="0" fontId="22" fillId="0" borderId="13" xfId="21" applyFont="1" applyFill="1" applyBorder="1" applyAlignment="1">
      <alignment horizontal="center" vertical="center" wrapText="1"/>
    </xf>
    <xf numFmtId="0" fontId="22" fillId="0" borderId="15" xfId="21" applyFont="1" applyFill="1" applyBorder="1" applyAlignment="1" applyProtection="1">
      <alignment horizontal="center" vertical="center"/>
    </xf>
    <xf numFmtId="0" fontId="22" fillId="0" borderId="2" xfId="21" applyFont="1" applyFill="1" applyBorder="1" applyAlignment="1">
      <alignment horizontal="center" vertical="center"/>
    </xf>
  </cellXfs>
  <cellStyles count="23">
    <cellStyle name="Calc Currency (0)" xfId="1"/>
    <cellStyle name="Comma [0]_Full Year FY96" xfId="2"/>
    <cellStyle name="Comma_Full Year FY96" xfId="3"/>
    <cellStyle name="Currency [0]_CCOCPX" xfId="4"/>
    <cellStyle name="Currency_CCOCPX" xfId="5"/>
    <cellStyle name="entry" xfId="6"/>
    <cellStyle name="Grey" xfId="7"/>
    <cellStyle name="Header1" xfId="8"/>
    <cellStyle name="Header2" xfId="9"/>
    <cellStyle name="Input [yellow]" xfId="10"/>
    <cellStyle name="Normal - Style1" xfId="11"/>
    <cellStyle name="Normal_#18-Internet" xfId="12"/>
    <cellStyle name="Percent [2]" xfId="13"/>
    <cellStyle name="price" xfId="14"/>
    <cellStyle name="revised" xfId="15"/>
    <cellStyle name="section" xfId="16"/>
    <cellStyle name="subhead" xfId="17"/>
    <cellStyle name="title" xfId="18"/>
    <cellStyle name="センター" xfId="19"/>
    <cellStyle name="桁区切り" xfId="22" builtinId="6"/>
    <cellStyle name="標準" xfId="0" builtinId="0"/>
    <cellStyle name="標準 2" xfId="20"/>
    <cellStyle name="標準_統計表Ⅱ卒業後の状況調査（ワード貼付用20）" xfId="2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152401</xdr:colOff>
      <xdr:row>21</xdr:row>
      <xdr:rowOff>85725</xdr:rowOff>
    </xdr:from>
    <xdr:to>
      <xdr:col>5</xdr:col>
      <xdr:colOff>285751</xdr:colOff>
      <xdr:row>24</xdr:row>
      <xdr:rowOff>142875</xdr:rowOff>
    </xdr:to>
    <xdr:sp macro="" textlink="">
      <xdr:nvSpPr>
        <xdr:cNvPr id="4" name="右中かっこ 3"/>
        <xdr:cNvSpPr/>
      </xdr:nvSpPr>
      <xdr:spPr>
        <a:xfrm>
          <a:off x="4267201" y="4838700"/>
          <a:ext cx="133350" cy="7429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92D050"/>
  </sheetPr>
  <dimension ref="A1:L158"/>
  <sheetViews>
    <sheetView showGridLines="0" tabSelected="1" zoomScaleNormal="100" zoomScaleSheetLayoutView="50" workbookViewId="0">
      <selection activeCell="B1" sqref="B1"/>
    </sheetView>
  </sheetViews>
  <sheetFormatPr defaultColWidth="10.69921875" defaultRowHeight="30" customHeight="1"/>
  <cols>
    <col min="1" max="1" width="2.296875" style="4" customWidth="1"/>
    <col min="2" max="2" width="17.796875" style="4" customWidth="1"/>
    <col min="3" max="3" width="2.69921875" style="4" customWidth="1"/>
    <col min="4" max="4" width="11.09765625" style="4" customWidth="1"/>
    <col min="5" max="5" width="9.3984375" style="4" customWidth="1"/>
    <col min="6" max="6" width="8.5" style="3" customWidth="1"/>
    <col min="7" max="7" width="8.5" style="4" customWidth="1"/>
    <col min="8" max="9" width="6.8984375" style="4" customWidth="1"/>
    <col min="10" max="16384" width="10.69921875" style="4"/>
  </cols>
  <sheetData>
    <row r="1" spans="1:10" ht="18.75" customHeight="1">
      <c r="A1" s="3"/>
      <c r="B1" s="56" t="s">
        <v>0</v>
      </c>
      <c r="C1" s="3"/>
      <c r="D1" s="3"/>
      <c r="E1" s="3"/>
      <c r="G1" s="3"/>
      <c r="H1" s="3"/>
      <c r="I1" s="3"/>
    </row>
    <row r="2" spans="1:10" ht="10.5" customHeight="1">
      <c r="A2" s="2"/>
      <c r="B2" s="57"/>
      <c r="C2" s="3"/>
      <c r="D2" s="3"/>
      <c r="E2" s="3"/>
      <c r="G2" s="3"/>
      <c r="H2" s="3"/>
      <c r="I2" s="3"/>
    </row>
    <row r="3" spans="1:10" ht="18.75" customHeight="1">
      <c r="A3" s="2"/>
      <c r="B3" s="58" t="s">
        <v>3</v>
      </c>
      <c r="C3" s="3"/>
      <c r="D3" s="3"/>
      <c r="E3" s="3"/>
      <c r="G3" s="3"/>
      <c r="H3" s="3"/>
      <c r="I3" s="3"/>
    </row>
    <row r="4" spans="1:10" ht="18.75" customHeight="1">
      <c r="A4" s="2"/>
      <c r="B4" s="59" t="s">
        <v>247</v>
      </c>
      <c r="C4" s="6"/>
      <c r="D4" s="6"/>
      <c r="E4" s="6"/>
      <c r="F4" s="6"/>
      <c r="G4" s="6"/>
      <c r="H4" s="6"/>
      <c r="I4" s="22" t="s">
        <v>1</v>
      </c>
      <c r="J4" s="18"/>
    </row>
    <row r="5" spans="1:10" ht="18.75" customHeight="1">
      <c r="A5" s="2"/>
      <c r="B5" s="401" t="s">
        <v>46</v>
      </c>
      <c r="C5" s="402"/>
      <c r="D5" s="402"/>
      <c r="E5" s="403"/>
      <c r="F5" s="399" t="s">
        <v>277</v>
      </c>
      <c r="G5" s="396" t="s">
        <v>278</v>
      </c>
      <c r="H5" s="397"/>
      <c r="I5" s="398"/>
      <c r="J5" s="18"/>
    </row>
    <row r="6" spans="1:10" ht="18.75" customHeight="1">
      <c r="A6" s="2"/>
      <c r="B6" s="404"/>
      <c r="C6" s="405"/>
      <c r="D6" s="405"/>
      <c r="E6" s="406"/>
      <c r="F6" s="400"/>
      <c r="G6" s="351" t="s">
        <v>6</v>
      </c>
      <c r="H6" s="35" t="s">
        <v>7</v>
      </c>
      <c r="I6" s="279" t="s">
        <v>8</v>
      </c>
      <c r="J6" s="20"/>
    </row>
    <row r="7" spans="1:10" s="3" customFormat="1" ht="18" customHeight="1">
      <c r="A7" s="2"/>
      <c r="B7" s="10" t="s">
        <v>16</v>
      </c>
      <c r="C7" s="6"/>
      <c r="D7" s="6"/>
      <c r="E7" s="6"/>
      <c r="F7" s="40">
        <v>12357</v>
      </c>
      <c r="G7" s="147">
        <f>H7+I7</f>
        <v>11830</v>
      </c>
      <c r="H7" s="40">
        <v>6131</v>
      </c>
      <c r="I7" s="180">
        <v>5699</v>
      </c>
      <c r="J7" s="24"/>
    </row>
    <row r="8" spans="1:10" ht="18" customHeight="1">
      <c r="A8" s="2"/>
      <c r="B8" s="7"/>
      <c r="C8" s="9"/>
      <c r="D8" s="41"/>
      <c r="E8" s="296" t="s">
        <v>306</v>
      </c>
      <c r="F8" s="40">
        <v>11549</v>
      </c>
      <c r="G8" s="147">
        <f t="shared" ref="G8:G39" si="0">H8+I8</f>
        <v>11051</v>
      </c>
      <c r="H8" s="40">
        <v>5657</v>
      </c>
      <c r="I8" s="146">
        <v>5394</v>
      </c>
      <c r="J8" s="20"/>
    </row>
    <row r="9" spans="1:10" ht="18" customHeight="1">
      <c r="A9" s="2"/>
      <c r="B9" s="24"/>
      <c r="C9" s="17"/>
      <c r="D9" s="63" t="s">
        <v>301</v>
      </c>
      <c r="E9" s="296" t="s">
        <v>307</v>
      </c>
      <c r="F9" s="40">
        <v>282</v>
      </c>
      <c r="G9" s="147">
        <f t="shared" si="0"/>
        <v>237</v>
      </c>
      <c r="H9" s="40">
        <v>129</v>
      </c>
      <c r="I9" s="146">
        <v>108</v>
      </c>
      <c r="J9" s="20"/>
    </row>
    <row r="10" spans="1:10" ht="18" customHeight="1">
      <c r="A10" s="2"/>
      <c r="B10" s="24"/>
      <c r="C10" s="17"/>
      <c r="D10" s="39"/>
      <c r="E10" s="296" t="s">
        <v>308</v>
      </c>
      <c r="F10" s="40">
        <v>115</v>
      </c>
      <c r="G10" s="147">
        <f t="shared" si="0"/>
        <v>141</v>
      </c>
      <c r="H10" s="40">
        <v>74</v>
      </c>
      <c r="I10" s="146">
        <v>67</v>
      </c>
      <c r="J10" s="20"/>
    </row>
    <row r="11" spans="1:10" ht="18" customHeight="1">
      <c r="A11" s="2"/>
      <c r="B11" s="24"/>
      <c r="C11" s="17"/>
      <c r="D11" s="158" t="s">
        <v>259</v>
      </c>
      <c r="E11" s="313" t="s">
        <v>306</v>
      </c>
      <c r="F11" s="40">
        <v>0</v>
      </c>
      <c r="G11" s="147">
        <f t="shared" si="0"/>
        <v>0</v>
      </c>
      <c r="H11" s="40">
        <v>0</v>
      </c>
      <c r="I11" s="146">
        <v>0</v>
      </c>
      <c r="J11" s="20"/>
    </row>
    <row r="12" spans="1:10" ht="18" customHeight="1">
      <c r="A12" s="2"/>
      <c r="B12" s="24" t="s">
        <v>312</v>
      </c>
      <c r="C12" s="17"/>
      <c r="D12" s="159" t="s">
        <v>260</v>
      </c>
      <c r="E12" s="298" t="s">
        <v>307</v>
      </c>
      <c r="F12" s="40">
        <v>0</v>
      </c>
      <c r="G12" s="147">
        <f t="shared" si="0"/>
        <v>0</v>
      </c>
      <c r="H12" s="40">
        <v>0</v>
      </c>
      <c r="I12" s="146">
        <v>0</v>
      </c>
      <c r="J12" s="20"/>
    </row>
    <row r="13" spans="1:10" ht="18" customHeight="1">
      <c r="A13" s="2"/>
      <c r="B13" s="24"/>
      <c r="C13" s="17"/>
      <c r="D13" s="6" t="s">
        <v>101</v>
      </c>
      <c r="E13" s="6"/>
      <c r="F13" s="40">
        <v>0</v>
      </c>
      <c r="G13" s="147">
        <f t="shared" si="0"/>
        <v>0</v>
      </c>
      <c r="H13" s="40">
        <v>0</v>
      </c>
      <c r="I13" s="146">
        <v>0</v>
      </c>
      <c r="J13" s="20"/>
    </row>
    <row r="14" spans="1:10" ht="18" customHeight="1">
      <c r="A14" s="2"/>
      <c r="B14" s="24" t="s">
        <v>100</v>
      </c>
      <c r="C14" s="17"/>
      <c r="D14" s="6" t="s">
        <v>102</v>
      </c>
      <c r="E14" s="6"/>
      <c r="F14" s="40">
        <v>170</v>
      </c>
      <c r="G14" s="147">
        <f t="shared" si="0"/>
        <v>173</v>
      </c>
      <c r="H14" s="40">
        <v>126</v>
      </c>
      <c r="I14" s="146">
        <v>47</v>
      </c>
      <c r="J14" s="20"/>
    </row>
    <row r="15" spans="1:10" ht="18" customHeight="1">
      <c r="A15" s="2"/>
      <c r="B15" s="24"/>
      <c r="C15" s="17"/>
      <c r="D15" s="22" t="s">
        <v>103</v>
      </c>
      <c r="E15" s="6"/>
      <c r="F15" s="42">
        <v>135</v>
      </c>
      <c r="G15" s="147">
        <f t="shared" si="0"/>
        <v>138</v>
      </c>
      <c r="H15" s="42">
        <v>85</v>
      </c>
      <c r="I15" s="44">
        <v>53</v>
      </c>
      <c r="J15" s="20"/>
    </row>
    <row r="16" spans="1:10" s="3" customFormat="1" ht="18" customHeight="1">
      <c r="A16" s="2"/>
      <c r="B16" s="10"/>
      <c r="C16" s="12"/>
      <c r="D16" s="22" t="s">
        <v>17</v>
      </c>
      <c r="E16" s="6"/>
      <c r="F16" s="42">
        <v>12251</v>
      </c>
      <c r="G16" s="147">
        <f t="shared" si="0"/>
        <v>11740</v>
      </c>
      <c r="H16" s="42">
        <f>SUM(H8:H15)</f>
        <v>6071</v>
      </c>
      <c r="I16" s="44">
        <f>SUM(I8:I15)</f>
        <v>5669</v>
      </c>
      <c r="J16" s="24"/>
    </row>
    <row r="17" spans="1:10" s="3" customFormat="1" ht="18" customHeight="1">
      <c r="A17" s="2"/>
      <c r="B17" s="45" t="s">
        <v>335</v>
      </c>
      <c r="C17" s="6"/>
      <c r="D17" s="6"/>
      <c r="E17" s="6"/>
      <c r="F17" s="42">
        <v>0</v>
      </c>
      <c r="G17" s="147">
        <f t="shared" si="0"/>
        <v>1</v>
      </c>
      <c r="H17" s="42">
        <v>0</v>
      </c>
      <c r="I17" s="44">
        <v>1</v>
      </c>
      <c r="J17" s="24"/>
    </row>
    <row r="18" spans="1:10" ht="18" customHeight="1">
      <c r="A18" s="2"/>
      <c r="B18" s="409" t="s">
        <v>336</v>
      </c>
      <c r="C18" s="410"/>
      <c r="D18" s="6" t="s">
        <v>338</v>
      </c>
      <c r="E18" s="6"/>
      <c r="F18" s="40">
        <v>0</v>
      </c>
      <c r="G18" s="147">
        <f t="shared" si="0"/>
        <v>1</v>
      </c>
      <c r="H18" s="40">
        <v>0</v>
      </c>
      <c r="I18" s="146">
        <v>1</v>
      </c>
      <c r="J18" s="20"/>
    </row>
    <row r="19" spans="1:10" ht="18" customHeight="1">
      <c r="A19" s="2"/>
      <c r="B19" s="389"/>
      <c r="C19" s="408"/>
      <c r="D19" s="6" t="s">
        <v>104</v>
      </c>
      <c r="E19" s="6"/>
      <c r="F19" s="40">
        <v>1</v>
      </c>
      <c r="G19" s="147">
        <f t="shared" si="0"/>
        <v>4</v>
      </c>
      <c r="H19" s="40">
        <v>1</v>
      </c>
      <c r="I19" s="146">
        <v>3</v>
      </c>
      <c r="J19" s="20"/>
    </row>
    <row r="20" spans="1:10" s="3" customFormat="1" ht="18" customHeight="1">
      <c r="A20" s="2"/>
      <c r="B20" s="411"/>
      <c r="C20" s="412"/>
      <c r="D20" s="2" t="s">
        <v>17</v>
      </c>
      <c r="E20" s="14"/>
      <c r="F20" s="40">
        <v>1</v>
      </c>
      <c r="G20" s="147">
        <f t="shared" si="0"/>
        <v>5</v>
      </c>
      <c r="H20" s="40">
        <f>SUM(H18:H19)</f>
        <v>1</v>
      </c>
      <c r="I20" s="146">
        <f>SUM(I18:I19)</f>
        <v>4</v>
      </c>
      <c r="J20" s="24"/>
    </row>
    <row r="21" spans="1:10" s="21" customFormat="1" ht="18" customHeight="1">
      <c r="A21" s="14"/>
      <c r="B21" s="46" t="s">
        <v>313</v>
      </c>
      <c r="C21" s="47"/>
      <c r="D21" s="47"/>
      <c r="E21" s="48"/>
      <c r="F21" s="40">
        <v>5</v>
      </c>
      <c r="G21" s="147">
        <f t="shared" si="0"/>
        <v>3</v>
      </c>
      <c r="H21" s="40">
        <v>3</v>
      </c>
      <c r="I21" s="149">
        <v>0</v>
      </c>
      <c r="J21" s="148"/>
    </row>
    <row r="22" spans="1:10" s="21" customFormat="1" ht="18" customHeight="1">
      <c r="A22" s="14"/>
      <c r="B22" s="413" t="s">
        <v>302</v>
      </c>
      <c r="C22" s="414"/>
      <c r="D22" s="46" t="s">
        <v>310</v>
      </c>
      <c r="E22" s="314"/>
      <c r="F22" s="393">
        <v>11</v>
      </c>
      <c r="G22" s="147">
        <f t="shared" si="0"/>
        <v>8</v>
      </c>
      <c r="H22" s="40">
        <v>7</v>
      </c>
      <c r="I22" s="149">
        <v>1</v>
      </c>
      <c r="J22" s="148"/>
    </row>
    <row r="23" spans="1:10" s="21" customFormat="1" ht="18" customHeight="1">
      <c r="A23" s="14"/>
      <c r="B23" s="415"/>
      <c r="C23" s="416"/>
      <c r="D23" s="419" t="s">
        <v>309</v>
      </c>
      <c r="E23" s="315" t="s">
        <v>304</v>
      </c>
      <c r="F23" s="394"/>
      <c r="G23" s="147">
        <f t="shared" si="0"/>
        <v>7</v>
      </c>
      <c r="H23" s="40">
        <v>6</v>
      </c>
      <c r="I23" s="149">
        <v>1</v>
      </c>
      <c r="J23" s="148"/>
    </row>
    <row r="24" spans="1:10" s="21" customFormat="1" ht="18" customHeight="1">
      <c r="A24" s="14"/>
      <c r="B24" s="415"/>
      <c r="C24" s="416"/>
      <c r="D24" s="420"/>
      <c r="E24" s="315" t="s">
        <v>305</v>
      </c>
      <c r="F24" s="394"/>
      <c r="G24" s="147">
        <f t="shared" si="0"/>
        <v>1</v>
      </c>
      <c r="H24" s="40">
        <v>1</v>
      </c>
      <c r="I24" s="149">
        <v>0</v>
      </c>
      <c r="J24" s="148"/>
    </row>
    <row r="25" spans="1:10" s="21" customFormat="1" ht="18" customHeight="1">
      <c r="A25" s="14"/>
      <c r="B25" s="417"/>
      <c r="C25" s="418"/>
      <c r="D25" s="391" t="s">
        <v>311</v>
      </c>
      <c r="E25" s="392"/>
      <c r="F25" s="395"/>
      <c r="G25" s="147">
        <f t="shared" si="0"/>
        <v>0</v>
      </c>
      <c r="H25" s="40">
        <v>0</v>
      </c>
      <c r="I25" s="149">
        <v>0</v>
      </c>
      <c r="J25" s="148"/>
    </row>
    <row r="26" spans="1:10" s="21" customFormat="1" ht="18" customHeight="1">
      <c r="A26" s="14"/>
      <c r="B26" s="45" t="s">
        <v>45</v>
      </c>
      <c r="C26" s="6"/>
      <c r="D26" s="6"/>
      <c r="E26" s="6"/>
      <c r="F26" s="42">
        <v>89</v>
      </c>
      <c r="G26" s="147">
        <f t="shared" si="0"/>
        <v>65</v>
      </c>
      <c r="H26" s="42">
        <v>42</v>
      </c>
      <c r="I26" s="44">
        <v>23</v>
      </c>
      <c r="J26" s="148"/>
    </row>
    <row r="27" spans="1:10" s="3" customFormat="1" ht="18" customHeight="1" thickBot="1">
      <c r="A27" s="2"/>
      <c r="B27" s="51" t="s">
        <v>246</v>
      </c>
      <c r="C27" s="52"/>
      <c r="D27" s="52"/>
      <c r="E27" s="52"/>
      <c r="F27" s="53">
        <v>0</v>
      </c>
      <c r="G27" s="177">
        <f t="shared" si="0"/>
        <v>0</v>
      </c>
      <c r="H27" s="53">
        <v>0</v>
      </c>
      <c r="I27" s="54">
        <v>0</v>
      </c>
      <c r="J27" s="24"/>
    </row>
    <row r="28" spans="1:10" s="3" customFormat="1" ht="18" customHeight="1" thickTop="1">
      <c r="A28" s="2"/>
      <c r="B28" s="10" t="s">
        <v>337</v>
      </c>
      <c r="C28" s="6"/>
      <c r="D28" s="6"/>
      <c r="E28" s="6"/>
      <c r="F28" s="40">
        <v>290</v>
      </c>
      <c r="G28" s="147">
        <f t="shared" si="0"/>
        <v>302</v>
      </c>
      <c r="H28" s="40">
        <v>174</v>
      </c>
      <c r="I28" s="146">
        <v>128</v>
      </c>
      <c r="J28" s="24"/>
    </row>
    <row r="29" spans="1:10" s="3" customFormat="1" ht="18" customHeight="1">
      <c r="A29" s="2"/>
      <c r="B29" s="7"/>
      <c r="C29" s="8"/>
      <c r="D29" s="9"/>
      <c r="E29" s="6" t="s">
        <v>212</v>
      </c>
      <c r="F29" s="40">
        <v>15</v>
      </c>
      <c r="G29" s="147">
        <f t="shared" si="0"/>
        <v>16</v>
      </c>
      <c r="H29" s="40">
        <v>16</v>
      </c>
      <c r="I29" s="146">
        <v>0</v>
      </c>
      <c r="J29" s="24"/>
    </row>
    <row r="30" spans="1:10" s="3" customFormat="1" ht="18" customHeight="1">
      <c r="A30" s="2"/>
      <c r="B30" s="389" t="s">
        <v>317</v>
      </c>
      <c r="C30" s="407"/>
      <c r="D30" s="408"/>
      <c r="E30" s="6" t="s">
        <v>213</v>
      </c>
      <c r="F30" s="40">
        <v>0</v>
      </c>
      <c r="G30" s="147">
        <f t="shared" si="0"/>
        <v>0</v>
      </c>
      <c r="H30" s="40">
        <v>0</v>
      </c>
      <c r="I30" s="149">
        <v>0</v>
      </c>
      <c r="J30" s="24"/>
    </row>
    <row r="31" spans="1:10" s="21" customFormat="1" ht="18" customHeight="1">
      <c r="A31" s="14"/>
      <c r="B31" s="389"/>
      <c r="C31" s="407"/>
      <c r="D31" s="408"/>
      <c r="E31" s="6" t="s">
        <v>214</v>
      </c>
      <c r="F31" s="40">
        <v>0</v>
      </c>
      <c r="G31" s="147">
        <f t="shared" si="0"/>
        <v>0</v>
      </c>
      <c r="H31" s="40">
        <v>0</v>
      </c>
      <c r="I31" s="149">
        <v>0</v>
      </c>
      <c r="J31" s="148"/>
    </row>
    <row r="32" spans="1:10" s="3" customFormat="1" ht="18" customHeight="1">
      <c r="A32" s="2"/>
      <c r="B32" s="10"/>
      <c r="C32" s="6"/>
      <c r="D32" s="12"/>
      <c r="E32" s="55" t="s">
        <v>215</v>
      </c>
      <c r="F32" s="40">
        <v>0</v>
      </c>
      <c r="G32" s="147">
        <f t="shared" si="0"/>
        <v>0</v>
      </c>
      <c r="H32" s="40">
        <v>0</v>
      </c>
      <c r="I32" s="149">
        <v>0</v>
      </c>
      <c r="J32" s="24"/>
    </row>
    <row r="33" spans="1:10" ht="18" customHeight="1">
      <c r="A33" s="2"/>
      <c r="B33" s="317"/>
      <c r="C33" s="295"/>
      <c r="D33" s="316" t="s">
        <v>316</v>
      </c>
      <c r="E33" s="294"/>
      <c r="F33" s="40">
        <v>12167</v>
      </c>
      <c r="G33" s="147">
        <f t="shared" si="0"/>
        <v>11612</v>
      </c>
      <c r="H33" s="40">
        <f>SUM(H34:H39)</f>
        <v>6006</v>
      </c>
      <c r="I33" s="146">
        <f>SUM(I34:I39)</f>
        <v>5606</v>
      </c>
      <c r="J33" s="20"/>
    </row>
    <row r="34" spans="1:10" s="16" customFormat="1" ht="18" customHeight="1">
      <c r="A34" s="14"/>
      <c r="B34" s="299"/>
      <c r="C34" s="104"/>
      <c r="D34" s="387" t="s">
        <v>301</v>
      </c>
      <c r="E34" s="313" t="s">
        <v>306</v>
      </c>
      <c r="F34" s="40">
        <v>11572</v>
      </c>
      <c r="G34" s="147">
        <f t="shared" si="0"/>
        <v>11062</v>
      </c>
      <c r="H34" s="40">
        <v>5664</v>
      </c>
      <c r="I34" s="146">
        <v>5398</v>
      </c>
      <c r="J34" s="19"/>
    </row>
    <row r="35" spans="1:10" ht="18" customHeight="1">
      <c r="A35" s="2"/>
      <c r="B35" s="389" t="s">
        <v>318</v>
      </c>
      <c r="C35" s="390"/>
      <c r="D35" s="388"/>
      <c r="E35" s="61" t="s">
        <v>307</v>
      </c>
      <c r="F35" s="42">
        <v>289</v>
      </c>
      <c r="G35" s="147">
        <f t="shared" si="0"/>
        <v>239</v>
      </c>
      <c r="H35" s="42">
        <v>131</v>
      </c>
      <c r="I35" s="44">
        <v>108</v>
      </c>
      <c r="J35" s="20"/>
    </row>
    <row r="36" spans="1:10" ht="18" customHeight="1">
      <c r="A36" s="2"/>
      <c r="B36" s="389"/>
      <c r="C36" s="390"/>
      <c r="D36" s="334" t="s">
        <v>314</v>
      </c>
      <c r="E36" s="313" t="s">
        <v>306</v>
      </c>
      <c r="F36" s="42">
        <v>0</v>
      </c>
      <c r="G36" s="147">
        <f t="shared" si="0"/>
        <v>0</v>
      </c>
      <c r="H36" s="42">
        <v>0</v>
      </c>
      <c r="I36" s="44">
        <v>0</v>
      </c>
      <c r="J36" s="20"/>
    </row>
    <row r="37" spans="1:10" ht="18" customHeight="1">
      <c r="A37" s="2"/>
      <c r="B37" s="389"/>
      <c r="C37" s="390"/>
      <c r="D37" s="338" t="s">
        <v>315</v>
      </c>
      <c r="E37" s="61" t="s">
        <v>307</v>
      </c>
      <c r="F37" s="40">
        <v>0</v>
      </c>
      <c r="G37" s="147">
        <f t="shared" si="0"/>
        <v>0</v>
      </c>
      <c r="H37" s="40">
        <v>0</v>
      </c>
      <c r="I37" s="146">
        <v>0</v>
      </c>
      <c r="J37" s="20"/>
    </row>
    <row r="38" spans="1:10" s="16" customFormat="1" ht="18" customHeight="1">
      <c r="A38" s="14"/>
      <c r="B38" s="297"/>
      <c r="C38" s="5"/>
      <c r="D38" s="45" t="s">
        <v>102</v>
      </c>
      <c r="E38" s="6"/>
      <c r="F38" s="42">
        <v>171</v>
      </c>
      <c r="G38" s="147">
        <f t="shared" si="0"/>
        <v>173</v>
      </c>
      <c r="H38" s="42">
        <v>126</v>
      </c>
      <c r="I38" s="44">
        <v>47</v>
      </c>
      <c r="J38" s="19"/>
    </row>
    <row r="39" spans="1:10" ht="18" customHeight="1">
      <c r="A39" s="2"/>
      <c r="B39" s="300"/>
      <c r="C39" s="22"/>
      <c r="D39" s="45" t="s">
        <v>103</v>
      </c>
      <c r="E39" s="6"/>
      <c r="F39" s="42">
        <v>135</v>
      </c>
      <c r="G39" s="147">
        <f t="shared" si="0"/>
        <v>138</v>
      </c>
      <c r="H39" s="42">
        <v>85</v>
      </c>
      <c r="I39" s="44">
        <v>53</v>
      </c>
    </row>
    <row r="40" spans="1:10" ht="30" customHeight="1">
      <c r="A40" s="2"/>
    </row>
    <row r="41" spans="1:10" ht="30" customHeight="1">
      <c r="A41" s="2"/>
      <c r="B41" s="3"/>
      <c r="C41" s="3"/>
      <c r="D41" s="3"/>
      <c r="E41" s="3"/>
      <c r="G41" s="3"/>
      <c r="H41" s="3"/>
      <c r="I41" s="3"/>
    </row>
    <row r="42" spans="1:10" s="16" customFormat="1" ht="30" customHeight="1">
      <c r="A42" s="14"/>
      <c r="B42" s="21"/>
      <c r="C42" s="21"/>
      <c r="D42" s="21"/>
      <c r="E42" s="21"/>
      <c r="F42" s="21"/>
      <c r="G42" s="21"/>
      <c r="H42" s="21"/>
      <c r="I42" s="21"/>
    </row>
    <row r="43" spans="1:10" ht="30" customHeight="1">
      <c r="A43" s="2"/>
      <c r="B43" s="3"/>
      <c r="C43" s="3"/>
      <c r="D43" s="3"/>
      <c r="E43" s="3"/>
      <c r="G43" s="3"/>
      <c r="H43" s="3"/>
      <c r="I43" s="3"/>
    </row>
    <row r="44" spans="1:10" ht="30" customHeight="1">
      <c r="A44" s="2"/>
      <c r="B44" s="2"/>
      <c r="C44" s="2"/>
      <c r="D44" s="3"/>
      <c r="E44" s="3"/>
      <c r="G44" s="3"/>
      <c r="H44" s="3"/>
      <c r="I44" s="3"/>
    </row>
    <row r="45" spans="1:10" ht="30" customHeight="1">
      <c r="A45" s="2"/>
      <c r="B45" s="2"/>
      <c r="C45" s="2"/>
      <c r="D45" s="3"/>
      <c r="E45" s="3"/>
      <c r="G45" s="3"/>
      <c r="H45" s="3"/>
      <c r="I45" s="3"/>
    </row>
    <row r="46" spans="1:10" s="16" customFormat="1" ht="30" customHeight="1">
      <c r="A46" s="14"/>
      <c r="B46" s="14"/>
      <c r="C46" s="14"/>
      <c r="D46" s="21"/>
      <c r="E46" s="21"/>
      <c r="F46" s="21"/>
      <c r="G46" s="21"/>
      <c r="H46" s="21"/>
      <c r="I46" s="21"/>
    </row>
    <row r="47" spans="1:10" ht="30" customHeight="1">
      <c r="A47" s="2"/>
      <c r="B47" s="2"/>
      <c r="C47" s="2"/>
      <c r="D47" s="3"/>
      <c r="E47" s="3"/>
      <c r="G47" s="3"/>
      <c r="H47" s="3"/>
      <c r="I47" s="3"/>
    </row>
    <row r="48" spans="1:10" ht="30" customHeight="1">
      <c r="A48" s="2"/>
      <c r="B48" s="2"/>
      <c r="C48" s="2"/>
      <c r="D48" s="3"/>
      <c r="E48" s="3"/>
      <c r="G48" s="3"/>
      <c r="H48" s="3"/>
      <c r="I48" s="3"/>
    </row>
    <row r="49" spans="1:9" ht="30" customHeight="1">
      <c r="A49" s="2"/>
      <c r="B49" s="2"/>
      <c r="C49" s="2"/>
      <c r="D49" s="3"/>
      <c r="E49" s="3"/>
      <c r="G49" s="3"/>
      <c r="H49" s="3"/>
      <c r="I49" s="3"/>
    </row>
    <row r="50" spans="1:9" ht="30" customHeight="1">
      <c r="A50" s="2"/>
      <c r="B50" s="3"/>
      <c r="C50" s="3"/>
      <c r="D50" s="3"/>
      <c r="E50" s="3"/>
      <c r="G50" s="3"/>
      <c r="H50" s="3"/>
      <c r="I50" s="3"/>
    </row>
    <row r="51" spans="1:9" ht="30" customHeight="1">
      <c r="A51" s="2"/>
      <c r="B51" s="3"/>
      <c r="C51" s="3"/>
      <c r="D51" s="3"/>
      <c r="E51" s="3"/>
      <c r="G51" s="3"/>
      <c r="H51" s="3"/>
      <c r="I51" s="3"/>
    </row>
    <row r="52" spans="1:9" ht="30" customHeight="1">
      <c r="A52" s="2"/>
      <c r="B52" s="3"/>
      <c r="C52" s="3"/>
      <c r="D52" s="3"/>
      <c r="E52" s="3"/>
      <c r="G52" s="3"/>
      <c r="H52" s="3"/>
      <c r="I52" s="3"/>
    </row>
    <row r="53" spans="1:9" ht="30" customHeight="1">
      <c r="A53" s="2"/>
      <c r="B53" s="2"/>
      <c r="C53" s="2"/>
      <c r="D53" s="3"/>
      <c r="E53" s="3"/>
      <c r="G53" s="3"/>
      <c r="H53" s="3"/>
      <c r="I53" s="3"/>
    </row>
    <row r="54" spans="1:9" s="16" customFormat="1" ht="30" customHeight="1">
      <c r="A54" s="14"/>
      <c r="B54" s="14"/>
      <c r="C54" s="14"/>
      <c r="D54" s="21"/>
      <c r="E54" s="21"/>
      <c r="F54" s="21"/>
      <c r="G54" s="21"/>
      <c r="H54" s="21"/>
      <c r="I54" s="21"/>
    </row>
    <row r="55" spans="1:9" ht="30" customHeight="1">
      <c r="A55" s="2"/>
      <c r="B55" s="2"/>
      <c r="C55" s="2"/>
      <c r="D55" s="3"/>
      <c r="E55" s="3"/>
      <c r="G55" s="3"/>
      <c r="H55" s="3"/>
      <c r="I55" s="3"/>
    </row>
    <row r="56" spans="1:9" ht="30" customHeight="1">
      <c r="A56" s="2"/>
      <c r="B56" s="2"/>
      <c r="C56" s="2"/>
      <c r="D56" s="3"/>
      <c r="E56" s="3"/>
      <c r="G56" s="3"/>
      <c r="H56" s="3"/>
      <c r="I56" s="3"/>
    </row>
    <row r="57" spans="1:9" ht="30" customHeight="1">
      <c r="A57" s="2"/>
      <c r="B57" s="3"/>
      <c r="C57" s="3"/>
      <c r="D57" s="3"/>
      <c r="E57" s="3"/>
      <c r="G57" s="3"/>
      <c r="H57" s="3"/>
      <c r="I57" s="3"/>
    </row>
    <row r="58" spans="1:9" ht="30" customHeight="1">
      <c r="A58" s="2"/>
      <c r="B58" s="3"/>
      <c r="C58" s="3"/>
      <c r="D58" s="3"/>
      <c r="E58" s="3"/>
      <c r="G58" s="3"/>
      <c r="H58" s="3"/>
      <c r="I58" s="3"/>
    </row>
    <row r="59" spans="1:9" s="16" customFormat="1" ht="30" customHeight="1">
      <c r="A59" s="14"/>
      <c r="B59" s="21"/>
      <c r="C59" s="21"/>
      <c r="D59" s="21"/>
      <c r="E59" s="21"/>
      <c r="F59" s="21"/>
      <c r="G59" s="21"/>
      <c r="H59" s="21"/>
      <c r="I59" s="21"/>
    </row>
    <row r="60" spans="1:9" ht="30" customHeight="1">
      <c r="A60" s="2"/>
      <c r="B60" s="2"/>
      <c r="C60" s="2"/>
      <c r="D60" s="3"/>
      <c r="E60" s="3"/>
      <c r="G60" s="3"/>
      <c r="H60" s="3"/>
      <c r="I60" s="3"/>
    </row>
    <row r="61" spans="1:9" ht="30" customHeight="1">
      <c r="A61" s="2"/>
      <c r="B61" s="2"/>
      <c r="C61" s="2"/>
      <c r="D61" s="3"/>
      <c r="E61" s="3"/>
      <c r="G61" s="3"/>
      <c r="H61" s="3"/>
      <c r="I61" s="3"/>
    </row>
    <row r="62" spans="1:9" ht="30" customHeight="1">
      <c r="A62" s="2"/>
      <c r="B62" s="2"/>
      <c r="C62" s="2"/>
      <c r="D62" s="3"/>
      <c r="E62" s="3"/>
      <c r="G62" s="3"/>
      <c r="H62" s="3"/>
      <c r="I62" s="3"/>
    </row>
    <row r="63" spans="1:9" ht="30" customHeight="1">
      <c r="A63" s="2"/>
      <c r="B63" s="2"/>
      <c r="C63" s="2"/>
      <c r="D63" s="3"/>
      <c r="E63" s="3"/>
      <c r="G63" s="3"/>
      <c r="H63" s="3"/>
      <c r="I63" s="3"/>
    </row>
    <row r="64" spans="1:9" ht="30" customHeight="1">
      <c r="A64" s="2"/>
      <c r="B64" s="2"/>
      <c r="C64" s="2"/>
      <c r="D64" s="3"/>
      <c r="E64" s="3"/>
      <c r="G64" s="3"/>
      <c r="H64" s="3"/>
      <c r="I64" s="3"/>
    </row>
    <row r="65" spans="1:9" ht="30" customHeight="1">
      <c r="A65" s="2"/>
      <c r="B65" s="2"/>
      <c r="C65" s="2"/>
      <c r="D65" s="3"/>
      <c r="E65" s="3"/>
      <c r="G65" s="3"/>
      <c r="H65" s="3"/>
      <c r="I65" s="3"/>
    </row>
    <row r="66" spans="1:9" ht="30" customHeight="1">
      <c r="A66" s="2"/>
      <c r="B66" s="3"/>
      <c r="C66" s="3"/>
      <c r="D66" s="3"/>
      <c r="E66" s="3"/>
      <c r="G66" s="3"/>
      <c r="H66" s="3"/>
      <c r="I66" s="3"/>
    </row>
    <row r="67" spans="1:9" ht="30" customHeight="1">
      <c r="A67" s="18"/>
    </row>
    <row r="158" spans="12:12" ht="30" customHeight="1">
      <c r="L158" s="4">
        <v>3.33333333333333E+54</v>
      </c>
    </row>
  </sheetData>
  <mergeCells count="11">
    <mergeCell ref="D34:D35"/>
    <mergeCell ref="B35:C37"/>
    <mergeCell ref="D25:E25"/>
    <mergeCell ref="F22:F25"/>
    <mergeCell ref="G5:I5"/>
    <mergeCell ref="F5:F6"/>
    <mergeCell ref="B5:E6"/>
    <mergeCell ref="B30:D31"/>
    <mergeCell ref="B18:C20"/>
    <mergeCell ref="B22:C25"/>
    <mergeCell ref="D23:D24"/>
  </mergeCells>
  <phoneticPr fontId="2"/>
  <printOptions horizontalCentered="1"/>
  <pageMargins left="0.51181102362204722" right="0.31496062992125984" top="0.78740157480314965" bottom="0.59055118110236227" header="0.51181102362204722" footer="0.31496062992125984"/>
  <pageSetup paperSize="9" scale="95" firstPageNumber="59" fitToWidth="7" orientation="portrait" useFirstPageNumber="1" r:id="rId1"/>
  <headerFooter alignWithMargins="0">
    <oddHeader>&amp;L&amp;10中　 学　 校
卒業後の状況&amp;R&amp;10中 　学　 校
卒業後の状況</oddHeader>
    <oddFooter>&amp;C-&amp;P--</oddFooter>
  </headerFooter>
  <ignoredErrors>
    <ignoredError sqref="H20:I20 H16:I1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92D050"/>
  </sheetPr>
  <dimension ref="A1:AI102"/>
  <sheetViews>
    <sheetView showGridLines="0" zoomScaleNormal="100" zoomScaleSheetLayoutView="50" workbookViewId="0">
      <selection activeCell="R2" sqref="R2"/>
    </sheetView>
  </sheetViews>
  <sheetFormatPr defaultColWidth="10.69921875" defaultRowHeight="24" customHeight="1"/>
  <cols>
    <col min="1" max="1" width="3.19921875" style="4" customWidth="1"/>
    <col min="2" max="2" width="10" style="4" customWidth="1"/>
    <col min="3" max="3" width="7.8984375" style="4" customWidth="1"/>
    <col min="4" max="5" width="7.5" style="4" customWidth="1"/>
    <col min="6" max="6" width="7.8984375" style="4" customWidth="1"/>
    <col min="7" max="8" width="7.5" style="4" customWidth="1"/>
    <col min="9" max="32" width="4.19921875" style="4" customWidth="1"/>
    <col min="33" max="35" width="3.69921875" style="4" customWidth="1"/>
    <col min="36" max="16384" width="10.69921875" style="4"/>
  </cols>
  <sheetData>
    <row r="1" spans="1:35" ht="24"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24" customHeight="1">
      <c r="A2" s="1" t="s">
        <v>249</v>
      </c>
      <c r="B2" s="2"/>
      <c r="C2" s="2"/>
      <c r="D2" s="2"/>
      <c r="E2" s="2"/>
      <c r="F2" s="2"/>
      <c r="G2" s="2"/>
      <c r="H2" s="2"/>
      <c r="I2" s="2"/>
      <c r="J2" s="2"/>
      <c r="K2" s="2"/>
      <c r="L2" s="2"/>
      <c r="M2" s="2"/>
      <c r="N2" s="2"/>
      <c r="O2" s="2"/>
      <c r="P2" s="2"/>
      <c r="Q2" s="2"/>
      <c r="R2" s="2"/>
      <c r="S2" s="2"/>
      <c r="T2" s="2"/>
      <c r="U2" s="2"/>
      <c r="V2" s="2"/>
      <c r="W2" s="2"/>
      <c r="X2" s="278"/>
      <c r="Y2" s="2"/>
      <c r="Z2" s="2"/>
      <c r="AA2" s="2"/>
      <c r="AB2" s="2"/>
      <c r="AC2" s="2"/>
      <c r="AD2" s="2"/>
      <c r="AE2" s="5"/>
      <c r="AF2" s="2"/>
      <c r="AG2" s="2"/>
      <c r="AH2" s="5"/>
      <c r="AI2" s="339" t="s">
        <v>1</v>
      </c>
    </row>
    <row r="3" spans="1:35" ht="18.75" customHeight="1">
      <c r="A3" s="7"/>
      <c r="B3" s="8"/>
      <c r="C3" s="444" t="s">
        <v>106</v>
      </c>
      <c r="D3" s="445"/>
      <c r="E3" s="446"/>
      <c r="F3" s="444" t="s">
        <v>99</v>
      </c>
      <c r="G3" s="445"/>
      <c r="H3" s="446"/>
      <c r="I3" s="428" t="s">
        <v>325</v>
      </c>
      <c r="J3" s="429"/>
      <c r="K3" s="430"/>
      <c r="L3" s="428" t="s">
        <v>326</v>
      </c>
      <c r="M3" s="429"/>
      <c r="N3" s="430"/>
      <c r="O3" s="428" t="s">
        <v>327</v>
      </c>
      <c r="P3" s="429"/>
      <c r="Q3" s="430"/>
      <c r="R3" s="444" t="s">
        <v>322</v>
      </c>
      <c r="S3" s="459"/>
      <c r="T3" s="459"/>
      <c r="U3" s="459"/>
      <c r="V3" s="459"/>
      <c r="W3" s="459"/>
      <c r="X3" s="459"/>
      <c r="Y3" s="459"/>
      <c r="Z3" s="459"/>
      <c r="AA3" s="459"/>
      <c r="AB3" s="459"/>
      <c r="AC3" s="460"/>
      <c r="AD3" s="444" t="s">
        <v>328</v>
      </c>
      <c r="AE3" s="445"/>
      <c r="AF3" s="446"/>
      <c r="AG3" s="444" t="s">
        <v>248</v>
      </c>
      <c r="AH3" s="445"/>
      <c r="AI3" s="446"/>
    </row>
    <row r="4" spans="1:35" ht="30" customHeight="1">
      <c r="A4" s="450" t="s">
        <v>111</v>
      </c>
      <c r="B4" s="451"/>
      <c r="C4" s="447"/>
      <c r="D4" s="448"/>
      <c r="E4" s="449"/>
      <c r="F4" s="447"/>
      <c r="G4" s="448"/>
      <c r="H4" s="449"/>
      <c r="I4" s="431"/>
      <c r="J4" s="432"/>
      <c r="K4" s="433"/>
      <c r="L4" s="431"/>
      <c r="M4" s="432"/>
      <c r="N4" s="433"/>
      <c r="O4" s="431"/>
      <c r="P4" s="432"/>
      <c r="Q4" s="433"/>
      <c r="R4" s="441" t="s">
        <v>303</v>
      </c>
      <c r="S4" s="442"/>
      <c r="T4" s="443"/>
      <c r="U4" s="461" t="s">
        <v>319</v>
      </c>
      <c r="V4" s="462"/>
      <c r="W4" s="463"/>
      <c r="X4" s="461" t="s">
        <v>320</v>
      </c>
      <c r="Y4" s="462"/>
      <c r="Z4" s="463"/>
      <c r="AA4" s="441" t="s">
        <v>321</v>
      </c>
      <c r="AB4" s="462"/>
      <c r="AC4" s="463"/>
      <c r="AD4" s="447"/>
      <c r="AE4" s="448"/>
      <c r="AF4" s="449"/>
      <c r="AG4" s="476"/>
      <c r="AH4" s="477"/>
      <c r="AI4" s="478"/>
    </row>
    <row r="5" spans="1:35" s="327" customFormat="1" ht="18.75" customHeight="1">
      <c r="A5" s="319"/>
      <c r="B5" s="320"/>
      <c r="C5" s="318" t="s">
        <v>6</v>
      </c>
      <c r="D5" s="318" t="s">
        <v>7</v>
      </c>
      <c r="E5" s="318" t="s">
        <v>8</v>
      </c>
      <c r="F5" s="318" t="s">
        <v>6</v>
      </c>
      <c r="G5" s="318" t="s">
        <v>7</v>
      </c>
      <c r="H5" s="318" t="s">
        <v>8</v>
      </c>
      <c r="I5" s="318" t="s">
        <v>6</v>
      </c>
      <c r="J5" s="318" t="s">
        <v>7</v>
      </c>
      <c r="K5" s="322" t="s">
        <v>8</v>
      </c>
      <c r="L5" s="323" t="s">
        <v>6</v>
      </c>
      <c r="M5" s="323" t="s">
        <v>7</v>
      </c>
      <c r="N5" s="323" t="s">
        <v>8</v>
      </c>
      <c r="O5" s="318" t="s">
        <v>6</v>
      </c>
      <c r="P5" s="318" t="s">
        <v>7</v>
      </c>
      <c r="Q5" s="322" t="s">
        <v>8</v>
      </c>
      <c r="R5" s="318" t="s">
        <v>6</v>
      </c>
      <c r="S5" s="318" t="s">
        <v>7</v>
      </c>
      <c r="T5" s="318" t="s">
        <v>8</v>
      </c>
      <c r="U5" s="318" t="s">
        <v>6</v>
      </c>
      <c r="V5" s="318" t="s">
        <v>7</v>
      </c>
      <c r="W5" s="318" t="s">
        <v>8</v>
      </c>
      <c r="X5" s="318" t="s">
        <v>6</v>
      </c>
      <c r="Y5" s="318" t="s">
        <v>7</v>
      </c>
      <c r="Z5" s="318" t="s">
        <v>8</v>
      </c>
      <c r="AA5" s="318" t="s">
        <v>6</v>
      </c>
      <c r="AB5" s="318" t="s">
        <v>7</v>
      </c>
      <c r="AC5" s="318" t="s">
        <v>8</v>
      </c>
      <c r="AD5" s="318" t="s">
        <v>6</v>
      </c>
      <c r="AE5" s="318" t="s">
        <v>7</v>
      </c>
      <c r="AF5" s="318" t="s">
        <v>8</v>
      </c>
      <c r="AG5" s="318" t="s">
        <v>6</v>
      </c>
      <c r="AH5" s="318" t="s">
        <v>7</v>
      </c>
      <c r="AI5" s="323" t="s">
        <v>8</v>
      </c>
    </row>
    <row r="6" spans="1:35" ht="18.75" customHeight="1">
      <c r="A6" s="401" t="s">
        <v>340</v>
      </c>
      <c r="B6" s="403"/>
      <c r="C6" s="93">
        <v>12357</v>
      </c>
      <c r="D6" s="93">
        <v>6338</v>
      </c>
      <c r="E6" s="94">
        <v>6019</v>
      </c>
      <c r="F6" s="93">
        <v>12251</v>
      </c>
      <c r="G6" s="93">
        <v>6272</v>
      </c>
      <c r="H6" s="94">
        <v>5979</v>
      </c>
      <c r="I6" s="93">
        <v>0</v>
      </c>
      <c r="J6" s="93">
        <v>0</v>
      </c>
      <c r="K6" s="94">
        <v>0</v>
      </c>
      <c r="L6" s="94">
        <v>1</v>
      </c>
      <c r="M6" s="94">
        <v>0</v>
      </c>
      <c r="N6" s="94">
        <v>1</v>
      </c>
      <c r="O6" s="93">
        <v>5</v>
      </c>
      <c r="P6" s="93">
        <v>5</v>
      </c>
      <c r="Q6" s="94">
        <v>0</v>
      </c>
      <c r="R6" s="468"/>
      <c r="S6" s="469"/>
      <c r="T6" s="469"/>
      <c r="U6" s="469"/>
      <c r="V6" s="469"/>
      <c r="W6" s="469"/>
      <c r="X6" s="469"/>
      <c r="Y6" s="469"/>
      <c r="Z6" s="469"/>
      <c r="AA6" s="93">
        <v>11</v>
      </c>
      <c r="AB6" s="93">
        <v>9</v>
      </c>
      <c r="AC6" s="93">
        <v>2</v>
      </c>
      <c r="AD6" s="93">
        <v>89</v>
      </c>
      <c r="AE6" s="93">
        <v>52</v>
      </c>
      <c r="AF6" s="93">
        <v>37</v>
      </c>
      <c r="AG6" s="93">
        <v>0</v>
      </c>
      <c r="AH6" s="93">
        <v>0</v>
      </c>
      <c r="AI6" s="94">
        <v>0</v>
      </c>
    </row>
    <row r="7" spans="1:35" ht="18.75" customHeight="1">
      <c r="A7" s="466" t="s">
        <v>329</v>
      </c>
      <c r="B7" s="467"/>
      <c r="C7" s="43">
        <f t="shared" ref="C7:AF7" si="0">C8+C22</f>
        <v>11830</v>
      </c>
      <c r="D7" s="43">
        <f t="shared" si="0"/>
        <v>6131</v>
      </c>
      <c r="E7" s="74">
        <f t="shared" si="0"/>
        <v>5699</v>
      </c>
      <c r="F7" s="43">
        <f t="shared" si="0"/>
        <v>11740</v>
      </c>
      <c r="G7" s="43">
        <f t="shared" si="0"/>
        <v>6071</v>
      </c>
      <c r="H7" s="43">
        <f t="shared" si="0"/>
        <v>5669</v>
      </c>
      <c r="I7" s="43">
        <f t="shared" si="0"/>
        <v>1</v>
      </c>
      <c r="J7" s="43">
        <f t="shared" si="0"/>
        <v>0</v>
      </c>
      <c r="K7" s="74">
        <f t="shared" si="0"/>
        <v>1</v>
      </c>
      <c r="L7" s="43">
        <f t="shared" si="0"/>
        <v>5</v>
      </c>
      <c r="M7" s="43">
        <f t="shared" si="0"/>
        <v>1</v>
      </c>
      <c r="N7" s="74">
        <f t="shared" si="0"/>
        <v>4</v>
      </c>
      <c r="O7" s="43">
        <f t="shared" si="0"/>
        <v>3</v>
      </c>
      <c r="P7" s="43">
        <f t="shared" si="0"/>
        <v>3</v>
      </c>
      <c r="Q7" s="74">
        <f t="shared" si="0"/>
        <v>0</v>
      </c>
      <c r="R7" s="43">
        <f t="shared" si="0"/>
        <v>8</v>
      </c>
      <c r="S7" s="43">
        <f t="shared" si="0"/>
        <v>7</v>
      </c>
      <c r="T7" s="43">
        <f t="shared" si="0"/>
        <v>1</v>
      </c>
      <c r="U7" s="43">
        <f t="shared" si="0"/>
        <v>7</v>
      </c>
      <c r="V7" s="43">
        <f t="shared" si="0"/>
        <v>6</v>
      </c>
      <c r="W7" s="43">
        <f t="shared" si="0"/>
        <v>1</v>
      </c>
      <c r="X7" s="43">
        <f t="shared" si="0"/>
        <v>1</v>
      </c>
      <c r="Y7" s="43">
        <f t="shared" si="0"/>
        <v>1</v>
      </c>
      <c r="Z7" s="43">
        <f t="shared" si="0"/>
        <v>0</v>
      </c>
      <c r="AA7" s="340">
        <f>R7+U7+X7</f>
        <v>16</v>
      </c>
      <c r="AB7" s="340">
        <f>S7+V7+Y7</f>
        <v>14</v>
      </c>
      <c r="AC7" s="340">
        <f>T7+W7+Z7</f>
        <v>2</v>
      </c>
      <c r="AD7" s="340">
        <f t="shared" si="0"/>
        <v>65</v>
      </c>
      <c r="AE7" s="340">
        <f t="shared" si="0"/>
        <v>42</v>
      </c>
      <c r="AF7" s="340">
        <f t="shared" si="0"/>
        <v>23</v>
      </c>
      <c r="AG7" s="43">
        <f>AG8+AG22</f>
        <v>0</v>
      </c>
      <c r="AH7" s="43">
        <f>AH8+AH22</f>
        <v>0</v>
      </c>
      <c r="AI7" s="74">
        <f>AI8+AI22</f>
        <v>0</v>
      </c>
    </row>
    <row r="8" spans="1:35" s="192" customFormat="1" ht="19.5" customHeight="1">
      <c r="A8" s="434" t="s">
        <v>97</v>
      </c>
      <c r="B8" s="435"/>
      <c r="C8" s="184">
        <f t="shared" ref="C8:AF8" si="1">C9+C11+C13+C15+C16+C17+C18+C19+C20+C21</f>
        <v>9275</v>
      </c>
      <c r="D8" s="184">
        <f>D9+D11+D13+D15+D16+D17+D18+D19+D20+D21</f>
        <v>4847</v>
      </c>
      <c r="E8" s="184">
        <f t="shared" si="1"/>
        <v>4428</v>
      </c>
      <c r="F8" s="184">
        <f t="shared" si="1"/>
        <v>9203</v>
      </c>
      <c r="G8" s="185">
        <f t="shared" si="1"/>
        <v>4798</v>
      </c>
      <c r="H8" s="184">
        <f t="shared" si="1"/>
        <v>4405</v>
      </c>
      <c r="I8" s="184">
        <f t="shared" si="1"/>
        <v>1</v>
      </c>
      <c r="J8" s="184">
        <f t="shared" si="1"/>
        <v>0</v>
      </c>
      <c r="K8" s="184">
        <f t="shared" si="1"/>
        <v>1</v>
      </c>
      <c r="L8" s="184">
        <f t="shared" si="1"/>
        <v>4</v>
      </c>
      <c r="M8" s="184">
        <f t="shared" si="1"/>
        <v>1</v>
      </c>
      <c r="N8" s="184">
        <f t="shared" si="1"/>
        <v>3</v>
      </c>
      <c r="O8" s="184">
        <f t="shared" si="1"/>
        <v>3</v>
      </c>
      <c r="P8" s="184">
        <f t="shared" si="1"/>
        <v>3</v>
      </c>
      <c r="Q8" s="184">
        <f t="shared" si="1"/>
        <v>0</v>
      </c>
      <c r="R8" s="184">
        <f t="shared" si="1"/>
        <v>6</v>
      </c>
      <c r="S8" s="184">
        <f>S9+S11+S13+S15+S16+S17+S18+S19+S20+S21</f>
        <v>5</v>
      </c>
      <c r="T8" s="184">
        <f t="shared" si="1"/>
        <v>1</v>
      </c>
      <c r="U8" s="184">
        <f t="shared" si="1"/>
        <v>4</v>
      </c>
      <c r="V8" s="184">
        <f t="shared" si="1"/>
        <v>4</v>
      </c>
      <c r="W8" s="184">
        <f t="shared" si="1"/>
        <v>0</v>
      </c>
      <c r="X8" s="184">
        <f t="shared" si="1"/>
        <v>1</v>
      </c>
      <c r="Y8" s="184">
        <f t="shared" si="1"/>
        <v>1</v>
      </c>
      <c r="Z8" s="184">
        <f t="shared" si="1"/>
        <v>0</v>
      </c>
      <c r="AA8" s="341">
        <f t="shared" si="1"/>
        <v>11</v>
      </c>
      <c r="AB8" s="341">
        <f t="shared" si="1"/>
        <v>10</v>
      </c>
      <c r="AC8" s="341">
        <f>AC9+AC11+AC13+AC15+AC16+AC17+AC18+AC19+AC20+AC21</f>
        <v>1</v>
      </c>
      <c r="AD8" s="341">
        <f t="shared" si="1"/>
        <v>53</v>
      </c>
      <c r="AE8" s="341">
        <f t="shared" si="1"/>
        <v>35</v>
      </c>
      <c r="AF8" s="341">
        <f t="shared" si="1"/>
        <v>18</v>
      </c>
      <c r="AG8" s="184">
        <f>AG9+AG11+AG13+AG15+AG16+AG17+AG18+AG19+AG20+AG21</f>
        <v>0</v>
      </c>
      <c r="AH8" s="184">
        <f>AH9+AH11+AH13+AH15+AH16+AH17+AH18+AH19+AH20+AH21</f>
        <v>0</v>
      </c>
      <c r="AI8" s="184">
        <f>AI9+AI11+AI13+AI15+AI16+AI17+AI18+AI19+AI20+AI21</f>
        <v>0</v>
      </c>
    </row>
    <row r="9" spans="1:35" ht="15.95" customHeight="1">
      <c r="A9" s="30"/>
      <c r="B9" s="82" t="s">
        <v>52</v>
      </c>
      <c r="C9" s="71">
        <f>D9+E9</f>
        <v>2676</v>
      </c>
      <c r="D9" s="71">
        <f>G9+J9+M9+P9+AB9+AE9+AH9</f>
        <v>1406</v>
      </c>
      <c r="E9" s="71">
        <f>H9+K9+N9+Q9+AF9+AI9+AC9</f>
        <v>1270</v>
      </c>
      <c r="F9" s="71">
        <f>G9+H9</f>
        <v>2652</v>
      </c>
      <c r="G9" s="71">
        <v>1390</v>
      </c>
      <c r="H9" s="71">
        <v>1262</v>
      </c>
      <c r="I9" s="71">
        <f t="shared" ref="I9:I21" si="2">J9+K9</f>
        <v>1</v>
      </c>
      <c r="J9" s="71">
        <v>0</v>
      </c>
      <c r="K9" s="71">
        <v>1</v>
      </c>
      <c r="L9" s="71">
        <f t="shared" ref="L9:L21" si="3">M9+N9</f>
        <v>0</v>
      </c>
      <c r="M9" s="71">
        <v>0</v>
      </c>
      <c r="N9" s="71">
        <v>0</v>
      </c>
      <c r="O9" s="71">
        <f t="shared" ref="O9:O21" si="4">P9+Q9</f>
        <v>0</v>
      </c>
      <c r="P9" s="70">
        <v>0</v>
      </c>
      <c r="Q9" s="71">
        <v>0</v>
      </c>
      <c r="R9" s="71">
        <f t="shared" ref="R9:R21" si="5">S9+T9</f>
        <v>3</v>
      </c>
      <c r="S9" s="70">
        <v>3</v>
      </c>
      <c r="T9" s="70">
        <v>0</v>
      </c>
      <c r="U9" s="71">
        <f t="shared" ref="U9:U21" si="6">V9+W9</f>
        <v>2</v>
      </c>
      <c r="V9" s="70">
        <v>2</v>
      </c>
      <c r="W9" s="70">
        <v>0</v>
      </c>
      <c r="X9" s="71">
        <f t="shared" ref="X9:X21" si="7">Y9+Z9</f>
        <v>0</v>
      </c>
      <c r="Y9" s="70">
        <v>0</v>
      </c>
      <c r="Z9" s="70">
        <v>0</v>
      </c>
      <c r="AA9" s="71">
        <f t="shared" ref="AA9:AA21" si="8">AB9+AC9</f>
        <v>5</v>
      </c>
      <c r="AB9" s="70">
        <f t="shared" ref="AB9:AB21" si="9">V9+Y9+S9</f>
        <v>5</v>
      </c>
      <c r="AC9" s="70">
        <f t="shared" ref="AC9:AC21" si="10">T9+W9+Z9</f>
        <v>0</v>
      </c>
      <c r="AD9" s="71">
        <f t="shared" ref="AD9:AD21" si="11">AE9+AF9</f>
        <v>18</v>
      </c>
      <c r="AE9" s="70">
        <v>11</v>
      </c>
      <c r="AF9" s="70">
        <v>7</v>
      </c>
      <c r="AG9" s="71">
        <f t="shared" ref="AG9:AG21" si="12">AH9+AI9</f>
        <v>0</v>
      </c>
      <c r="AH9" s="84">
        <v>0</v>
      </c>
      <c r="AI9" s="71">
        <v>0</v>
      </c>
    </row>
    <row r="10" spans="1:35" s="197" customFormat="1" ht="15.95" customHeight="1">
      <c r="A10" s="193"/>
      <c r="B10" s="194"/>
      <c r="C10" s="195">
        <f t="shared" ref="C10:C14" si="13">D10+E10</f>
        <v>85</v>
      </c>
      <c r="D10" s="195">
        <v>62</v>
      </c>
      <c r="E10" s="195">
        <v>23</v>
      </c>
      <c r="F10" s="195">
        <f t="shared" ref="F10:F14" si="14">G10+H10</f>
        <v>85</v>
      </c>
      <c r="G10" s="195">
        <v>62</v>
      </c>
      <c r="H10" s="195">
        <v>23</v>
      </c>
      <c r="I10" s="196">
        <f t="shared" si="2"/>
        <v>0</v>
      </c>
      <c r="J10" s="196">
        <v>0</v>
      </c>
      <c r="K10" s="196">
        <v>0</v>
      </c>
      <c r="L10" s="196">
        <f t="shared" si="3"/>
        <v>0</v>
      </c>
      <c r="M10" s="196">
        <v>0</v>
      </c>
      <c r="N10" s="196">
        <v>0</v>
      </c>
      <c r="O10" s="196">
        <f t="shared" si="4"/>
        <v>0</v>
      </c>
      <c r="P10" s="196">
        <v>0</v>
      </c>
      <c r="Q10" s="196">
        <v>0</v>
      </c>
      <c r="R10" s="196">
        <f>S10+T10</f>
        <v>0</v>
      </c>
      <c r="S10" s="196">
        <v>0</v>
      </c>
      <c r="T10" s="196">
        <v>0</v>
      </c>
      <c r="U10" s="196">
        <f>V10+W10</f>
        <v>0</v>
      </c>
      <c r="V10" s="196">
        <v>0</v>
      </c>
      <c r="W10" s="196">
        <v>0</v>
      </c>
      <c r="X10" s="196">
        <f>Y10+Z10</f>
        <v>0</v>
      </c>
      <c r="Y10" s="196">
        <v>0</v>
      </c>
      <c r="Z10" s="196">
        <v>0</v>
      </c>
      <c r="AA10" s="196">
        <f>AB10+AC10</f>
        <v>0</v>
      </c>
      <c r="AB10" s="196">
        <f t="shared" si="9"/>
        <v>0</v>
      </c>
      <c r="AC10" s="196">
        <f t="shared" si="10"/>
        <v>0</v>
      </c>
      <c r="AD10" s="196">
        <f>AE10+AF10</f>
        <v>0</v>
      </c>
      <c r="AE10" s="196">
        <v>0</v>
      </c>
      <c r="AF10" s="196">
        <v>0</v>
      </c>
      <c r="AG10" s="196">
        <f t="shared" si="12"/>
        <v>0</v>
      </c>
      <c r="AH10" s="196">
        <v>0</v>
      </c>
      <c r="AI10" s="196">
        <v>0</v>
      </c>
    </row>
    <row r="11" spans="1:35" ht="15.95" customHeight="1">
      <c r="A11" s="30"/>
      <c r="B11" s="82" t="s">
        <v>53</v>
      </c>
      <c r="C11" s="71">
        <f t="shared" si="13"/>
        <v>1500</v>
      </c>
      <c r="D11" s="71">
        <f>G11+J11+M11+P11+AB11+AE11+AH11</f>
        <v>824</v>
      </c>
      <c r="E11" s="71">
        <f>H11+K11+N11+Q11+AF11+AI11+AC11</f>
        <v>676</v>
      </c>
      <c r="F11" s="71">
        <f t="shared" si="14"/>
        <v>1485</v>
      </c>
      <c r="G11" s="71">
        <v>814</v>
      </c>
      <c r="H11" s="71">
        <v>671</v>
      </c>
      <c r="I11" s="71">
        <f t="shared" si="2"/>
        <v>0</v>
      </c>
      <c r="J11" s="71">
        <v>0</v>
      </c>
      <c r="K11" s="71">
        <v>0</v>
      </c>
      <c r="L11" s="71">
        <f t="shared" si="3"/>
        <v>2</v>
      </c>
      <c r="M11" s="85">
        <v>1</v>
      </c>
      <c r="N11" s="71">
        <v>1</v>
      </c>
      <c r="O11" s="71">
        <f t="shared" si="4"/>
        <v>0</v>
      </c>
      <c r="P11" s="84">
        <v>0</v>
      </c>
      <c r="Q11" s="71">
        <v>0</v>
      </c>
      <c r="R11" s="71">
        <f t="shared" si="5"/>
        <v>0</v>
      </c>
      <c r="S11" s="70">
        <v>0</v>
      </c>
      <c r="T11" s="70">
        <v>0</v>
      </c>
      <c r="U11" s="71">
        <f t="shared" si="6"/>
        <v>1</v>
      </c>
      <c r="V11" s="70">
        <v>1</v>
      </c>
      <c r="W11" s="70">
        <v>0</v>
      </c>
      <c r="X11" s="71">
        <f t="shared" si="7"/>
        <v>1</v>
      </c>
      <c r="Y11" s="70">
        <v>1</v>
      </c>
      <c r="Z11" s="70">
        <v>0</v>
      </c>
      <c r="AA11" s="71">
        <f t="shared" si="8"/>
        <v>2</v>
      </c>
      <c r="AB11" s="70">
        <f t="shared" si="9"/>
        <v>2</v>
      </c>
      <c r="AC11" s="70">
        <f t="shared" si="10"/>
        <v>0</v>
      </c>
      <c r="AD11" s="71">
        <f t="shared" si="11"/>
        <v>11</v>
      </c>
      <c r="AE11" s="70">
        <v>7</v>
      </c>
      <c r="AF11" s="70">
        <v>4</v>
      </c>
      <c r="AG11" s="71">
        <f t="shared" si="12"/>
        <v>0</v>
      </c>
      <c r="AH11" s="70">
        <v>0</v>
      </c>
      <c r="AI11" s="71">
        <v>0</v>
      </c>
    </row>
    <row r="12" spans="1:35" s="197" customFormat="1" ht="15.95" customHeight="1">
      <c r="A12" s="193"/>
      <c r="B12" s="194"/>
      <c r="C12" s="195">
        <f t="shared" si="13"/>
        <v>182</v>
      </c>
      <c r="D12" s="195">
        <v>95</v>
      </c>
      <c r="E12" s="195">
        <v>87</v>
      </c>
      <c r="F12" s="195">
        <f t="shared" si="14"/>
        <v>180</v>
      </c>
      <c r="G12" s="195">
        <v>94</v>
      </c>
      <c r="H12" s="195">
        <v>86</v>
      </c>
      <c r="I12" s="196">
        <f t="shared" si="2"/>
        <v>0</v>
      </c>
      <c r="J12" s="196">
        <v>0</v>
      </c>
      <c r="K12" s="196">
        <v>0</v>
      </c>
      <c r="L12" s="196">
        <f t="shared" si="3"/>
        <v>0</v>
      </c>
      <c r="M12" s="196">
        <v>0</v>
      </c>
      <c r="N12" s="196">
        <v>0</v>
      </c>
      <c r="O12" s="196">
        <f t="shared" si="4"/>
        <v>0</v>
      </c>
      <c r="P12" s="196">
        <v>0</v>
      </c>
      <c r="Q12" s="196">
        <v>0</v>
      </c>
      <c r="R12" s="196">
        <f>S12+T12</f>
        <v>0</v>
      </c>
      <c r="S12" s="196">
        <v>0</v>
      </c>
      <c r="T12" s="196">
        <v>0</v>
      </c>
      <c r="U12" s="196">
        <f>V12+W12</f>
        <v>0</v>
      </c>
      <c r="V12" s="196">
        <v>0</v>
      </c>
      <c r="W12" s="196">
        <v>0</v>
      </c>
      <c r="X12" s="196">
        <f>Y12+Z12</f>
        <v>0</v>
      </c>
      <c r="Y12" s="196">
        <v>0</v>
      </c>
      <c r="Z12" s="196">
        <v>0</v>
      </c>
      <c r="AA12" s="196">
        <f>AB12+AC12</f>
        <v>0</v>
      </c>
      <c r="AB12" s="196">
        <f t="shared" si="9"/>
        <v>0</v>
      </c>
      <c r="AC12" s="196">
        <f t="shared" si="10"/>
        <v>0</v>
      </c>
      <c r="AD12" s="196">
        <f>AE12+AF12</f>
        <v>2</v>
      </c>
      <c r="AE12" s="196">
        <v>1</v>
      </c>
      <c r="AF12" s="196">
        <v>1</v>
      </c>
      <c r="AG12" s="196">
        <f t="shared" si="12"/>
        <v>0</v>
      </c>
      <c r="AH12" s="196">
        <v>0</v>
      </c>
      <c r="AI12" s="196">
        <v>0</v>
      </c>
    </row>
    <row r="13" spans="1:35" ht="15.95" customHeight="1">
      <c r="A13" s="30"/>
      <c r="B13" s="82" t="s">
        <v>54</v>
      </c>
      <c r="C13" s="71">
        <f t="shared" si="13"/>
        <v>2183</v>
      </c>
      <c r="D13" s="71">
        <f>G13+J13+M13+P13+AB13+AE13+AH13</f>
        <v>1125</v>
      </c>
      <c r="E13" s="71">
        <f>H13+K13+N13+Q13+AF13+AI13+AC13</f>
        <v>1058</v>
      </c>
      <c r="F13" s="71">
        <f t="shared" si="14"/>
        <v>2174</v>
      </c>
      <c r="G13" s="71">
        <v>1117</v>
      </c>
      <c r="H13" s="71">
        <v>1057</v>
      </c>
      <c r="I13" s="71">
        <f t="shared" si="2"/>
        <v>0</v>
      </c>
      <c r="J13" s="85">
        <v>0</v>
      </c>
      <c r="K13" s="71">
        <v>0</v>
      </c>
      <c r="L13" s="71">
        <f t="shared" si="3"/>
        <v>0</v>
      </c>
      <c r="M13" s="71">
        <v>0</v>
      </c>
      <c r="N13" s="85">
        <v>0</v>
      </c>
      <c r="O13" s="71">
        <f t="shared" si="4"/>
        <v>1</v>
      </c>
      <c r="P13" s="70">
        <v>1</v>
      </c>
      <c r="Q13" s="71">
        <v>0</v>
      </c>
      <c r="R13" s="71">
        <f t="shared" si="5"/>
        <v>1</v>
      </c>
      <c r="S13" s="70">
        <v>1</v>
      </c>
      <c r="T13" s="70">
        <v>0</v>
      </c>
      <c r="U13" s="71">
        <f t="shared" si="6"/>
        <v>1</v>
      </c>
      <c r="V13" s="70">
        <v>1</v>
      </c>
      <c r="W13" s="70">
        <v>0</v>
      </c>
      <c r="X13" s="71">
        <f t="shared" si="7"/>
        <v>0</v>
      </c>
      <c r="Y13" s="70">
        <v>0</v>
      </c>
      <c r="Z13" s="70">
        <v>0</v>
      </c>
      <c r="AA13" s="71">
        <f t="shared" si="8"/>
        <v>2</v>
      </c>
      <c r="AB13" s="70">
        <f t="shared" si="9"/>
        <v>2</v>
      </c>
      <c r="AC13" s="70">
        <f t="shared" si="10"/>
        <v>0</v>
      </c>
      <c r="AD13" s="71">
        <f t="shared" si="11"/>
        <v>6</v>
      </c>
      <c r="AE13" s="70">
        <v>5</v>
      </c>
      <c r="AF13" s="70">
        <v>1</v>
      </c>
      <c r="AG13" s="71">
        <f t="shared" si="12"/>
        <v>0</v>
      </c>
      <c r="AH13" s="70">
        <v>0</v>
      </c>
      <c r="AI13" s="71">
        <v>0</v>
      </c>
    </row>
    <row r="14" spans="1:35" s="202" customFormat="1" ht="15.95" customHeight="1">
      <c r="A14" s="200"/>
      <c r="B14" s="201"/>
      <c r="C14" s="195">
        <f t="shared" si="13"/>
        <v>39</v>
      </c>
      <c r="D14" s="195">
        <v>16</v>
      </c>
      <c r="E14" s="195">
        <v>23</v>
      </c>
      <c r="F14" s="195">
        <f t="shared" si="14"/>
        <v>39</v>
      </c>
      <c r="G14" s="195">
        <v>16</v>
      </c>
      <c r="H14" s="195">
        <v>23</v>
      </c>
      <c r="I14" s="196">
        <f t="shared" si="2"/>
        <v>0</v>
      </c>
      <c r="J14" s="196">
        <v>0</v>
      </c>
      <c r="K14" s="196">
        <v>0</v>
      </c>
      <c r="L14" s="196">
        <f t="shared" si="3"/>
        <v>0</v>
      </c>
      <c r="M14" s="196">
        <v>0</v>
      </c>
      <c r="N14" s="196">
        <v>0</v>
      </c>
      <c r="O14" s="196">
        <f t="shared" si="4"/>
        <v>0</v>
      </c>
      <c r="P14" s="196">
        <v>0</v>
      </c>
      <c r="Q14" s="196">
        <v>0</v>
      </c>
      <c r="R14" s="196">
        <f>S14+T14</f>
        <v>0</v>
      </c>
      <c r="S14" s="196">
        <v>0</v>
      </c>
      <c r="T14" s="196">
        <v>0</v>
      </c>
      <c r="U14" s="196">
        <f>V14+W14</f>
        <v>0</v>
      </c>
      <c r="V14" s="196">
        <v>0</v>
      </c>
      <c r="W14" s="196">
        <v>0</v>
      </c>
      <c r="X14" s="196">
        <f>Y14+Z14</f>
        <v>0</v>
      </c>
      <c r="Y14" s="196">
        <v>0</v>
      </c>
      <c r="Z14" s="196">
        <v>0</v>
      </c>
      <c r="AA14" s="196">
        <f>AB14+AC14</f>
        <v>0</v>
      </c>
      <c r="AB14" s="196">
        <f t="shared" si="9"/>
        <v>0</v>
      </c>
      <c r="AC14" s="196">
        <f t="shared" si="10"/>
        <v>0</v>
      </c>
      <c r="AD14" s="196">
        <v>0</v>
      </c>
      <c r="AE14" s="196">
        <v>0</v>
      </c>
      <c r="AF14" s="196">
        <v>0</v>
      </c>
      <c r="AG14" s="196">
        <f t="shared" si="12"/>
        <v>0</v>
      </c>
      <c r="AH14" s="196">
        <v>0</v>
      </c>
      <c r="AI14" s="196">
        <v>0</v>
      </c>
    </row>
    <row r="15" spans="1:35" s="214" customFormat="1" ht="15.95" customHeight="1">
      <c r="A15" s="203"/>
      <c r="B15" s="204" t="s">
        <v>55</v>
      </c>
      <c r="C15" s="205">
        <f t="shared" ref="C15:C21" si="15">D15+E15</f>
        <v>315</v>
      </c>
      <c r="D15" s="205">
        <f>G15+J15+M15+P15+AB15+AE15+AH15</f>
        <v>169</v>
      </c>
      <c r="E15" s="205">
        <f t="shared" ref="E15:E21" si="16">H15+K15+N15+Q15+AF15+AI15+AC15</f>
        <v>146</v>
      </c>
      <c r="F15" s="205">
        <f t="shared" ref="F15:F21" si="17">G15+H15</f>
        <v>314</v>
      </c>
      <c r="G15" s="205">
        <v>168</v>
      </c>
      <c r="H15" s="205">
        <v>146</v>
      </c>
      <c r="I15" s="205">
        <f t="shared" si="2"/>
        <v>0</v>
      </c>
      <c r="J15" s="205">
        <v>0</v>
      </c>
      <c r="K15" s="205">
        <v>0</v>
      </c>
      <c r="L15" s="205">
        <f t="shared" si="3"/>
        <v>0</v>
      </c>
      <c r="M15" s="205">
        <v>0</v>
      </c>
      <c r="N15" s="206">
        <v>0</v>
      </c>
      <c r="O15" s="205">
        <f t="shared" si="4"/>
        <v>0</v>
      </c>
      <c r="P15" s="207">
        <v>0</v>
      </c>
      <c r="Q15" s="205">
        <v>0</v>
      </c>
      <c r="R15" s="205">
        <f t="shared" si="5"/>
        <v>0</v>
      </c>
      <c r="S15" s="207">
        <v>0</v>
      </c>
      <c r="T15" s="207">
        <v>0</v>
      </c>
      <c r="U15" s="205">
        <f t="shared" si="6"/>
        <v>0</v>
      </c>
      <c r="V15" s="207">
        <v>0</v>
      </c>
      <c r="W15" s="207">
        <v>0</v>
      </c>
      <c r="X15" s="205">
        <f t="shared" si="7"/>
        <v>0</v>
      </c>
      <c r="Y15" s="207">
        <v>0</v>
      </c>
      <c r="Z15" s="207">
        <v>0</v>
      </c>
      <c r="AA15" s="205">
        <f t="shared" si="8"/>
        <v>0</v>
      </c>
      <c r="AB15" s="207">
        <f t="shared" si="9"/>
        <v>0</v>
      </c>
      <c r="AC15" s="207">
        <f t="shared" si="10"/>
        <v>0</v>
      </c>
      <c r="AD15" s="205">
        <f t="shared" si="11"/>
        <v>1</v>
      </c>
      <c r="AE15" s="207">
        <v>1</v>
      </c>
      <c r="AF15" s="207">
        <v>0</v>
      </c>
      <c r="AG15" s="205">
        <f t="shared" si="12"/>
        <v>0</v>
      </c>
      <c r="AH15" s="207">
        <v>0</v>
      </c>
      <c r="AI15" s="205">
        <v>0</v>
      </c>
    </row>
    <row r="16" spans="1:35" s="214" customFormat="1" ht="15.95" customHeight="1">
      <c r="A16" s="203"/>
      <c r="B16" s="204" t="s">
        <v>56</v>
      </c>
      <c r="C16" s="205">
        <f t="shared" si="15"/>
        <v>508</v>
      </c>
      <c r="D16" s="205">
        <f t="shared" ref="D16:D21" si="18">G16+J16+M16+P16+AB16+AE16+AH16</f>
        <v>250</v>
      </c>
      <c r="E16" s="205">
        <f t="shared" si="16"/>
        <v>258</v>
      </c>
      <c r="F16" s="205">
        <f t="shared" si="17"/>
        <v>505</v>
      </c>
      <c r="G16" s="205">
        <v>248</v>
      </c>
      <c r="H16" s="205">
        <v>257</v>
      </c>
      <c r="I16" s="205">
        <f t="shared" si="2"/>
        <v>0</v>
      </c>
      <c r="J16" s="205">
        <v>0</v>
      </c>
      <c r="K16" s="205">
        <v>0</v>
      </c>
      <c r="L16" s="205">
        <f t="shared" si="3"/>
        <v>0</v>
      </c>
      <c r="M16" s="205">
        <v>0</v>
      </c>
      <c r="N16" s="205">
        <v>0</v>
      </c>
      <c r="O16" s="205">
        <f t="shared" si="4"/>
        <v>0</v>
      </c>
      <c r="P16" s="207">
        <v>0</v>
      </c>
      <c r="Q16" s="205">
        <v>0</v>
      </c>
      <c r="R16" s="205">
        <f t="shared" si="5"/>
        <v>1</v>
      </c>
      <c r="S16" s="207">
        <v>1</v>
      </c>
      <c r="T16" s="207">
        <v>0</v>
      </c>
      <c r="U16" s="205">
        <f t="shared" si="6"/>
        <v>0</v>
      </c>
      <c r="V16" s="207">
        <v>0</v>
      </c>
      <c r="W16" s="207">
        <v>0</v>
      </c>
      <c r="X16" s="205">
        <f t="shared" si="7"/>
        <v>0</v>
      </c>
      <c r="Y16" s="207">
        <v>0</v>
      </c>
      <c r="Z16" s="207">
        <v>0</v>
      </c>
      <c r="AA16" s="205">
        <f t="shared" si="8"/>
        <v>1</v>
      </c>
      <c r="AB16" s="207">
        <f t="shared" si="9"/>
        <v>1</v>
      </c>
      <c r="AC16" s="207">
        <f t="shared" si="10"/>
        <v>0</v>
      </c>
      <c r="AD16" s="205">
        <f t="shared" si="11"/>
        <v>2</v>
      </c>
      <c r="AE16" s="207">
        <v>1</v>
      </c>
      <c r="AF16" s="207">
        <v>1</v>
      </c>
      <c r="AG16" s="205">
        <f t="shared" si="12"/>
        <v>0</v>
      </c>
      <c r="AH16" s="207">
        <v>0</v>
      </c>
      <c r="AI16" s="205">
        <v>0</v>
      </c>
    </row>
    <row r="17" spans="1:35" s="214" customFormat="1" ht="15.95" customHeight="1">
      <c r="A17" s="203"/>
      <c r="B17" s="204" t="s">
        <v>98</v>
      </c>
      <c r="C17" s="205">
        <f t="shared" si="15"/>
        <v>596</v>
      </c>
      <c r="D17" s="205">
        <f t="shared" si="18"/>
        <v>310</v>
      </c>
      <c r="E17" s="205">
        <f t="shared" si="16"/>
        <v>286</v>
      </c>
      <c r="F17" s="205">
        <f t="shared" si="17"/>
        <v>594</v>
      </c>
      <c r="G17" s="205">
        <v>308</v>
      </c>
      <c r="H17" s="205">
        <v>286</v>
      </c>
      <c r="I17" s="205">
        <f t="shared" si="2"/>
        <v>0</v>
      </c>
      <c r="J17" s="205">
        <v>0</v>
      </c>
      <c r="K17" s="205">
        <v>0</v>
      </c>
      <c r="L17" s="205">
        <f t="shared" si="3"/>
        <v>0</v>
      </c>
      <c r="M17" s="205">
        <v>0</v>
      </c>
      <c r="N17" s="205">
        <v>0</v>
      </c>
      <c r="O17" s="205">
        <f t="shared" si="4"/>
        <v>1</v>
      </c>
      <c r="P17" s="209">
        <v>1</v>
      </c>
      <c r="Q17" s="205">
        <v>0</v>
      </c>
      <c r="R17" s="205">
        <f t="shared" si="5"/>
        <v>0</v>
      </c>
      <c r="S17" s="207">
        <v>0</v>
      </c>
      <c r="T17" s="207">
        <v>0</v>
      </c>
      <c r="U17" s="205">
        <f t="shared" si="6"/>
        <v>0</v>
      </c>
      <c r="V17" s="207">
        <v>0</v>
      </c>
      <c r="W17" s="207">
        <v>0</v>
      </c>
      <c r="X17" s="205">
        <f t="shared" si="7"/>
        <v>0</v>
      </c>
      <c r="Y17" s="207">
        <v>0</v>
      </c>
      <c r="Z17" s="207">
        <v>0</v>
      </c>
      <c r="AA17" s="205">
        <f t="shared" si="8"/>
        <v>0</v>
      </c>
      <c r="AB17" s="207">
        <f t="shared" si="9"/>
        <v>0</v>
      </c>
      <c r="AC17" s="207">
        <f t="shared" si="10"/>
        <v>0</v>
      </c>
      <c r="AD17" s="205">
        <f t="shared" si="11"/>
        <v>1</v>
      </c>
      <c r="AE17" s="207">
        <v>1</v>
      </c>
      <c r="AF17" s="207">
        <v>0</v>
      </c>
      <c r="AG17" s="205">
        <f t="shared" si="12"/>
        <v>0</v>
      </c>
      <c r="AH17" s="207">
        <v>0</v>
      </c>
      <c r="AI17" s="205">
        <v>0</v>
      </c>
    </row>
    <row r="18" spans="1:35" s="214" customFormat="1" ht="15.95" customHeight="1">
      <c r="A18" s="203"/>
      <c r="B18" s="204" t="s">
        <v>57</v>
      </c>
      <c r="C18" s="205">
        <f t="shared" si="15"/>
        <v>374</v>
      </c>
      <c r="D18" s="205">
        <f t="shared" si="18"/>
        <v>176</v>
      </c>
      <c r="E18" s="205">
        <f t="shared" si="16"/>
        <v>198</v>
      </c>
      <c r="F18" s="205">
        <f t="shared" si="17"/>
        <v>368</v>
      </c>
      <c r="G18" s="205">
        <v>173</v>
      </c>
      <c r="H18" s="205">
        <v>195</v>
      </c>
      <c r="I18" s="205">
        <f t="shared" si="2"/>
        <v>0</v>
      </c>
      <c r="J18" s="205">
        <v>0</v>
      </c>
      <c r="K18" s="205">
        <v>0</v>
      </c>
      <c r="L18" s="205">
        <f t="shared" si="3"/>
        <v>1</v>
      </c>
      <c r="M18" s="205">
        <v>0</v>
      </c>
      <c r="N18" s="205">
        <v>1</v>
      </c>
      <c r="O18" s="205">
        <f t="shared" si="4"/>
        <v>0</v>
      </c>
      <c r="P18" s="207">
        <v>0</v>
      </c>
      <c r="Q18" s="205">
        <v>0</v>
      </c>
      <c r="R18" s="205">
        <f t="shared" si="5"/>
        <v>0</v>
      </c>
      <c r="S18" s="207">
        <v>0</v>
      </c>
      <c r="T18" s="207">
        <v>0</v>
      </c>
      <c r="U18" s="205">
        <f t="shared" si="6"/>
        <v>0</v>
      </c>
      <c r="V18" s="207">
        <v>0</v>
      </c>
      <c r="W18" s="207">
        <v>0</v>
      </c>
      <c r="X18" s="205">
        <f t="shared" si="7"/>
        <v>0</v>
      </c>
      <c r="Y18" s="207">
        <v>0</v>
      </c>
      <c r="Z18" s="207">
        <v>0</v>
      </c>
      <c r="AA18" s="205">
        <f t="shared" si="8"/>
        <v>0</v>
      </c>
      <c r="AB18" s="207">
        <f t="shared" si="9"/>
        <v>0</v>
      </c>
      <c r="AC18" s="207">
        <f t="shared" si="10"/>
        <v>0</v>
      </c>
      <c r="AD18" s="205">
        <f t="shared" si="11"/>
        <v>5</v>
      </c>
      <c r="AE18" s="207">
        <v>3</v>
      </c>
      <c r="AF18" s="205">
        <v>2</v>
      </c>
      <c r="AG18" s="205">
        <f t="shared" si="12"/>
        <v>0</v>
      </c>
      <c r="AH18" s="207">
        <v>0</v>
      </c>
      <c r="AI18" s="205">
        <v>0</v>
      </c>
    </row>
    <row r="19" spans="1:35" s="214" customFormat="1" ht="15.95" customHeight="1">
      <c r="A19" s="203"/>
      <c r="B19" s="204" t="s">
        <v>58</v>
      </c>
      <c r="C19" s="205">
        <f t="shared" si="15"/>
        <v>561</v>
      </c>
      <c r="D19" s="205">
        <f t="shared" si="18"/>
        <v>285</v>
      </c>
      <c r="E19" s="205">
        <f t="shared" si="16"/>
        <v>276</v>
      </c>
      <c r="F19" s="205">
        <f t="shared" si="17"/>
        <v>551</v>
      </c>
      <c r="G19" s="205">
        <v>278</v>
      </c>
      <c r="H19" s="205">
        <v>273</v>
      </c>
      <c r="I19" s="205">
        <f t="shared" si="2"/>
        <v>0</v>
      </c>
      <c r="J19" s="205">
        <v>0</v>
      </c>
      <c r="K19" s="205">
        <v>0</v>
      </c>
      <c r="L19" s="205">
        <f t="shared" si="3"/>
        <v>1</v>
      </c>
      <c r="M19" s="205">
        <v>0</v>
      </c>
      <c r="N19" s="205">
        <v>1</v>
      </c>
      <c r="O19" s="205">
        <f t="shared" si="4"/>
        <v>1</v>
      </c>
      <c r="P19" s="207">
        <v>1</v>
      </c>
      <c r="Q19" s="205">
        <v>0</v>
      </c>
      <c r="R19" s="205">
        <f t="shared" si="5"/>
        <v>0</v>
      </c>
      <c r="S19" s="207">
        <v>0</v>
      </c>
      <c r="T19" s="207">
        <v>0</v>
      </c>
      <c r="U19" s="205">
        <f t="shared" si="6"/>
        <v>0</v>
      </c>
      <c r="V19" s="207">
        <v>0</v>
      </c>
      <c r="W19" s="207">
        <v>0</v>
      </c>
      <c r="X19" s="205">
        <f t="shared" si="7"/>
        <v>0</v>
      </c>
      <c r="Y19" s="207">
        <v>0</v>
      </c>
      <c r="Z19" s="207">
        <v>0</v>
      </c>
      <c r="AA19" s="205">
        <f t="shared" si="8"/>
        <v>0</v>
      </c>
      <c r="AB19" s="207">
        <f t="shared" si="9"/>
        <v>0</v>
      </c>
      <c r="AC19" s="207">
        <f t="shared" si="10"/>
        <v>0</v>
      </c>
      <c r="AD19" s="205">
        <f t="shared" si="11"/>
        <v>8</v>
      </c>
      <c r="AE19" s="207">
        <v>6</v>
      </c>
      <c r="AF19" s="207">
        <v>2</v>
      </c>
      <c r="AG19" s="205">
        <f t="shared" si="12"/>
        <v>0</v>
      </c>
      <c r="AH19" s="207">
        <v>0</v>
      </c>
      <c r="AI19" s="205">
        <v>0</v>
      </c>
    </row>
    <row r="20" spans="1:35" s="214" customFormat="1" ht="15.95" customHeight="1">
      <c r="A20" s="203"/>
      <c r="B20" s="204" t="s">
        <v>50</v>
      </c>
      <c r="C20" s="205">
        <f t="shared" si="15"/>
        <v>292</v>
      </c>
      <c r="D20" s="205">
        <f t="shared" si="18"/>
        <v>165</v>
      </c>
      <c r="E20" s="205">
        <f t="shared" si="16"/>
        <v>127</v>
      </c>
      <c r="F20" s="205">
        <f t="shared" si="17"/>
        <v>291</v>
      </c>
      <c r="G20" s="205">
        <v>165</v>
      </c>
      <c r="H20" s="205">
        <v>126</v>
      </c>
      <c r="I20" s="205">
        <f t="shared" si="2"/>
        <v>0</v>
      </c>
      <c r="J20" s="205">
        <v>0</v>
      </c>
      <c r="K20" s="205">
        <v>0</v>
      </c>
      <c r="L20" s="205">
        <f t="shared" si="3"/>
        <v>0</v>
      </c>
      <c r="M20" s="205">
        <v>0</v>
      </c>
      <c r="N20" s="205">
        <v>0</v>
      </c>
      <c r="O20" s="205">
        <f t="shared" si="4"/>
        <v>0</v>
      </c>
      <c r="P20" s="207">
        <v>0</v>
      </c>
      <c r="Q20" s="205">
        <v>0</v>
      </c>
      <c r="R20" s="205">
        <f t="shared" si="5"/>
        <v>0</v>
      </c>
      <c r="S20" s="207">
        <v>0</v>
      </c>
      <c r="T20" s="207">
        <v>0</v>
      </c>
      <c r="U20" s="205">
        <f t="shared" si="6"/>
        <v>0</v>
      </c>
      <c r="V20" s="207"/>
      <c r="W20" s="207">
        <v>0</v>
      </c>
      <c r="X20" s="205">
        <f t="shared" si="7"/>
        <v>0</v>
      </c>
      <c r="Y20" s="207">
        <v>0</v>
      </c>
      <c r="Z20" s="207">
        <v>0</v>
      </c>
      <c r="AA20" s="205">
        <f t="shared" si="8"/>
        <v>0</v>
      </c>
      <c r="AB20" s="207">
        <f t="shared" si="9"/>
        <v>0</v>
      </c>
      <c r="AC20" s="207">
        <f t="shared" si="10"/>
        <v>0</v>
      </c>
      <c r="AD20" s="205">
        <f t="shared" si="11"/>
        <v>1</v>
      </c>
      <c r="AE20" s="207">
        <v>0</v>
      </c>
      <c r="AF20" s="207">
        <v>1</v>
      </c>
      <c r="AG20" s="205">
        <f t="shared" si="12"/>
        <v>0</v>
      </c>
      <c r="AH20" s="207">
        <v>0</v>
      </c>
      <c r="AI20" s="205">
        <v>0</v>
      </c>
    </row>
    <row r="21" spans="1:35" s="214" customFormat="1" ht="15.95" customHeight="1">
      <c r="A21" s="203"/>
      <c r="B21" s="204" t="s">
        <v>82</v>
      </c>
      <c r="C21" s="205">
        <f t="shared" si="15"/>
        <v>270</v>
      </c>
      <c r="D21" s="205">
        <f t="shared" si="18"/>
        <v>137</v>
      </c>
      <c r="E21" s="205">
        <f t="shared" si="16"/>
        <v>133</v>
      </c>
      <c r="F21" s="205">
        <f t="shared" si="17"/>
        <v>269</v>
      </c>
      <c r="G21" s="205">
        <v>137</v>
      </c>
      <c r="H21" s="205">
        <v>132</v>
      </c>
      <c r="I21" s="205">
        <f t="shared" si="2"/>
        <v>0</v>
      </c>
      <c r="J21" s="205">
        <v>0</v>
      </c>
      <c r="K21" s="205">
        <v>0</v>
      </c>
      <c r="L21" s="205">
        <f t="shared" si="3"/>
        <v>0</v>
      </c>
      <c r="M21" s="205">
        <v>0</v>
      </c>
      <c r="N21" s="205">
        <v>0</v>
      </c>
      <c r="O21" s="205">
        <f t="shared" si="4"/>
        <v>0</v>
      </c>
      <c r="P21" s="207">
        <v>0</v>
      </c>
      <c r="Q21" s="205">
        <v>0</v>
      </c>
      <c r="R21" s="205">
        <f t="shared" si="5"/>
        <v>1</v>
      </c>
      <c r="S21" s="207">
        <v>0</v>
      </c>
      <c r="T21" s="207">
        <v>1</v>
      </c>
      <c r="U21" s="205">
        <f t="shared" si="6"/>
        <v>0</v>
      </c>
      <c r="V21" s="207">
        <v>0</v>
      </c>
      <c r="W21" s="207">
        <v>0</v>
      </c>
      <c r="X21" s="205">
        <f t="shared" si="7"/>
        <v>0</v>
      </c>
      <c r="Y21" s="207">
        <v>0</v>
      </c>
      <c r="Z21" s="207">
        <v>0</v>
      </c>
      <c r="AA21" s="205">
        <f t="shared" si="8"/>
        <v>1</v>
      </c>
      <c r="AB21" s="207">
        <f t="shared" si="9"/>
        <v>0</v>
      </c>
      <c r="AC21" s="207">
        <f t="shared" si="10"/>
        <v>1</v>
      </c>
      <c r="AD21" s="205">
        <f t="shared" si="11"/>
        <v>0</v>
      </c>
      <c r="AE21" s="207">
        <v>0</v>
      </c>
      <c r="AF21" s="207">
        <v>0</v>
      </c>
      <c r="AG21" s="205">
        <f t="shared" si="12"/>
        <v>0</v>
      </c>
      <c r="AH21" s="207">
        <v>0</v>
      </c>
      <c r="AI21" s="205">
        <v>0</v>
      </c>
    </row>
    <row r="22" spans="1:35" s="16" customFormat="1" ht="18.75" customHeight="1">
      <c r="A22" s="426" t="s">
        <v>114</v>
      </c>
      <c r="B22" s="427"/>
      <c r="C22" s="78">
        <f t="shared" ref="C22:AF22" si="19">C23+C28+C31+C33+C37+C41+C49+C54</f>
        <v>2555</v>
      </c>
      <c r="D22" s="15">
        <f>D23+D28+D31+D33+D37+D41+D49+D54</f>
        <v>1284</v>
      </c>
      <c r="E22" s="78">
        <f t="shared" si="19"/>
        <v>1271</v>
      </c>
      <c r="F22" s="78">
        <f t="shared" si="19"/>
        <v>2537</v>
      </c>
      <c r="G22" s="78">
        <f t="shared" si="19"/>
        <v>1273</v>
      </c>
      <c r="H22" s="78">
        <f t="shared" si="19"/>
        <v>1264</v>
      </c>
      <c r="I22" s="78">
        <f t="shared" si="19"/>
        <v>0</v>
      </c>
      <c r="J22" s="78">
        <f t="shared" si="19"/>
        <v>0</v>
      </c>
      <c r="K22" s="78">
        <f t="shared" si="19"/>
        <v>0</v>
      </c>
      <c r="L22" s="78">
        <f t="shared" si="19"/>
        <v>1</v>
      </c>
      <c r="M22" s="78">
        <f t="shared" si="19"/>
        <v>0</v>
      </c>
      <c r="N22" s="78">
        <f t="shared" si="19"/>
        <v>1</v>
      </c>
      <c r="O22" s="78">
        <f t="shared" si="19"/>
        <v>0</v>
      </c>
      <c r="P22" s="78">
        <f t="shared" si="19"/>
        <v>0</v>
      </c>
      <c r="Q22" s="78">
        <f t="shared" si="19"/>
        <v>0</v>
      </c>
      <c r="R22" s="78">
        <f t="shared" si="19"/>
        <v>2</v>
      </c>
      <c r="S22" s="78">
        <f t="shared" si="19"/>
        <v>2</v>
      </c>
      <c r="T22" s="78">
        <f t="shared" si="19"/>
        <v>0</v>
      </c>
      <c r="U22" s="78">
        <f t="shared" ref="U22" si="20">U23+U28+U31+U33+U37+U41+U49+U54</f>
        <v>3</v>
      </c>
      <c r="V22" s="78">
        <f>V23+V28+V31+V33+V37+V41+V49+V54</f>
        <v>2</v>
      </c>
      <c r="W22" s="78">
        <f t="shared" si="19"/>
        <v>1</v>
      </c>
      <c r="X22" s="78">
        <f t="shared" ref="X22" si="21">X23+X28+X31+X33+X37+X41+X49+X54</f>
        <v>0</v>
      </c>
      <c r="Y22" s="78">
        <f t="shared" si="19"/>
        <v>0</v>
      </c>
      <c r="Z22" s="78">
        <f t="shared" si="19"/>
        <v>0</v>
      </c>
      <c r="AA22" s="342">
        <f t="shared" ref="AA22" si="22">AA23+AA28+AA31+AA33+AA37+AA41+AA49+AA54</f>
        <v>5</v>
      </c>
      <c r="AB22" s="342">
        <f t="shared" ref="AB22:AC22" si="23">AB23+AB28+AB31+AB33+AB37+AB41+AB49+AB54</f>
        <v>4</v>
      </c>
      <c r="AC22" s="342">
        <f t="shared" si="23"/>
        <v>1</v>
      </c>
      <c r="AD22" s="342">
        <f t="shared" si="19"/>
        <v>12</v>
      </c>
      <c r="AE22" s="342">
        <f t="shared" si="19"/>
        <v>7</v>
      </c>
      <c r="AF22" s="342">
        <f t="shared" si="19"/>
        <v>5</v>
      </c>
      <c r="AG22" s="78">
        <f>AG23+AG28+AG31+AG33+AG37+AG41+AG49+AG54</f>
        <v>0</v>
      </c>
      <c r="AH22" s="78">
        <f>AH23+AH28+AH31+AH33+AH37+AH41+AH49+AH54</f>
        <v>0</v>
      </c>
      <c r="AI22" s="78">
        <f>AI23+AI28+AI31+AI33+AI37+AI41+AI49+AI54</f>
        <v>0</v>
      </c>
    </row>
    <row r="23" spans="1:35" s="167" customFormat="1" ht="15.95" customHeight="1">
      <c r="A23" s="421" t="s">
        <v>83</v>
      </c>
      <c r="B23" s="423"/>
      <c r="C23" s="162">
        <f t="shared" ref="C23:AF23" si="24">C24+C25+C26+C27</f>
        <v>157</v>
      </c>
      <c r="D23" s="163">
        <f t="shared" si="24"/>
        <v>87</v>
      </c>
      <c r="E23" s="162">
        <f t="shared" si="24"/>
        <v>70</v>
      </c>
      <c r="F23" s="163">
        <f t="shared" si="24"/>
        <v>155</v>
      </c>
      <c r="G23" s="163">
        <f t="shared" si="24"/>
        <v>85</v>
      </c>
      <c r="H23" s="163">
        <f t="shared" si="24"/>
        <v>70</v>
      </c>
      <c r="I23" s="163">
        <f t="shared" si="24"/>
        <v>0</v>
      </c>
      <c r="J23" s="163">
        <f t="shared" si="24"/>
        <v>0</v>
      </c>
      <c r="K23" s="162">
        <f t="shared" si="24"/>
        <v>0</v>
      </c>
      <c r="L23" s="163">
        <f t="shared" si="24"/>
        <v>0</v>
      </c>
      <c r="M23" s="163">
        <f t="shared" si="24"/>
        <v>0</v>
      </c>
      <c r="N23" s="162">
        <f t="shared" si="24"/>
        <v>0</v>
      </c>
      <c r="O23" s="163">
        <f t="shared" si="24"/>
        <v>0</v>
      </c>
      <c r="P23" s="163">
        <f t="shared" si="24"/>
        <v>0</v>
      </c>
      <c r="Q23" s="162">
        <f t="shared" si="24"/>
        <v>0</v>
      </c>
      <c r="R23" s="163">
        <f t="shared" si="24"/>
        <v>1</v>
      </c>
      <c r="S23" s="163">
        <f t="shared" si="24"/>
        <v>1</v>
      </c>
      <c r="T23" s="163">
        <f t="shared" si="24"/>
        <v>0</v>
      </c>
      <c r="U23" s="163">
        <f t="shared" si="24"/>
        <v>1</v>
      </c>
      <c r="V23" s="163">
        <f t="shared" si="24"/>
        <v>1</v>
      </c>
      <c r="W23" s="163">
        <f t="shared" si="24"/>
        <v>0</v>
      </c>
      <c r="X23" s="163">
        <f t="shared" si="24"/>
        <v>0</v>
      </c>
      <c r="Y23" s="163">
        <f t="shared" si="24"/>
        <v>0</v>
      </c>
      <c r="Z23" s="163">
        <f t="shared" si="24"/>
        <v>0</v>
      </c>
      <c r="AA23" s="163">
        <f t="shared" ref="AA23:AC23" si="25">AA24+AA25+AA26+AA27</f>
        <v>2</v>
      </c>
      <c r="AB23" s="163">
        <f t="shared" si="25"/>
        <v>2</v>
      </c>
      <c r="AC23" s="163">
        <f t="shared" si="25"/>
        <v>0</v>
      </c>
      <c r="AD23" s="163">
        <f t="shared" si="24"/>
        <v>0</v>
      </c>
      <c r="AE23" s="163">
        <f t="shared" si="24"/>
        <v>0</v>
      </c>
      <c r="AF23" s="163">
        <f t="shared" si="24"/>
        <v>0</v>
      </c>
      <c r="AG23" s="163">
        <f>AG24+AG25+AG26+AG27</f>
        <v>0</v>
      </c>
      <c r="AH23" s="163">
        <f>AH24+AH25+AH26+AH27</f>
        <v>0</v>
      </c>
      <c r="AI23" s="162">
        <f>AI24+AI25+AI26+AI27</f>
        <v>0</v>
      </c>
    </row>
    <row r="24" spans="1:35" s="226" customFormat="1" ht="15.95" customHeight="1">
      <c r="A24" s="215"/>
      <c r="B24" s="216" t="s">
        <v>59</v>
      </c>
      <c r="C24" s="217">
        <f>D24+E24</f>
        <v>87</v>
      </c>
      <c r="D24" s="328">
        <f t="shared" ref="D24:D27" si="26">G24+J24+M24+P24+AB24+AE24+AH24</f>
        <v>47</v>
      </c>
      <c r="E24" s="328">
        <f t="shared" ref="E24:E27" si="27">H24+K24+N24+Q24+AF24+AI24+AC24</f>
        <v>40</v>
      </c>
      <c r="F24" s="217">
        <f>G24+H24</f>
        <v>85</v>
      </c>
      <c r="G24" s="218">
        <v>45</v>
      </c>
      <c r="H24" s="218">
        <v>40</v>
      </c>
      <c r="I24" s="217">
        <f t="shared" ref="I24:I32" si="28">J24+K24</f>
        <v>0</v>
      </c>
      <c r="J24" s="218">
        <v>0</v>
      </c>
      <c r="K24" s="217">
        <v>0</v>
      </c>
      <c r="L24" s="217">
        <f>M24+N24</f>
        <v>0</v>
      </c>
      <c r="M24" s="217">
        <v>0</v>
      </c>
      <c r="N24" s="217">
        <v>0</v>
      </c>
      <c r="O24" s="217">
        <f>P24+Q24</f>
        <v>0</v>
      </c>
      <c r="P24" s="218">
        <v>0</v>
      </c>
      <c r="Q24" s="217">
        <v>0</v>
      </c>
      <c r="R24" s="217">
        <f>S24+T24</f>
        <v>1</v>
      </c>
      <c r="S24" s="218">
        <v>1</v>
      </c>
      <c r="T24" s="218">
        <v>0</v>
      </c>
      <c r="U24" s="217">
        <f>V24+W24</f>
        <v>1</v>
      </c>
      <c r="V24" s="218">
        <v>1</v>
      </c>
      <c r="W24" s="218">
        <v>0</v>
      </c>
      <c r="X24" s="217">
        <f>Y24+Z24</f>
        <v>0</v>
      </c>
      <c r="Y24" s="218">
        <v>0</v>
      </c>
      <c r="Z24" s="218">
        <v>0</v>
      </c>
      <c r="AA24" s="217">
        <f>AB24+AC24</f>
        <v>2</v>
      </c>
      <c r="AB24" s="218">
        <f>V24+Y24+S24</f>
        <v>2</v>
      </c>
      <c r="AC24" s="218">
        <f>T24+W24+Z24</f>
        <v>0</v>
      </c>
      <c r="AD24" s="217">
        <f>AE24+AF24</f>
        <v>0</v>
      </c>
      <c r="AE24" s="218">
        <v>0</v>
      </c>
      <c r="AF24" s="219">
        <v>0</v>
      </c>
      <c r="AG24" s="217">
        <f>AH24+AI24</f>
        <v>0</v>
      </c>
      <c r="AH24" s="218">
        <v>0</v>
      </c>
      <c r="AI24" s="217">
        <v>0</v>
      </c>
    </row>
    <row r="25" spans="1:35" s="214" customFormat="1" ht="15.95" customHeight="1">
      <c r="A25" s="227"/>
      <c r="B25" s="204" t="s">
        <v>60</v>
      </c>
      <c r="C25" s="205">
        <f>D25+E25</f>
        <v>15</v>
      </c>
      <c r="D25" s="205">
        <f t="shared" si="26"/>
        <v>10</v>
      </c>
      <c r="E25" s="205">
        <f t="shared" si="27"/>
        <v>5</v>
      </c>
      <c r="F25" s="205">
        <f>G25+H25</f>
        <v>15</v>
      </c>
      <c r="G25" s="205">
        <v>10</v>
      </c>
      <c r="H25" s="207">
        <v>5</v>
      </c>
      <c r="I25" s="205">
        <f t="shared" si="28"/>
        <v>0</v>
      </c>
      <c r="J25" s="207">
        <v>0</v>
      </c>
      <c r="K25" s="205">
        <v>0</v>
      </c>
      <c r="L25" s="205">
        <f>M25+N25</f>
        <v>0</v>
      </c>
      <c r="M25" s="205">
        <v>0</v>
      </c>
      <c r="N25" s="205">
        <v>0</v>
      </c>
      <c r="O25" s="205">
        <f>P25+Q25</f>
        <v>0</v>
      </c>
      <c r="P25" s="205">
        <v>0</v>
      </c>
      <c r="Q25" s="205">
        <v>0</v>
      </c>
      <c r="R25" s="205">
        <f>S25+T25</f>
        <v>0</v>
      </c>
      <c r="S25" s="205">
        <v>0</v>
      </c>
      <c r="T25" s="207">
        <v>0</v>
      </c>
      <c r="U25" s="205">
        <f>V25+W25</f>
        <v>0</v>
      </c>
      <c r="V25" s="207">
        <v>0</v>
      </c>
      <c r="W25" s="207">
        <v>0</v>
      </c>
      <c r="X25" s="205">
        <f>Y25+Z25</f>
        <v>0</v>
      </c>
      <c r="Y25" s="207">
        <v>0</v>
      </c>
      <c r="Z25" s="207">
        <v>0</v>
      </c>
      <c r="AA25" s="205">
        <f>AB25+AC25</f>
        <v>0</v>
      </c>
      <c r="AB25" s="207">
        <f>V25+Y25+S25</f>
        <v>0</v>
      </c>
      <c r="AC25" s="207">
        <f>T25+W25+Z25</f>
        <v>0</v>
      </c>
      <c r="AD25" s="205">
        <f>AE25+AF25</f>
        <v>0</v>
      </c>
      <c r="AE25" s="207">
        <v>0</v>
      </c>
      <c r="AF25" s="207">
        <v>0</v>
      </c>
      <c r="AG25" s="205">
        <f>AH25+AI25</f>
        <v>0</v>
      </c>
      <c r="AH25" s="207">
        <v>0</v>
      </c>
      <c r="AI25" s="205">
        <v>0</v>
      </c>
    </row>
    <row r="26" spans="1:35" s="214" customFormat="1" ht="15.95" customHeight="1">
      <c r="A26" s="227"/>
      <c r="B26" s="204" t="s">
        <v>61</v>
      </c>
      <c r="C26" s="205">
        <f>D26+E26</f>
        <v>22</v>
      </c>
      <c r="D26" s="205">
        <f t="shared" si="26"/>
        <v>14</v>
      </c>
      <c r="E26" s="205">
        <f t="shared" si="27"/>
        <v>8</v>
      </c>
      <c r="F26" s="205">
        <f>G26+H26</f>
        <v>22</v>
      </c>
      <c r="G26" s="207">
        <v>14</v>
      </c>
      <c r="H26" s="207">
        <v>8</v>
      </c>
      <c r="I26" s="205">
        <f t="shared" si="28"/>
        <v>0</v>
      </c>
      <c r="J26" s="207">
        <v>0</v>
      </c>
      <c r="K26" s="205">
        <v>0</v>
      </c>
      <c r="L26" s="205">
        <f>M26+N26</f>
        <v>0</v>
      </c>
      <c r="M26" s="205">
        <v>0</v>
      </c>
      <c r="N26" s="205">
        <v>0</v>
      </c>
      <c r="O26" s="205">
        <f>P26+Q26</f>
        <v>0</v>
      </c>
      <c r="P26" s="207">
        <v>0</v>
      </c>
      <c r="Q26" s="205">
        <v>0</v>
      </c>
      <c r="R26" s="205">
        <f>S26+T26</f>
        <v>0</v>
      </c>
      <c r="S26" s="207">
        <v>0</v>
      </c>
      <c r="T26" s="207">
        <v>0</v>
      </c>
      <c r="U26" s="205">
        <f>V26+W26</f>
        <v>0</v>
      </c>
      <c r="V26" s="207">
        <v>0</v>
      </c>
      <c r="W26" s="207">
        <v>0</v>
      </c>
      <c r="X26" s="205">
        <f>Y26+Z26</f>
        <v>0</v>
      </c>
      <c r="Y26" s="207">
        <v>0</v>
      </c>
      <c r="Z26" s="207">
        <v>0</v>
      </c>
      <c r="AA26" s="205">
        <f>AB26+AC26</f>
        <v>0</v>
      </c>
      <c r="AB26" s="207">
        <f>V26+Y26+S26</f>
        <v>0</v>
      </c>
      <c r="AC26" s="207">
        <f>T26+W26+Z26</f>
        <v>0</v>
      </c>
      <c r="AD26" s="205">
        <f>AE26+AF26</f>
        <v>0</v>
      </c>
      <c r="AE26" s="209">
        <v>0</v>
      </c>
      <c r="AF26" s="205">
        <v>0</v>
      </c>
      <c r="AG26" s="205">
        <f>AH26+AI26</f>
        <v>0</v>
      </c>
      <c r="AH26" s="207">
        <v>0</v>
      </c>
      <c r="AI26" s="205">
        <v>0</v>
      </c>
    </row>
    <row r="27" spans="1:35" s="239" customFormat="1" ht="15.95" customHeight="1">
      <c r="A27" s="228"/>
      <c r="B27" s="229" t="s">
        <v>51</v>
      </c>
      <c r="C27" s="230">
        <f>D27+E27</f>
        <v>33</v>
      </c>
      <c r="D27" s="230">
        <f t="shared" si="26"/>
        <v>16</v>
      </c>
      <c r="E27" s="230">
        <f t="shared" si="27"/>
        <v>17</v>
      </c>
      <c r="F27" s="230">
        <f>G27+H27</f>
        <v>33</v>
      </c>
      <c r="G27" s="231">
        <v>16</v>
      </c>
      <c r="H27" s="231">
        <v>17</v>
      </c>
      <c r="I27" s="230">
        <f t="shared" si="28"/>
        <v>0</v>
      </c>
      <c r="J27" s="231">
        <v>0</v>
      </c>
      <c r="K27" s="230">
        <v>0</v>
      </c>
      <c r="L27" s="230">
        <f>M27+N27</f>
        <v>0</v>
      </c>
      <c r="M27" s="230">
        <v>0</v>
      </c>
      <c r="N27" s="230">
        <v>0</v>
      </c>
      <c r="O27" s="230">
        <f>P27+Q27</f>
        <v>0</v>
      </c>
      <c r="P27" s="231">
        <v>0</v>
      </c>
      <c r="Q27" s="230">
        <v>0</v>
      </c>
      <c r="R27" s="230">
        <f>S27+T27</f>
        <v>0</v>
      </c>
      <c r="S27" s="231">
        <v>0</v>
      </c>
      <c r="T27" s="231">
        <v>0</v>
      </c>
      <c r="U27" s="230">
        <f>V27+W27</f>
        <v>0</v>
      </c>
      <c r="V27" s="231">
        <v>0</v>
      </c>
      <c r="W27" s="231">
        <v>0</v>
      </c>
      <c r="X27" s="230">
        <f>Y27+Z27</f>
        <v>0</v>
      </c>
      <c r="Y27" s="231">
        <v>0</v>
      </c>
      <c r="Z27" s="231">
        <v>0</v>
      </c>
      <c r="AA27" s="230">
        <f>AB27+AC27</f>
        <v>0</v>
      </c>
      <c r="AB27" s="231">
        <f>V27+Y27+S27</f>
        <v>0</v>
      </c>
      <c r="AC27" s="231">
        <f>T27+W27+Z27</f>
        <v>0</v>
      </c>
      <c r="AD27" s="230">
        <f>AE27+AF27</f>
        <v>0</v>
      </c>
      <c r="AE27" s="231">
        <v>0</v>
      </c>
      <c r="AF27" s="231">
        <v>0</v>
      </c>
      <c r="AG27" s="230">
        <f>AH27+AI27</f>
        <v>0</v>
      </c>
      <c r="AH27" s="231">
        <v>0</v>
      </c>
      <c r="AI27" s="230">
        <v>0</v>
      </c>
    </row>
    <row r="28" spans="1:35" s="167" customFormat="1" ht="15.95" customHeight="1">
      <c r="A28" s="421" t="s">
        <v>84</v>
      </c>
      <c r="B28" s="423"/>
      <c r="C28" s="163">
        <f t="shared" ref="C28:AF28" si="29">C29+C30</f>
        <v>140</v>
      </c>
      <c r="D28" s="163">
        <f t="shared" si="29"/>
        <v>70</v>
      </c>
      <c r="E28" s="162">
        <f t="shared" si="29"/>
        <v>70</v>
      </c>
      <c r="F28" s="163">
        <f t="shared" si="29"/>
        <v>139</v>
      </c>
      <c r="G28" s="163">
        <f t="shared" si="29"/>
        <v>69</v>
      </c>
      <c r="H28" s="163">
        <f t="shared" si="29"/>
        <v>70</v>
      </c>
      <c r="I28" s="163">
        <f t="shared" si="29"/>
        <v>0</v>
      </c>
      <c r="J28" s="163">
        <f t="shared" si="29"/>
        <v>0</v>
      </c>
      <c r="K28" s="162">
        <f t="shared" si="29"/>
        <v>0</v>
      </c>
      <c r="L28" s="163">
        <f t="shared" si="29"/>
        <v>0</v>
      </c>
      <c r="M28" s="163">
        <f t="shared" si="29"/>
        <v>0</v>
      </c>
      <c r="N28" s="162">
        <f t="shared" si="29"/>
        <v>0</v>
      </c>
      <c r="O28" s="163">
        <f t="shared" si="29"/>
        <v>0</v>
      </c>
      <c r="P28" s="163">
        <f t="shared" si="29"/>
        <v>0</v>
      </c>
      <c r="Q28" s="162">
        <f t="shared" si="29"/>
        <v>0</v>
      </c>
      <c r="R28" s="163">
        <f t="shared" si="29"/>
        <v>0</v>
      </c>
      <c r="S28" s="163">
        <f t="shared" si="29"/>
        <v>0</v>
      </c>
      <c r="T28" s="163">
        <f t="shared" si="29"/>
        <v>0</v>
      </c>
      <c r="U28" s="163">
        <f t="shared" si="29"/>
        <v>0</v>
      </c>
      <c r="V28" s="163">
        <f t="shared" si="29"/>
        <v>0</v>
      </c>
      <c r="W28" s="163">
        <f t="shared" si="29"/>
        <v>0</v>
      </c>
      <c r="X28" s="163">
        <f t="shared" si="29"/>
        <v>0</v>
      </c>
      <c r="Y28" s="163">
        <f t="shared" si="29"/>
        <v>0</v>
      </c>
      <c r="Z28" s="163">
        <f t="shared" si="29"/>
        <v>0</v>
      </c>
      <c r="AA28" s="163">
        <f t="shared" si="29"/>
        <v>0</v>
      </c>
      <c r="AB28" s="163">
        <f>AB29+AB30</f>
        <v>0</v>
      </c>
      <c r="AC28" s="163">
        <f>AC29+AC30</f>
        <v>0</v>
      </c>
      <c r="AD28" s="163">
        <f t="shared" si="29"/>
        <v>1</v>
      </c>
      <c r="AE28" s="163">
        <f t="shared" si="29"/>
        <v>1</v>
      </c>
      <c r="AF28" s="163">
        <f t="shared" si="29"/>
        <v>0</v>
      </c>
      <c r="AG28" s="163">
        <f>AG29+AG30</f>
        <v>0</v>
      </c>
      <c r="AH28" s="163">
        <f>AH29+AH30</f>
        <v>0</v>
      </c>
      <c r="AI28" s="162">
        <f>AI29+AI30</f>
        <v>0</v>
      </c>
    </row>
    <row r="29" spans="1:35" s="226" customFormat="1" ht="15.95" customHeight="1">
      <c r="A29" s="240"/>
      <c r="B29" s="216" t="s">
        <v>115</v>
      </c>
      <c r="C29" s="217">
        <f>D29+E29</f>
        <v>75</v>
      </c>
      <c r="D29" s="217">
        <f t="shared" ref="D29:D30" si="30">G29+J29+M29+P29+AB29+AE29+AH29</f>
        <v>37</v>
      </c>
      <c r="E29" s="217">
        <f t="shared" ref="E29:E30" si="31">H29+K29+N29+Q29+AF29+AI29+AC29</f>
        <v>38</v>
      </c>
      <c r="F29" s="217">
        <f>G29+H29</f>
        <v>75</v>
      </c>
      <c r="G29" s="218">
        <v>37</v>
      </c>
      <c r="H29" s="218">
        <v>38</v>
      </c>
      <c r="I29" s="217">
        <f t="shared" si="28"/>
        <v>0</v>
      </c>
      <c r="J29" s="217">
        <v>0</v>
      </c>
      <c r="K29" s="217">
        <v>0</v>
      </c>
      <c r="L29" s="217">
        <f>M29+N29</f>
        <v>0</v>
      </c>
      <c r="M29" s="217">
        <v>0</v>
      </c>
      <c r="N29" s="217">
        <v>0</v>
      </c>
      <c r="O29" s="217">
        <f>P29+Q29</f>
        <v>0</v>
      </c>
      <c r="P29" s="217">
        <v>0</v>
      </c>
      <c r="Q29" s="217">
        <v>0</v>
      </c>
      <c r="R29" s="217">
        <f>S29+T29</f>
        <v>0</v>
      </c>
      <c r="S29" s="218">
        <v>0</v>
      </c>
      <c r="T29" s="217">
        <v>0</v>
      </c>
      <c r="U29" s="217">
        <f>V29+W29</f>
        <v>0</v>
      </c>
      <c r="V29" s="217">
        <v>0</v>
      </c>
      <c r="W29" s="217">
        <v>0</v>
      </c>
      <c r="X29" s="217">
        <f>Y29+Z29</f>
        <v>0</v>
      </c>
      <c r="Y29" s="217">
        <v>0</v>
      </c>
      <c r="Z29" s="217">
        <v>0</v>
      </c>
      <c r="AA29" s="217">
        <f>AB29+AC29</f>
        <v>0</v>
      </c>
      <c r="AB29" s="217">
        <f>V29+Y29+S29</f>
        <v>0</v>
      </c>
      <c r="AC29" s="217">
        <f>T29+W29+Z29</f>
        <v>0</v>
      </c>
      <c r="AD29" s="217">
        <f>AE29+AF29</f>
        <v>0</v>
      </c>
      <c r="AE29" s="218">
        <v>0</v>
      </c>
      <c r="AF29" s="218">
        <v>0</v>
      </c>
      <c r="AG29" s="217">
        <f>AH29+AI29</f>
        <v>0</v>
      </c>
      <c r="AH29" s="218">
        <v>0</v>
      </c>
      <c r="AI29" s="217">
        <v>0</v>
      </c>
    </row>
    <row r="30" spans="1:35" s="239" customFormat="1" ht="15.95" customHeight="1">
      <c r="A30" s="241"/>
      <c r="B30" s="229" t="s">
        <v>62</v>
      </c>
      <c r="C30" s="230">
        <f>D30+E30</f>
        <v>65</v>
      </c>
      <c r="D30" s="230">
        <f t="shared" si="30"/>
        <v>33</v>
      </c>
      <c r="E30" s="230">
        <f t="shared" si="31"/>
        <v>32</v>
      </c>
      <c r="F30" s="230">
        <f>G30+H30</f>
        <v>64</v>
      </c>
      <c r="G30" s="231">
        <v>32</v>
      </c>
      <c r="H30" s="231">
        <v>32</v>
      </c>
      <c r="I30" s="230">
        <f t="shared" si="28"/>
        <v>0</v>
      </c>
      <c r="J30" s="231">
        <v>0</v>
      </c>
      <c r="K30" s="230">
        <v>0</v>
      </c>
      <c r="L30" s="230">
        <f>M30+N30</f>
        <v>0</v>
      </c>
      <c r="M30" s="230">
        <v>0</v>
      </c>
      <c r="N30" s="230">
        <v>0</v>
      </c>
      <c r="O30" s="230">
        <f>P30+Q30</f>
        <v>0</v>
      </c>
      <c r="P30" s="231">
        <v>0</v>
      </c>
      <c r="Q30" s="230">
        <v>0</v>
      </c>
      <c r="R30" s="230">
        <f>S30+T30</f>
        <v>0</v>
      </c>
      <c r="S30" s="231">
        <v>0</v>
      </c>
      <c r="T30" s="231">
        <v>0</v>
      </c>
      <c r="U30" s="230">
        <f>V30+W30</f>
        <v>0</v>
      </c>
      <c r="V30" s="231">
        <v>0</v>
      </c>
      <c r="W30" s="231">
        <v>0</v>
      </c>
      <c r="X30" s="230">
        <f>Y30+Z30</f>
        <v>0</v>
      </c>
      <c r="Y30" s="231">
        <v>0</v>
      </c>
      <c r="Z30" s="231">
        <v>0</v>
      </c>
      <c r="AA30" s="230">
        <f>AB30+AC30</f>
        <v>0</v>
      </c>
      <c r="AB30" s="231">
        <f>V30+Y30+S30</f>
        <v>0</v>
      </c>
      <c r="AC30" s="231">
        <f>T30+W30+Z30</f>
        <v>0</v>
      </c>
      <c r="AD30" s="230">
        <f>AE30+AF30</f>
        <v>1</v>
      </c>
      <c r="AE30" s="231">
        <v>1</v>
      </c>
      <c r="AF30" s="231">
        <v>0</v>
      </c>
      <c r="AG30" s="230">
        <f>AH30+AI30</f>
        <v>0</v>
      </c>
      <c r="AH30" s="231">
        <v>0</v>
      </c>
      <c r="AI30" s="230">
        <v>0</v>
      </c>
    </row>
    <row r="31" spans="1:35" s="167" customFormat="1" ht="15.95" customHeight="1">
      <c r="A31" s="421" t="s">
        <v>85</v>
      </c>
      <c r="B31" s="423"/>
      <c r="C31" s="163">
        <f t="shared" ref="C31:AF31" si="32">C32</f>
        <v>0</v>
      </c>
      <c r="D31" s="163">
        <f t="shared" si="32"/>
        <v>0</v>
      </c>
      <c r="E31" s="162">
        <f t="shared" si="32"/>
        <v>0</v>
      </c>
      <c r="F31" s="163">
        <f t="shared" si="32"/>
        <v>0</v>
      </c>
      <c r="G31" s="163">
        <f t="shared" si="32"/>
        <v>0</v>
      </c>
      <c r="H31" s="163">
        <f t="shared" si="32"/>
        <v>0</v>
      </c>
      <c r="I31" s="163">
        <f t="shared" si="32"/>
        <v>0</v>
      </c>
      <c r="J31" s="163">
        <f t="shared" si="32"/>
        <v>0</v>
      </c>
      <c r="K31" s="162">
        <f t="shared" si="32"/>
        <v>0</v>
      </c>
      <c r="L31" s="163">
        <f t="shared" si="32"/>
        <v>0</v>
      </c>
      <c r="M31" s="163">
        <f t="shared" si="32"/>
        <v>0</v>
      </c>
      <c r="N31" s="162">
        <f t="shared" si="32"/>
        <v>0</v>
      </c>
      <c r="O31" s="163">
        <f t="shared" si="32"/>
        <v>0</v>
      </c>
      <c r="P31" s="163">
        <f t="shared" si="32"/>
        <v>0</v>
      </c>
      <c r="Q31" s="162">
        <f t="shared" si="32"/>
        <v>0</v>
      </c>
      <c r="R31" s="163">
        <f t="shared" si="32"/>
        <v>0</v>
      </c>
      <c r="S31" s="163">
        <f t="shared" si="32"/>
        <v>0</v>
      </c>
      <c r="T31" s="163">
        <f t="shared" si="32"/>
        <v>0</v>
      </c>
      <c r="U31" s="163">
        <f t="shared" si="32"/>
        <v>0</v>
      </c>
      <c r="V31" s="163">
        <f t="shared" si="32"/>
        <v>0</v>
      </c>
      <c r="W31" s="163">
        <f t="shared" si="32"/>
        <v>0</v>
      </c>
      <c r="X31" s="163">
        <f t="shared" si="32"/>
        <v>0</v>
      </c>
      <c r="Y31" s="163">
        <f t="shared" si="32"/>
        <v>0</v>
      </c>
      <c r="Z31" s="163">
        <f t="shared" si="32"/>
        <v>0</v>
      </c>
      <c r="AA31" s="163">
        <f t="shared" si="32"/>
        <v>0</v>
      </c>
      <c r="AB31" s="163">
        <f>AB32</f>
        <v>0</v>
      </c>
      <c r="AC31" s="163">
        <f t="shared" si="32"/>
        <v>0</v>
      </c>
      <c r="AD31" s="163">
        <f t="shared" si="32"/>
        <v>0</v>
      </c>
      <c r="AE31" s="163">
        <f t="shared" si="32"/>
        <v>0</v>
      </c>
      <c r="AF31" s="163">
        <f t="shared" si="32"/>
        <v>0</v>
      </c>
      <c r="AG31" s="163">
        <f>AG32</f>
        <v>0</v>
      </c>
      <c r="AH31" s="163">
        <f>AH32</f>
        <v>0</v>
      </c>
      <c r="AI31" s="162">
        <f>AI32</f>
        <v>0</v>
      </c>
    </row>
    <row r="32" spans="1:35" ht="15.95" customHeight="1">
      <c r="A32" s="33"/>
      <c r="B32" s="82" t="s">
        <v>116</v>
      </c>
      <c r="C32" s="71">
        <f>D32+E32</f>
        <v>0</v>
      </c>
      <c r="D32" s="71">
        <f>G32+J32+M32+P32+S32+AE32+AH32</f>
        <v>0</v>
      </c>
      <c r="E32" s="71">
        <f>H32+K32+N32+Q32+T32+AF32+AI32</f>
        <v>0</v>
      </c>
      <c r="F32" s="71">
        <f>G32+H32</f>
        <v>0</v>
      </c>
      <c r="G32" s="70">
        <v>0</v>
      </c>
      <c r="H32" s="70">
        <v>0</v>
      </c>
      <c r="I32" s="71">
        <f t="shared" si="28"/>
        <v>0</v>
      </c>
      <c r="J32" s="70">
        <v>0</v>
      </c>
      <c r="K32" s="71">
        <v>0</v>
      </c>
      <c r="L32" s="71">
        <f>M32+N32</f>
        <v>0</v>
      </c>
      <c r="M32" s="71">
        <v>0</v>
      </c>
      <c r="N32" s="71">
        <v>0</v>
      </c>
      <c r="O32" s="71">
        <f>P32+Q32</f>
        <v>0</v>
      </c>
      <c r="P32" s="70">
        <v>0</v>
      </c>
      <c r="Q32" s="71">
        <v>0</v>
      </c>
      <c r="R32" s="71">
        <f>S32+T32</f>
        <v>0</v>
      </c>
      <c r="S32" s="70">
        <v>0</v>
      </c>
      <c r="T32" s="70">
        <v>0</v>
      </c>
      <c r="U32" s="71">
        <f>V32+W32</f>
        <v>0</v>
      </c>
      <c r="V32" s="70">
        <v>0</v>
      </c>
      <c r="W32" s="70">
        <v>0</v>
      </c>
      <c r="X32" s="71">
        <f>Y32+Z32</f>
        <v>0</v>
      </c>
      <c r="Y32" s="70">
        <v>0</v>
      </c>
      <c r="Z32" s="70">
        <v>0</v>
      </c>
      <c r="AA32" s="71">
        <f>AB32+AC32</f>
        <v>0</v>
      </c>
      <c r="AB32" s="70">
        <f>V32+Y32+S32</f>
        <v>0</v>
      </c>
      <c r="AC32" s="70">
        <f>T32+W32+Z32</f>
        <v>0</v>
      </c>
      <c r="AD32" s="71">
        <f>AE32+AF32</f>
        <v>0</v>
      </c>
      <c r="AE32" s="70">
        <v>0</v>
      </c>
      <c r="AF32" s="70">
        <v>0</v>
      </c>
      <c r="AG32" s="71">
        <f>AH32+AI32</f>
        <v>0</v>
      </c>
      <c r="AH32" s="70">
        <v>0</v>
      </c>
      <c r="AI32" s="71">
        <v>0</v>
      </c>
    </row>
    <row r="33" spans="1:35" s="167" customFormat="1" ht="15.95" customHeight="1">
      <c r="A33" s="421" t="s">
        <v>86</v>
      </c>
      <c r="B33" s="423"/>
      <c r="C33" s="163">
        <f>SUM(C34:C36)</f>
        <v>275</v>
      </c>
      <c r="D33" s="163">
        <f>D34+D35+D36</f>
        <v>124</v>
      </c>
      <c r="E33" s="162">
        <f>E34+E35+E36</f>
        <v>151</v>
      </c>
      <c r="F33" s="163">
        <f>F34+F35+F36</f>
        <v>275</v>
      </c>
      <c r="G33" s="163">
        <f>G34+G35+G36</f>
        <v>124</v>
      </c>
      <c r="H33" s="163">
        <f>H34+H35+H36</f>
        <v>151</v>
      </c>
      <c r="I33" s="163">
        <f t="shared" ref="I33:AF33" si="33">I34+I35+I36</f>
        <v>0</v>
      </c>
      <c r="J33" s="163">
        <f t="shared" si="33"/>
        <v>0</v>
      </c>
      <c r="K33" s="162">
        <f t="shared" si="33"/>
        <v>0</v>
      </c>
      <c r="L33" s="163">
        <f t="shared" si="33"/>
        <v>0</v>
      </c>
      <c r="M33" s="163">
        <f t="shared" si="33"/>
        <v>0</v>
      </c>
      <c r="N33" s="162">
        <f t="shared" si="33"/>
        <v>0</v>
      </c>
      <c r="O33" s="163">
        <f t="shared" si="33"/>
        <v>0</v>
      </c>
      <c r="P33" s="163">
        <f t="shared" si="33"/>
        <v>0</v>
      </c>
      <c r="Q33" s="162">
        <f t="shared" si="33"/>
        <v>0</v>
      </c>
      <c r="R33" s="163">
        <f t="shared" si="33"/>
        <v>0</v>
      </c>
      <c r="S33" s="163">
        <f t="shared" si="33"/>
        <v>0</v>
      </c>
      <c r="T33" s="163">
        <f t="shared" si="33"/>
        <v>0</v>
      </c>
      <c r="U33" s="163">
        <f t="shared" si="33"/>
        <v>0</v>
      </c>
      <c r="V33" s="163">
        <f t="shared" si="33"/>
        <v>0</v>
      </c>
      <c r="W33" s="163">
        <f t="shared" si="33"/>
        <v>0</v>
      </c>
      <c r="X33" s="163">
        <f t="shared" si="33"/>
        <v>0</v>
      </c>
      <c r="Y33" s="163">
        <f t="shared" si="33"/>
        <v>0</v>
      </c>
      <c r="Z33" s="163">
        <f t="shared" si="33"/>
        <v>0</v>
      </c>
      <c r="AA33" s="163">
        <f t="shared" si="33"/>
        <v>0</v>
      </c>
      <c r="AB33" s="163">
        <f>AB34+AB35+AB36</f>
        <v>0</v>
      </c>
      <c r="AC33" s="163">
        <f t="shared" si="33"/>
        <v>0</v>
      </c>
      <c r="AD33" s="163">
        <f t="shared" si="33"/>
        <v>0</v>
      </c>
      <c r="AE33" s="163">
        <f t="shared" si="33"/>
        <v>0</v>
      </c>
      <c r="AF33" s="163">
        <f t="shared" si="33"/>
        <v>0</v>
      </c>
      <c r="AG33" s="163">
        <f>AG34+AG35+AG36</f>
        <v>0</v>
      </c>
      <c r="AH33" s="163">
        <f>AH34+AH35+AH36</f>
        <v>0</v>
      </c>
      <c r="AI33" s="162">
        <f>AI34+AI35+AI36</f>
        <v>0</v>
      </c>
    </row>
    <row r="34" spans="1:35" s="226" customFormat="1" ht="15.95" customHeight="1">
      <c r="A34" s="240"/>
      <c r="B34" s="216" t="s">
        <v>63</v>
      </c>
      <c r="C34" s="217">
        <f>D34+E34</f>
        <v>145</v>
      </c>
      <c r="D34" s="217">
        <f t="shared" ref="D34:D36" si="34">G34+J34+M34+P34+AB34+AE34+AH34</f>
        <v>62</v>
      </c>
      <c r="E34" s="217">
        <f t="shared" ref="E34:E36" si="35">H34+K34+N34+Q34+AF34+AI34+AC34</f>
        <v>83</v>
      </c>
      <c r="F34" s="217">
        <f>G34+H34</f>
        <v>145</v>
      </c>
      <c r="G34" s="218">
        <v>62</v>
      </c>
      <c r="H34" s="218">
        <v>83</v>
      </c>
      <c r="I34" s="217">
        <f t="shared" ref="I34:I60" si="36">J34+K34</f>
        <v>0</v>
      </c>
      <c r="J34" s="218">
        <v>0</v>
      </c>
      <c r="K34" s="217">
        <v>0</v>
      </c>
      <c r="L34" s="217">
        <f t="shared" ref="L34:L60" si="37">M34+N34</f>
        <v>0</v>
      </c>
      <c r="M34" s="217">
        <v>0</v>
      </c>
      <c r="N34" s="217">
        <v>0</v>
      </c>
      <c r="O34" s="217">
        <f t="shared" ref="O34:O60" si="38">P34+Q34</f>
        <v>0</v>
      </c>
      <c r="P34" s="218">
        <v>0</v>
      </c>
      <c r="Q34" s="217">
        <v>0</v>
      </c>
      <c r="R34" s="217">
        <f t="shared" ref="R34:R60" si="39">S34+T34</f>
        <v>0</v>
      </c>
      <c r="S34" s="218">
        <v>0</v>
      </c>
      <c r="T34" s="218">
        <v>0</v>
      </c>
      <c r="U34" s="217">
        <f t="shared" ref="U34:U36" si="40">V34+W34</f>
        <v>0</v>
      </c>
      <c r="V34" s="218">
        <v>0</v>
      </c>
      <c r="W34" s="218">
        <v>0</v>
      </c>
      <c r="X34" s="217">
        <f t="shared" ref="X34:X36" si="41">Y34+Z34</f>
        <v>0</v>
      </c>
      <c r="Y34" s="218">
        <v>0</v>
      </c>
      <c r="Z34" s="218">
        <v>0</v>
      </c>
      <c r="AA34" s="217">
        <f t="shared" ref="AA34:AA36" si="42">AB34+AC34</f>
        <v>0</v>
      </c>
      <c r="AB34" s="218">
        <f>V34+Y34+S34</f>
        <v>0</v>
      </c>
      <c r="AC34" s="218">
        <f>T34+W34+Z34</f>
        <v>0</v>
      </c>
      <c r="AD34" s="217">
        <f t="shared" ref="AD34:AD60" si="43">AE34+AF34</f>
        <v>0</v>
      </c>
      <c r="AE34" s="218">
        <v>0</v>
      </c>
      <c r="AF34" s="218">
        <v>0</v>
      </c>
      <c r="AG34" s="217">
        <f>AH34+AI34</f>
        <v>0</v>
      </c>
      <c r="AH34" s="218">
        <v>0</v>
      </c>
      <c r="AI34" s="217">
        <v>0</v>
      </c>
    </row>
    <row r="35" spans="1:35" s="214" customFormat="1" ht="15.95" customHeight="1">
      <c r="A35" s="243"/>
      <c r="B35" s="204" t="s">
        <v>64</v>
      </c>
      <c r="C35" s="205">
        <f>D35+E35</f>
        <v>70</v>
      </c>
      <c r="D35" s="205">
        <f t="shared" si="34"/>
        <v>34</v>
      </c>
      <c r="E35" s="205">
        <f t="shared" si="35"/>
        <v>36</v>
      </c>
      <c r="F35" s="205">
        <f>G35+H35</f>
        <v>70</v>
      </c>
      <c r="G35" s="207">
        <v>34</v>
      </c>
      <c r="H35" s="207">
        <v>36</v>
      </c>
      <c r="I35" s="205">
        <f t="shared" si="36"/>
        <v>0</v>
      </c>
      <c r="J35" s="207">
        <v>0</v>
      </c>
      <c r="K35" s="205">
        <v>0</v>
      </c>
      <c r="L35" s="205">
        <f t="shared" si="37"/>
        <v>0</v>
      </c>
      <c r="M35" s="205">
        <v>0</v>
      </c>
      <c r="N35" s="205">
        <v>0</v>
      </c>
      <c r="O35" s="205">
        <f t="shared" si="38"/>
        <v>0</v>
      </c>
      <c r="P35" s="207">
        <v>0</v>
      </c>
      <c r="Q35" s="205">
        <v>0</v>
      </c>
      <c r="R35" s="205">
        <f t="shared" si="39"/>
        <v>0</v>
      </c>
      <c r="S35" s="207">
        <v>0</v>
      </c>
      <c r="T35" s="207">
        <v>0</v>
      </c>
      <c r="U35" s="205">
        <f t="shared" si="40"/>
        <v>0</v>
      </c>
      <c r="V35" s="207">
        <v>0</v>
      </c>
      <c r="W35" s="207">
        <v>0</v>
      </c>
      <c r="X35" s="205">
        <f t="shared" si="41"/>
        <v>0</v>
      </c>
      <c r="Y35" s="207">
        <v>0</v>
      </c>
      <c r="Z35" s="207">
        <v>0</v>
      </c>
      <c r="AA35" s="205">
        <f t="shared" si="42"/>
        <v>0</v>
      </c>
      <c r="AB35" s="207">
        <f>V35+Y35+S35</f>
        <v>0</v>
      </c>
      <c r="AC35" s="207">
        <f>T35+W35+Z35</f>
        <v>0</v>
      </c>
      <c r="AD35" s="205">
        <f t="shared" si="43"/>
        <v>0</v>
      </c>
      <c r="AE35" s="207">
        <v>0</v>
      </c>
      <c r="AF35" s="209">
        <v>0</v>
      </c>
      <c r="AG35" s="205">
        <f>AH35+AI35</f>
        <v>0</v>
      </c>
      <c r="AH35" s="207">
        <v>0</v>
      </c>
      <c r="AI35" s="205">
        <v>0</v>
      </c>
    </row>
    <row r="36" spans="1:35" s="239" customFormat="1" ht="15.95" customHeight="1">
      <c r="A36" s="241"/>
      <c r="B36" s="229" t="s">
        <v>117</v>
      </c>
      <c r="C36" s="230">
        <f>D36+E36</f>
        <v>60</v>
      </c>
      <c r="D36" s="230">
        <f t="shared" si="34"/>
        <v>28</v>
      </c>
      <c r="E36" s="230">
        <f t="shared" si="35"/>
        <v>32</v>
      </c>
      <c r="F36" s="230">
        <f>G36+H36</f>
        <v>60</v>
      </c>
      <c r="G36" s="231">
        <v>28</v>
      </c>
      <c r="H36" s="230">
        <v>32</v>
      </c>
      <c r="I36" s="230">
        <f t="shared" si="36"/>
        <v>0</v>
      </c>
      <c r="J36" s="231">
        <v>0</v>
      </c>
      <c r="K36" s="230">
        <v>0</v>
      </c>
      <c r="L36" s="230">
        <f t="shared" si="37"/>
        <v>0</v>
      </c>
      <c r="M36" s="230">
        <v>0</v>
      </c>
      <c r="N36" s="230">
        <v>0</v>
      </c>
      <c r="O36" s="230">
        <f t="shared" si="38"/>
        <v>0</v>
      </c>
      <c r="P36" s="230">
        <v>0</v>
      </c>
      <c r="Q36" s="230">
        <v>0</v>
      </c>
      <c r="R36" s="230">
        <f t="shared" si="39"/>
        <v>0</v>
      </c>
      <c r="S36" s="231">
        <v>0</v>
      </c>
      <c r="T36" s="230">
        <v>0</v>
      </c>
      <c r="U36" s="230">
        <f t="shared" si="40"/>
        <v>0</v>
      </c>
      <c r="V36" s="230">
        <v>0</v>
      </c>
      <c r="W36" s="230">
        <v>0</v>
      </c>
      <c r="X36" s="230">
        <f t="shared" si="41"/>
        <v>0</v>
      </c>
      <c r="Y36" s="230">
        <v>0</v>
      </c>
      <c r="Z36" s="230">
        <v>0</v>
      </c>
      <c r="AA36" s="230">
        <f t="shared" si="42"/>
        <v>0</v>
      </c>
      <c r="AB36" s="230">
        <f>V36+Y36+S36</f>
        <v>0</v>
      </c>
      <c r="AC36" s="230">
        <f>T36+W36+Z36</f>
        <v>0</v>
      </c>
      <c r="AD36" s="230">
        <f t="shared" si="43"/>
        <v>0</v>
      </c>
      <c r="AE36" s="231">
        <v>0</v>
      </c>
      <c r="AF36" s="231">
        <v>0</v>
      </c>
      <c r="AG36" s="230">
        <f>AH36+AI36</f>
        <v>0</v>
      </c>
      <c r="AH36" s="231">
        <v>0</v>
      </c>
      <c r="AI36" s="230">
        <v>0</v>
      </c>
    </row>
    <row r="37" spans="1:35" s="167" customFormat="1" ht="15.95" customHeight="1">
      <c r="A37" s="421" t="s">
        <v>87</v>
      </c>
      <c r="B37" s="423"/>
      <c r="C37" s="162">
        <f t="shared" ref="C37:AF37" si="44">C38+C39+C40</f>
        <v>347</v>
      </c>
      <c r="D37" s="163">
        <f t="shared" si="44"/>
        <v>162</v>
      </c>
      <c r="E37" s="162">
        <f t="shared" si="44"/>
        <v>185</v>
      </c>
      <c r="F37" s="163">
        <f>F38+F39+F40</f>
        <v>344</v>
      </c>
      <c r="G37" s="162">
        <f t="shared" si="44"/>
        <v>160</v>
      </c>
      <c r="H37" s="162">
        <f t="shared" si="44"/>
        <v>184</v>
      </c>
      <c r="I37" s="162">
        <f t="shared" si="44"/>
        <v>0</v>
      </c>
      <c r="J37" s="162">
        <f t="shared" si="44"/>
        <v>0</v>
      </c>
      <c r="K37" s="162">
        <f t="shared" si="44"/>
        <v>0</v>
      </c>
      <c r="L37" s="162">
        <f t="shared" si="44"/>
        <v>0</v>
      </c>
      <c r="M37" s="162">
        <f t="shared" si="44"/>
        <v>0</v>
      </c>
      <c r="N37" s="162">
        <f t="shared" si="44"/>
        <v>0</v>
      </c>
      <c r="O37" s="162">
        <f t="shared" si="44"/>
        <v>0</v>
      </c>
      <c r="P37" s="162">
        <f t="shared" si="44"/>
        <v>0</v>
      </c>
      <c r="Q37" s="162">
        <f t="shared" si="44"/>
        <v>0</v>
      </c>
      <c r="R37" s="162">
        <f t="shared" si="44"/>
        <v>0</v>
      </c>
      <c r="S37" s="162">
        <f t="shared" si="44"/>
        <v>0</v>
      </c>
      <c r="T37" s="162">
        <f t="shared" si="44"/>
        <v>0</v>
      </c>
      <c r="U37" s="162">
        <f t="shared" si="44"/>
        <v>0</v>
      </c>
      <c r="V37" s="162">
        <f t="shared" si="44"/>
        <v>0</v>
      </c>
      <c r="W37" s="162">
        <f t="shared" si="44"/>
        <v>0</v>
      </c>
      <c r="X37" s="162">
        <f t="shared" si="44"/>
        <v>0</v>
      </c>
      <c r="Y37" s="162">
        <f t="shared" si="44"/>
        <v>0</v>
      </c>
      <c r="Z37" s="162">
        <f t="shared" si="44"/>
        <v>0</v>
      </c>
      <c r="AA37" s="162">
        <f t="shared" si="44"/>
        <v>0</v>
      </c>
      <c r="AB37" s="162">
        <f>AB38+AB39+AB40</f>
        <v>0</v>
      </c>
      <c r="AC37" s="162">
        <f t="shared" si="44"/>
        <v>0</v>
      </c>
      <c r="AD37" s="162">
        <f t="shared" si="44"/>
        <v>3</v>
      </c>
      <c r="AE37" s="162">
        <f t="shared" si="44"/>
        <v>2</v>
      </c>
      <c r="AF37" s="162">
        <f t="shared" si="44"/>
        <v>1</v>
      </c>
      <c r="AG37" s="162">
        <f>AG38+AG39+AG40</f>
        <v>0</v>
      </c>
      <c r="AH37" s="162">
        <f>AH38+AH39+AH40</f>
        <v>0</v>
      </c>
      <c r="AI37" s="162">
        <f>AI38+AI39+AI40</f>
        <v>0</v>
      </c>
    </row>
    <row r="38" spans="1:35" s="226" customFormat="1" ht="15.95" customHeight="1">
      <c r="A38" s="215"/>
      <c r="B38" s="216" t="s">
        <v>65</v>
      </c>
      <c r="C38" s="217">
        <f>D38+E38</f>
        <v>149</v>
      </c>
      <c r="D38" s="217">
        <f t="shared" ref="D38:D40" si="45">G38+J38+M38+P38+AB38+AE38+AH38</f>
        <v>64</v>
      </c>
      <c r="E38" s="217">
        <f t="shared" ref="E38:E40" si="46">H38+K38+N38+Q38+AF38+AI38+AC38</f>
        <v>85</v>
      </c>
      <c r="F38" s="217">
        <f>G38+H38</f>
        <v>147</v>
      </c>
      <c r="G38" s="218">
        <v>63</v>
      </c>
      <c r="H38" s="218">
        <v>84</v>
      </c>
      <c r="I38" s="217">
        <f t="shared" si="36"/>
        <v>0</v>
      </c>
      <c r="J38" s="218">
        <v>0</v>
      </c>
      <c r="K38" s="217">
        <v>0</v>
      </c>
      <c r="L38" s="217">
        <f t="shared" si="37"/>
        <v>0</v>
      </c>
      <c r="M38" s="217">
        <v>0</v>
      </c>
      <c r="N38" s="217">
        <v>0</v>
      </c>
      <c r="O38" s="217">
        <f t="shared" si="38"/>
        <v>0</v>
      </c>
      <c r="P38" s="218">
        <v>0</v>
      </c>
      <c r="Q38" s="217">
        <v>0</v>
      </c>
      <c r="R38" s="217">
        <f t="shared" si="39"/>
        <v>0</v>
      </c>
      <c r="S38" s="218">
        <v>0</v>
      </c>
      <c r="T38" s="218">
        <v>0</v>
      </c>
      <c r="U38" s="217">
        <f t="shared" ref="U38:U40" si="47">V38+W38</f>
        <v>0</v>
      </c>
      <c r="V38" s="218">
        <v>0</v>
      </c>
      <c r="W38" s="218">
        <v>0</v>
      </c>
      <c r="X38" s="217">
        <f t="shared" ref="X38:X40" si="48">Y38+Z38</f>
        <v>0</v>
      </c>
      <c r="Y38" s="218">
        <v>0</v>
      </c>
      <c r="Z38" s="218">
        <v>0</v>
      </c>
      <c r="AA38" s="217">
        <f t="shared" ref="AA38:AA40" si="49">AB38+AC38</f>
        <v>0</v>
      </c>
      <c r="AB38" s="218">
        <f>V38+Y38+S38</f>
        <v>0</v>
      </c>
      <c r="AC38" s="218">
        <f>T38+W38+Z38</f>
        <v>0</v>
      </c>
      <c r="AD38" s="217">
        <f t="shared" si="43"/>
        <v>2</v>
      </c>
      <c r="AE38" s="218">
        <v>1</v>
      </c>
      <c r="AF38" s="219">
        <v>1</v>
      </c>
      <c r="AG38" s="217">
        <f>AH38+AI38</f>
        <v>0</v>
      </c>
      <c r="AH38" s="218">
        <v>0</v>
      </c>
      <c r="AI38" s="217">
        <v>0</v>
      </c>
    </row>
    <row r="39" spans="1:35" s="214" customFormat="1" ht="15.95" customHeight="1">
      <c r="A39" s="227"/>
      <c r="B39" s="204" t="s">
        <v>66</v>
      </c>
      <c r="C39" s="205">
        <f>D39+E39</f>
        <v>122</v>
      </c>
      <c r="D39" s="205">
        <f t="shared" si="45"/>
        <v>62</v>
      </c>
      <c r="E39" s="205">
        <f t="shared" si="46"/>
        <v>60</v>
      </c>
      <c r="F39" s="205">
        <f>G39+H39</f>
        <v>121</v>
      </c>
      <c r="G39" s="207">
        <v>61</v>
      </c>
      <c r="H39" s="207">
        <v>60</v>
      </c>
      <c r="I39" s="205">
        <f t="shared" si="36"/>
        <v>0</v>
      </c>
      <c r="J39" s="207">
        <v>0</v>
      </c>
      <c r="K39" s="205">
        <v>0</v>
      </c>
      <c r="L39" s="205">
        <f t="shared" si="37"/>
        <v>0</v>
      </c>
      <c r="M39" s="205">
        <v>0</v>
      </c>
      <c r="N39" s="205">
        <v>0</v>
      </c>
      <c r="O39" s="205">
        <f t="shared" si="38"/>
        <v>0</v>
      </c>
      <c r="P39" s="207">
        <v>0</v>
      </c>
      <c r="Q39" s="205">
        <v>0</v>
      </c>
      <c r="R39" s="205">
        <f t="shared" si="39"/>
        <v>0</v>
      </c>
      <c r="S39" s="207">
        <v>0</v>
      </c>
      <c r="T39" s="207">
        <v>0</v>
      </c>
      <c r="U39" s="205">
        <f t="shared" si="47"/>
        <v>0</v>
      </c>
      <c r="V39" s="207">
        <v>0</v>
      </c>
      <c r="W39" s="207">
        <v>0</v>
      </c>
      <c r="X39" s="205">
        <f t="shared" si="48"/>
        <v>0</v>
      </c>
      <c r="Y39" s="207">
        <v>0</v>
      </c>
      <c r="Z39" s="207">
        <v>0</v>
      </c>
      <c r="AA39" s="205">
        <f t="shared" si="49"/>
        <v>0</v>
      </c>
      <c r="AB39" s="207">
        <f>V39+Y39+S39</f>
        <v>0</v>
      </c>
      <c r="AC39" s="207">
        <f>T39+W39+Z39</f>
        <v>0</v>
      </c>
      <c r="AD39" s="205">
        <f t="shared" si="43"/>
        <v>1</v>
      </c>
      <c r="AE39" s="207">
        <v>1</v>
      </c>
      <c r="AF39" s="207">
        <v>0</v>
      </c>
      <c r="AG39" s="205">
        <f>AH39+AI39</f>
        <v>0</v>
      </c>
      <c r="AH39" s="207">
        <v>0</v>
      </c>
      <c r="AI39" s="205">
        <v>0</v>
      </c>
    </row>
    <row r="40" spans="1:35" s="239" customFormat="1" ht="15.95" customHeight="1">
      <c r="A40" s="228"/>
      <c r="B40" s="229" t="s">
        <v>67</v>
      </c>
      <c r="C40" s="230">
        <f>D40+E40</f>
        <v>76</v>
      </c>
      <c r="D40" s="230">
        <f t="shared" si="45"/>
        <v>36</v>
      </c>
      <c r="E40" s="230">
        <f t="shared" si="46"/>
        <v>40</v>
      </c>
      <c r="F40" s="230">
        <f>G40+H40</f>
        <v>76</v>
      </c>
      <c r="G40" s="231">
        <v>36</v>
      </c>
      <c r="H40" s="231">
        <v>40</v>
      </c>
      <c r="I40" s="230">
        <f t="shared" si="36"/>
        <v>0</v>
      </c>
      <c r="J40" s="230">
        <v>0</v>
      </c>
      <c r="K40" s="230">
        <v>0</v>
      </c>
      <c r="L40" s="230">
        <f t="shared" si="37"/>
        <v>0</v>
      </c>
      <c r="M40" s="230">
        <v>0</v>
      </c>
      <c r="N40" s="230">
        <v>0</v>
      </c>
      <c r="O40" s="230">
        <f t="shared" si="38"/>
        <v>0</v>
      </c>
      <c r="P40" s="230">
        <v>0</v>
      </c>
      <c r="Q40" s="230">
        <v>0</v>
      </c>
      <c r="R40" s="230">
        <f t="shared" si="39"/>
        <v>0</v>
      </c>
      <c r="S40" s="231">
        <v>0</v>
      </c>
      <c r="T40" s="231">
        <v>0</v>
      </c>
      <c r="U40" s="230">
        <f t="shared" si="47"/>
        <v>0</v>
      </c>
      <c r="V40" s="231">
        <v>0</v>
      </c>
      <c r="W40" s="231">
        <v>0</v>
      </c>
      <c r="X40" s="230">
        <f t="shared" si="48"/>
        <v>0</v>
      </c>
      <c r="Y40" s="231">
        <v>0</v>
      </c>
      <c r="Z40" s="231">
        <v>0</v>
      </c>
      <c r="AA40" s="230">
        <f t="shared" si="49"/>
        <v>0</v>
      </c>
      <c r="AB40" s="231">
        <f>V40+Y40+S40</f>
        <v>0</v>
      </c>
      <c r="AC40" s="231">
        <f>T40+W40+Z40</f>
        <v>0</v>
      </c>
      <c r="AD40" s="230">
        <f t="shared" si="43"/>
        <v>0</v>
      </c>
      <c r="AE40" s="231">
        <v>0</v>
      </c>
      <c r="AF40" s="231">
        <v>0</v>
      </c>
      <c r="AG40" s="230">
        <f>AH40+AI40</f>
        <v>0</v>
      </c>
      <c r="AH40" s="231">
        <v>0</v>
      </c>
      <c r="AI40" s="230">
        <v>0</v>
      </c>
    </row>
    <row r="41" spans="1:35" s="167" customFormat="1" ht="15.95" customHeight="1">
      <c r="A41" s="421" t="s">
        <v>88</v>
      </c>
      <c r="B41" s="423"/>
      <c r="C41" s="162">
        <f t="shared" ref="C41:AF41" si="50">C42+C43+C44+C45+C46+C47+C48</f>
        <v>921</v>
      </c>
      <c r="D41" s="163">
        <f t="shared" si="50"/>
        <v>472</v>
      </c>
      <c r="E41" s="162">
        <f t="shared" si="50"/>
        <v>449</v>
      </c>
      <c r="F41" s="163">
        <f t="shared" si="50"/>
        <v>913</v>
      </c>
      <c r="G41" s="162">
        <f t="shared" si="50"/>
        <v>468</v>
      </c>
      <c r="H41" s="162">
        <f t="shared" si="50"/>
        <v>445</v>
      </c>
      <c r="I41" s="162">
        <f t="shared" si="50"/>
        <v>0</v>
      </c>
      <c r="J41" s="162">
        <f t="shared" si="50"/>
        <v>0</v>
      </c>
      <c r="K41" s="162">
        <f t="shared" si="50"/>
        <v>0</v>
      </c>
      <c r="L41" s="162">
        <f t="shared" si="50"/>
        <v>1</v>
      </c>
      <c r="M41" s="162">
        <f t="shared" si="50"/>
        <v>0</v>
      </c>
      <c r="N41" s="162">
        <f t="shared" si="50"/>
        <v>1</v>
      </c>
      <c r="O41" s="162">
        <f t="shared" si="50"/>
        <v>0</v>
      </c>
      <c r="P41" s="162">
        <f t="shared" si="50"/>
        <v>0</v>
      </c>
      <c r="Q41" s="162">
        <f t="shared" si="50"/>
        <v>0</v>
      </c>
      <c r="R41" s="162">
        <f t="shared" si="50"/>
        <v>1</v>
      </c>
      <c r="S41" s="162">
        <f t="shared" si="50"/>
        <v>1</v>
      </c>
      <c r="T41" s="162">
        <f t="shared" si="50"/>
        <v>0</v>
      </c>
      <c r="U41" s="162">
        <f t="shared" si="50"/>
        <v>2</v>
      </c>
      <c r="V41" s="162">
        <f t="shared" si="50"/>
        <v>1</v>
      </c>
      <c r="W41" s="162">
        <f t="shared" si="50"/>
        <v>1</v>
      </c>
      <c r="X41" s="162">
        <f t="shared" si="50"/>
        <v>0</v>
      </c>
      <c r="Y41" s="162">
        <f t="shared" si="50"/>
        <v>0</v>
      </c>
      <c r="Z41" s="162">
        <f t="shared" si="50"/>
        <v>0</v>
      </c>
      <c r="AA41" s="162">
        <f t="shared" si="50"/>
        <v>3</v>
      </c>
      <c r="AB41" s="162">
        <f t="shared" si="50"/>
        <v>2</v>
      </c>
      <c r="AC41" s="162">
        <f t="shared" si="50"/>
        <v>1</v>
      </c>
      <c r="AD41" s="162">
        <f t="shared" si="50"/>
        <v>4</v>
      </c>
      <c r="AE41" s="162">
        <f t="shared" si="50"/>
        <v>2</v>
      </c>
      <c r="AF41" s="162">
        <f t="shared" si="50"/>
        <v>2</v>
      </c>
      <c r="AG41" s="162">
        <f>AG42+AG43+AG44+AG45+AG46+AG47+AG48</f>
        <v>0</v>
      </c>
      <c r="AH41" s="162">
        <f>AH42+AH43+AH44+AH45+AH46+AH47+AH48</f>
        <v>0</v>
      </c>
      <c r="AI41" s="162">
        <f>AI42+AI43+AI44+AI45+AI46+AI47+AI48</f>
        <v>0</v>
      </c>
    </row>
    <row r="42" spans="1:35" s="226" customFormat="1" ht="15.95" customHeight="1">
      <c r="A42" s="215"/>
      <c r="B42" s="216" t="s">
        <v>118</v>
      </c>
      <c r="C42" s="217">
        <f>D42+E42</f>
        <v>113</v>
      </c>
      <c r="D42" s="217">
        <f t="shared" ref="D42:D48" si="51">G42+J42+M42+P42+AB42+AE42+AH42</f>
        <v>54</v>
      </c>
      <c r="E42" s="217">
        <f t="shared" ref="E42:E48" si="52">H42+K42+N42+Q42+AF42+AI42+AC42</f>
        <v>59</v>
      </c>
      <c r="F42" s="217">
        <f>G42+H42</f>
        <v>112</v>
      </c>
      <c r="G42" s="218">
        <v>54</v>
      </c>
      <c r="H42" s="218">
        <v>58</v>
      </c>
      <c r="I42" s="217">
        <f t="shared" si="36"/>
        <v>0</v>
      </c>
      <c r="J42" s="217">
        <v>0</v>
      </c>
      <c r="K42" s="217">
        <v>0</v>
      </c>
      <c r="L42" s="217">
        <f t="shared" si="37"/>
        <v>0</v>
      </c>
      <c r="M42" s="217">
        <v>0</v>
      </c>
      <c r="N42" s="217">
        <v>0</v>
      </c>
      <c r="O42" s="217">
        <f t="shared" si="38"/>
        <v>0</v>
      </c>
      <c r="P42" s="218">
        <v>0</v>
      </c>
      <c r="Q42" s="217">
        <v>0</v>
      </c>
      <c r="R42" s="217">
        <f t="shared" si="39"/>
        <v>0</v>
      </c>
      <c r="S42" s="218">
        <v>0</v>
      </c>
      <c r="T42" s="218">
        <v>0</v>
      </c>
      <c r="U42" s="217">
        <f t="shared" ref="U42:U48" si="53">V42+W42</f>
        <v>0</v>
      </c>
      <c r="V42" s="218">
        <v>0</v>
      </c>
      <c r="W42" s="218">
        <v>0</v>
      </c>
      <c r="X42" s="217">
        <f t="shared" ref="X42:X48" si="54">Y42+Z42</f>
        <v>0</v>
      </c>
      <c r="Y42" s="218">
        <v>0</v>
      </c>
      <c r="Z42" s="218">
        <v>0</v>
      </c>
      <c r="AA42" s="217">
        <f t="shared" ref="AA42:AA48" si="55">AB42+AC42</f>
        <v>0</v>
      </c>
      <c r="AB42" s="218">
        <f t="shared" ref="AB42:AB48" si="56">V42+Y42+S42</f>
        <v>0</v>
      </c>
      <c r="AC42" s="218">
        <f t="shared" ref="AC42:AC48" si="57">T42+W42+Z42</f>
        <v>0</v>
      </c>
      <c r="AD42" s="217">
        <f t="shared" si="43"/>
        <v>1</v>
      </c>
      <c r="AE42" s="218">
        <v>0</v>
      </c>
      <c r="AF42" s="218">
        <v>1</v>
      </c>
      <c r="AG42" s="217">
        <f t="shared" ref="AG42:AG48" si="58">AH42+AI42</f>
        <v>0</v>
      </c>
      <c r="AH42" s="218">
        <v>0</v>
      </c>
      <c r="AI42" s="217">
        <v>0</v>
      </c>
    </row>
    <row r="43" spans="1:35" s="214" customFormat="1" ht="15.95" customHeight="1">
      <c r="A43" s="227"/>
      <c r="B43" s="204" t="s">
        <v>68</v>
      </c>
      <c r="C43" s="205">
        <f t="shared" ref="C43:C48" si="59">D43+E43</f>
        <v>133</v>
      </c>
      <c r="D43" s="205">
        <f t="shared" si="51"/>
        <v>68</v>
      </c>
      <c r="E43" s="205">
        <f t="shared" si="52"/>
        <v>65</v>
      </c>
      <c r="F43" s="205">
        <f t="shared" ref="F43:F48" si="60">G43+H43</f>
        <v>132</v>
      </c>
      <c r="G43" s="207">
        <v>68</v>
      </c>
      <c r="H43" s="207">
        <v>64</v>
      </c>
      <c r="I43" s="205">
        <f t="shared" si="36"/>
        <v>0</v>
      </c>
      <c r="J43" s="207">
        <v>0</v>
      </c>
      <c r="K43" s="205">
        <v>0</v>
      </c>
      <c r="L43" s="205">
        <f t="shared" si="37"/>
        <v>0</v>
      </c>
      <c r="M43" s="205">
        <v>0</v>
      </c>
      <c r="N43" s="205">
        <v>0</v>
      </c>
      <c r="O43" s="205">
        <f t="shared" si="38"/>
        <v>0</v>
      </c>
      <c r="P43" s="207">
        <v>0</v>
      </c>
      <c r="Q43" s="205">
        <v>0</v>
      </c>
      <c r="R43" s="205">
        <f t="shared" si="39"/>
        <v>0</v>
      </c>
      <c r="S43" s="207">
        <v>0</v>
      </c>
      <c r="T43" s="207">
        <v>0</v>
      </c>
      <c r="U43" s="205">
        <f t="shared" si="53"/>
        <v>1</v>
      </c>
      <c r="V43" s="207">
        <v>0</v>
      </c>
      <c r="W43" s="207">
        <v>1</v>
      </c>
      <c r="X43" s="205">
        <f t="shared" si="54"/>
        <v>0</v>
      </c>
      <c r="Y43" s="207">
        <v>0</v>
      </c>
      <c r="Z43" s="207">
        <v>0</v>
      </c>
      <c r="AA43" s="205">
        <f t="shared" si="55"/>
        <v>1</v>
      </c>
      <c r="AB43" s="207">
        <f t="shared" si="56"/>
        <v>0</v>
      </c>
      <c r="AC43" s="207">
        <f t="shared" si="57"/>
        <v>1</v>
      </c>
      <c r="AD43" s="205">
        <f t="shared" si="43"/>
        <v>0</v>
      </c>
      <c r="AE43" s="207">
        <v>0</v>
      </c>
      <c r="AF43" s="207">
        <v>0</v>
      </c>
      <c r="AG43" s="205">
        <f t="shared" si="58"/>
        <v>0</v>
      </c>
      <c r="AH43" s="207">
        <v>0</v>
      </c>
      <c r="AI43" s="205">
        <v>0</v>
      </c>
    </row>
    <row r="44" spans="1:35" s="214" customFormat="1" ht="15.95" customHeight="1">
      <c r="A44" s="227"/>
      <c r="B44" s="204" t="s">
        <v>69</v>
      </c>
      <c r="C44" s="205">
        <f t="shared" si="59"/>
        <v>108</v>
      </c>
      <c r="D44" s="205">
        <f t="shared" si="51"/>
        <v>59</v>
      </c>
      <c r="E44" s="205">
        <f t="shared" si="52"/>
        <v>49</v>
      </c>
      <c r="F44" s="205">
        <f t="shared" si="60"/>
        <v>107</v>
      </c>
      <c r="G44" s="207">
        <v>58</v>
      </c>
      <c r="H44" s="207">
        <v>49</v>
      </c>
      <c r="I44" s="205">
        <f t="shared" si="36"/>
        <v>0</v>
      </c>
      <c r="J44" s="207">
        <v>0</v>
      </c>
      <c r="K44" s="205">
        <v>0</v>
      </c>
      <c r="L44" s="205">
        <f t="shared" si="37"/>
        <v>0</v>
      </c>
      <c r="M44" s="205">
        <v>0</v>
      </c>
      <c r="N44" s="205">
        <v>0</v>
      </c>
      <c r="O44" s="205">
        <f t="shared" si="38"/>
        <v>0</v>
      </c>
      <c r="P44" s="207">
        <v>0</v>
      </c>
      <c r="Q44" s="205">
        <v>0</v>
      </c>
      <c r="R44" s="205">
        <f t="shared" si="39"/>
        <v>0</v>
      </c>
      <c r="S44" s="209">
        <v>0</v>
      </c>
      <c r="T44" s="207">
        <v>0</v>
      </c>
      <c r="U44" s="205">
        <f t="shared" si="53"/>
        <v>0</v>
      </c>
      <c r="V44" s="207">
        <v>0</v>
      </c>
      <c r="W44" s="207">
        <v>0</v>
      </c>
      <c r="X44" s="205">
        <f t="shared" si="54"/>
        <v>0</v>
      </c>
      <c r="Y44" s="207">
        <v>0</v>
      </c>
      <c r="Z44" s="207">
        <v>0</v>
      </c>
      <c r="AA44" s="205">
        <f t="shared" si="55"/>
        <v>0</v>
      </c>
      <c r="AB44" s="207">
        <f t="shared" si="56"/>
        <v>0</v>
      </c>
      <c r="AC44" s="207">
        <f t="shared" si="57"/>
        <v>0</v>
      </c>
      <c r="AD44" s="205">
        <f t="shared" si="43"/>
        <v>1</v>
      </c>
      <c r="AE44" s="207">
        <v>1</v>
      </c>
      <c r="AF44" s="207">
        <v>0</v>
      </c>
      <c r="AG44" s="205">
        <f t="shared" si="58"/>
        <v>0</v>
      </c>
      <c r="AH44" s="205">
        <v>0</v>
      </c>
      <c r="AI44" s="205">
        <v>0</v>
      </c>
    </row>
    <row r="45" spans="1:35" s="214" customFormat="1" ht="15.95" customHeight="1">
      <c r="A45" s="227"/>
      <c r="B45" s="204" t="s">
        <v>70</v>
      </c>
      <c r="C45" s="205">
        <f t="shared" si="59"/>
        <v>43</v>
      </c>
      <c r="D45" s="205">
        <f t="shared" si="51"/>
        <v>21</v>
      </c>
      <c r="E45" s="205">
        <f t="shared" si="52"/>
        <v>22</v>
      </c>
      <c r="F45" s="205">
        <f t="shared" si="60"/>
        <v>42</v>
      </c>
      <c r="G45" s="207">
        <v>20</v>
      </c>
      <c r="H45" s="207">
        <v>22</v>
      </c>
      <c r="I45" s="205">
        <f t="shared" si="36"/>
        <v>0</v>
      </c>
      <c r="J45" s="207">
        <v>0</v>
      </c>
      <c r="K45" s="205">
        <v>0</v>
      </c>
      <c r="L45" s="205">
        <f t="shared" si="37"/>
        <v>0</v>
      </c>
      <c r="M45" s="205">
        <v>0</v>
      </c>
      <c r="N45" s="205">
        <v>0</v>
      </c>
      <c r="O45" s="205">
        <f t="shared" si="38"/>
        <v>0</v>
      </c>
      <c r="P45" s="207">
        <v>0</v>
      </c>
      <c r="Q45" s="205">
        <v>0</v>
      </c>
      <c r="R45" s="205">
        <f t="shared" si="39"/>
        <v>0</v>
      </c>
      <c r="S45" s="207">
        <v>0</v>
      </c>
      <c r="T45" s="207">
        <v>0</v>
      </c>
      <c r="U45" s="205">
        <f t="shared" si="53"/>
        <v>1</v>
      </c>
      <c r="V45" s="207">
        <v>1</v>
      </c>
      <c r="W45" s="207">
        <v>0</v>
      </c>
      <c r="X45" s="205">
        <f t="shared" si="54"/>
        <v>0</v>
      </c>
      <c r="Y45" s="207">
        <v>0</v>
      </c>
      <c r="Z45" s="207">
        <v>0</v>
      </c>
      <c r="AA45" s="205">
        <f t="shared" si="55"/>
        <v>1</v>
      </c>
      <c r="AB45" s="207">
        <f t="shared" si="56"/>
        <v>1</v>
      </c>
      <c r="AC45" s="207">
        <f t="shared" si="57"/>
        <v>0</v>
      </c>
      <c r="AD45" s="205">
        <f t="shared" si="43"/>
        <v>0</v>
      </c>
      <c r="AE45" s="207">
        <v>0</v>
      </c>
      <c r="AF45" s="207">
        <v>0</v>
      </c>
      <c r="AG45" s="205">
        <f t="shared" si="58"/>
        <v>0</v>
      </c>
      <c r="AH45" s="205">
        <v>0</v>
      </c>
      <c r="AI45" s="205">
        <v>0</v>
      </c>
    </row>
    <row r="46" spans="1:35" s="214" customFormat="1" ht="15.95" customHeight="1">
      <c r="A46" s="227"/>
      <c r="B46" s="204" t="s">
        <v>71</v>
      </c>
      <c r="C46" s="205">
        <f t="shared" si="59"/>
        <v>144</v>
      </c>
      <c r="D46" s="205">
        <f t="shared" si="51"/>
        <v>74</v>
      </c>
      <c r="E46" s="205">
        <f t="shared" si="52"/>
        <v>70</v>
      </c>
      <c r="F46" s="205">
        <f t="shared" si="60"/>
        <v>143</v>
      </c>
      <c r="G46" s="207">
        <v>74</v>
      </c>
      <c r="H46" s="207">
        <v>69</v>
      </c>
      <c r="I46" s="205">
        <f t="shared" si="36"/>
        <v>0</v>
      </c>
      <c r="J46" s="207">
        <v>0</v>
      </c>
      <c r="K46" s="205">
        <v>0</v>
      </c>
      <c r="L46" s="205">
        <f t="shared" si="37"/>
        <v>1</v>
      </c>
      <c r="M46" s="205">
        <v>0</v>
      </c>
      <c r="N46" s="205">
        <v>1</v>
      </c>
      <c r="O46" s="205">
        <f t="shared" si="38"/>
        <v>0</v>
      </c>
      <c r="P46" s="207">
        <v>0</v>
      </c>
      <c r="Q46" s="205">
        <v>0</v>
      </c>
      <c r="R46" s="205">
        <f t="shared" si="39"/>
        <v>0</v>
      </c>
      <c r="S46" s="209">
        <v>0</v>
      </c>
      <c r="T46" s="207">
        <v>0</v>
      </c>
      <c r="U46" s="205">
        <f t="shared" si="53"/>
        <v>0</v>
      </c>
      <c r="V46" s="207">
        <v>0</v>
      </c>
      <c r="W46" s="207">
        <v>0</v>
      </c>
      <c r="X46" s="205">
        <f t="shared" si="54"/>
        <v>0</v>
      </c>
      <c r="Y46" s="207">
        <v>0</v>
      </c>
      <c r="Z46" s="207">
        <v>0</v>
      </c>
      <c r="AA46" s="205">
        <f t="shared" si="55"/>
        <v>0</v>
      </c>
      <c r="AB46" s="207">
        <f t="shared" si="56"/>
        <v>0</v>
      </c>
      <c r="AC46" s="207">
        <f t="shared" si="57"/>
        <v>0</v>
      </c>
      <c r="AD46" s="205">
        <f t="shared" si="43"/>
        <v>0</v>
      </c>
      <c r="AE46" s="209">
        <v>0</v>
      </c>
      <c r="AF46" s="207">
        <v>0</v>
      </c>
      <c r="AG46" s="205">
        <f t="shared" si="58"/>
        <v>0</v>
      </c>
      <c r="AH46" s="207">
        <v>0</v>
      </c>
      <c r="AI46" s="205">
        <v>0</v>
      </c>
    </row>
    <row r="47" spans="1:35" s="214" customFormat="1" ht="15.95" customHeight="1">
      <c r="A47" s="227"/>
      <c r="B47" s="204" t="s">
        <v>119</v>
      </c>
      <c r="C47" s="205">
        <f t="shared" si="59"/>
        <v>108</v>
      </c>
      <c r="D47" s="205">
        <f t="shared" si="51"/>
        <v>55</v>
      </c>
      <c r="E47" s="205">
        <f t="shared" si="52"/>
        <v>53</v>
      </c>
      <c r="F47" s="205">
        <f t="shared" si="60"/>
        <v>107</v>
      </c>
      <c r="G47" s="207">
        <v>54</v>
      </c>
      <c r="H47" s="207">
        <v>53</v>
      </c>
      <c r="I47" s="205">
        <f t="shared" si="36"/>
        <v>0</v>
      </c>
      <c r="J47" s="207">
        <v>0</v>
      </c>
      <c r="K47" s="205">
        <v>0</v>
      </c>
      <c r="L47" s="205">
        <f t="shared" si="37"/>
        <v>0</v>
      </c>
      <c r="M47" s="205">
        <v>0</v>
      </c>
      <c r="N47" s="205">
        <v>0</v>
      </c>
      <c r="O47" s="205">
        <f t="shared" si="38"/>
        <v>0</v>
      </c>
      <c r="P47" s="207">
        <v>0</v>
      </c>
      <c r="Q47" s="205">
        <v>0</v>
      </c>
      <c r="R47" s="205">
        <f t="shared" si="39"/>
        <v>0</v>
      </c>
      <c r="S47" s="209">
        <v>0</v>
      </c>
      <c r="T47" s="207">
        <v>0</v>
      </c>
      <c r="U47" s="205">
        <f t="shared" si="53"/>
        <v>0</v>
      </c>
      <c r="V47" s="207">
        <v>0</v>
      </c>
      <c r="W47" s="207">
        <v>0</v>
      </c>
      <c r="X47" s="205">
        <f t="shared" si="54"/>
        <v>0</v>
      </c>
      <c r="Y47" s="207">
        <v>0</v>
      </c>
      <c r="Z47" s="207">
        <v>0</v>
      </c>
      <c r="AA47" s="205">
        <f t="shared" si="55"/>
        <v>0</v>
      </c>
      <c r="AB47" s="207">
        <f t="shared" si="56"/>
        <v>0</v>
      </c>
      <c r="AC47" s="207">
        <f t="shared" si="57"/>
        <v>0</v>
      </c>
      <c r="AD47" s="205">
        <f t="shared" si="43"/>
        <v>1</v>
      </c>
      <c r="AE47" s="209">
        <v>1</v>
      </c>
      <c r="AF47" s="207">
        <v>0</v>
      </c>
      <c r="AG47" s="205">
        <f t="shared" si="58"/>
        <v>0</v>
      </c>
      <c r="AH47" s="207">
        <v>0</v>
      </c>
      <c r="AI47" s="205">
        <v>0</v>
      </c>
    </row>
    <row r="48" spans="1:35" s="239" customFormat="1" ht="15.95" customHeight="1">
      <c r="A48" s="228"/>
      <c r="B48" s="229" t="s">
        <v>89</v>
      </c>
      <c r="C48" s="230">
        <f t="shared" si="59"/>
        <v>272</v>
      </c>
      <c r="D48" s="230">
        <f t="shared" si="51"/>
        <v>141</v>
      </c>
      <c r="E48" s="230">
        <f t="shared" si="52"/>
        <v>131</v>
      </c>
      <c r="F48" s="230">
        <f t="shared" si="60"/>
        <v>270</v>
      </c>
      <c r="G48" s="231">
        <v>140</v>
      </c>
      <c r="H48" s="231">
        <v>130</v>
      </c>
      <c r="I48" s="230">
        <f t="shared" si="36"/>
        <v>0</v>
      </c>
      <c r="J48" s="231">
        <v>0</v>
      </c>
      <c r="K48" s="230">
        <v>0</v>
      </c>
      <c r="L48" s="230">
        <f t="shared" si="37"/>
        <v>0</v>
      </c>
      <c r="M48" s="230">
        <v>0</v>
      </c>
      <c r="N48" s="230">
        <v>0</v>
      </c>
      <c r="O48" s="230">
        <f t="shared" si="38"/>
        <v>0</v>
      </c>
      <c r="P48" s="231">
        <v>0</v>
      </c>
      <c r="Q48" s="230">
        <v>0</v>
      </c>
      <c r="R48" s="230">
        <f t="shared" si="39"/>
        <v>1</v>
      </c>
      <c r="S48" s="231">
        <v>1</v>
      </c>
      <c r="T48" s="231">
        <v>0</v>
      </c>
      <c r="U48" s="230">
        <f t="shared" si="53"/>
        <v>0</v>
      </c>
      <c r="V48" s="231">
        <v>0</v>
      </c>
      <c r="W48" s="231">
        <v>0</v>
      </c>
      <c r="X48" s="230">
        <f t="shared" si="54"/>
        <v>0</v>
      </c>
      <c r="Y48" s="231">
        <v>0</v>
      </c>
      <c r="Z48" s="231">
        <v>0</v>
      </c>
      <c r="AA48" s="230">
        <f t="shared" si="55"/>
        <v>1</v>
      </c>
      <c r="AB48" s="231">
        <f t="shared" si="56"/>
        <v>1</v>
      </c>
      <c r="AC48" s="231">
        <f t="shared" si="57"/>
        <v>0</v>
      </c>
      <c r="AD48" s="230">
        <f t="shared" si="43"/>
        <v>1</v>
      </c>
      <c r="AE48" s="231">
        <v>0</v>
      </c>
      <c r="AF48" s="231">
        <v>1</v>
      </c>
      <c r="AG48" s="230">
        <f t="shared" si="58"/>
        <v>0</v>
      </c>
      <c r="AH48" s="231">
        <v>0</v>
      </c>
      <c r="AI48" s="230">
        <v>0</v>
      </c>
    </row>
    <row r="49" spans="1:35" s="167" customFormat="1" ht="15.95" customHeight="1">
      <c r="A49" s="421" t="s">
        <v>90</v>
      </c>
      <c r="B49" s="423"/>
      <c r="C49" s="163">
        <f t="shared" ref="C49:AF49" si="61">C50+C51+C52+C53</f>
        <v>138</v>
      </c>
      <c r="D49" s="163">
        <f t="shared" si="61"/>
        <v>68</v>
      </c>
      <c r="E49" s="162">
        <f t="shared" si="61"/>
        <v>70</v>
      </c>
      <c r="F49" s="163">
        <f t="shared" si="61"/>
        <v>136</v>
      </c>
      <c r="G49" s="162">
        <f t="shared" si="61"/>
        <v>67</v>
      </c>
      <c r="H49" s="162">
        <f t="shared" si="61"/>
        <v>69</v>
      </c>
      <c r="I49" s="162">
        <f t="shared" si="61"/>
        <v>0</v>
      </c>
      <c r="J49" s="162">
        <f t="shared" si="61"/>
        <v>0</v>
      </c>
      <c r="K49" s="162">
        <f t="shared" si="61"/>
        <v>0</v>
      </c>
      <c r="L49" s="162">
        <f t="shared" si="61"/>
        <v>0</v>
      </c>
      <c r="M49" s="162">
        <f t="shared" si="61"/>
        <v>0</v>
      </c>
      <c r="N49" s="162">
        <f t="shared" si="61"/>
        <v>0</v>
      </c>
      <c r="O49" s="162">
        <f t="shared" si="61"/>
        <v>0</v>
      </c>
      <c r="P49" s="162">
        <f t="shared" si="61"/>
        <v>0</v>
      </c>
      <c r="Q49" s="162">
        <f t="shared" si="61"/>
        <v>0</v>
      </c>
      <c r="R49" s="162">
        <f t="shared" si="61"/>
        <v>0</v>
      </c>
      <c r="S49" s="162">
        <f t="shared" si="61"/>
        <v>0</v>
      </c>
      <c r="T49" s="162">
        <f t="shared" si="61"/>
        <v>0</v>
      </c>
      <c r="U49" s="162">
        <f t="shared" si="61"/>
        <v>0</v>
      </c>
      <c r="V49" s="162">
        <f t="shared" si="61"/>
        <v>0</v>
      </c>
      <c r="W49" s="162">
        <f t="shared" si="61"/>
        <v>0</v>
      </c>
      <c r="X49" s="162">
        <f t="shared" si="61"/>
        <v>0</v>
      </c>
      <c r="Y49" s="162">
        <f t="shared" si="61"/>
        <v>0</v>
      </c>
      <c r="Z49" s="162">
        <f t="shared" si="61"/>
        <v>0</v>
      </c>
      <c r="AA49" s="162">
        <f t="shared" si="61"/>
        <v>0</v>
      </c>
      <c r="AB49" s="162">
        <f t="shared" si="61"/>
        <v>0</v>
      </c>
      <c r="AC49" s="162">
        <f t="shared" si="61"/>
        <v>0</v>
      </c>
      <c r="AD49" s="162">
        <f t="shared" si="61"/>
        <v>2</v>
      </c>
      <c r="AE49" s="162">
        <f t="shared" si="61"/>
        <v>1</v>
      </c>
      <c r="AF49" s="162">
        <f t="shared" si="61"/>
        <v>1</v>
      </c>
      <c r="AG49" s="162">
        <f>AG50+AG51+AG52+AG53</f>
        <v>0</v>
      </c>
      <c r="AH49" s="162">
        <f>AH50+AH51+AH52+AH53</f>
        <v>0</v>
      </c>
      <c r="AI49" s="162">
        <f>AI50+AI51+AI52+AI53</f>
        <v>0</v>
      </c>
    </row>
    <row r="50" spans="1:35" s="226" customFormat="1" ht="15.95" customHeight="1">
      <c r="A50" s="240"/>
      <c r="B50" s="216" t="s">
        <v>72</v>
      </c>
      <c r="C50" s="217">
        <f>D50+E50</f>
        <v>52</v>
      </c>
      <c r="D50" s="217">
        <f t="shared" ref="D50:D53" si="62">G50+J50+M50+P50+AB50+AE50+AH50</f>
        <v>27</v>
      </c>
      <c r="E50" s="217">
        <f t="shared" ref="E50:E53" si="63">H50+K50+N50+Q50+AF50+AI50+AC50</f>
        <v>25</v>
      </c>
      <c r="F50" s="217">
        <f>G50+H50</f>
        <v>51</v>
      </c>
      <c r="G50" s="218">
        <v>26</v>
      </c>
      <c r="H50" s="217">
        <v>25</v>
      </c>
      <c r="I50" s="217">
        <f t="shared" si="36"/>
        <v>0</v>
      </c>
      <c r="J50" s="218">
        <v>0</v>
      </c>
      <c r="K50" s="217">
        <v>0</v>
      </c>
      <c r="L50" s="217">
        <f t="shared" si="37"/>
        <v>0</v>
      </c>
      <c r="M50" s="217">
        <v>0</v>
      </c>
      <c r="N50" s="217">
        <v>0</v>
      </c>
      <c r="O50" s="217">
        <f t="shared" si="38"/>
        <v>0</v>
      </c>
      <c r="P50" s="218">
        <v>0</v>
      </c>
      <c r="Q50" s="217">
        <v>0</v>
      </c>
      <c r="R50" s="217">
        <f t="shared" si="39"/>
        <v>0</v>
      </c>
      <c r="S50" s="218">
        <v>0</v>
      </c>
      <c r="T50" s="217">
        <v>0</v>
      </c>
      <c r="U50" s="217">
        <f t="shared" ref="U50:U53" si="64">V50+W50</f>
        <v>0</v>
      </c>
      <c r="V50" s="217">
        <v>0</v>
      </c>
      <c r="W50" s="217">
        <v>0</v>
      </c>
      <c r="X50" s="217">
        <f t="shared" ref="X50:X53" si="65">Y50+Z50</f>
        <v>0</v>
      </c>
      <c r="Y50" s="217">
        <v>0</v>
      </c>
      <c r="Z50" s="217">
        <v>0</v>
      </c>
      <c r="AA50" s="217">
        <f t="shared" ref="AA50:AA53" si="66">AB50+AC50</f>
        <v>0</v>
      </c>
      <c r="AB50" s="217">
        <f>V50+Y50+S50</f>
        <v>0</v>
      </c>
      <c r="AC50" s="217">
        <f>T50+W50+Z50</f>
        <v>0</v>
      </c>
      <c r="AD50" s="217">
        <f t="shared" si="43"/>
        <v>1</v>
      </c>
      <c r="AE50" s="217">
        <v>1</v>
      </c>
      <c r="AF50" s="219">
        <v>0</v>
      </c>
      <c r="AG50" s="217">
        <f>AH50+AI50</f>
        <v>0</v>
      </c>
      <c r="AH50" s="218">
        <v>0</v>
      </c>
      <c r="AI50" s="217">
        <v>0</v>
      </c>
    </row>
    <row r="51" spans="1:35" s="214" customFormat="1" ht="15.95" customHeight="1">
      <c r="A51" s="243"/>
      <c r="B51" s="204" t="s">
        <v>73</v>
      </c>
      <c r="C51" s="205">
        <f>D51+E51</f>
        <v>54</v>
      </c>
      <c r="D51" s="205">
        <f t="shared" si="62"/>
        <v>28</v>
      </c>
      <c r="E51" s="205">
        <f t="shared" si="63"/>
        <v>26</v>
      </c>
      <c r="F51" s="205">
        <f>G51+H51</f>
        <v>53</v>
      </c>
      <c r="G51" s="207">
        <v>28</v>
      </c>
      <c r="H51" s="207">
        <v>25</v>
      </c>
      <c r="I51" s="205">
        <f t="shared" si="36"/>
        <v>0</v>
      </c>
      <c r="J51" s="207">
        <v>0</v>
      </c>
      <c r="K51" s="205">
        <v>0</v>
      </c>
      <c r="L51" s="205">
        <f t="shared" si="37"/>
        <v>0</v>
      </c>
      <c r="M51" s="205">
        <v>0</v>
      </c>
      <c r="N51" s="205">
        <v>0</v>
      </c>
      <c r="O51" s="205">
        <f t="shared" si="38"/>
        <v>0</v>
      </c>
      <c r="P51" s="207">
        <v>0</v>
      </c>
      <c r="Q51" s="205">
        <v>0</v>
      </c>
      <c r="R51" s="205">
        <f t="shared" si="39"/>
        <v>0</v>
      </c>
      <c r="S51" s="207">
        <v>0</v>
      </c>
      <c r="T51" s="207">
        <v>0</v>
      </c>
      <c r="U51" s="205">
        <f t="shared" si="64"/>
        <v>0</v>
      </c>
      <c r="V51" s="207">
        <v>0</v>
      </c>
      <c r="W51" s="207">
        <v>0</v>
      </c>
      <c r="X51" s="205">
        <f t="shared" si="65"/>
        <v>0</v>
      </c>
      <c r="Y51" s="207">
        <v>0</v>
      </c>
      <c r="Z51" s="207">
        <v>0</v>
      </c>
      <c r="AA51" s="205">
        <f t="shared" si="66"/>
        <v>0</v>
      </c>
      <c r="AB51" s="207">
        <f>V51+Y51+S51</f>
        <v>0</v>
      </c>
      <c r="AC51" s="207">
        <f>T51+W51+Z51</f>
        <v>0</v>
      </c>
      <c r="AD51" s="205">
        <f t="shared" si="43"/>
        <v>1</v>
      </c>
      <c r="AE51" s="207">
        <v>0</v>
      </c>
      <c r="AF51" s="207">
        <v>1</v>
      </c>
      <c r="AG51" s="205">
        <f>AH51+AI51</f>
        <v>0</v>
      </c>
      <c r="AH51" s="205">
        <v>0</v>
      </c>
      <c r="AI51" s="205">
        <v>0</v>
      </c>
    </row>
    <row r="52" spans="1:35" s="214" customFormat="1" ht="15.95" customHeight="1">
      <c r="A52" s="243"/>
      <c r="B52" s="204" t="s">
        <v>120</v>
      </c>
      <c r="C52" s="205">
        <f>D52+E52</f>
        <v>15</v>
      </c>
      <c r="D52" s="205">
        <f t="shared" si="62"/>
        <v>7</v>
      </c>
      <c r="E52" s="205">
        <f t="shared" si="63"/>
        <v>8</v>
      </c>
      <c r="F52" s="205">
        <f>G52+H52</f>
        <v>15</v>
      </c>
      <c r="G52" s="207">
        <v>7</v>
      </c>
      <c r="H52" s="207">
        <v>8</v>
      </c>
      <c r="I52" s="205">
        <f t="shared" si="36"/>
        <v>0</v>
      </c>
      <c r="J52" s="207">
        <v>0</v>
      </c>
      <c r="K52" s="205">
        <v>0</v>
      </c>
      <c r="L52" s="205">
        <f t="shared" si="37"/>
        <v>0</v>
      </c>
      <c r="M52" s="205">
        <v>0</v>
      </c>
      <c r="N52" s="205">
        <v>0</v>
      </c>
      <c r="O52" s="205">
        <f t="shared" si="38"/>
        <v>0</v>
      </c>
      <c r="P52" s="207">
        <v>0</v>
      </c>
      <c r="Q52" s="205">
        <v>0</v>
      </c>
      <c r="R52" s="205">
        <f t="shared" si="39"/>
        <v>0</v>
      </c>
      <c r="S52" s="207">
        <v>0</v>
      </c>
      <c r="T52" s="207">
        <v>0</v>
      </c>
      <c r="U52" s="205">
        <f t="shared" si="64"/>
        <v>0</v>
      </c>
      <c r="V52" s="207">
        <v>0</v>
      </c>
      <c r="W52" s="207">
        <v>0</v>
      </c>
      <c r="X52" s="205">
        <f t="shared" si="65"/>
        <v>0</v>
      </c>
      <c r="Y52" s="207">
        <v>0</v>
      </c>
      <c r="Z52" s="207">
        <v>0</v>
      </c>
      <c r="AA52" s="205">
        <f t="shared" si="66"/>
        <v>0</v>
      </c>
      <c r="AB52" s="207">
        <f>V52+Y52+S52</f>
        <v>0</v>
      </c>
      <c r="AC52" s="207">
        <f>T52+W52+Z52</f>
        <v>0</v>
      </c>
      <c r="AD52" s="205">
        <f t="shared" si="43"/>
        <v>0</v>
      </c>
      <c r="AE52" s="207">
        <v>0</v>
      </c>
      <c r="AF52" s="207">
        <v>0</v>
      </c>
      <c r="AG52" s="205">
        <f>AH52+AI52</f>
        <v>0</v>
      </c>
      <c r="AH52" s="205">
        <v>0</v>
      </c>
      <c r="AI52" s="205">
        <v>0</v>
      </c>
    </row>
    <row r="53" spans="1:35" s="239" customFormat="1" ht="15.95" customHeight="1">
      <c r="A53" s="241"/>
      <c r="B53" s="229" t="s">
        <v>74</v>
      </c>
      <c r="C53" s="230">
        <f>D53+E53</f>
        <v>17</v>
      </c>
      <c r="D53" s="230">
        <f t="shared" si="62"/>
        <v>6</v>
      </c>
      <c r="E53" s="230">
        <f t="shared" si="63"/>
        <v>11</v>
      </c>
      <c r="F53" s="230">
        <f>G53+H53</f>
        <v>17</v>
      </c>
      <c r="G53" s="231">
        <v>6</v>
      </c>
      <c r="H53" s="231">
        <v>11</v>
      </c>
      <c r="I53" s="230">
        <f t="shared" si="36"/>
        <v>0</v>
      </c>
      <c r="J53" s="231">
        <v>0</v>
      </c>
      <c r="K53" s="230">
        <v>0</v>
      </c>
      <c r="L53" s="230">
        <f t="shared" si="37"/>
        <v>0</v>
      </c>
      <c r="M53" s="230">
        <v>0</v>
      </c>
      <c r="N53" s="230">
        <v>0</v>
      </c>
      <c r="O53" s="230">
        <f t="shared" si="38"/>
        <v>0</v>
      </c>
      <c r="P53" s="231">
        <v>0</v>
      </c>
      <c r="Q53" s="230">
        <v>0</v>
      </c>
      <c r="R53" s="230">
        <f t="shared" si="39"/>
        <v>0</v>
      </c>
      <c r="S53" s="231">
        <v>0</v>
      </c>
      <c r="T53" s="231">
        <v>0</v>
      </c>
      <c r="U53" s="230">
        <f t="shared" si="64"/>
        <v>0</v>
      </c>
      <c r="V53" s="231">
        <v>0</v>
      </c>
      <c r="W53" s="231">
        <v>0</v>
      </c>
      <c r="X53" s="230">
        <f t="shared" si="65"/>
        <v>0</v>
      </c>
      <c r="Y53" s="231">
        <v>0</v>
      </c>
      <c r="Z53" s="231">
        <v>0</v>
      </c>
      <c r="AA53" s="230">
        <f t="shared" si="66"/>
        <v>0</v>
      </c>
      <c r="AB53" s="231">
        <f>V53+Y53+S53</f>
        <v>0</v>
      </c>
      <c r="AC53" s="231">
        <f>T53+W53+Z53</f>
        <v>0</v>
      </c>
      <c r="AD53" s="230">
        <f t="shared" si="43"/>
        <v>0</v>
      </c>
      <c r="AE53" s="231">
        <v>0</v>
      </c>
      <c r="AF53" s="231">
        <v>0</v>
      </c>
      <c r="AG53" s="230">
        <f>AH53+AI53</f>
        <v>0</v>
      </c>
      <c r="AH53" s="231">
        <v>0</v>
      </c>
      <c r="AI53" s="230">
        <v>0</v>
      </c>
    </row>
    <row r="54" spans="1:35" s="167" customFormat="1" ht="15.95" customHeight="1">
      <c r="A54" s="421" t="s">
        <v>91</v>
      </c>
      <c r="B54" s="423"/>
      <c r="C54" s="163">
        <f>SUM(C55:C60)</f>
        <v>577</v>
      </c>
      <c r="D54" s="162">
        <f>D55+D56+D57+D58+D59+D60</f>
        <v>301</v>
      </c>
      <c r="E54" s="162">
        <f>E55+E56+E57+E58+E59+E60</f>
        <v>276</v>
      </c>
      <c r="F54" s="162">
        <f>F55+F56+F57+F58+F59+F60</f>
        <v>575</v>
      </c>
      <c r="G54" s="162">
        <f>G55+G56+G57+G58+G59+G60</f>
        <v>300</v>
      </c>
      <c r="H54" s="162">
        <f>H55+H56+H57+H58+H59+H60</f>
        <v>275</v>
      </c>
      <c r="I54" s="162">
        <f t="shared" ref="I54:AF54" si="67">I55+I56+I57+I58+I59+I60</f>
        <v>0</v>
      </c>
      <c r="J54" s="162">
        <f t="shared" si="67"/>
        <v>0</v>
      </c>
      <c r="K54" s="162">
        <f t="shared" si="67"/>
        <v>0</v>
      </c>
      <c r="L54" s="162">
        <f t="shared" si="67"/>
        <v>0</v>
      </c>
      <c r="M54" s="162">
        <f t="shared" si="67"/>
        <v>0</v>
      </c>
      <c r="N54" s="162">
        <f t="shared" si="67"/>
        <v>0</v>
      </c>
      <c r="O54" s="162">
        <f t="shared" si="67"/>
        <v>0</v>
      </c>
      <c r="P54" s="162">
        <f t="shared" si="67"/>
        <v>0</v>
      </c>
      <c r="Q54" s="162">
        <f t="shared" si="67"/>
        <v>0</v>
      </c>
      <c r="R54" s="162">
        <f t="shared" ref="R54:AC54" si="68">R55+R56+R57+R58</f>
        <v>0</v>
      </c>
      <c r="S54" s="162">
        <f t="shared" si="68"/>
        <v>0</v>
      </c>
      <c r="T54" s="162">
        <f t="shared" si="68"/>
        <v>0</v>
      </c>
      <c r="U54" s="162">
        <f t="shared" si="68"/>
        <v>0</v>
      </c>
      <c r="V54" s="162">
        <f t="shared" si="68"/>
        <v>0</v>
      </c>
      <c r="W54" s="162">
        <f t="shared" si="68"/>
        <v>0</v>
      </c>
      <c r="X54" s="162">
        <f t="shared" si="68"/>
        <v>0</v>
      </c>
      <c r="Y54" s="162">
        <f t="shared" si="68"/>
        <v>0</v>
      </c>
      <c r="Z54" s="162">
        <f t="shared" si="68"/>
        <v>0</v>
      </c>
      <c r="AA54" s="162">
        <f t="shared" si="68"/>
        <v>0</v>
      </c>
      <c r="AB54" s="162">
        <f t="shared" si="68"/>
        <v>0</v>
      </c>
      <c r="AC54" s="162">
        <f t="shared" si="68"/>
        <v>0</v>
      </c>
      <c r="AD54" s="162">
        <f t="shared" si="67"/>
        <v>2</v>
      </c>
      <c r="AE54" s="162">
        <f t="shared" si="67"/>
        <v>1</v>
      </c>
      <c r="AF54" s="162">
        <f t="shared" si="67"/>
        <v>1</v>
      </c>
      <c r="AG54" s="162">
        <f>AG55+AG56+AG57+AG58+AG59+AG60</f>
        <v>0</v>
      </c>
      <c r="AH54" s="162">
        <f>AH55+AH56+AH57+AH58+AH59+AH60</f>
        <v>0</v>
      </c>
      <c r="AI54" s="162">
        <f>AI55+AI56+AI57+AI58+AI59+AI60</f>
        <v>0</v>
      </c>
    </row>
    <row r="55" spans="1:35" s="226" customFormat="1" ht="15.95" customHeight="1">
      <c r="A55" s="282"/>
      <c r="B55" s="216" t="s">
        <v>75</v>
      </c>
      <c r="C55" s="217">
        <f t="shared" ref="C55:C60" si="69">D55+E55</f>
        <v>71</v>
      </c>
      <c r="D55" s="217">
        <f t="shared" ref="D55:D60" si="70">G55+J55+M55+P55+AB55+AE55+AH55</f>
        <v>41</v>
      </c>
      <c r="E55" s="217">
        <f t="shared" ref="E55:E60" si="71">H55+K55+N55+Q55+AF55+AI55+AC55</f>
        <v>30</v>
      </c>
      <c r="F55" s="217">
        <f t="shared" ref="F55:F60" si="72">G55+H55</f>
        <v>70</v>
      </c>
      <c r="G55" s="218">
        <v>41</v>
      </c>
      <c r="H55" s="217">
        <v>29</v>
      </c>
      <c r="I55" s="217">
        <f t="shared" si="36"/>
        <v>0</v>
      </c>
      <c r="J55" s="217">
        <v>0</v>
      </c>
      <c r="K55" s="217">
        <v>0</v>
      </c>
      <c r="L55" s="217">
        <f t="shared" si="37"/>
        <v>0</v>
      </c>
      <c r="M55" s="221">
        <v>0</v>
      </c>
      <c r="N55" s="217">
        <v>0</v>
      </c>
      <c r="O55" s="217">
        <f t="shared" si="38"/>
        <v>0</v>
      </c>
      <c r="P55" s="218">
        <v>0</v>
      </c>
      <c r="Q55" s="217">
        <v>0</v>
      </c>
      <c r="R55" s="217">
        <f t="shared" si="39"/>
        <v>0</v>
      </c>
      <c r="S55" s="218">
        <v>0</v>
      </c>
      <c r="T55" s="217">
        <v>0</v>
      </c>
      <c r="U55" s="217">
        <f t="shared" ref="U55:U60" si="73">V55+W55</f>
        <v>0</v>
      </c>
      <c r="V55" s="217">
        <v>0</v>
      </c>
      <c r="W55" s="217">
        <v>0</v>
      </c>
      <c r="X55" s="217">
        <f t="shared" ref="X55:X60" si="74">Y55+Z55</f>
        <v>0</v>
      </c>
      <c r="Y55" s="217">
        <v>0</v>
      </c>
      <c r="Z55" s="217">
        <v>0</v>
      </c>
      <c r="AA55" s="217">
        <f t="shared" ref="AA55:AA60" si="75">AB55+AC55</f>
        <v>0</v>
      </c>
      <c r="AB55" s="217">
        <f t="shared" ref="AB55:AB60" si="76">V55+Y55+S55</f>
        <v>0</v>
      </c>
      <c r="AC55" s="217">
        <f t="shared" ref="AC55:AC60" si="77">T55+W55+Z55</f>
        <v>0</v>
      </c>
      <c r="AD55" s="217">
        <f t="shared" si="43"/>
        <v>1</v>
      </c>
      <c r="AE55" s="219">
        <v>0</v>
      </c>
      <c r="AF55" s="221">
        <v>1</v>
      </c>
      <c r="AG55" s="217">
        <f t="shared" ref="AG55:AG60" si="78">AH55+AI55</f>
        <v>0</v>
      </c>
      <c r="AH55" s="218">
        <v>0</v>
      </c>
      <c r="AI55" s="217">
        <v>0</v>
      </c>
    </row>
    <row r="56" spans="1:35" s="214" customFormat="1" ht="15.95" customHeight="1">
      <c r="A56" s="283"/>
      <c r="B56" s="204" t="s">
        <v>76</v>
      </c>
      <c r="C56" s="205">
        <f t="shared" si="69"/>
        <v>132</v>
      </c>
      <c r="D56" s="205">
        <f t="shared" si="70"/>
        <v>81</v>
      </c>
      <c r="E56" s="205">
        <f t="shared" si="71"/>
        <v>51</v>
      </c>
      <c r="F56" s="205">
        <f t="shared" si="72"/>
        <v>132</v>
      </c>
      <c r="G56" s="207">
        <v>81</v>
      </c>
      <c r="H56" s="207">
        <v>51</v>
      </c>
      <c r="I56" s="205">
        <f t="shared" si="36"/>
        <v>0</v>
      </c>
      <c r="J56" s="207">
        <v>0</v>
      </c>
      <c r="K56" s="205">
        <v>0</v>
      </c>
      <c r="L56" s="205">
        <f t="shared" si="37"/>
        <v>0</v>
      </c>
      <c r="M56" s="205">
        <v>0</v>
      </c>
      <c r="N56" s="205">
        <v>0</v>
      </c>
      <c r="O56" s="205">
        <f t="shared" si="38"/>
        <v>0</v>
      </c>
      <c r="P56" s="207">
        <v>0</v>
      </c>
      <c r="Q56" s="205">
        <v>0</v>
      </c>
      <c r="R56" s="205">
        <f t="shared" si="39"/>
        <v>0</v>
      </c>
      <c r="S56" s="209">
        <v>0</v>
      </c>
      <c r="T56" s="207">
        <v>0</v>
      </c>
      <c r="U56" s="205">
        <f t="shared" si="73"/>
        <v>0</v>
      </c>
      <c r="V56" s="207">
        <v>0</v>
      </c>
      <c r="W56" s="207">
        <v>0</v>
      </c>
      <c r="X56" s="205">
        <f t="shared" si="74"/>
        <v>0</v>
      </c>
      <c r="Y56" s="207">
        <v>0</v>
      </c>
      <c r="Z56" s="207">
        <v>0</v>
      </c>
      <c r="AA56" s="205">
        <f t="shared" si="75"/>
        <v>0</v>
      </c>
      <c r="AB56" s="207">
        <f t="shared" si="76"/>
        <v>0</v>
      </c>
      <c r="AC56" s="207">
        <f t="shared" si="77"/>
        <v>0</v>
      </c>
      <c r="AD56" s="205">
        <f t="shared" si="43"/>
        <v>0</v>
      </c>
      <c r="AE56" s="209">
        <v>0</v>
      </c>
      <c r="AF56" s="207">
        <v>0</v>
      </c>
      <c r="AG56" s="205">
        <f t="shared" si="78"/>
        <v>0</v>
      </c>
      <c r="AH56" s="207">
        <v>0</v>
      </c>
      <c r="AI56" s="205">
        <v>0</v>
      </c>
    </row>
    <row r="57" spans="1:35" s="214" customFormat="1" ht="15.95" customHeight="1">
      <c r="A57" s="283"/>
      <c r="B57" s="204" t="s">
        <v>77</v>
      </c>
      <c r="C57" s="205">
        <f t="shared" si="69"/>
        <v>44</v>
      </c>
      <c r="D57" s="205">
        <f t="shared" si="70"/>
        <v>20</v>
      </c>
      <c r="E57" s="205">
        <f t="shared" si="71"/>
        <v>24</v>
      </c>
      <c r="F57" s="205">
        <f t="shared" si="72"/>
        <v>44</v>
      </c>
      <c r="G57" s="207">
        <v>20</v>
      </c>
      <c r="H57" s="207">
        <v>24</v>
      </c>
      <c r="I57" s="205">
        <f t="shared" si="36"/>
        <v>0</v>
      </c>
      <c r="J57" s="207">
        <v>0</v>
      </c>
      <c r="K57" s="205">
        <v>0</v>
      </c>
      <c r="L57" s="205">
        <f t="shared" si="37"/>
        <v>0</v>
      </c>
      <c r="M57" s="205">
        <v>0</v>
      </c>
      <c r="N57" s="205">
        <v>0</v>
      </c>
      <c r="O57" s="205">
        <f t="shared" si="38"/>
        <v>0</v>
      </c>
      <c r="P57" s="207">
        <v>0</v>
      </c>
      <c r="Q57" s="205">
        <v>0</v>
      </c>
      <c r="R57" s="205">
        <f t="shared" si="39"/>
        <v>0</v>
      </c>
      <c r="S57" s="209">
        <v>0</v>
      </c>
      <c r="T57" s="207">
        <v>0</v>
      </c>
      <c r="U57" s="205">
        <f t="shared" si="73"/>
        <v>0</v>
      </c>
      <c r="V57" s="207">
        <v>0</v>
      </c>
      <c r="W57" s="207">
        <v>0</v>
      </c>
      <c r="X57" s="205">
        <f t="shared" si="74"/>
        <v>0</v>
      </c>
      <c r="Y57" s="207">
        <v>0</v>
      </c>
      <c r="Z57" s="207">
        <v>0</v>
      </c>
      <c r="AA57" s="205">
        <f t="shared" si="75"/>
        <v>0</v>
      </c>
      <c r="AB57" s="207">
        <f t="shared" si="76"/>
        <v>0</v>
      </c>
      <c r="AC57" s="207">
        <f t="shared" si="77"/>
        <v>0</v>
      </c>
      <c r="AD57" s="205">
        <f t="shared" si="43"/>
        <v>0</v>
      </c>
      <c r="AE57" s="209">
        <v>0</v>
      </c>
      <c r="AF57" s="207">
        <v>0</v>
      </c>
      <c r="AG57" s="205">
        <f t="shared" si="78"/>
        <v>0</v>
      </c>
      <c r="AH57" s="207">
        <v>0</v>
      </c>
      <c r="AI57" s="205">
        <v>0</v>
      </c>
    </row>
    <row r="58" spans="1:35" s="214" customFormat="1" ht="15.95" customHeight="1">
      <c r="A58" s="283"/>
      <c r="B58" s="204" t="s">
        <v>78</v>
      </c>
      <c r="C58" s="205">
        <f t="shared" si="69"/>
        <v>170</v>
      </c>
      <c r="D58" s="205">
        <f t="shared" si="70"/>
        <v>83</v>
      </c>
      <c r="E58" s="205">
        <f t="shared" si="71"/>
        <v>87</v>
      </c>
      <c r="F58" s="205">
        <f t="shared" si="72"/>
        <v>169</v>
      </c>
      <c r="G58" s="207">
        <v>82</v>
      </c>
      <c r="H58" s="207">
        <v>87</v>
      </c>
      <c r="I58" s="205">
        <f t="shared" si="36"/>
        <v>0</v>
      </c>
      <c r="J58" s="207">
        <v>0</v>
      </c>
      <c r="K58" s="205">
        <v>0</v>
      </c>
      <c r="L58" s="205">
        <f t="shared" si="37"/>
        <v>0</v>
      </c>
      <c r="M58" s="205">
        <v>0</v>
      </c>
      <c r="N58" s="205">
        <v>0</v>
      </c>
      <c r="O58" s="205">
        <f t="shared" si="38"/>
        <v>0</v>
      </c>
      <c r="P58" s="207">
        <v>0</v>
      </c>
      <c r="Q58" s="205">
        <v>0</v>
      </c>
      <c r="R58" s="205">
        <f t="shared" si="39"/>
        <v>0</v>
      </c>
      <c r="S58" s="207">
        <v>0</v>
      </c>
      <c r="T58" s="207">
        <v>0</v>
      </c>
      <c r="U58" s="205">
        <f t="shared" si="73"/>
        <v>0</v>
      </c>
      <c r="V58" s="207">
        <v>0</v>
      </c>
      <c r="W58" s="207">
        <v>0</v>
      </c>
      <c r="X58" s="205">
        <f t="shared" si="74"/>
        <v>0</v>
      </c>
      <c r="Y58" s="207">
        <v>0</v>
      </c>
      <c r="Z58" s="207">
        <v>0</v>
      </c>
      <c r="AA58" s="205">
        <f t="shared" si="75"/>
        <v>0</v>
      </c>
      <c r="AB58" s="207">
        <f t="shared" si="76"/>
        <v>0</v>
      </c>
      <c r="AC58" s="207">
        <f t="shared" si="77"/>
        <v>0</v>
      </c>
      <c r="AD58" s="205">
        <f t="shared" si="43"/>
        <v>1</v>
      </c>
      <c r="AE58" s="207">
        <v>1</v>
      </c>
      <c r="AF58" s="207">
        <v>0</v>
      </c>
      <c r="AG58" s="205">
        <f t="shared" si="78"/>
        <v>0</v>
      </c>
      <c r="AH58" s="207">
        <v>0</v>
      </c>
      <c r="AI58" s="205">
        <v>0</v>
      </c>
    </row>
    <row r="59" spans="1:35" s="214" customFormat="1" ht="15.95" customHeight="1">
      <c r="A59" s="283"/>
      <c r="B59" s="204" t="s">
        <v>79</v>
      </c>
      <c r="C59" s="205">
        <f t="shared" si="69"/>
        <v>147</v>
      </c>
      <c r="D59" s="205">
        <f t="shared" si="70"/>
        <v>70</v>
      </c>
      <c r="E59" s="205">
        <f t="shared" si="71"/>
        <v>77</v>
      </c>
      <c r="F59" s="205">
        <f t="shared" si="72"/>
        <v>147</v>
      </c>
      <c r="G59" s="207">
        <v>70</v>
      </c>
      <c r="H59" s="207">
        <v>77</v>
      </c>
      <c r="I59" s="205">
        <f t="shared" si="36"/>
        <v>0</v>
      </c>
      <c r="J59" s="207">
        <v>0</v>
      </c>
      <c r="K59" s="205">
        <v>0</v>
      </c>
      <c r="L59" s="205">
        <f t="shared" si="37"/>
        <v>0</v>
      </c>
      <c r="M59" s="205">
        <v>0</v>
      </c>
      <c r="N59" s="205">
        <v>0</v>
      </c>
      <c r="O59" s="205">
        <f t="shared" si="38"/>
        <v>0</v>
      </c>
      <c r="P59" s="207">
        <v>0</v>
      </c>
      <c r="Q59" s="205">
        <v>0</v>
      </c>
      <c r="R59" s="205">
        <f t="shared" si="39"/>
        <v>0</v>
      </c>
      <c r="S59" s="207">
        <v>0</v>
      </c>
      <c r="T59" s="207">
        <v>0</v>
      </c>
      <c r="U59" s="205">
        <f t="shared" si="73"/>
        <v>0</v>
      </c>
      <c r="V59" s="207">
        <v>0</v>
      </c>
      <c r="W59" s="207">
        <v>0</v>
      </c>
      <c r="X59" s="205">
        <f t="shared" si="74"/>
        <v>0</v>
      </c>
      <c r="Y59" s="207">
        <v>0</v>
      </c>
      <c r="Z59" s="207">
        <v>0</v>
      </c>
      <c r="AA59" s="205">
        <f t="shared" si="75"/>
        <v>0</v>
      </c>
      <c r="AB59" s="207">
        <f t="shared" si="76"/>
        <v>0</v>
      </c>
      <c r="AC59" s="207">
        <f t="shared" si="77"/>
        <v>0</v>
      </c>
      <c r="AD59" s="205">
        <f t="shared" si="43"/>
        <v>0</v>
      </c>
      <c r="AE59" s="207">
        <v>0</v>
      </c>
      <c r="AF59" s="207">
        <v>0</v>
      </c>
      <c r="AG59" s="205">
        <f t="shared" si="78"/>
        <v>0</v>
      </c>
      <c r="AH59" s="207">
        <v>0</v>
      </c>
      <c r="AI59" s="205">
        <v>0</v>
      </c>
    </row>
    <row r="60" spans="1:35" s="239" customFormat="1" ht="15.95" customHeight="1">
      <c r="A60" s="284"/>
      <c r="B60" s="250" t="s">
        <v>80</v>
      </c>
      <c r="C60" s="251">
        <f t="shared" si="69"/>
        <v>13</v>
      </c>
      <c r="D60" s="251">
        <f t="shared" si="70"/>
        <v>6</v>
      </c>
      <c r="E60" s="251">
        <f t="shared" si="71"/>
        <v>7</v>
      </c>
      <c r="F60" s="251">
        <f t="shared" si="72"/>
        <v>13</v>
      </c>
      <c r="G60" s="251">
        <v>6</v>
      </c>
      <c r="H60" s="251">
        <v>7</v>
      </c>
      <c r="I60" s="251">
        <f t="shared" si="36"/>
        <v>0</v>
      </c>
      <c r="J60" s="251">
        <v>0</v>
      </c>
      <c r="K60" s="251">
        <v>0</v>
      </c>
      <c r="L60" s="251">
        <f t="shared" si="37"/>
        <v>0</v>
      </c>
      <c r="M60" s="251">
        <v>0</v>
      </c>
      <c r="N60" s="251">
        <v>0</v>
      </c>
      <c r="O60" s="251">
        <f t="shared" si="38"/>
        <v>0</v>
      </c>
      <c r="P60" s="252">
        <v>0</v>
      </c>
      <c r="Q60" s="251">
        <v>0</v>
      </c>
      <c r="R60" s="251">
        <f t="shared" si="39"/>
        <v>0</v>
      </c>
      <c r="S60" s="253">
        <v>0</v>
      </c>
      <c r="T60" s="251">
        <v>0</v>
      </c>
      <c r="U60" s="251">
        <f t="shared" si="73"/>
        <v>0</v>
      </c>
      <c r="V60" s="251">
        <v>0</v>
      </c>
      <c r="W60" s="251">
        <v>0</v>
      </c>
      <c r="X60" s="251">
        <f t="shared" si="74"/>
        <v>0</v>
      </c>
      <c r="Y60" s="251">
        <v>0</v>
      </c>
      <c r="Z60" s="251">
        <v>0</v>
      </c>
      <c r="AA60" s="251">
        <f t="shared" si="75"/>
        <v>0</v>
      </c>
      <c r="AB60" s="251">
        <f t="shared" si="76"/>
        <v>0</v>
      </c>
      <c r="AC60" s="251">
        <f t="shared" si="77"/>
        <v>0</v>
      </c>
      <c r="AD60" s="251">
        <f t="shared" si="43"/>
        <v>0</v>
      </c>
      <c r="AE60" s="253">
        <v>0</v>
      </c>
      <c r="AF60" s="252">
        <v>0</v>
      </c>
      <c r="AG60" s="251">
        <f t="shared" si="78"/>
        <v>0</v>
      </c>
      <c r="AH60" s="252">
        <v>0</v>
      </c>
      <c r="AI60" s="251">
        <v>0</v>
      </c>
    </row>
    <row r="61" spans="1:35" ht="18" customHeight="1">
      <c r="A61" s="161" t="s">
        <v>262</v>
      </c>
      <c r="B61" s="17"/>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3" spans="1:35" ht="24" customHeight="1">
      <c r="A63" s="3"/>
      <c r="B63" s="3"/>
      <c r="C63" s="3"/>
      <c r="D63" s="3"/>
      <c r="E63" s="3"/>
      <c r="F63" s="3"/>
      <c r="G63" s="3"/>
      <c r="H63" s="3"/>
      <c r="I63" s="3"/>
    </row>
    <row r="64" spans="1:35" ht="24" customHeight="1">
      <c r="A64" s="3"/>
      <c r="B64" s="3"/>
      <c r="C64" s="3"/>
      <c r="D64" s="3"/>
      <c r="E64" s="3"/>
      <c r="F64" s="3"/>
      <c r="G64" s="3"/>
      <c r="H64" s="3"/>
      <c r="I64" s="3"/>
    </row>
    <row r="102" spans="1:9" ht="24" customHeight="1">
      <c r="A102" s="2"/>
      <c r="B102" s="3"/>
      <c r="C102" s="3"/>
      <c r="D102" s="3"/>
      <c r="E102" s="3"/>
      <c r="F102" s="3"/>
      <c r="G102" s="3"/>
      <c r="H102" s="3"/>
      <c r="I102" s="3"/>
    </row>
  </sheetData>
  <mergeCells count="26">
    <mergeCell ref="R6:Z6"/>
    <mergeCell ref="AG3:AI4"/>
    <mergeCell ref="L3:N4"/>
    <mergeCell ref="A54:B54"/>
    <mergeCell ref="A22:B22"/>
    <mergeCell ref="A33:B33"/>
    <mergeCell ref="A37:B37"/>
    <mergeCell ref="A41:B41"/>
    <mergeCell ref="A49:B49"/>
    <mergeCell ref="A31:B31"/>
    <mergeCell ref="A28:B28"/>
    <mergeCell ref="C3:E4"/>
    <mergeCell ref="I3:K4"/>
    <mergeCell ref="A6:B6"/>
    <mergeCell ref="A7:B7"/>
    <mergeCell ref="R3:AC3"/>
    <mergeCell ref="U4:W4"/>
    <mergeCell ref="X4:Z4"/>
    <mergeCell ref="AA4:AC4"/>
    <mergeCell ref="O3:Q4"/>
    <mergeCell ref="A8:B8"/>
    <mergeCell ref="A23:B23"/>
    <mergeCell ref="R4:T4"/>
    <mergeCell ref="AD3:AF4"/>
    <mergeCell ref="A4:B4"/>
    <mergeCell ref="F3:H4"/>
  </mergeCells>
  <phoneticPr fontId="2"/>
  <printOptions horizontalCentered="1"/>
  <pageMargins left="0.51181102362204722" right="0.31496062992125984" top="0.78740157480314965" bottom="0.59055118110236227" header="0.51181102362204722" footer="0.31496062992125984"/>
  <pageSetup paperSize="9" scale="80" firstPageNumber="59" fitToWidth="7" orientation="portrait" useFirstPageNumber="1" r:id="rId1"/>
  <headerFooter alignWithMargins="0">
    <oddHeader>&amp;L&amp;10中　 学　 校
卒業後の状況&amp;R&amp;10中 　学　 校
卒業後の状況</oddHeader>
    <oddFooter>&amp;C-&amp;P--</oddFooter>
  </headerFooter>
  <colBreaks count="1" manualBreakCount="1">
    <brk id="14" max="62" man="1"/>
  </colBreaks>
  <ignoredErrors>
    <ignoredError sqref="AD28:AG28 AD54:AG54 AD31:AG31 C32:F32 AD33:AG33 M32:O32 AD37:AG37 C34:C36 C38:C40 AD41:AG41 I38:I40 AG38:AG40 AD49:AG49 I42:I48 AG42:AG48 I50 C54:I54 AG50 C50:C53 C55 I29:I30 L29:L30 I34:I36 L34:L36 L38:L40 L42:L48 L50 O29:O30 O34:O36 O38:O40 O42:O48 O50 AD29:AD30 AD32 AD34:AD36 AD38:AD40 AD42:AD48 AD50 AG29:AG30 AG32 AG34:AG36 C49:Q49 C41:Q41 C37:Q37 C33:Q33 C31:Q31 L54:Q54 C28:Q28 R28:T28 R31:T31 R33:T33 R37:T37 R41:T41 R49:T49 R42:R48 R38:R40 R34:R36 R32 R29:R30 R50 R10:V10 R54:Z54 S50:V50 U31:Z31 S30:V30 U33:Z33 S32:V32 U37:Z37 S36:V36 U41:Z41 S40:V40 U49:Z49 S42:V42 U28:Z28 R22:Z23 R11:S11 U11:V11 S48:V48 S43 U43:Y43 R9:V9 X9:Y9 X10:Y10 X11:Y11 R12:V12 X12:Y12 R13:V13 X13:Y13 R14:V14 X14:Y14 R15:V15 X15:Y15 R16:V16 X16 R17:V17 X17:Y17 R18:V18 X18:Y18 R19:V19 X19:Y19 R20:V20 X20:Y20 R21:V21 X21:Y21 R27:V27 R24:V24 X24:Y24 R25:V25 X25:Y25 R26:V26 X26:Y26 X27:Y27 S29:V29 X29:Y29 X30:Y30 X32:Y32 S34:V34 X34:Y34 S35:V35 X35:Y35 X36:Y36 S38:V38 X38:Y38 S39:V39 X39:Y39 X40:Y40 X42:Y42 S44:V44 X44:Y44 S45:V45 X45:Y45 S46:V46 X46:Y46 S47:V47 X47:Y47 X48:Y48 X50:Y50 R51:V51 X51:Y51 R52:V52 X52:Y52 R53:V53 X53:Y53 AA9 AA10 AA11 AA12 AA13 AA14 AA15 AA16 AA17 AA18 AA19 AA20 AA21 AA24 AA25 AA26 AA27 AA29 AA30 AA32 AA34 AA35 AA36 AA38 AA39 AA40 AA42 AA43 AA44 AA45 AA46 AA47 AA48 AA50 AA51 AA52 AA53 AA54 AA31 AA33 AA37 AA41 AA49 AA28 AA22:AC23 AC37 AC33 AC31 AB49:AC49 AB41:AC41 AB54:AC54 AB28:AC30 AB55:AC60 AB42:AC48 AB50:AC53 AB32:AC32 AB31 AB34:AC36 AB33 AB38:AC40 AB37 F34:F36 F38:F40 F50:F53 F55 AC8 AB61:AC6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102"/>
  <sheetViews>
    <sheetView showGridLines="0" workbookViewId="0">
      <selection activeCell="AY33" sqref="AY33"/>
    </sheetView>
  </sheetViews>
  <sheetFormatPr defaultColWidth="10.69921875" defaultRowHeight="13.5"/>
  <cols>
    <col min="1" max="1" width="3.19921875" style="4" customWidth="1"/>
    <col min="2" max="2" width="10" style="4" customWidth="1"/>
    <col min="3" max="3" width="10.69921875" style="4" customWidth="1"/>
    <col min="4" max="8" width="8.69921875" style="4" customWidth="1"/>
    <col min="9" max="10" width="10.69921875" style="4" customWidth="1"/>
    <col min="11" max="19" width="8.19921875" style="4" customWidth="1"/>
    <col min="20" max="20" width="3.19921875" style="4" customWidth="1"/>
    <col min="21" max="21" width="10" style="4" customWidth="1"/>
    <col min="22" max="35" width="4.69921875" style="4" customWidth="1"/>
    <col min="36" max="50" width="4.8984375" style="4" customWidth="1"/>
    <col min="51" max="51" width="8.5" style="4" customWidth="1"/>
    <col min="52" max="16384" width="10.69921875" style="4"/>
  </cols>
  <sheetData>
    <row r="1" spans="1:51" ht="24" customHeight="1">
      <c r="A1" s="2"/>
      <c r="B1" s="3"/>
      <c r="C1" s="2"/>
      <c r="D1" s="2"/>
      <c r="E1" s="3"/>
      <c r="F1" s="3"/>
      <c r="G1" s="3"/>
      <c r="H1" s="3"/>
      <c r="I1" s="2"/>
      <c r="J1" s="2"/>
      <c r="K1" s="278"/>
      <c r="L1" s="3"/>
      <c r="M1" s="3"/>
      <c r="N1" s="2"/>
      <c r="O1" s="3"/>
      <c r="P1" s="3"/>
      <c r="Q1" s="2"/>
      <c r="R1" s="3"/>
      <c r="S1" s="3"/>
      <c r="T1" s="2"/>
      <c r="U1" s="3"/>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8.75" customHeight="1">
      <c r="A2" s="1" t="s">
        <v>250</v>
      </c>
      <c r="B2" s="2"/>
      <c r="C2" s="2"/>
      <c r="D2" s="2"/>
      <c r="E2" s="2"/>
      <c r="F2" s="2"/>
      <c r="G2" s="2"/>
      <c r="H2" s="2"/>
      <c r="I2" s="2"/>
      <c r="J2" s="2"/>
      <c r="K2" s="2"/>
      <c r="L2" s="2"/>
      <c r="M2" s="2"/>
      <c r="N2" s="2"/>
      <c r="O2" s="2"/>
      <c r="P2" s="2"/>
      <c r="Q2" s="2"/>
      <c r="R2" s="5"/>
      <c r="S2" s="339" t="s">
        <v>105</v>
      </c>
      <c r="T2" s="1" t="s">
        <v>121</v>
      </c>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5"/>
      <c r="AY2" s="339" t="s">
        <v>2</v>
      </c>
    </row>
    <row r="3" spans="1:51" ht="18.75" customHeight="1">
      <c r="A3" s="312"/>
      <c r="B3" s="307"/>
      <c r="C3" s="473" t="s">
        <v>324</v>
      </c>
      <c r="D3" s="456" t="s">
        <v>323</v>
      </c>
      <c r="E3" s="457"/>
      <c r="F3" s="457"/>
      <c r="G3" s="457"/>
      <c r="H3" s="458"/>
      <c r="I3" s="470" t="s">
        <v>331</v>
      </c>
      <c r="J3" s="470" t="s">
        <v>333</v>
      </c>
      <c r="K3" s="456" t="s">
        <v>330</v>
      </c>
      <c r="L3" s="479"/>
      <c r="M3" s="480"/>
      <c r="N3" s="456" t="s">
        <v>107</v>
      </c>
      <c r="O3" s="457"/>
      <c r="P3" s="458"/>
      <c r="Q3" s="484" t="s">
        <v>267</v>
      </c>
      <c r="R3" s="485"/>
      <c r="S3" s="486"/>
      <c r="T3" s="312"/>
      <c r="U3" s="308"/>
      <c r="V3" s="436" t="s">
        <v>125</v>
      </c>
      <c r="W3" s="437"/>
      <c r="X3" s="437"/>
      <c r="Y3" s="437"/>
      <c r="Z3" s="438"/>
      <c r="AA3" s="436" t="s">
        <v>108</v>
      </c>
      <c r="AB3" s="437"/>
      <c r="AC3" s="437"/>
      <c r="AD3" s="437"/>
      <c r="AE3" s="438"/>
      <c r="AF3" s="436" t="s">
        <v>109</v>
      </c>
      <c r="AG3" s="437"/>
      <c r="AH3" s="437"/>
      <c r="AI3" s="437"/>
      <c r="AJ3" s="438"/>
      <c r="AK3" s="436" t="s">
        <v>110</v>
      </c>
      <c r="AL3" s="437"/>
      <c r="AM3" s="437"/>
      <c r="AN3" s="437"/>
      <c r="AO3" s="438"/>
      <c r="AP3" s="436" t="s">
        <v>124</v>
      </c>
      <c r="AQ3" s="437"/>
      <c r="AR3" s="437"/>
      <c r="AS3" s="437"/>
      <c r="AT3" s="438"/>
      <c r="AU3" s="436" t="s">
        <v>94</v>
      </c>
      <c r="AV3" s="437"/>
      <c r="AW3" s="437"/>
      <c r="AX3" s="438"/>
      <c r="AY3" s="470" t="s">
        <v>268</v>
      </c>
    </row>
    <row r="4" spans="1:51" ht="24" customHeight="1">
      <c r="A4" s="450" t="s">
        <v>112</v>
      </c>
      <c r="B4" s="451"/>
      <c r="C4" s="474"/>
      <c r="D4" s="404" t="s">
        <v>113</v>
      </c>
      <c r="E4" s="405"/>
      <c r="F4" s="405"/>
      <c r="G4" s="405"/>
      <c r="H4" s="406"/>
      <c r="I4" s="471"/>
      <c r="J4" s="471"/>
      <c r="K4" s="487" t="s">
        <v>332</v>
      </c>
      <c r="L4" s="454"/>
      <c r="M4" s="455"/>
      <c r="N4" s="310"/>
      <c r="O4" s="305" t="s">
        <v>5</v>
      </c>
      <c r="P4" s="6"/>
      <c r="Q4" s="310"/>
      <c r="R4" s="305" t="s">
        <v>5</v>
      </c>
      <c r="S4" s="311"/>
      <c r="T4" s="450" t="s">
        <v>43</v>
      </c>
      <c r="U4" s="451"/>
      <c r="V4" s="464" t="s">
        <v>6</v>
      </c>
      <c r="W4" s="439" t="s">
        <v>122</v>
      </c>
      <c r="X4" s="440"/>
      <c r="Y4" s="439" t="s">
        <v>123</v>
      </c>
      <c r="Z4" s="440"/>
      <c r="AA4" s="464" t="s">
        <v>6</v>
      </c>
      <c r="AB4" s="439" t="s">
        <v>122</v>
      </c>
      <c r="AC4" s="440"/>
      <c r="AD4" s="439" t="s">
        <v>123</v>
      </c>
      <c r="AE4" s="440"/>
      <c r="AF4" s="464" t="s">
        <v>6</v>
      </c>
      <c r="AG4" s="439" t="s">
        <v>122</v>
      </c>
      <c r="AH4" s="440"/>
      <c r="AI4" s="439" t="s">
        <v>123</v>
      </c>
      <c r="AJ4" s="440"/>
      <c r="AK4" s="464" t="s">
        <v>6</v>
      </c>
      <c r="AL4" s="439" t="s">
        <v>122</v>
      </c>
      <c r="AM4" s="440"/>
      <c r="AN4" s="439" t="s">
        <v>123</v>
      </c>
      <c r="AO4" s="440"/>
      <c r="AP4" s="464" t="s">
        <v>6</v>
      </c>
      <c r="AQ4" s="439" t="s">
        <v>122</v>
      </c>
      <c r="AR4" s="440"/>
      <c r="AS4" s="439" t="s">
        <v>123</v>
      </c>
      <c r="AT4" s="440"/>
      <c r="AU4" s="439" t="s">
        <v>95</v>
      </c>
      <c r="AV4" s="440"/>
      <c r="AW4" s="439" t="s">
        <v>96</v>
      </c>
      <c r="AX4" s="440"/>
      <c r="AY4" s="471"/>
    </row>
    <row r="5" spans="1:51" s="327" customFormat="1" ht="18.75" customHeight="1">
      <c r="A5" s="319"/>
      <c r="B5" s="320"/>
      <c r="C5" s="475"/>
      <c r="D5" s="318" t="s">
        <v>6</v>
      </c>
      <c r="E5" s="318" t="s">
        <v>9</v>
      </c>
      <c r="F5" s="318" t="s">
        <v>10</v>
      </c>
      <c r="G5" s="318" t="s">
        <v>11</v>
      </c>
      <c r="H5" s="323" t="s">
        <v>44</v>
      </c>
      <c r="I5" s="472"/>
      <c r="J5" s="472"/>
      <c r="K5" s="318" t="s">
        <v>6</v>
      </c>
      <c r="L5" s="318" t="s">
        <v>7</v>
      </c>
      <c r="M5" s="318" t="s">
        <v>8</v>
      </c>
      <c r="N5" s="318" t="s">
        <v>6</v>
      </c>
      <c r="O5" s="318" t="s">
        <v>7</v>
      </c>
      <c r="P5" s="318" t="s">
        <v>8</v>
      </c>
      <c r="Q5" s="318" t="s">
        <v>6</v>
      </c>
      <c r="R5" s="318" t="s">
        <v>7</v>
      </c>
      <c r="S5" s="322" t="s">
        <v>8</v>
      </c>
      <c r="T5" s="319"/>
      <c r="U5" s="321"/>
      <c r="V5" s="465"/>
      <c r="W5" s="324" t="s">
        <v>14</v>
      </c>
      <c r="X5" s="324" t="s">
        <v>15</v>
      </c>
      <c r="Y5" s="324" t="s">
        <v>7</v>
      </c>
      <c r="Z5" s="324" t="s">
        <v>8</v>
      </c>
      <c r="AA5" s="465"/>
      <c r="AB5" s="324" t="s">
        <v>14</v>
      </c>
      <c r="AC5" s="324" t="s">
        <v>15</v>
      </c>
      <c r="AD5" s="324" t="s">
        <v>7</v>
      </c>
      <c r="AE5" s="324" t="s">
        <v>8</v>
      </c>
      <c r="AF5" s="465"/>
      <c r="AG5" s="324" t="s">
        <v>14</v>
      </c>
      <c r="AH5" s="324" t="s">
        <v>15</v>
      </c>
      <c r="AI5" s="324" t="s">
        <v>7</v>
      </c>
      <c r="AJ5" s="325" t="s">
        <v>8</v>
      </c>
      <c r="AK5" s="465"/>
      <c r="AL5" s="324" t="s">
        <v>14</v>
      </c>
      <c r="AM5" s="324" t="s">
        <v>15</v>
      </c>
      <c r="AN5" s="324" t="s">
        <v>7</v>
      </c>
      <c r="AO5" s="326" t="s">
        <v>8</v>
      </c>
      <c r="AP5" s="465"/>
      <c r="AQ5" s="324" t="s">
        <v>14</v>
      </c>
      <c r="AR5" s="324" t="s">
        <v>15</v>
      </c>
      <c r="AS5" s="324" t="s">
        <v>7</v>
      </c>
      <c r="AT5" s="324" t="s">
        <v>8</v>
      </c>
      <c r="AU5" s="324" t="s">
        <v>14</v>
      </c>
      <c r="AV5" s="324" t="s">
        <v>15</v>
      </c>
      <c r="AW5" s="324" t="s">
        <v>14</v>
      </c>
      <c r="AX5" s="324" t="s">
        <v>15</v>
      </c>
      <c r="AY5" s="322" t="s">
        <v>5</v>
      </c>
    </row>
    <row r="6" spans="1:51" ht="18" customHeight="1">
      <c r="A6" s="401" t="s">
        <v>340</v>
      </c>
      <c r="B6" s="403"/>
      <c r="C6" s="93">
        <v>290</v>
      </c>
      <c r="D6" s="93">
        <v>15</v>
      </c>
      <c r="E6" s="93">
        <v>15</v>
      </c>
      <c r="F6" s="93">
        <v>0</v>
      </c>
      <c r="G6" s="93">
        <v>0</v>
      </c>
      <c r="H6" s="93">
        <v>0</v>
      </c>
      <c r="I6" s="94">
        <v>201</v>
      </c>
      <c r="J6" s="94">
        <v>12167</v>
      </c>
      <c r="K6" s="93">
        <v>26</v>
      </c>
      <c r="L6" s="93">
        <v>9</v>
      </c>
      <c r="M6" s="93">
        <v>17</v>
      </c>
      <c r="N6" s="154">
        <v>99.142186614874163</v>
      </c>
      <c r="O6" s="154">
        <v>98.958662038497948</v>
      </c>
      <c r="P6" s="154">
        <v>99.335437780362184</v>
      </c>
      <c r="Q6" s="154">
        <v>0.21040705672897955</v>
      </c>
      <c r="R6" s="154">
        <v>0.3</v>
      </c>
      <c r="S6" s="183">
        <v>0.1</v>
      </c>
      <c r="T6" s="401" t="s">
        <v>340</v>
      </c>
      <c r="U6" s="403"/>
      <c r="V6" s="93">
        <v>26</v>
      </c>
      <c r="W6" s="93">
        <v>9</v>
      </c>
      <c r="X6" s="93">
        <v>17</v>
      </c>
      <c r="Y6" s="93">
        <v>21</v>
      </c>
      <c r="Z6" s="93">
        <v>5</v>
      </c>
      <c r="AA6" s="93">
        <v>2</v>
      </c>
      <c r="AB6" s="93">
        <v>2</v>
      </c>
      <c r="AC6" s="93">
        <v>0</v>
      </c>
      <c r="AD6" s="93">
        <v>2</v>
      </c>
      <c r="AE6" s="93">
        <v>0</v>
      </c>
      <c r="AF6" s="93">
        <v>6</v>
      </c>
      <c r="AG6" s="93">
        <v>3</v>
      </c>
      <c r="AH6" s="93">
        <v>3</v>
      </c>
      <c r="AI6" s="93">
        <v>6</v>
      </c>
      <c r="AJ6" s="94">
        <v>0</v>
      </c>
      <c r="AK6" s="94">
        <v>16</v>
      </c>
      <c r="AL6" s="93">
        <v>3</v>
      </c>
      <c r="AM6" s="93">
        <v>13</v>
      </c>
      <c r="AN6" s="93">
        <v>12</v>
      </c>
      <c r="AO6" s="94">
        <v>4</v>
      </c>
      <c r="AP6" s="93">
        <v>2</v>
      </c>
      <c r="AQ6" s="93">
        <v>1</v>
      </c>
      <c r="AR6" s="93">
        <v>1</v>
      </c>
      <c r="AS6" s="93">
        <v>1</v>
      </c>
      <c r="AT6" s="93">
        <v>1</v>
      </c>
      <c r="AU6" s="93">
        <v>6</v>
      </c>
      <c r="AV6" s="93">
        <v>15</v>
      </c>
      <c r="AW6" s="93">
        <v>3</v>
      </c>
      <c r="AX6" s="93">
        <v>2</v>
      </c>
      <c r="AY6" s="155">
        <v>65.384615384615387</v>
      </c>
    </row>
    <row r="7" spans="1:51" ht="18" customHeight="1">
      <c r="A7" s="466" t="s">
        <v>329</v>
      </c>
      <c r="B7" s="467"/>
      <c r="C7" s="43">
        <f t="shared" ref="C7:M7" si="0">C8+C22</f>
        <v>302</v>
      </c>
      <c r="D7" s="43">
        <f t="shared" si="0"/>
        <v>16</v>
      </c>
      <c r="E7" s="43">
        <f t="shared" si="0"/>
        <v>16</v>
      </c>
      <c r="F7" s="43">
        <f t="shared" si="0"/>
        <v>0</v>
      </c>
      <c r="G7" s="43">
        <f t="shared" si="0"/>
        <v>0</v>
      </c>
      <c r="H7" s="43">
        <f t="shared" si="0"/>
        <v>0</v>
      </c>
      <c r="I7" s="74">
        <f t="shared" si="0"/>
        <v>223</v>
      </c>
      <c r="J7" s="74">
        <f t="shared" si="0"/>
        <v>11612</v>
      </c>
      <c r="K7" s="43">
        <f t="shared" si="0"/>
        <v>31</v>
      </c>
      <c r="L7" s="43">
        <f t="shared" si="0"/>
        <v>29</v>
      </c>
      <c r="M7" s="43">
        <f t="shared" si="0"/>
        <v>2</v>
      </c>
      <c r="N7" s="76">
        <f>'卒後中学（２）-1'!F7*100/'卒後中学（２）-1'!C7</f>
        <v>99.239222316145387</v>
      </c>
      <c r="O7" s="76">
        <f>'卒後中学（２）-1'!G7*100/'卒後中学（２）-1'!D7</f>
        <v>99.021366824335345</v>
      </c>
      <c r="P7" s="76">
        <f>'卒後中学（２）-1'!H7*100/'卒後中学（２）-1'!E7</f>
        <v>99.473591858220743</v>
      </c>
      <c r="Q7" s="76">
        <f>K7/'卒後中学（２）-1'!C7*100</f>
        <v>0.26204564666103125</v>
      </c>
      <c r="R7" s="76">
        <f>L7/'卒後中学（２）-1'!D7*100</f>
        <v>0.47300603490458326</v>
      </c>
      <c r="S7" s="178">
        <f>M7/'卒後中学（２）-1'!E7*100</f>
        <v>3.5093876118617306E-2</v>
      </c>
      <c r="T7" s="466" t="s">
        <v>329</v>
      </c>
      <c r="U7" s="467"/>
      <c r="V7" s="43">
        <f t="shared" ref="V7:AX7" si="1">V8+V22</f>
        <v>31</v>
      </c>
      <c r="W7" s="43">
        <f t="shared" si="1"/>
        <v>13</v>
      </c>
      <c r="X7" s="43">
        <f t="shared" si="1"/>
        <v>18</v>
      </c>
      <c r="Y7" s="43">
        <f t="shared" si="1"/>
        <v>29</v>
      </c>
      <c r="Z7" s="43">
        <f t="shared" si="1"/>
        <v>2</v>
      </c>
      <c r="AA7" s="43">
        <f t="shared" si="1"/>
        <v>1</v>
      </c>
      <c r="AB7" s="43">
        <f t="shared" si="1"/>
        <v>1</v>
      </c>
      <c r="AC7" s="43">
        <f t="shared" si="1"/>
        <v>0</v>
      </c>
      <c r="AD7" s="43">
        <f t="shared" si="1"/>
        <v>1</v>
      </c>
      <c r="AE7" s="43">
        <f t="shared" si="1"/>
        <v>0</v>
      </c>
      <c r="AF7" s="43">
        <f t="shared" si="1"/>
        <v>9</v>
      </c>
      <c r="AG7" s="43">
        <f t="shared" si="1"/>
        <v>3</v>
      </c>
      <c r="AH7" s="43">
        <f t="shared" si="1"/>
        <v>6</v>
      </c>
      <c r="AI7" s="43">
        <f t="shared" si="1"/>
        <v>9</v>
      </c>
      <c r="AJ7" s="74">
        <f t="shared" si="1"/>
        <v>0</v>
      </c>
      <c r="AK7" s="43">
        <f t="shared" si="1"/>
        <v>13</v>
      </c>
      <c r="AL7" s="43">
        <f t="shared" si="1"/>
        <v>3</v>
      </c>
      <c r="AM7" s="43">
        <f t="shared" si="1"/>
        <v>10</v>
      </c>
      <c r="AN7" s="43">
        <f t="shared" si="1"/>
        <v>11</v>
      </c>
      <c r="AO7" s="43">
        <f t="shared" si="1"/>
        <v>2</v>
      </c>
      <c r="AP7" s="43">
        <f t="shared" si="1"/>
        <v>8</v>
      </c>
      <c r="AQ7" s="43">
        <f t="shared" si="1"/>
        <v>6</v>
      </c>
      <c r="AR7" s="43">
        <f t="shared" si="1"/>
        <v>2</v>
      </c>
      <c r="AS7" s="43">
        <f t="shared" si="1"/>
        <v>8</v>
      </c>
      <c r="AT7" s="43">
        <f t="shared" si="1"/>
        <v>0</v>
      </c>
      <c r="AU7" s="43">
        <f t="shared" si="1"/>
        <v>12</v>
      </c>
      <c r="AV7" s="43">
        <f t="shared" si="1"/>
        <v>17</v>
      </c>
      <c r="AW7" s="43">
        <f t="shared" si="1"/>
        <v>1</v>
      </c>
      <c r="AX7" s="43">
        <f t="shared" si="1"/>
        <v>1</v>
      </c>
      <c r="AY7" s="77">
        <f>X7/V7*100</f>
        <v>58.064516129032263</v>
      </c>
    </row>
    <row r="8" spans="1:51" s="192" customFormat="1" ht="18.600000000000001" customHeight="1">
      <c r="A8" s="452" t="s">
        <v>97</v>
      </c>
      <c r="B8" s="453"/>
      <c r="C8" s="186">
        <f t="shared" ref="C8:M8" si="2">C9+C11+C13+C15+C16+C17+C18+C19+C20+C21</f>
        <v>235</v>
      </c>
      <c r="D8" s="186">
        <f t="shared" si="2"/>
        <v>11</v>
      </c>
      <c r="E8" s="186">
        <f t="shared" si="2"/>
        <v>11</v>
      </c>
      <c r="F8" s="186">
        <f t="shared" si="2"/>
        <v>0</v>
      </c>
      <c r="G8" s="186">
        <f t="shared" si="2"/>
        <v>0</v>
      </c>
      <c r="H8" s="186">
        <f t="shared" si="2"/>
        <v>0</v>
      </c>
      <c r="I8" s="186">
        <f t="shared" si="2"/>
        <v>180</v>
      </c>
      <c r="J8" s="186">
        <f t="shared" si="2"/>
        <v>9104</v>
      </c>
      <c r="K8" s="186">
        <f t="shared" si="2"/>
        <v>21</v>
      </c>
      <c r="L8" s="186">
        <f t="shared" si="2"/>
        <v>20</v>
      </c>
      <c r="M8" s="186">
        <f t="shared" si="2"/>
        <v>1</v>
      </c>
      <c r="N8" s="187">
        <f>'卒後中学（２）-1'!F8*100/'卒後中学（２）-1'!C8</f>
        <v>99.223719676549862</v>
      </c>
      <c r="O8" s="187">
        <f>'卒後中学（２）-1'!G8*100/'卒後中学（２）-1'!D8</f>
        <v>98.989065401279149</v>
      </c>
      <c r="P8" s="188">
        <f>'卒後中学（２）-1'!H8*100/'卒後中学（２）-1'!E8</f>
        <v>99.480578139114726</v>
      </c>
      <c r="Q8" s="189">
        <f>K8/'卒後中学（２）-1'!C8*100</f>
        <v>0.22641509433962265</v>
      </c>
      <c r="R8" s="189">
        <f>L8/'卒後中学（２）-1'!D8*100</f>
        <v>0.41262636682484011</v>
      </c>
      <c r="S8" s="190">
        <f>M8/'卒後中学（２）-1'!E8*100</f>
        <v>2.2583559168925023E-2</v>
      </c>
      <c r="T8" s="434" t="s">
        <v>97</v>
      </c>
      <c r="U8" s="435"/>
      <c r="V8" s="191">
        <f>V9+V11+V13+V15+V16+V17+V18+V19+V20+V21</f>
        <v>21</v>
      </c>
      <c r="W8" s="191">
        <f t="shared" ref="W8:AX8" si="3">W9+W11+W13+W15+W16+W17+W18+W19+W20+W21</f>
        <v>8</v>
      </c>
      <c r="X8" s="191">
        <f t="shared" si="3"/>
        <v>13</v>
      </c>
      <c r="Y8" s="191">
        <f t="shared" si="3"/>
        <v>20</v>
      </c>
      <c r="Z8" s="191">
        <f t="shared" si="3"/>
        <v>1</v>
      </c>
      <c r="AA8" s="191">
        <f t="shared" si="3"/>
        <v>0</v>
      </c>
      <c r="AB8" s="191">
        <f t="shared" si="3"/>
        <v>0</v>
      </c>
      <c r="AC8" s="191">
        <f t="shared" si="3"/>
        <v>0</v>
      </c>
      <c r="AD8" s="191">
        <f t="shared" si="3"/>
        <v>0</v>
      </c>
      <c r="AE8" s="191">
        <f t="shared" si="3"/>
        <v>0</v>
      </c>
      <c r="AF8" s="191">
        <f t="shared" si="3"/>
        <v>7</v>
      </c>
      <c r="AG8" s="191">
        <f t="shared" si="3"/>
        <v>3</v>
      </c>
      <c r="AH8" s="191">
        <f t="shared" si="3"/>
        <v>4</v>
      </c>
      <c r="AI8" s="191">
        <f t="shared" si="3"/>
        <v>7</v>
      </c>
      <c r="AJ8" s="186">
        <f t="shared" si="3"/>
        <v>0</v>
      </c>
      <c r="AK8" s="191">
        <f t="shared" si="3"/>
        <v>9</v>
      </c>
      <c r="AL8" s="191">
        <f t="shared" si="3"/>
        <v>2</v>
      </c>
      <c r="AM8" s="191">
        <f t="shared" si="3"/>
        <v>7</v>
      </c>
      <c r="AN8" s="191">
        <f t="shared" si="3"/>
        <v>8</v>
      </c>
      <c r="AO8" s="191">
        <f t="shared" si="3"/>
        <v>1</v>
      </c>
      <c r="AP8" s="191">
        <f t="shared" si="3"/>
        <v>5</v>
      </c>
      <c r="AQ8" s="191">
        <f t="shared" si="3"/>
        <v>3</v>
      </c>
      <c r="AR8" s="191">
        <f t="shared" si="3"/>
        <v>2</v>
      </c>
      <c r="AS8" s="191">
        <f t="shared" si="3"/>
        <v>5</v>
      </c>
      <c r="AT8" s="191">
        <f t="shared" si="3"/>
        <v>0</v>
      </c>
      <c r="AU8" s="191">
        <f t="shared" si="3"/>
        <v>8</v>
      </c>
      <c r="AV8" s="191">
        <f t="shared" si="3"/>
        <v>12</v>
      </c>
      <c r="AW8" s="191">
        <f t="shared" si="3"/>
        <v>0</v>
      </c>
      <c r="AX8" s="191">
        <f t="shared" si="3"/>
        <v>1</v>
      </c>
      <c r="AY8" s="188">
        <f>X8/V8*100</f>
        <v>61.904761904761905</v>
      </c>
    </row>
    <row r="9" spans="1:51" ht="15.95" customHeight="1">
      <c r="A9" s="309"/>
      <c r="B9" s="82" t="s">
        <v>52</v>
      </c>
      <c r="C9" s="84">
        <v>68</v>
      </c>
      <c r="D9" s="84">
        <f>E9+F9+G9+H9</f>
        <v>3</v>
      </c>
      <c r="E9" s="84">
        <v>3</v>
      </c>
      <c r="F9" s="84">
        <v>0</v>
      </c>
      <c r="G9" s="84">
        <v>0</v>
      </c>
      <c r="H9" s="84">
        <v>0</v>
      </c>
      <c r="I9" s="85">
        <v>58</v>
      </c>
      <c r="J9" s="85">
        <v>2606</v>
      </c>
      <c r="K9" s="84">
        <f>L9+M9</f>
        <v>8</v>
      </c>
      <c r="L9" s="85">
        <v>8</v>
      </c>
      <c r="M9" s="85">
        <v>0</v>
      </c>
      <c r="N9" s="72">
        <f>'卒後中学（２）-1'!F9*100/'卒後中学（２）-1'!C9</f>
        <v>99.103139013452918</v>
      </c>
      <c r="O9" s="72">
        <f>'卒後中学（２）-1'!G9*100/'卒後中学（２）-1'!D9</f>
        <v>98.862019914651498</v>
      </c>
      <c r="P9" s="72">
        <f>'卒後中学（２）-1'!H9*100/'卒後中学（２）-1'!E9</f>
        <v>99.370078740157481</v>
      </c>
      <c r="Q9" s="72">
        <f>K9/'卒後中学（２）-1'!C9*100</f>
        <v>0.29895366218236175</v>
      </c>
      <c r="R9" s="73">
        <f>L9/'卒後中学（２）-1'!D9*100</f>
        <v>0.56899004267425324</v>
      </c>
      <c r="S9" s="156">
        <f>M9/'卒後中学（２）-1'!E9*100</f>
        <v>0</v>
      </c>
      <c r="T9" s="309"/>
      <c r="U9" s="82" t="s">
        <v>52</v>
      </c>
      <c r="V9" s="71">
        <f>SUM(W9:X9)</f>
        <v>8</v>
      </c>
      <c r="W9" s="85">
        <v>3</v>
      </c>
      <c r="X9" s="85">
        <v>5</v>
      </c>
      <c r="Y9" s="70">
        <v>8</v>
      </c>
      <c r="Z9" s="70">
        <v>0</v>
      </c>
      <c r="AA9" s="70">
        <f>SUM(AB9:AC9)</f>
        <v>0</v>
      </c>
      <c r="AB9" s="70">
        <v>0</v>
      </c>
      <c r="AC9" s="70">
        <v>0</v>
      </c>
      <c r="AD9" s="70">
        <v>0</v>
      </c>
      <c r="AE9" s="70">
        <v>0</v>
      </c>
      <c r="AF9" s="70">
        <f>SUM(AG9:AH9)</f>
        <v>3</v>
      </c>
      <c r="AG9" s="70">
        <v>0</v>
      </c>
      <c r="AH9" s="70">
        <v>3</v>
      </c>
      <c r="AI9" s="70">
        <v>3</v>
      </c>
      <c r="AJ9" s="71">
        <v>0</v>
      </c>
      <c r="AK9" s="71">
        <f>SUM(AL9:AM9)</f>
        <v>2</v>
      </c>
      <c r="AL9" s="70">
        <v>1</v>
      </c>
      <c r="AM9" s="70">
        <v>1</v>
      </c>
      <c r="AN9" s="70">
        <v>2</v>
      </c>
      <c r="AO9" s="71">
        <v>0</v>
      </c>
      <c r="AP9" s="70">
        <f>SUM(AQ9:AR9)</f>
        <v>3</v>
      </c>
      <c r="AQ9" s="70">
        <v>2</v>
      </c>
      <c r="AR9" s="70">
        <v>1</v>
      </c>
      <c r="AS9" s="70">
        <v>3</v>
      </c>
      <c r="AT9" s="70">
        <v>0</v>
      </c>
      <c r="AU9" s="70">
        <v>3</v>
      </c>
      <c r="AV9" s="70">
        <v>5</v>
      </c>
      <c r="AW9" s="70">
        <v>0</v>
      </c>
      <c r="AX9" s="70">
        <v>0</v>
      </c>
      <c r="AY9" s="73">
        <f>X9/V9*100</f>
        <v>62.5</v>
      </c>
    </row>
    <row r="10" spans="1:51" s="197" customFormat="1" ht="15.95" customHeight="1">
      <c r="A10" s="193"/>
      <c r="B10" s="194"/>
      <c r="C10" s="196">
        <v>11</v>
      </c>
      <c r="D10" s="196">
        <v>0</v>
      </c>
      <c r="E10" s="196">
        <v>0</v>
      </c>
      <c r="F10" s="196">
        <v>0</v>
      </c>
      <c r="G10" s="196">
        <v>0</v>
      </c>
      <c r="H10" s="196">
        <v>0</v>
      </c>
      <c r="I10" s="196">
        <v>0</v>
      </c>
      <c r="J10" s="195">
        <v>83</v>
      </c>
      <c r="K10" s="196">
        <v>0</v>
      </c>
      <c r="L10" s="196">
        <v>0</v>
      </c>
      <c r="M10" s="196">
        <v>0</v>
      </c>
      <c r="N10" s="198">
        <f>'卒後中学（２）-1'!F10*100/'卒後中学（２）-1'!C10</f>
        <v>100</v>
      </c>
      <c r="O10" s="198">
        <f>'卒後中学（２）-1'!G10*100/'卒後中学（２）-1'!D10</f>
        <v>100</v>
      </c>
      <c r="P10" s="198">
        <f>'卒後中学（２）-1'!H10*100/'卒後中学（２）-1'!E10</f>
        <v>100</v>
      </c>
      <c r="Q10" s="196">
        <f>K10/'卒後中学（２）-1'!C10*100</f>
        <v>0</v>
      </c>
      <c r="R10" s="196">
        <f>L10/'卒後中学（２）-1'!D10*100</f>
        <v>0</v>
      </c>
      <c r="S10" s="196">
        <f>M10/'卒後中学（２）-1'!E10*100</f>
        <v>0</v>
      </c>
      <c r="T10" s="193"/>
      <c r="U10" s="194"/>
      <c r="V10" s="196">
        <f>W10+X10</f>
        <v>0</v>
      </c>
      <c r="W10" s="196">
        <v>0</v>
      </c>
      <c r="X10" s="196">
        <v>0</v>
      </c>
      <c r="Y10" s="196">
        <v>0</v>
      </c>
      <c r="Z10" s="196">
        <v>0</v>
      </c>
      <c r="AA10" s="196">
        <f>AB10+AC10</f>
        <v>0</v>
      </c>
      <c r="AB10" s="196">
        <v>0</v>
      </c>
      <c r="AC10" s="196">
        <v>0</v>
      </c>
      <c r="AD10" s="196">
        <v>0</v>
      </c>
      <c r="AE10" s="196">
        <v>0</v>
      </c>
      <c r="AF10" s="196">
        <v>0</v>
      </c>
      <c r="AG10" s="196">
        <v>0</v>
      </c>
      <c r="AH10" s="196">
        <v>0</v>
      </c>
      <c r="AI10" s="196">
        <v>0</v>
      </c>
      <c r="AJ10" s="196">
        <v>0</v>
      </c>
      <c r="AK10" s="196">
        <f>AL10+AM10</f>
        <v>0</v>
      </c>
      <c r="AL10" s="196">
        <v>0</v>
      </c>
      <c r="AM10" s="196">
        <v>0</v>
      </c>
      <c r="AN10" s="196">
        <v>0</v>
      </c>
      <c r="AO10" s="196">
        <v>0</v>
      </c>
      <c r="AP10" s="196">
        <f>AQ10+AR10</f>
        <v>0</v>
      </c>
      <c r="AQ10" s="196">
        <v>0</v>
      </c>
      <c r="AR10" s="196">
        <v>0</v>
      </c>
      <c r="AS10" s="196">
        <v>0</v>
      </c>
      <c r="AT10" s="196">
        <v>0</v>
      </c>
      <c r="AU10" s="196">
        <v>0</v>
      </c>
      <c r="AV10" s="196">
        <v>0</v>
      </c>
      <c r="AW10" s="196">
        <v>0</v>
      </c>
      <c r="AX10" s="196">
        <v>0</v>
      </c>
      <c r="AY10" s="199" t="s">
        <v>263</v>
      </c>
    </row>
    <row r="11" spans="1:51" ht="15.95" customHeight="1">
      <c r="A11" s="309"/>
      <c r="B11" s="82" t="s">
        <v>53</v>
      </c>
      <c r="C11" s="84">
        <v>34</v>
      </c>
      <c r="D11" s="84">
        <f>E11+F11+G11+H11</f>
        <v>3</v>
      </c>
      <c r="E11" s="84">
        <v>3</v>
      </c>
      <c r="F11" s="84">
        <v>0</v>
      </c>
      <c r="G11" s="84">
        <v>0</v>
      </c>
      <c r="H11" s="84">
        <v>0</v>
      </c>
      <c r="I11" s="85">
        <v>38</v>
      </c>
      <c r="J11" s="71">
        <v>1477</v>
      </c>
      <c r="K11" s="84">
        <f t="shared" ref="K11:K60" si="4">L11+M11</f>
        <v>4</v>
      </c>
      <c r="L11" s="84">
        <v>4</v>
      </c>
      <c r="M11" s="85">
        <v>0</v>
      </c>
      <c r="N11" s="72">
        <f>'卒後中学（２）-1'!F11*100/'卒後中学（２）-1'!C11</f>
        <v>99</v>
      </c>
      <c r="O11" s="72">
        <f>'卒後中学（２）-1'!G11*100/'卒後中学（２）-1'!D11</f>
        <v>98.786407766990294</v>
      </c>
      <c r="P11" s="72">
        <f>'卒後中学（２）-1'!H11*100/'卒後中学（２）-1'!E11</f>
        <v>99.260355029585796</v>
      </c>
      <c r="Q11" s="72">
        <f>K11/'卒後中学（２）-1'!C11*100</f>
        <v>0.26666666666666666</v>
      </c>
      <c r="R11" s="73">
        <f>L11/'卒後中学（２）-1'!D11*100</f>
        <v>0.48543689320388345</v>
      </c>
      <c r="S11" s="156">
        <f>M11/'卒後中学（２）-1'!E11*100</f>
        <v>0</v>
      </c>
      <c r="T11" s="309"/>
      <c r="U11" s="82" t="s">
        <v>53</v>
      </c>
      <c r="V11" s="71">
        <f>SUM(W11:X11)</f>
        <v>4</v>
      </c>
      <c r="W11" s="84">
        <v>2</v>
      </c>
      <c r="X11" s="85">
        <v>2</v>
      </c>
      <c r="Y11" s="70">
        <v>4</v>
      </c>
      <c r="Z11" s="70">
        <v>0</v>
      </c>
      <c r="AA11" s="70">
        <f>SUM(AB11:AC11)</f>
        <v>0</v>
      </c>
      <c r="AB11" s="70">
        <v>0</v>
      </c>
      <c r="AC11" s="70">
        <v>0</v>
      </c>
      <c r="AD11" s="70">
        <v>0</v>
      </c>
      <c r="AE11" s="70">
        <v>0</v>
      </c>
      <c r="AF11" s="70">
        <f>SUM(AG11:AH11)</f>
        <v>1</v>
      </c>
      <c r="AG11" s="70">
        <v>1</v>
      </c>
      <c r="AH11" s="70">
        <v>0</v>
      </c>
      <c r="AI11" s="70">
        <v>1</v>
      </c>
      <c r="AJ11" s="71">
        <v>0</v>
      </c>
      <c r="AK11" s="71">
        <f>SUM(AL11:AM11)</f>
        <v>2</v>
      </c>
      <c r="AL11" s="70">
        <v>1</v>
      </c>
      <c r="AM11" s="70">
        <v>1</v>
      </c>
      <c r="AN11" s="70">
        <v>2</v>
      </c>
      <c r="AO11" s="71">
        <v>0</v>
      </c>
      <c r="AP11" s="70">
        <f>SUM(AQ11:AR11)</f>
        <v>1</v>
      </c>
      <c r="AQ11" s="70">
        <v>0</v>
      </c>
      <c r="AR11" s="70">
        <v>1</v>
      </c>
      <c r="AS11" s="70">
        <v>1</v>
      </c>
      <c r="AT11" s="70">
        <v>0</v>
      </c>
      <c r="AU11" s="70">
        <v>2</v>
      </c>
      <c r="AV11" s="70">
        <v>2</v>
      </c>
      <c r="AW11" s="70">
        <v>0</v>
      </c>
      <c r="AX11" s="70">
        <v>0</v>
      </c>
      <c r="AY11" s="73">
        <f>X11/V11*100</f>
        <v>50</v>
      </c>
    </row>
    <row r="12" spans="1:51" s="197" customFormat="1" ht="15.95" customHeight="1">
      <c r="A12" s="193"/>
      <c r="B12" s="194"/>
      <c r="C12" s="195">
        <v>14</v>
      </c>
      <c r="D12" s="196">
        <v>0</v>
      </c>
      <c r="E12" s="196">
        <v>0</v>
      </c>
      <c r="F12" s="196">
        <v>0</v>
      </c>
      <c r="G12" s="196">
        <v>0</v>
      </c>
      <c r="H12" s="196">
        <v>0</v>
      </c>
      <c r="I12" s="196">
        <v>0</v>
      </c>
      <c r="J12" s="195">
        <v>178</v>
      </c>
      <c r="K12" s="196">
        <f t="shared" si="4"/>
        <v>0</v>
      </c>
      <c r="L12" s="196">
        <v>0</v>
      </c>
      <c r="M12" s="196">
        <v>0</v>
      </c>
      <c r="N12" s="198">
        <f>'卒後中学（２）-1'!F12*100/'卒後中学（２）-1'!C12</f>
        <v>98.901098901098905</v>
      </c>
      <c r="O12" s="198">
        <f>'卒後中学（２）-1'!G12*100/'卒後中学（２）-1'!D12</f>
        <v>98.94736842105263</v>
      </c>
      <c r="P12" s="198">
        <f>'卒後中学（２）-1'!H12*100/'卒後中学（２）-1'!E12</f>
        <v>98.850574712643677</v>
      </c>
      <c r="Q12" s="281">
        <f>K12/'卒後中学（２）-1'!C12*100</f>
        <v>0</v>
      </c>
      <c r="R12" s="281">
        <f>L12/'卒後中学（２）-1'!D12*100</f>
        <v>0</v>
      </c>
      <c r="S12" s="196">
        <f>M12/'卒後中学（２）-1'!E12*100</f>
        <v>0</v>
      </c>
      <c r="T12" s="193"/>
      <c r="U12" s="194"/>
      <c r="V12" s="196">
        <f>W12+X12</f>
        <v>0</v>
      </c>
      <c r="W12" s="196">
        <v>0</v>
      </c>
      <c r="X12" s="196">
        <v>0</v>
      </c>
      <c r="Y12" s="196">
        <v>0</v>
      </c>
      <c r="Z12" s="196">
        <v>0</v>
      </c>
      <c r="AA12" s="196">
        <f>AB12+AC12</f>
        <v>0</v>
      </c>
      <c r="AB12" s="196">
        <v>0</v>
      </c>
      <c r="AC12" s="196">
        <v>0</v>
      </c>
      <c r="AD12" s="196">
        <v>0</v>
      </c>
      <c r="AE12" s="196">
        <v>0</v>
      </c>
      <c r="AF12" s="196">
        <f>AG12+AH12</f>
        <v>0</v>
      </c>
      <c r="AG12" s="196">
        <v>0</v>
      </c>
      <c r="AH12" s="196">
        <v>0</v>
      </c>
      <c r="AI12" s="196">
        <v>0</v>
      </c>
      <c r="AJ12" s="196">
        <v>0</v>
      </c>
      <c r="AK12" s="196">
        <v>0</v>
      </c>
      <c r="AL12" s="196">
        <v>0</v>
      </c>
      <c r="AM12" s="196">
        <v>0</v>
      </c>
      <c r="AN12" s="196">
        <v>0</v>
      </c>
      <c r="AO12" s="196">
        <v>0</v>
      </c>
      <c r="AP12" s="196">
        <f>AQ12+AR12</f>
        <v>0</v>
      </c>
      <c r="AQ12" s="196">
        <v>0</v>
      </c>
      <c r="AR12" s="196">
        <v>0</v>
      </c>
      <c r="AS12" s="196">
        <v>0</v>
      </c>
      <c r="AT12" s="196">
        <v>0</v>
      </c>
      <c r="AU12" s="196">
        <v>0</v>
      </c>
      <c r="AV12" s="196">
        <v>0</v>
      </c>
      <c r="AW12" s="196">
        <v>0</v>
      </c>
      <c r="AX12" s="196">
        <v>0</v>
      </c>
      <c r="AY12" s="289" t="s">
        <v>279</v>
      </c>
    </row>
    <row r="13" spans="1:51" ht="15.95" customHeight="1">
      <c r="A13" s="309"/>
      <c r="B13" s="82" t="s">
        <v>54</v>
      </c>
      <c r="C13" s="84">
        <v>77</v>
      </c>
      <c r="D13" s="84">
        <f>E13+F13+G13+H13</f>
        <v>2</v>
      </c>
      <c r="E13" s="84">
        <v>2</v>
      </c>
      <c r="F13" s="84">
        <v>0</v>
      </c>
      <c r="G13" s="84">
        <v>0</v>
      </c>
      <c r="H13" s="84">
        <v>0</v>
      </c>
      <c r="I13" s="85">
        <v>42</v>
      </c>
      <c r="J13" s="71">
        <v>2154</v>
      </c>
      <c r="K13" s="84">
        <f t="shared" si="4"/>
        <v>4</v>
      </c>
      <c r="L13" s="84">
        <v>4</v>
      </c>
      <c r="M13" s="85">
        <v>0</v>
      </c>
      <c r="N13" s="72">
        <f>'卒後中学（２）-1'!F13*100/'卒後中学（２）-1'!C13</f>
        <v>99.587723316536881</v>
      </c>
      <c r="O13" s="72">
        <f>'卒後中学（２）-1'!G13*100/'卒後中学（２）-1'!D13</f>
        <v>99.288888888888891</v>
      </c>
      <c r="P13" s="72">
        <f>'卒後中学（２）-1'!H13*100/'卒後中学（２）-1'!E13</f>
        <v>99.905482041587902</v>
      </c>
      <c r="Q13" s="72">
        <f>K13/'卒後中学（２）-1'!C13*100</f>
        <v>0.18323408153916629</v>
      </c>
      <c r="R13" s="73">
        <f>L13/'卒後中学（２）-1'!D13*100</f>
        <v>0.35555555555555557</v>
      </c>
      <c r="S13" s="156">
        <f>M13/'卒後中学（２）-1'!E13*100</f>
        <v>0</v>
      </c>
      <c r="T13" s="309"/>
      <c r="U13" s="82" t="s">
        <v>54</v>
      </c>
      <c r="V13" s="71">
        <f>SUM(W13:X13)</f>
        <v>4</v>
      </c>
      <c r="W13" s="84">
        <v>2</v>
      </c>
      <c r="X13" s="85">
        <v>2</v>
      </c>
      <c r="Y13" s="70">
        <v>4</v>
      </c>
      <c r="Z13" s="70">
        <v>0</v>
      </c>
      <c r="AA13" s="70">
        <f>SUM(AB13:AC13)</f>
        <v>0</v>
      </c>
      <c r="AB13" s="70">
        <v>0</v>
      </c>
      <c r="AC13" s="70">
        <v>0</v>
      </c>
      <c r="AD13" s="70">
        <v>0</v>
      </c>
      <c r="AE13" s="70">
        <v>0</v>
      </c>
      <c r="AF13" s="70">
        <f>SUM(AG13:AH13)</f>
        <v>2</v>
      </c>
      <c r="AG13" s="70">
        <v>2</v>
      </c>
      <c r="AH13" s="70">
        <v>0</v>
      </c>
      <c r="AI13" s="70">
        <v>2</v>
      </c>
      <c r="AJ13" s="71">
        <v>0</v>
      </c>
      <c r="AK13" s="71">
        <f>SUM(AL13:AM13)</f>
        <v>2</v>
      </c>
      <c r="AL13" s="70">
        <v>0</v>
      </c>
      <c r="AM13" s="70">
        <v>2</v>
      </c>
      <c r="AN13" s="70">
        <v>2</v>
      </c>
      <c r="AO13" s="71">
        <v>0</v>
      </c>
      <c r="AP13" s="70">
        <f>SUM(AQ13:AR13)</f>
        <v>0</v>
      </c>
      <c r="AQ13" s="70">
        <v>0</v>
      </c>
      <c r="AR13" s="70">
        <v>0</v>
      </c>
      <c r="AS13" s="70">
        <v>0</v>
      </c>
      <c r="AT13" s="70">
        <v>0</v>
      </c>
      <c r="AU13" s="70">
        <v>2</v>
      </c>
      <c r="AV13" s="70">
        <v>2</v>
      </c>
      <c r="AW13" s="70">
        <v>0</v>
      </c>
      <c r="AX13" s="70">
        <v>0</v>
      </c>
      <c r="AY13" s="73">
        <f>X13/V13*100</f>
        <v>50</v>
      </c>
    </row>
    <row r="14" spans="1:51" s="202" customFormat="1" ht="15.95" customHeight="1">
      <c r="A14" s="200"/>
      <c r="B14" s="201"/>
      <c r="C14" s="195">
        <v>3</v>
      </c>
      <c r="D14" s="196">
        <v>0</v>
      </c>
      <c r="E14" s="196">
        <v>0</v>
      </c>
      <c r="F14" s="196">
        <v>0</v>
      </c>
      <c r="G14" s="196">
        <v>0</v>
      </c>
      <c r="H14" s="196">
        <v>0</v>
      </c>
      <c r="I14" s="196">
        <v>0</v>
      </c>
      <c r="J14" s="195">
        <v>39</v>
      </c>
      <c r="K14" s="196">
        <f t="shared" si="4"/>
        <v>0</v>
      </c>
      <c r="L14" s="196">
        <v>0</v>
      </c>
      <c r="M14" s="196">
        <v>0</v>
      </c>
      <c r="N14" s="198">
        <f>'卒後中学（２）-1'!F14*100/'卒後中学（２）-1'!C14</f>
        <v>100</v>
      </c>
      <c r="O14" s="198">
        <f>'卒後中学（２）-1'!G14*100/'卒後中学（２）-1'!D14</f>
        <v>100</v>
      </c>
      <c r="P14" s="198">
        <f>'卒後中学（２）-1'!H14*100/'卒後中学（２）-1'!E14</f>
        <v>100</v>
      </c>
      <c r="Q14" s="196">
        <f>K14/'卒後中学（２）-1'!C14*100</f>
        <v>0</v>
      </c>
      <c r="R14" s="196">
        <f>L14/'卒後中学（２）-1'!D14*100</f>
        <v>0</v>
      </c>
      <c r="S14" s="196">
        <f>M14/'卒後中学（２）-1'!E14*100</f>
        <v>0</v>
      </c>
      <c r="T14" s="200"/>
      <c r="U14" s="201"/>
      <c r="V14" s="196">
        <f>W14+X14</f>
        <v>0</v>
      </c>
      <c r="W14" s="196">
        <v>0</v>
      </c>
      <c r="X14" s="196">
        <v>0</v>
      </c>
      <c r="Y14" s="196">
        <v>0</v>
      </c>
      <c r="Z14" s="196">
        <v>0</v>
      </c>
      <c r="AA14" s="196">
        <f>AB14+AC14</f>
        <v>0</v>
      </c>
      <c r="AB14" s="196">
        <v>0</v>
      </c>
      <c r="AC14" s="196">
        <v>0</v>
      </c>
      <c r="AD14" s="196">
        <v>0</v>
      </c>
      <c r="AE14" s="196">
        <v>0</v>
      </c>
      <c r="AF14" s="196">
        <f>AG14+AH14</f>
        <v>0</v>
      </c>
      <c r="AG14" s="196">
        <v>0</v>
      </c>
      <c r="AH14" s="196">
        <v>0</v>
      </c>
      <c r="AI14" s="196">
        <v>0</v>
      </c>
      <c r="AJ14" s="196">
        <v>0</v>
      </c>
      <c r="AK14" s="196">
        <f>AL14+AM14</f>
        <v>0</v>
      </c>
      <c r="AL14" s="196">
        <v>0</v>
      </c>
      <c r="AM14" s="196">
        <v>0</v>
      </c>
      <c r="AN14" s="196">
        <v>0</v>
      </c>
      <c r="AO14" s="196">
        <v>0</v>
      </c>
      <c r="AP14" s="196">
        <f>AQ14+AR14</f>
        <v>0</v>
      </c>
      <c r="AQ14" s="196">
        <v>0</v>
      </c>
      <c r="AR14" s="196">
        <v>0</v>
      </c>
      <c r="AS14" s="196">
        <v>0</v>
      </c>
      <c r="AT14" s="196">
        <v>0</v>
      </c>
      <c r="AU14" s="196">
        <f>AV14+AW14</f>
        <v>0</v>
      </c>
      <c r="AV14" s="196">
        <v>0</v>
      </c>
      <c r="AW14" s="196">
        <v>0</v>
      </c>
      <c r="AX14" s="196">
        <v>0</v>
      </c>
      <c r="AY14" s="289" t="s">
        <v>279</v>
      </c>
    </row>
    <row r="15" spans="1:51" s="214" customFormat="1" ht="15.95" customHeight="1">
      <c r="A15" s="203"/>
      <c r="B15" s="204" t="s">
        <v>55</v>
      </c>
      <c r="C15" s="207">
        <v>0</v>
      </c>
      <c r="D15" s="209">
        <f t="shared" ref="D15:D21" si="5">E15+F15+G15+H15</f>
        <v>0</v>
      </c>
      <c r="E15" s="207">
        <v>0</v>
      </c>
      <c r="F15" s="207">
        <v>0</v>
      </c>
      <c r="G15" s="207">
        <v>0</v>
      </c>
      <c r="H15" s="207">
        <v>0</v>
      </c>
      <c r="I15" s="205">
        <v>5</v>
      </c>
      <c r="J15" s="205">
        <v>313</v>
      </c>
      <c r="K15" s="205">
        <f t="shared" si="4"/>
        <v>0</v>
      </c>
      <c r="L15" s="209">
        <v>0</v>
      </c>
      <c r="M15" s="205">
        <v>0</v>
      </c>
      <c r="N15" s="210">
        <f>'卒後中学（２）-1'!F15*100/'卒後中学（２）-1'!C15</f>
        <v>99.682539682539684</v>
      </c>
      <c r="O15" s="210">
        <f>'卒後中学（２）-1'!G15*100/'卒後中学（２）-1'!D15</f>
        <v>99.408284023668642</v>
      </c>
      <c r="P15" s="210">
        <f>'卒後中学（２）-1'!H15*100/'卒後中学（２）-1'!E15</f>
        <v>100</v>
      </c>
      <c r="Q15" s="210">
        <f>K15/'卒後中学（２）-1'!C15*100</f>
        <v>0</v>
      </c>
      <c r="R15" s="211">
        <f>L15/'卒後中学（２）-1'!D15*100</f>
        <v>0</v>
      </c>
      <c r="S15" s="212">
        <f>M15/'卒後中学（２）-1'!E15*100</f>
        <v>0</v>
      </c>
      <c r="T15" s="203"/>
      <c r="U15" s="204" t="s">
        <v>55</v>
      </c>
      <c r="V15" s="205">
        <f t="shared" ref="V15:V21" si="6">SUM(W15:X15)</f>
        <v>0</v>
      </c>
      <c r="W15" s="209">
        <v>0</v>
      </c>
      <c r="X15" s="205">
        <v>0</v>
      </c>
      <c r="Y15" s="207">
        <v>0</v>
      </c>
      <c r="Z15" s="207">
        <v>0</v>
      </c>
      <c r="AA15" s="207">
        <f t="shared" ref="AA15:AA21" si="7">SUM(AB15:AC15)</f>
        <v>0</v>
      </c>
      <c r="AB15" s="207">
        <v>0</v>
      </c>
      <c r="AC15" s="207">
        <v>0</v>
      </c>
      <c r="AD15" s="207">
        <v>0</v>
      </c>
      <c r="AE15" s="207">
        <v>0</v>
      </c>
      <c r="AF15" s="207">
        <f t="shared" ref="AF15:AF21" si="8">SUM(AG15:AH15)</f>
        <v>0</v>
      </c>
      <c r="AG15" s="207">
        <v>0</v>
      </c>
      <c r="AH15" s="207">
        <v>0</v>
      </c>
      <c r="AI15" s="207">
        <v>0</v>
      </c>
      <c r="AJ15" s="205">
        <v>0</v>
      </c>
      <c r="AK15" s="205">
        <f t="shared" ref="AK15:AK21" si="9">SUM(AL15:AM15)</f>
        <v>0</v>
      </c>
      <c r="AL15" s="207">
        <v>0</v>
      </c>
      <c r="AM15" s="207">
        <v>0</v>
      </c>
      <c r="AN15" s="207">
        <v>0</v>
      </c>
      <c r="AO15" s="205">
        <v>0</v>
      </c>
      <c r="AP15" s="207">
        <f t="shared" ref="AP15:AP21" si="10">SUM(AQ15:AR15)</f>
        <v>0</v>
      </c>
      <c r="AQ15" s="207">
        <v>0</v>
      </c>
      <c r="AR15" s="207">
        <v>0</v>
      </c>
      <c r="AS15" s="207">
        <v>0</v>
      </c>
      <c r="AT15" s="207">
        <v>0</v>
      </c>
      <c r="AU15" s="207">
        <v>0</v>
      </c>
      <c r="AV15" s="207">
        <v>0</v>
      </c>
      <c r="AW15" s="207">
        <v>0</v>
      </c>
      <c r="AX15" s="207">
        <v>0</v>
      </c>
      <c r="AY15" s="212">
        <v>0</v>
      </c>
    </row>
    <row r="16" spans="1:51" s="214" customFormat="1" ht="15.95" customHeight="1">
      <c r="A16" s="203"/>
      <c r="B16" s="204" t="s">
        <v>56</v>
      </c>
      <c r="C16" s="207">
        <v>7</v>
      </c>
      <c r="D16" s="209">
        <f t="shared" si="5"/>
        <v>0</v>
      </c>
      <c r="E16" s="207">
        <v>0</v>
      </c>
      <c r="F16" s="207">
        <v>0</v>
      </c>
      <c r="G16" s="207">
        <v>0</v>
      </c>
      <c r="H16" s="207">
        <v>0</v>
      </c>
      <c r="I16" s="205">
        <v>3</v>
      </c>
      <c r="J16" s="205">
        <v>501</v>
      </c>
      <c r="K16" s="205">
        <f t="shared" si="4"/>
        <v>1</v>
      </c>
      <c r="L16" s="207">
        <v>1</v>
      </c>
      <c r="M16" s="205">
        <v>0</v>
      </c>
      <c r="N16" s="210">
        <f>'卒後中学（２）-1'!F16*100/'卒後中学（２）-1'!C16</f>
        <v>99.409448818897644</v>
      </c>
      <c r="O16" s="210">
        <f>'卒後中学（２）-1'!G16*100/'卒後中学（２）-1'!D16</f>
        <v>99.2</v>
      </c>
      <c r="P16" s="210">
        <f>'卒後中学（２）-1'!H16*100/'卒後中学（２）-1'!E16</f>
        <v>99.612403100775197</v>
      </c>
      <c r="Q16" s="210">
        <f>K16/'卒後中学（２）-1'!C16*100</f>
        <v>0.19685039370078738</v>
      </c>
      <c r="R16" s="211">
        <f>L16/'卒後中学（２）-1'!D16*100</f>
        <v>0.4</v>
      </c>
      <c r="S16" s="212">
        <f>M16/'卒後中学（２）-1'!E16*100</f>
        <v>0</v>
      </c>
      <c r="T16" s="203"/>
      <c r="U16" s="204" t="s">
        <v>56</v>
      </c>
      <c r="V16" s="205">
        <f t="shared" si="6"/>
        <v>1</v>
      </c>
      <c r="W16" s="207">
        <v>1</v>
      </c>
      <c r="X16" s="205">
        <v>0</v>
      </c>
      <c r="Y16" s="207">
        <v>1</v>
      </c>
      <c r="Z16" s="207">
        <v>0</v>
      </c>
      <c r="AA16" s="207">
        <f t="shared" si="7"/>
        <v>0</v>
      </c>
      <c r="AB16" s="207">
        <v>0</v>
      </c>
      <c r="AC16" s="207">
        <v>0</v>
      </c>
      <c r="AD16" s="207">
        <v>0</v>
      </c>
      <c r="AE16" s="207">
        <v>0</v>
      </c>
      <c r="AF16" s="207">
        <f t="shared" si="8"/>
        <v>0</v>
      </c>
      <c r="AG16" s="207">
        <v>0</v>
      </c>
      <c r="AH16" s="207">
        <v>0</v>
      </c>
      <c r="AI16" s="207">
        <v>0</v>
      </c>
      <c r="AJ16" s="205">
        <v>0</v>
      </c>
      <c r="AK16" s="205">
        <f t="shared" si="9"/>
        <v>0</v>
      </c>
      <c r="AL16" s="207">
        <v>0</v>
      </c>
      <c r="AM16" s="207">
        <v>0</v>
      </c>
      <c r="AN16" s="207">
        <v>0</v>
      </c>
      <c r="AO16" s="205">
        <v>0</v>
      </c>
      <c r="AP16" s="207">
        <f t="shared" si="10"/>
        <v>1</v>
      </c>
      <c r="AQ16" s="207">
        <v>1</v>
      </c>
      <c r="AR16" s="207">
        <v>0</v>
      </c>
      <c r="AS16" s="207">
        <v>1</v>
      </c>
      <c r="AT16" s="207">
        <v>0</v>
      </c>
      <c r="AU16" s="207">
        <v>1</v>
      </c>
      <c r="AV16" s="207">
        <v>0</v>
      </c>
      <c r="AW16" s="207">
        <v>0</v>
      </c>
      <c r="AX16" s="207">
        <v>0</v>
      </c>
      <c r="AY16" s="212">
        <v>0</v>
      </c>
    </row>
    <row r="17" spans="1:51" s="214" customFormat="1" ht="15.95" customHeight="1">
      <c r="A17" s="203"/>
      <c r="B17" s="204" t="s">
        <v>98</v>
      </c>
      <c r="C17" s="207">
        <v>7</v>
      </c>
      <c r="D17" s="209">
        <f t="shared" si="5"/>
        <v>1</v>
      </c>
      <c r="E17" s="207">
        <v>1</v>
      </c>
      <c r="F17" s="207">
        <v>0</v>
      </c>
      <c r="G17" s="207">
        <v>0</v>
      </c>
      <c r="H17" s="207">
        <v>0</v>
      </c>
      <c r="I17" s="205">
        <v>7</v>
      </c>
      <c r="J17" s="205">
        <v>591</v>
      </c>
      <c r="K17" s="205">
        <f t="shared" si="4"/>
        <v>1</v>
      </c>
      <c r="L17" s="207">
        <v>1</v>
      </c>
      <c r="M17" s="205">
        <v>0</v>
      </c>
      <c r="N17" s="210">
        <f>'卒後中学（２）-1'!F17*100/'卒後中学（２）-1'!C17</f>
        <v>99.664429530201346</v>
      </c>
      <c r="O17" s="210">
        <f>'卒後中学（２）-1'!G17*100/'卒後中学（２）-1'!D17</f>
        <v>99.354838709677423</v>
      </c>
      <c r="P17" s="210">
        <f>'卒後中学（２）-1'!H17*100/'卒後中学（２）-1'!E17</f>
        <v>100</v>
      </c>
      <c r="Q17" s="210">
        <f>K17/'卒後中学（２）-1'!C17*100</f>
        <v>0.16778523489932887</v>
      </c>
      <c r="R17" s="211">
        <f>L17/'卒後中学（２）-1'!D17*100</f>
        <v>0.32258064516129031</v>
      </c>
      <c r="S17" s="212">
        <f>M17/'卒後中学（２）-1'!E17*100</f>
        <v>0</v>
      </c>
      <c r="T17" s="203"/>
      <c r="U17" s="204" t="s">
        <v>98</v>
      </c>
      <c r="V17" s="205">
        <f t="shared" si="6"/>
        <v>1</v>
      </c>
      <c r="W17" s="207">
        <v>0</v>
      </c>
      <c r="X17" s="205">
        <v>1</v>
      </c>
      <c r="Y17" s="207">
        <v>1</v>
      </c>
      <c r="Z17" s="207">
        <v>0</v>
      </c>
      <c r="AA17" s="207">
        <f t="shared" si="7"/>
        <v>0</v>
      </c>
      <c r="AB17" s="207">
        <v>0</v>
      </c>
      <c r="AC17" s="207">
        <v>0</v>
      </c>
      <c r="AD17" s="207">
        <v>0</v>
      </c>
      <c r="AE17" s="207">
        <v>0</v>
      </c>
      <c r="AF17" s="207">
        <f t="shared" si="8"/>
        <v>1</v>
      </c>
      <c r="AG17" s="207">
        <v>0</v>
      </c>
      <c r="AH17" s="207">
        <v>1</v>
      </c>
      <c r="AI17" s="207">
        <v>1</v>
      </c>
      <c r="AJ17" s="205">
        <v>0</v>
      </c>
      <c r="AK17" s="205">
        <f t="shared" si="9"/>
        <v>0</v>
      </c>
      <c r="AL17" s="207">
        <v>0</v>
      </c>
      <c r="AM17" s="207">
        <v>0</v>
      </c>
      <c r="AN17" s="207">
        <v>0</v>
      </c>
      <c r="AO17" s="205">
        <v>0</v>
      </c>
      <c r="AP17" s="207">
        <f t="shared" si="10"/>
        <v>0</v>
      </c>
      <c r="AQ17" s="207">
        <v>0</v>
      </c>
      <c r="AR17" s="207">
        <v>0</v>
      </c>
      <c r="AS17" s="207">
        <v>0</v>
      </c>
      <c r="AT17" s="207">
        <v>0</v>
      </c>
      <c r="AU17" s="207">
        <v>0</v>
      </c>
      <c r="AV17" s="207">
        <v>1</v>
      </c>
      <c r="AW17" s="207">
        <v>0</v>
      </c>
      <c r="AX17" s="207">
        <v>0</v>
      </c>
      <c r="AY17" s="212">
        <f t="shared" ref="AY17:AY21" si="11">X17/V17*100</f>
        <v>100</v>
      </c>
    </row>
    <row r="18" spans="1:51" s="214" customFormat="1" ht="15.95" customHeight="1">
      <c r="A18" s="203"/>
      <c r="B18" s="204" t="s">
        <v>57</v>
      </c>
      <c r="C18" s="205">
        <v>24</v>
      </c>
      <c r="D18" s="209">
        <f t="shared" si="5"/>
        <v>1</v>
      </c>
      <c r="E18" s="207">
        <v>1</v>
      </c>
      <c r="F18" s="207">
        <v>0</v>
      </c>
      <c r="G18" s="205">
        <v>0</v>
      </c>
      <c r="H18" s="207">
        <v>0</v>
      </c>
      <c r="I18" s="205">
        <v>12</v>
      </c>
      <c r="J18" s="205">
        <v>360</v>
      </c>
      <c r="K18" s="205">
        <f t="shared" si="4"/>
        <v>1</v>
      </c>
      <c r="L18" s="206">
        <v>1</v>
      </c>
      <c r="M18" s="205">
        <v>0</v>
      </c>
      <c r="N18" s="211">
        <f>'卒後中学（２）-1'!F18*100/'卒後中学（２）-1'!C18</f>
        <v>98.395721925133685</v>
      </c>
      <c r="O18" s="211">
        <f>'卒後中学（２）-1'!G18*100/'卒後中学（２）-1'!D18</f>
        <v>98.295454545454547</v>
      </c>
      <c r="P18" s="211">
        <f>'卒後中学（２）-1'!H18*100/'卒後中学（２）-1'!E18</f>
        <v>98.484848484848484</v>
      </c>
      <c r="Q18" s="211">
        <f>K18/'卒後中学（２）-1'!C18*100</f>
        <v>0.26737967914438499</v>
      </c>
      <c r="R18" s="211">
        <f>L18/'卒後中学（２）-1'!D18*100</f>
        <v>0.56818181818181823</v>
      </c>
      <c r="S18" s="211">
        <f>M18/'卒後中学（２）-1'!E18*100</f>
        <v>0</v>
      </c>
      <c r="T18" s="203"/>
      <c r="U18" s="204" t="s">
        <v>57</v>
      </c>
      <c r="V18" s="205">
        <f t="shared" si="6"/>
        <v>1</v>
      </c>
      <c r="W18" s="206">
        <v>0</v>
      </c>
      <c r="X18" s="205">
        <v>1</v>
      </c>
      <c r="Y18" s="207">
        <v>1</v>
      </c>
      <c r="Z18" s="207">
        <v>0</v>
      </c>
      <c r="AA18" s="207">
        <f t="shared" si="7"/>
        <v>0</v>
      </c>
      <c r="AB18" s="207">
        <v>0</v>
      </c>
      <c r="AC18" s="207">
        <v>0</v>
      </c>
      <c r="AD18" s="207">
        <v>0</v>
      </c>
      <c r="AE18" s="207">
        <v>0</v>
      </c>
      <c r="AF18" s="207">
        <f t="shared" si="8"/>
        <v>0</v>
      </c>
      <c r="AG18" s="207">
        <v>0</v>
      </c>
      <c r="AH18" s="207">
        <v>0</v>
      </c>
      <c r="AI18" s="205">
        <v>0</v>
      </c>
      <c r="AJ18" s="205">
        <v>0</v>
      </c>
      <c r="AK18" s="205">
        <f t="shared" si="9"/>
        <v>1</v>
      </c>
      <c r="AL18" s="207">
        <v>0</v>
      </c>
      <c r="AM18" s="207">
        <v>1</v>
      </c>
      <c r="AN18" s="207">
        <v>1</v>
      </c>
      <c r="AO18" s="205">
        <v>0</v>
      </c>
      <c r="AP18" s="207">
        <f t="shared" si="10"/>
        <v>0</v>
      </c>
      <c r="AQ18" s="207">
        <v>0</v>
      </c>
      <c r="AR18" s="207">
        <v>0</v>
      </c>
      <c r="AS18" s="207">
        <v>0</v>
      </c>
      <c r="AT18" s="207">
        <v>0</v>
      </c>
      <c r="AU18" s="207">
        <v>0</v>
      </c>
      <c r="AV18" s="207">
        <v>1</v>
      </c>
      <c r="AW18" s="207">
        <v>0</v>
      </c>
      <c r="AX18" s="207">
        <v>0</v>
      </c>
      <c r="AY18" s="212">
        <f t="shared" si="11"/>
        <v>100</v>
      </c>
    </row>
    <row r="19" spans="1:51" s="214" customFormat="1" ht="15.95" customHeight="1">
      <c r="A19" s="203"/>
      <c r="B19" s="204" t="s">
        <v>58</v>
      </c>
      <c r="C19" s="207">
        <v>11</v>
      </c>
      <c r="D19" s="209">
        <f t="shared" si="5"/>
        <v>0</v>
      </c>
      <c r="E19" s="207">
        <v>0</v>
      </c>
      <c r="F19" s="207">
        <v>0</v>
      </c>
      <c r="G19" s="207">
        <v>0</v>
      </c>
      <c r="H19" s="207">
        <v>0</v>
      </c>
      <c r="I19" s="205">
        <v>7</v>
      </c>
      <c r="J19" s="205">
        <v>546</v>
      </c>
      <c r="K19" s="207">
        <f t="shared" si="4"/>
        <v>0</v>
      </c>
      <c r="L19" s="209">
        <v>0</v>
      </c>
      <c r="M19" s="205">
        <v>0</v>
      </c>
      <c r="N19" s="210">
        <f>'卒後中学（２）-1'!F19*100/'卒後中学（２）-1'!C19</f>
        <v>98.217468805704101</v>
      </c>
      <c r="O19" s="210">
        <f>'卒後中学（２）-1'!G19*100/'卒後中学（２）-1'!D19</f>
        <v>97.543859649122808</v>
      </c>
      <c r="P19" s="210">
        <f>'卒後中学（２）-1'!H19*100/'卒後中学（２）-1'!E19</f>
        <v>98.913043478260875</v>
      </c>
      <c r="Q19" s="210">
        <f>K19/'卒後中学（２）-1'!C19*100</f>
        <v>0</v>
      </c>
      <c r="R19" s="211">
        <f>L19/'卒後中学（２）-1'!D19*100</f>
        <v>0</v>
      </c>
      <c r="S19" s="211">
        <f>M19/'卒後中学（２）-1'!E19*100</f>
        <v>0</v>
      </c>
      <c r="T19" s="203"/>
      <c r="U19" s="204" t="s">
        <v>58</v>
      </c>
      <c r="V19" s="207">
        <f t="shared" si="6"/>
        <v>0</v>
      </c>
      <c r="W19" s="209">
        <v>0</v>
      </c>
      <c r="X19" s="205">
        <v>0</v>
      </c>
      <c r="Y19" s="207">
        <v>0</v>
      </c>
      <c r="Z19" s="207">
        <v>0</v>
      </c>
      <c r="AA19" s="205">
        <f t="shared" si="7"/>
        <v>0</v>
      </c>
      <c r="AB19" s="207">
        <v>0</v>
      </c>
      <c r="AC19" s="207">
        <v>0</v>
      </c>
      <c r="AD19" s="207">
        <v>0</v>
      </c>
      <c r="AE19" s="207">
        <v>0</v>
      </c>
      <c r="AF19" s="207">
        <f t="shared" si="8"/>
        <v>0</v>
      </c>
      <c r="AG19" s="207">
        <v>0</v>
      </c>
      <c r="AH19" s="207">
        <v>0</v>
      </c>
      <c r="AI19" s="207">
        <v>0</v>
      </c>
      <c r="AJ19" s="205">
        <v>0</v>
      </c>
      <c r="AK19" s="205">
        <f t="shared" si="9"/>
        <v>0</v>
      </c>
      <c r="AL19" s="207">
        <v>0</v>
      </c>
      <c r="AM19" s="205">
        <v>0</v>
      </c>
      <c r="AN19" s="207">
        <v>0</v>
      </c>
      <c r="AO19" s="205">
        <v>0</v>
      </c>
      <c r="AP19" s="205">
        <f t="shared" si="10"/>
        <v>0</v>
      </c>
      <c r="AQ19" s="207">
        <v>0</v>
      </c>
      <c r="AR19" s="205">
        <v>0</v>
      </c>
      <c r="AS19" s="207">
        <v>0</v>
      </c>
      <c r="AT19" s="205">
        <v>0</v>
      </c>
      <c r="AU19" s="207">
        <v>0</v>
      </c>
      <c r="AV19" s="205">
        <v>0</v>
      </c>
      <c r="AW19" s="207">
        <v>0</v>
      </c>
      <c r="AX19" s="205">
        <v>0</v>
      </c>
      <c r="AY19" s="211">
        <v>0</v>
      </c>
    </row>
    <row r="20" spans="1:51" s="214" customFormat="1" ht="15.95" customHeight="1">
      <c r="A20" s="203"/>
      <c r="B20" s="204" t="s">
        <v>50</v>
      </c>
      <c r="C20" s="207">
        <v>4</v>
      </c>
      <c r="D20" s="209">
        <f t="shared" si="5"/>
        <v>1</v>
      </c>
      <c r="E20" s="207">
        <v>1</v>
      </c>
      <c r="F20" s="207">
        <v>0</v>
      </c>
      <c r="G20" s="207">
        <v>0</v>
      </c>
      <c r="H20" s="207">
        <v>0</v>
      </c>
      <c r="I20" s="205">
        <v>4</v>
      </c>
      <c r="J20" s="205">
        <v>288</v>
      </c>
      <c r="K20" s="207">
        <f t="shared" si="4"/>
        <v>1</v>
      </c>
      <c r="L20" s="207">
        <v>1</v>
      </c>
      <c r="M20" s="205">
        <v>0</v>
      </c>
      <c r="N20" s="210">
        <f>'卒後中学（２）-1'!F20*100/'卒後中学（２）-1'!C20</f>
        <v>99.657534246575338</v>
      </c>
      <c r="O20" s="210">
        <f>'卒後中学（２）-1'!G20*100/'卒後中学（２）-1'!D20</f>
        <v>100</v>
      </c>
      <c r="P20" s="210">
        <f>'卒後中学（２）-1'!H20*100/'卒後中学（２）-1'!E20</f>
        <v>99.212598425196845</v>
      </c>
      <c r="Q20" s="210">
        <f>K20/'卒後中学（２）-1'!C20*100</f>
        <v>0.34246575342465752</v>
      </c>
      <c r="R20" s="211">
        <f>L20/'卒後中学（２）-1'!D20*100</f>
        <v>0.60606060606060608</v>
      </c>
      <c r="S20" s="212">
        <f>M20/'卒後中学（２）-1'!E20*100</f>
        <v>0</v>
      </c>
      <c r="T20" s="203"/>
      <c r="U20" s="204" t="s">
        <v>50</v>
      </c>
      <c r="V20" s="207">
        <f t="shared" si="6"/>
        <v>1</v>
      </c>
      <c r="W20" s="207">
        <v>0</v>
      </c>
      <c r="X20" s="205">
        <v>1</v>
      </c>
      <c r="Y20" s="205">
        <v>1</v>
      </c>
      <c r="Z20" s="207">
        <v>0</v>
      </c>
      <c r="AA20" s="207">
        <f t="shared" si="7"/>
        <v>0</v>
      </c>
      <c r="AB20" s="207">
        <v>0</v>
      </c>
      <c r="AC20" s="207">
        <v>0</v>
      </c>
      <c r="AD20" s="205">
        <v>0</v>
      </c>
      <c r="AE20" s="207">
        <v>0</v>
      </c>
      <c r="AF20" s="207">
        <f t="shared" si="8"/>
        <v>0</v>
      </c>
      <c r="AG20" s="207">
        <v>0</v>
      </c>
      <c r="AH20" s="207">
        <v>0</v>
      </c>
      <c r="AI20" s="207">
        <v>0</v>
      </c>
      <c r="AJ20" s="205">
        <v>0</v>
      </c>
      <c r="AK20" s="205">
        <f t="shared" si="9"/>
        <v>1</v>
      </c>
      <c r="AL20" s="205">
        <v>0</v>
      </c>
      <c r="AM20" s="207">
        <v>1</v>
      </c>
      <c r="AN20" s="205">
        <v>1</v>
      </c>
      <c r="AO20" s="205">
        <v>0</v>
      </c>
      <c r="AP20" s="205">
        <f t="shared" si="10"/>
        <v>0</v>
      </c>
      <c r="AQ20" s="207">
        <v>0</v>
      </c>
      <c r="AR20" s="205">
        <v>0</v>
      </c>
      <c r="AS20" s="207">
        <v>0</v>
      </c>
      <c r="AT20" s="205">
        <v>0</v>
      </c>
      <c r="AU20" s="207">
        <v>0</v>
      </c>
      <c r="AV20" s="205">
        <v>1</v>
      </c>
      <c r="AW20" s="207">
        <v>0</v>
      </c>
      <c r="AX20" s="205">
        <v>0</v>
      </c>
      <c r="AY20" s="211">
        <f t="shared" si="11"/>
        <v>100</v>
      </c>
    </row>
    <row r="21" spans="1:51" s="214" customFormat="1" ht="15.95" customHeight="1">
      <c r="A21" s="203"/>
      <c r="B21" s="204" t="s">
        <v>82</v>
      </c>
      <c r="C21" s="207">
        <v>3</v>
      </c>
      <c r="D21" s="209">
        <f t="shared" si="5"/>
        <v>0</v>
      </c>
      <c r="E21" s="207">
        <v>0</v>
      </c>
      <c r="F21" s="207">
        <v>0</v>
      </c>
      <c r="G21" s="207">
        <v>0</v>
      </c>
      <c r="H21" s="207">
        <v>0</v>
      </c>
      <c r="I21" s="206">
        <v>4</v>
      </c>
      <c r="J21" s="205">
        <v>268</v>
      </c>
      <c r="K21" s="205">
        <f t="shared" si="4"/>
        <v>1</v>
      </c>
      <c r="L21" s="209">
        <v>0</v>
      </c>
      <c r="M21" s="205">
        <v>1</v>
      </c>
      <c r="N21" s="210">
        <f>'卒後中学（２）-1'!F21*100/'卒後中学（２）-1'!C21</f>
        <v>99.629629629629633</v>
      </c>
      <c r="O21" s="210">
        <f>'卒後中学（２）-1'!G21*100/'卒後中学（２）-1'!D21</f>
        <v>100</v>
      </c>
      <c r="P21" s="210">
        <f>'卒後中学（２）-1'!H21*100/'卒後中学（２）-1'!E21</f>
        <v>99.248120300751879</v>
      </c>
      <c r="Q21" s="210">
        <f>K21/'卒後中学（２）-1'!C21*100</f>
        <v>0.37037037037037041</v>
      </c>
      <c r="R21" s="211">
        <f>L21/'卒後中学（２）-1'!D21*100</f>
        <v>0</v>
      </c>
      <c r="S21" s="212">
        <f>M21/'卒後中学（２）-1'!E21*100</f>
        <v>0.75187969924812026</v>
      </c>
      <c r="T21" s="203"/>
      <c r="U21" s="204" t="s">
        <v>82</v>
      </c>
      <c r="V21" s="205">
        <f t="shared" si="6"/>
        <v>1</v>
      </c>
      <c r="W21" s="209">
        <v>0</v>
      </c>
      <c r="X21" s="205">
        <v>1</v>
      </c>
      <c r="Y21" s="207">
        <v>0</v>
      </c>
      <c r="Z21" s="207">
        <v>1</v>
      </c>
      <c r="AA21" s="207">
        <f t="shared" si="7"/>
        <v>0</v>
      </c>
      <c r="AB21" s="207">
        <v>0</v>
      </c>
      <c r="AC21" s="207">
        <v>0</v>
      </c>
      <c r="AD21" s="207">
        <v>0</v>
      </c>
      <c r="AE21" s="207">
        <v>0</v>
      </c>
      <c r="AF21" s="207">
        <f t="shared" si="8"/>
        <v>0</v>
      </c>
      <c r="AG21" s="207">
        <v>0</v>
      </c>
      <c r="AH21" s="207">
        <v>0</v>
      </c>
      <c r="AI21" s="207">
        <v>0</v>
      </c>
      <c r="AJ21" s="205">
        <v>0</v>
      </c>
      <c r="AK21" s="205">
        <f t="shared" si="9"/>
        <v>1</v>
      </c>
      <c r="AL21" s="207">
        <v>0</v>
      </c>
      <c r="AM21" s="207">
        <v>1</v>
      </c>
      <c r="AN21" s="207">
        <v>0</v>
      </c>
      <c r="AO21" s="205">
        <v>1</v>
      </c>
      <c r="AP21" s="207">
        <f t="shared" si="10"/>
        <v>0</v>
      </c>
      <c r="AQ21" s="207">
        <v>0</v>
      </c>
      <c r="AR21" s="207">
        <v>0</v>
      </c>
      <c r="AS21" s="207">
        <v>0</v>
      </c>
      <c r="AT21" s="207">
        <v>0</v>
      </c>
      <c r="AU21" s="207">
        <v>0</v>
      </c>
      <c r="AV21" s="207">
        <v>0</v>
      </c>
      <c r="AW21" s="207">
        <v>0</v>
      </c>
      <c r="AX21" s="207">
        <v>1</v>
      </c>
      <c r="AY21" s="211">
        <f t="shared" si="11"/>
        <v>100</v>
      </c>
    </row>
    <row r="22" spans="1:51" s="16" customFormat="1" ht="18.75" customHeight="1">
      <c r="A22" s="424" t="s">
        <v>114</v>
      </c>
      <c r="B22" s="425"/>
      <c r="C22" s="78">
        <f>C23+C28+C31+C33+C37+C41+C49+C54</f>
        <v>67</v>
      </c>
      <c r="D22" s="78">
        <f t="shared" ref="D22:M22" si="12">D23+D28+D31+D33+D37+D41+D49+D54</f>
        <v>5</v>
      </c>
      <c r="E22" s="78">
        <f t="shared" si="12"/>
        <v>5</v>
      </c>
      <c r="F22" s="78">
        <f t="shared" si="12"/>
        <v>0</v>
      </c>
      <c r="G22" s="78">
        <f t="shared" si="12"/>
        <v>0</v>
      </c>
      <c r="H22" s="78">
        <f t="shared" si="12"/>
        <v>0</v>
      </c>
      <c r="I22" s="78">
        <f t="shared" si="12"/>
        <v>43</v>
      </c>
      <c r="J22" s="78">
        <f t="shared" si="12"/>
        <v>2508</v>
      </c>
      <c r="K22" s="78">
        <f>L22+M22</f>
        <v>10</v>
      </c>
      <c r="L22" s="78">
        <f t="shared" si="12"/>
        <v>9</v>
      </c>
      <c r="M22" s="78">
        <f t="shared" si="12"/>
        <v>1</v>
      </c>
      <c r="N22" s="80">
        <f>'卒後中学（２）-1'!F22*100/'卒後中学（２）-1'!C22</f>
        <v>99.295499021526425</v>
      </c>
      <c r="O22" s="80">
        <f>'卒後中学（２）-1'!G22*100/'卒後中学（２）-1'!D22</f>
        <v>99.143302180685353</v>
      </c>
      <c r="P22" s="80">
        <f>'卒後中学（２）-1'!H22*100/'卒後中学（２）-1'!E22</f>
        <v>99.449252557041703</v>
      </c>
      <c r="Q22" s="80">
        <f>K22/'卒後中学（２）-1'!C22*100</f>
        <v>0.39138943248532287</v>
      </c>
      <c r="R22" s="81">
        <f>L22/'卒後中学（２）-1'!D22*100</f>
        <v>0.7009345794392523</v>
      </c>
      <c r="S22" s="175">
        <f>M22/'卒後中学（２）-1'!E22*100</f>
        <v>7.8678206136900075E-2</v>
      </c>
      <c r="T22" s="426" t="s">
        <v>114</v>
      </c>
      <c r="U22" s="427"/>
      <c r="V22" s="78">
        <f>V23+V28+V31+V33+V37+V41+V49+V54</f>
        <v>10</v>
      </c>
      <c r="W22" s="78">
        <f t="shared" ref="W22:AX22" si="13">W23+W28+W31+W33+W37+W41+W49+W54</f>
        <v>5</v>
      </c>
      <c r="X22" s="78">
        <f t="shared" si="13"/>
        <v>5</v>
      </c>
      <c r="Y22" s="78">
        <f t="shared" si="13"/>
        <v>9</v>
      </c>
      <c r="Z22" s="78">
        <f t="shared" si="13"/>
        <v>1</v>
      </c>
      <c r="AA22" s="78">
        <f>AA23+AA28+AA31+AA33+AA37+AA41+AA49+AA54</f>
        <v>1</v>
      </c>
      <c r="AB22" s="78">
        <f t="shared" si="13"/>
        <v>1</v>
      </c>
      <c r="AC22" s="78">
        <f t="shared" si="13"/>
        <v>0</v>
      </c>
      <c r="AD22" s="78">
        <f t="shared" si="13"/>
        <v>1</v>
      </c>
      <c r="AE22" s="78">
        <f t="shared" si="13"/>
        <v>0</v>
      </c>
      <c r="AF22" s="78">
        <f>AF23+AF28+AF31+AF33+AF37+AF41+AF49+AF54</f>
        <v>2</v>
      </c>
      <c r="AG22" s="78">
        <f t="shared" si="13"/>
        <v>0</v>
      </c>
      <c r="AH22" s="78">
        <f t="shared" si="13"/>
        <v>2</v>
      </c>
      <c r="AI22" s="78">
        <f t="shared" si="13"/>
        <v>2</v>
      </c>
      <c r="AJ22" s="78">
        <f t="shared" si="13"/>
        <v>0</v>
      </c>
      <c r="AK22" s="78">
        <f>AK23+AK28+AK31+AK33+AK37+AK41+AK49+AK54</f>
        <v>4</v>
      </c>
      <c r="AL22" s="78">
        <f t="shared" si="13"/>
        <v>1</v>
      </c>
      <c r="AM22" s="78">
        <f t="shared" si="13"/>
        <v>3</v>
      </c>
      <c r="AN22" s="78">
        <f t="shared" si="13"/>
        <v>3</v>
      </c>
      <c r="AO22" s="78">
        <f t="shared" si="13"/>
        <v>1</v>
      </c>
      <c r="AP22" s="78">
        <f>AP23+AP28+AP31+AP33+AP37+AP41+AP49+AP54</f>
        <v>3</v>
      </c>
      <c r="AQ22" s="78">
        <f t="shared" si="13"/>
        <v>3</v>
      </c>
      <c r="AR22" s="78">
        <f t="shared" si="13"/>
        <v>0</v>
      </c>
      <c r="AS22" s="78">
        <f t="shared" si="13"/>
        <v>3</v>
      </c>
      <c r="AT22" s="78">
        <f t="shared" si="13"/>
        <v>0</v>
      </c>
      <c r="AU22" s="78">
        <f>AU23+AU28+AU31+AU33+AU37+AU41+AU49+AU54</f>
        <v>4</v>
      </c>
      <c r="AV22" s="78">
        <f t="shared" si="13"/>
        <v>5</v>
      </c>
      <c r="AW22" s="78">
        <f t="shared" si="13"/>
        <v>1</v>
      </c>
      <c r="AX22" s="78">
        <f t="shared" si="13"/>
        <v>0</v>
      </c>
      <c r="AY22" s="81">
        <f>X22/V22*100</f>
        <v>50</v>
      </c>
    </row>
    <row r="23" spans="1:51" s="167" customFormat="1" ht="15.95" customHeight="1">
      <c r="A23" s="421" t="s">
        <v>83</v>
      </c>
      <c r="B23" s="422"/>
      <c r="C23" s="162">
        <f t="shared" ref="C23:M23" si="14">SUM(C24:C27)</f>
        <v>0</v>
      </c>
      <c r="D23" s="162">
        <f t="shared" si="14"/>
        <v>0</v>
      </c>
      <c r="E23" s="162">
        <f t="shared" si="14"/>
        <v>0</v>
      </c>
      <c r="F23" s="162">
        <f t="shared" si="14"/>
        <v>0</v>
      </c>
      <c r="G23" s="162">
        <f t="shared" si="14"/>
        <v>0</v>
      </c>
      <c r="H23" s="162">
        <f t="shared" si="14"/>
        <v>0</v>
      </c>
      <c r="I23" s="162">
        <f t="shared" si="14"/>
        <v>0</v>
      </c>
      <c r="J23" s="162">
        <f t="shared" si="14"/>
        <v>154</v>
      </c>
      <c r="K23" s="162">
        <f t="shared" si="4"/>
        <v>2</v>
      </c>
      <c r="L23" s="162">
        <f t="shared" si="14"/>
        <v>2</v>
      </c>
      <c r="M23" s="162">
        <f t="shared" si="14"/>
        <v>0</v>
      </c>
      <c r="N23" s="165">
        <f>'卒後中学（２）-1'!F23*100/'卒後中学（２）-1'!C23</f>
        <v>98.726114649681534</v>
      </c>
      <c r="O23" s="165">
        <f>'卒後中学（２）-1'!G23*100/'卒後中学（２）-1'!D23</f>
        <v>97.701149425287355</v>
      </c>
      <c r="P23" s="165">
        <f>'卒後中学（２）-1'!H23*100/'卒後中学（２）-1'!E23</f>
        <v>100</v>
      </c>
      <c r="Q23" s="165">
        <f>K23/'卒後中学（２）-1'!C23*100</f>
        <v>1.2738853503184715</v>
      </c>
      <c r="R23" s="165">
        <f>L23/'卒後中学（２）-1'!D23*100</f>
        <v>2.2988505747126435</v>
      </c>
      <c r="S23" s="166">
        <f>M23/'卒後中学（２）-1'!E23*100</f>
        <v>0</v>
      </c>
      <c r="T23" s="421" t="s">
        <v>83</v>
      </c>
      <c r="U23" s="423"/>
      <c r="V23" s="163">
        <f>SUM(V24:V27)</f>
        <v>2</v>
      </c>
      <c r="W23" s="162">
        <f t="shared" ref="W23:AX23" si="15">SUM(W24:W27)</f>
        <v>1</v>
      </c>
      <c r="X23" s="162">
        <f t="shared" si="15"/>
        <v>1</v>
      </c>
      <c r="Y23" s="163">
        <f t="shared" si="15"/>
        <v>2</v>
      </c>
      <c r="Z23" s="163">
        <f t="shared" si="15"/>
        <v>0</v>
      </c>
      <c r="AA23" s="163">
        <f>SUM(AA24:AA27)</f>
        <v>1</v>
      </c>
      <c r="AB23" s="163">
        <f t="shared" si="15"/>
        <v>1</v>
      </c>
      <c r="AC23" s="163">
        <f t="shared" si="15"/>
        <v>0</v>
      </c>
      <c r="AD23" s="163">
        <f t="shared" si="15"/>
        <v>1</v>
      </c>
      <c r="AE23" s="163">
        <f t="shared" si="15"/>
        <v>0</v>
      </c>
      <c r="AF23" s="163">
        <f>SUM(AF24:AF27)</f>
        <v>1</v>
      </c>
      <c r="AG23" s="163">
        <f t="shared" si="15"/>
        <v>0</v>
      </c>
      <c r="AH23" s="163">
        <f t="shared" si="15"/>
        <v>1</v>
      </c>
      <c r="AI23" s="163">
        <f t="shared" si="15"/>
        <v>1</v>
      </c>
      <c r="AJ23" s="162">
        <f t="shared" si="15"/>
        <v>0</v>
      </c>
      <c r="AK23" s="163">
        <f>SUM(AK24:AK27)</f>
        <v>0</v>
      </c>
      <c r="AL23" s="163">
        <f t="shared" si="15"/>
        <v>0</v>
      </c>
      <c r="AM23" s="163">
        <f t="shared" si="15"/>
        <v>0</v>
      </c>
      <c r="AN23" s="163">
        <f t="shared" si="15"/>
        <v>0</v>
      </c>
      <c r="AO23" s="163">
        <f t="shared" si="15"/>
        <v>0</v>
      </c>
      <c r="AP23" s="163">
        <f>SUM(AP24:AP27)</f>
        <v>0</v>
      </c>
      <c r="AQ23" s="163">
        <f t="shared" si="15"/>
        <v>0</v>
      </c>
      <c r="AR23" s="163">
        <f t="shared" si="15"/>
        <v>0</v>
      </c>
      <c r="AS23" s="163">
        <f t="shared" si="15"/>
        <v>0</v>
      </c>
      <c r="AT23" s="163">
        <f t="shared" si="15"/>
        <v>0</v>
      </c>
      <c r="AU23" s="163">
        <f>SUM(AU24:AU27)</f>
        <v>1</v>
      </c>
      <c r="AV23" s="163">
        <f t="shared" si="15"/>
        <v>1</v>
      </c>
      <c r="AW23" s="163">
        <f t="shared" si="15"/>
        <v>0</v>
      </c>
      <c r="AX23" s="163">
        <f t="shared" si="15"/>
        <v>0</v>
      </c>
      <c r="AY23" s="179">
        <v>0</v>
      </c>
    </row>
    <row r="24" spans="1:51" s="226" customFormat="1" ht="15.95" customHeight="1">
      <c r="A24" s="215"/>
      <c r="B24" s="216" t="s">
        <v>59</v>
      </c>
      <c r="C24" s="218">
        <v>0</v>
      </c>
      <c r="D24" s="219">
        <f t="shared" ref="D24:D60" si="16">E24+F24+G24+H24</f>
        <v>0</v>
      </c>
      <c r="E24" s="218">
        <v>0</v>
      </c>
      <c r="F24" s="218">
        <v>0</v>
      </c>
      <c r="G24" s="218">
        <v>0</v>
      </c>
      <c r="H24" s="218">
        <v>0</v>
      </c>
      <c r="I24" s="221">
        <v>0</v>
      </c>
      <c r="J24" s="217">
        <v>84</v>
      </c>
      <c r="K24" s="217">
        <f t="shared" si="4"/>
        <v>2</v>
      </c>
      <c r="L24" s="218">
        <v>2</v>
      </c>
      <c r="M24" s="217">
        <v>0</v>
      </c>
      <c r="N24" s="222">
        <f>'卒後中学（２）-1'!F24*100/'卒後中学（２）-1'!C24</f>
        <v>97.701149425287355</v>
      </c>
      <c r="O24" s="222">
        <f>'卒後中学（２）-1'!G24*100/'卒後中学（２）-1'!D24</f>
        <v>95.744680851063833</v>
      </c>
      <c r="P24" s="222">
        <f>'卒後中学（２）-1'!H24*100/'卒後中学（２）-1'!E24</f>
        <v>100</v>
      </c>
      <c r="Q24" s="222">
        <f>K24/'卒後中学（２）-1'!C24*100</f>
        <v>2.2988505747126435</v>
      </c>
      <c r="R24" s="223">
        <f>L24/'卒後中学（２）-1'!D24*100</f>
        <v>4.2553191489361701</v>
      </c>
      <c r="S24" s="224">
        <f>M24/'卒後中学（２）-1'!E24*100</f>
        <v>0</v>
      </c>
      <c r="T24" s="215"/>
      <c r="U24" s="216" t="s">
        <v>59</v>
      </c>
      <c r="V24" s="217">
        <f>W24+X24</f>
        <v>2</v>
      </c>
      <c r="W24" s="218">
        <v>1</v>
      </c>
      <c r="X24" s="217">
        <v>1</v>
      </c>
      <c r="Y24" s="218">
        <v>2</v>
      </c>
      <c r="Z24" s="218">
        <v>0</v>
      </c>
      <c r="AA24" s="218">
        <f t="shared" ref="AA24:AA27" si="17">SUM(AB24:AC24)</f>
        <v>1</v>
      </c>
      <c r="AB24" s="218">
        <v>1</v>
      </c>
      <c r="AC24" s="218">
        <v>0</v>
      </c>
      <c r="AD24" s="218">
        <v>1</v>
      </c>
      <c r="AE24" s="218">
        <v>0</v>
      </c>
      <c r="AF24" s="218">
        <f t="shared" ref="AF24:AF27" si="18">SUM(AG24:AH24)</f>
        <v>1</v>
      </c>
      <c r="AG24" s="218">
        <v>0</v>
      </c>
      <c r="AH24" s="218">
        <v>1</v>
      </c>
      <c r="AI24" s="218">
        <v>1</v>
      </c>
      <c r="AJ24" s="217">
        <v>0</v>
      </c>
      <c r="AK24" s="217">
        <f t="shared" ref="AK24:AK27" si="19">SUM(AL24:AM24)</f>
        <v>0</v>
      </c>
      <c r="AL24" s="218">
        <v>0</v>
      </c>
      <c r="AM24" s="218">
        <v>0</v>
      </c>
      <c r="AN24" s="218">
        <v>0</v>
      </c>
      <c r="AO24" s="217">
        <v>0</v>
      </c>
      <c r="AP24" s="218">
        <f t="shared" ref="AP24:AP27" si="20">SUM(AQ24:AR24)</f>
        <v>0</v>
      </c>
      <c r="AQ24" s="218">
        <v>0</v>
      </c>
      <c r="AR24" s="218">
        <v>0</v>
      </c>
      <c r="AS24" s="218">
        <v>0</v>
      </c>
      <c r="AT24" s="218">
        <v>0</v>
      </c>
      <c r="AU24" s="218">
        <v>1</v>
      </c>
      <c r="AV24" s="218">
        <v>1</v>
      </c>
      <c r="AW24" s="218">
        <v>0</v>
      </c>
      <c r="AX24" s="218">
        <v>0</v>
      </c>
      <c r="AY24" s="211">
        <f t="shared" ref="AY24" si="21">X24/V24*100</f>
        <v>50</v>
      </c>
    </row>
    <row r="25" spans="1:51" s="214" customFormat="1" ht="15.95" customHeight="1">
      <c r="A25" s="227"/>
      <c r="B25" s="204" t="s">
        <v>60</v>
      </c>
      <c r="C25" s="207">
        <v>0</v>
      </c>
      <c r="D25" s="209">
        <f t="shared" si="16"/>
        <v>0</v>
      </c>
      <c r="E25" s="207">
        <v>0</v>
      </c>
      <c r="F25" s="207">
        <v>0</v>
      </c>
      <c r="G25" s="207">
        <v>0</v>
      </c>
      <c r="H25" s="207">
        <v>0</v>
      </c>
      <c r="I25" s="205">
        <v>0</v>
      </c>
      <c r="J25" s="205">
        <v>15</v>
      </c>
      <c r="K25" s="205">
        <f t="shared" si="4"/>
        <v>0</v>
      </c>
      <c r="L25" s="207">
        <v>0</v>
      </c>
      <c r="M25" s="205">
        <v>0</v>
      </c>
      <c r="N25" s="210">
        <f>'卒後中学（２）-1'!F25*100/'卒後中学（２）-1'!C25</f>
        <v>100</v>
      </c>
      <c r="O25" s="210">
        <f>'卒後中学（２）-1'!G25*100/'卒後中学（２）-1'!D25</f>
        <v>100</v>
      </c>
      <c r="P25" s="210">
        <f>'卒後中学（２）-1'!H25*100/'卒後中学（２）-1'!E25</f>
        <v>100</v>
      </c>
      <c r="Q25" s="210">
        <f>K25/'卒後中学（２）-1'!C25*100</f>
        <v>0</v>
      </c>
      <c r="R25" s="211">
        <f>L25/'卒後中学（２）-1'!D25*100</f>
        <v>0</v>
      </c>
      <c r="S25" s="212">
        <f>M25/'卒後中学（２）-1'!E25*100</f>
        <v>0</v>
      </c>
      <c r="T25" s="227"/>
      <c r="U25" s="204" t="s">
        <v>60</v>
      </c>
      <c r="V25" s="217">
        <f t="shared" ref="V25:V27" si="22">W25+X25</f>
        <v>0</v>
      </c>
      <c r="W25" s="207">
        <v>0</v>
      </c>
      <c r="X25" s="205">
        <v>0</v>
      </c>
      <c r="Y25" s="207">
        <v>0</v>
      </c>
      <c r="Z25" s="207">
        <v>0</v>
      </c>
      <c r="AA25" s="205">
        <f t="shared" si="17"/>
        <v>0</v>
      </c>
      <c r="AB25" s="207">
        <v>0</v>
      </c>
      <c r="AC25" s="207">
        <v>0</v>
      </c>
      <c r="AD25" s="205">
        <v>0</v>
      </c>
      <c r="AE25" s="207">
        <v>0</v>
      </c>
      <c r="AF25" s="207">
        <f t="shared" si="18"/>
        <v>0</v>
      </c>
      <c r="AG25" s="207">
        <v>0</v>
      </c>
      <c r="AH25" s="207">
        <v>0</v>
      </c>
      <c r="AI25" s="207">
        <v>0</v>
      </c>
      <c r="AJ25" s="205">
        <v>0</v>
      </c>
      <c r="AK25" s="205">
        <f t="shared" si="19"/>
        <v>0</v>
      </c>
      <c r="AL25" s="205">
        <v>0</v>
      </c>
      <c r="AM25" s="207">
        <v>0</v>
      </c>
      <c r="AN25" s="207">
        <v>0</v>
      </c>
      <c r="AO25" s="205">
        <v>0</v>
      </c>
      <c r="AP25" s="207">
        <f t="shared" si="20"/>
        <v>0</v>
      </c>
      <c r="AQ25" s="207">
        <v>0</v>
      </c>
      <c r="AR25" s="205">
        <v>0</v>
      </c>
      <c r="AS25" s="207">
        <v>0</v>
      </c>
      <c r="AT25" s="205">
        <v>0</v>
      </c>
      <c r="AU25" s="207">
        <v>0</v>
      </c>
      <c r="AV25" s="207">
        <v>0</v>
      </c>
      <c r="AW25" s="205">
        <v>0</v>
      </c>
      <c r="AX25" s="207">
        <v>0</v>
      </c>
      <c r="AY25" s="212">
        <v>0</v>
      </c>
    </row>
    <row r="26" spans="1:51" s="214" customFormat="1" ht="15.95" customHeight="1">
      <c r="A26" s="227"/>
      <c r="B26" s="204" t="s">
        <v>61</v>
      </c>
      <c r="C26" s="207">
        <v>0</v>
      </c>
      <c r="D26" s="209">
        <f t="shared" si="16"/>
        <v>0</v>
      </c>
      <c r="E26" s="207">
        <v>0</v>
      </c>
      <c r="F26" s="207">
        <v>0</v>
      </c>
      <c r="G26" s="207">
        <v>0</v>
      </c>
      <c r="H26" s="207">
        <v>0</v>
      </c>
      <c r="I26" s="206">
        <v>0</v>
      </c>
      <c r="J26" s="205">
        <v>22</v>
      </c>
      <c r="K26" s="205">
        <f t="shared" si="4"/>
        <v>0</v>
      </c>
      <c r="L26" s="207">
        <v>0</v>
      </c>
      <c r="M26" s="205">
        <v>0</v>
      </c>
      <c r="N26" s="210">
        <f>'卒後中学（２）-1'!F26*100/'卒後中学（２）-1'!C26</f>
        <v>100</v>
      </c>
      <c r="O26" s="210">
        <f>'卒後中学（２）-1'!G26*100/'卒後中学（２）-1'!D26</f>
        <v>100</v>
      </c>
      <c r="P26" s="210">
        <f>'卒後中学（２）-1'!H26*100/'卒後中学（２）-1'!E26</f>
        <v>100</v>
      </c>
      <c r="Q26" s="210">
        <f>K26/'卒後中学（２）-1'!C26*100</f>
        <v>0</v>
      </c>
      <c r="R26" s="211">
        <f>L26/'卒後中学（２）-1'!D26*100</f>
        <v>0</v>
      </c>
      <c r="S26" s="212">
        <f>M26/'卒後中学（２）-1'!E26*100</f>
        <v>0</v>
      </c>
      <c r="T26" s="227"/>
      <c r="U26" s="204" t="s">
        <v>61</v>
      </c>
      <c r="V26" s="217">
        <f t="shared" si="22"/>
        <v>0</v>
      </c>
      <c r="W26" s="207">
        <v>0</v>
      </c>
      <c r="X26" s="205">
        <v>0</v>
      </c>
      <c r="Y26" s="205">
        <v>0</v>
      </c>
      <c r="Z26" s="207">
        <v>0</v>
      </c>
      <c r="AA26" s="207">
        <f t="shared" si="17"/>
        <v>0</v>
      </c>
      <c r="AB26" s="205">
        <v>0</v>
      </c>
      <c r="AC26" s="207">
        <v>0</v>
      </c>
      <c r="AD26" s="207">
        <v>0</v>
      </c>
      <c r="AE26" s="205">
        <v>0</v>
      </c>
      <c r="AF26" s="207">
        <f t="shared" si="18"/>
        <v>0</v>
      </c>
      <c r="AG26" s="207">
        <v>0</v>
      </c>
      <c r="AH26" s="205">
        <v>0</v>
      </c>
      <c r="AI26" s="207">
        <v>0</v>
      </c>
      <c r="AJ26" s="205">
        <v>0</v>
      </c>
      <c r="AK26" s="205">
        <f t="shared" si="19"/>
        <v>0</v>
      </c>
      <c r="AL26" s="205">
        <v>0</v>
      </c>
      <c r="AM26" s="207">
        <v>0</v>
      </c>
      <c r="AN26" s="207">
        <v>0</v>
      </c>
      <c r="AO26" s="205">
        <v>0</v>
      </c>
      <c r="AP26" s="207">
        <f t="shared" si="20"/>
        <v>0</v>
      </c>
      <c r="AQ26" s="205">
        <v>0</v>
      </c>
      <c r="AR26" s="207">
        <v>0</v>
      </c>
      <c r="AS26" s="207">
        <v>0</v>
      </c>
      <c r="AT26" s="205">
        <v>0</v>
      </c>
      <c r="AU26" s="207">
        <v>0</v>
      </c>
      <c r="AV26" s="205">
        <v>0</v>
      </c>
      <c r="AW26" s="207">
        <v>0</v>
      </c>
      <c r="AX26" s="205">
        <v>0</v>
      </c>
      <c r="AY26" s="212">
        <v>0</v>
      </c>
    </row>
    <row r="27" spans="1:51" s="239" customFormat="1" ht="15.95" customHeight="1">
      <c r="A27" s="228"/>
      <c r="B27" s="229" t="s">
        <v>51</v>
      </c>
      <c r="C27" s="231">
        <v>0</v>
      </c>
      <c r="D27" s="233">
        <f t="shared" si="16"/>
        <v>0</v>
      </c>
      <c r="E27" s="231">
        <v>0</v>
      </c>
      <c r="F27" s="231">
        <v>0</v>
      </c>
      <c r="G27" s="231">
        <v>0</v>
      </c>
      <c r="H27" s="231">
        <v>0</v>
      </c>
      <c r="I27" s="234">
        <v>0</v>
      </c>
      <c r="J27" s="230">
        <v>33</v>
      </c>
      <c r="K27" s="230">
        <f t="shared" si="4"/>
        <v>0</v>
      </c>
      <c r="L27" s="231">
        <v>0</v>
      </c>
      <c r="M27" s="230">
        <v>0</v>
      </c>
      <c r="N27" s="235">
        <f>'卒後中学（２）-1'!F27*100/'卒後中学（２）-1'!C27</f>
        <v>100</v>
      </c>
      <c r="O27" s="235">
        <f>'卒後中学（２）-1'!G27*100/'卒後中学（２）-1'!D27</f>
        <v>100</v>
      </c>
      <c r="P27" s="235">
        <f>'卒後中学（２）-1'!H27*100/'卒後中学（２）-1'!E27</f>
        <v>100</v>
      </c>
      <c r="Q27" s="235">
        <f>K27/'卒後中学（２）-1'!C27*100</f>
        <v>0</v>
      </c>
      <c r="R27" s="236">
        <f>L27/'卒後中学（２）-1'!D27*100</f>
        <v>0</v>
      </c>
      <c r="S27" s="237">
        <f>M27/'卒後中学（２）-1'!E27*100</f>
        <v>0</v>
      </c>
      <c r="T27" s="228"/>
      <c r="U27" s="229" t="s">
        <v>51</v>
      </c>
      <c r="V27" s="71">
        <f t="shared" si="22"/>
        <v>0</v>
      </c>
      <c r="W27" s="231">
        <v>0</v>
      </c>
      <c r="X27" s="230">
        <v>0</v>
      </c>
      <c r="Y27" s="231">
        <v>0</v>
      </c>
      <c r="Z27" s="231">
        <v>0</v>
      </c>
      <c r="AA27" s="231">
        <f t="shared" si="17"/>
        <v>0</v>
      </c>
      <c r="AB27" s="231">
        <v>0</v>
      </c>
      <c r="AC27" s="231">
        <v>0</v>
      </c>
      <c r="AD27" s="231">
        <v>0</v>
      </c>
      <c r="AE27" s="231">
        <v>0</v>
      </c>
      <c r="AF27" s="231">
        <f t="shared" si="18"/>
        <v>0</v>
      </c>
      <c r="AG27" s="231">
        <v>0</v>
      </c>
      <c r="AH27" s="231">
        <v>0</v>
      </c>
      <c r="AI27" s="231">
        <v>0</v>
      </c>
      <c r="AJ27" s="230">
        <v>0</v>
      </c>
      <c r="AK27" s="230">
        <f t="shared" si="19"/>
        <v>0</v>
      </c>
      <c r="AL27" s="231">
        <v>0</v>
      </c>
      <c r="AM27" s="231">
        <v>0</v>
      </c>
      <c r="AN27" s="231">
        <v>0</v>
      </c>
      <c r="AO27" s="230">
        <v>0</v>
      </c>
      <c r="AP27" s="231">
        <f t="shared" si="20"/>
        <v>0</v>
      </c>
      <c r="AQ27" s="231">
        <v>0</v>
      </c>
      <c r="AR27" s="231">
        <v>0</v>
      </c>
      <c r="AS27" s="231">
        <v>0</v>
      </c>
      <c r="AT27" s="231">
        <v>0</v>
      </c>
      <c r="AU27" s="231">
        <v>0</v>
      </c>
      <c r="AV27" s="231">
        <v>0</v>
      </c>
      <c r="AW27" s="231">
        <v>0</v>
      </c>
      <c r="AX27" s="231">
        <v>0</v>
      </c>
      <c r="AY27" s="237">
        <v>0</v>
      </c>
    </row>
    <row r="28" spans="1:51" s="167" customFormat="1" ht="15.95" customHeight="1">
      <c r="A28" s="421" t="s">
        <v>84</v>
      </c>
      <c r="B28" s="422"/>
      <c r="C28" s="162">
        <f t="shared" ref="C28:M28" si="23">C29+C30</f>
        <v>8</v>
      </c>
      <c r="D28" s="162">
        <f t="shared" si="16"/>
        <v>1</v>
      </c>
      <c r="E28" s="162">
        <f t="shared" si="23"/>
        <v>1</v>
      </c>
      <c r="F28" s="162">
        <f t="shared" si="23"/>
        <v>0</v>
      </c>
      <c r="G28" s="162">
        <f t="shared" si="23"/>
        <v>0</v>
      </c>
      <c r="H28" s="162">
        <f t="shared" si="23"/>
        <v>0</v>
      </c>
      <c r="I28" s="162">
        <f t="shared" si="23"/>
        <v>4</v>
      </c>
      <c r="J28" s="162">
        <f t="shared" si="23"/>
        <v>137</v>
      </c>
      <c r="K28" s="162">
        <f t="shared" si="4"/>
        <v>1</v>
      </c>
      <c r="L28" s="162">
        <f t="shared" si="23"/>
        <v>1</v>
      </c>
      <c r="M28" s="162">
        <f t="shared" si="23"/>
        <v>0</v>
      </c>
      <c r="N28" s="165">
        <f>'卒後中学（２）-1'!F28*100/'卒後中学（２）-1'!C28</f>
        <v>99.285714285714292</v>
      </c>
      <c r="O28" s="165">
        <f>'卒後中学（２）-1'!G28*100/'卒後中学（２）-1'!D28</f>
        <v>98.571428571428569</v>
      </c>
      <c r="P28" s="165">
        <f>'卒後中学（２）-1'!H28*100/'卒後中学（２）-1'!E28</f>
        <v>100</v>
      </c>
      <c r="Q28" s="165">
        <f>K28/'卒後中学（２）-1'!C28*100</f>
        <v>0.7142857142857143</v>
      </c>
      <c r="R28" s="179">
        <f>L28/'卒後中学（２）-1'!D28*100</f>
        <v>1.4285714285714286</v>
      </c>
      <c r="S28" s="166">
        <f>M28/'卒後中学（２）-1'!E28*100</f>
        <v>0</v>
      </c>
      <c r="T28" s="421" t="s">
        <v>84</v>
      </c>
      <c r="U28" s="423"/>
      <c r="V28" s="162">
        <f>V30+V29</f>
        <v>1</v>
      </c>
      <c r="W28" s="162">
        <f t="shared" ref="W28:X28" si="24">W29+W30</f>
        <v>1</v>
      </c>
      <c r="X28" s="162">
        <f t="shared" si="24"/>
        <v>0</v>
      </c>
      <c r="Y28" s="162">
        <f t="shared" ref="Y28:AX28" si="25">Y30+Y29</f>
        <v>1</v>
      </c>
      <c r="Z28" s="162">
        <f t="shared" si="25"/>
        <v>0</v>
      </c>
      <c r="AA28" s="162">
        <f>AA30+AA29</f>
        <v>0</v>
      </c>
      <c r="AB28" s="162">
        <f t="shared" si="25"/>
        <v>0</v>
      </c>
      <c r="AC28" s="162">
        <f t="shared" si="25"/>
        <v>0</v>
      </c>
      <c r="AD28" s="162">
        <f t="shared" si="25"/>
        <v>0</v>
      </c>
      <c r="AE28" s="162">
        <f t="shared" si="25"/>
        <v>0</v>
      </c>
      <c r="AF28" s="162">
        <f>AF30+AF29</f>
        <v>0</v>
      </c>
      <c r="AG28" s="162">
        <f t="shared" si="25"/>
        <v>0</v>
      </c>
      <c r="AH28" s="162">
        <f t="shared" si="25"/>
        <v>0</v>
      </c>
      <c r="AI28" s="162">
        <f t="shared" si="25"/>
        <v>0</v>
      </c>
      <c r="AJ28" s="162">
        <f t="shared" si="25"/>
        <v>0</v>
      </c>
      <c r="AK28" s="162">
        <f>AK30+AK29</f>
        <v>0</v>
      </c>
      <c r="AL28" s="162">
        <f t="shared" si="25"/>
        <v>0</v>
      </c>
      <c r="AM28" s="162">
        <f t="shared" si="25"/>
        <v>0</v>
      </c>
      <c r="AN28" s="162">
        <f t="shared" si="25"/>
        <v>0</v>
      </c>
      <c r="AO28" s="162">
        <f t="shared" si="25"/>
        <v>0</v>
      </c>
      <c r="AP28" s="162">
        <f>AP30+AP29</f>
        <v>1</v>
      </c>
      <c r="AQ28" s="162">
        <f t="shared" si="25"/>
        <v>1</v>
      </c>
      <c r="AR28" s="162">
        <f t="shared" si="25"/>
        <v>0</v>
      </c>
      <c r="AS28" s="162">
        <f t="shared" si="25"/>
        <v>1</v>
      </c>
      <c r="AT28" s="162">
        <f t="shared" si="25"/>
        <v>0</v>
      </c>
      <c r="AU28" s="162">
        <f>AU30+AU29</f>
        <v>1</v>
      </c>
      <c r="AV28" s="162">
        <f t="shared" si="25"/>
        <v>0</v>
      </c>
      <c r="AW28" s="162">
        <f t="shared" si="25"/>
        <v>0</v>
      </c>
      <c r="AX28" s="162">
        <f t="shared" si="25"/>
        <v>0</v>
      </c>
      <c r="AY28" s="179">
        <v>0</v>
      </c>
    </row>
    <row r="29" spans="1:51" s="226" customFormat="1" ht="15.95" customHeight="1">
      <c r="A29" s="240"/>
      <c r="B29" s="216" t="s">
        <v>115</v>
      </c>
      <c r="C29" s="218">
        <v>2</v>
      </c>
      <c r="D29" s="218">
        <f t="shared" si="16"/>
        <v>1</v>
      </c>
      <c r="E29" s="218">
        <v>1</v>
      </c>
      <c r="F29" s="218">
        <v>0</v>
      </c>
      <c r="G29" s="218">
        <v>0</v>
      </c>
      <c r="H29" s="218">
        <v>0</v>
      </c>
      <c r="I29" s="217">
        <v>1</v>
      </c>
      <c r="J29" s="217">
        <v>73</v>
      </c>
      <c r="K29" s="217">
        <f t="shared" si="4"/>
        <v>1</v>
      </c>
      <c r="L29" s="218">
        <v>1</v>
      </c>
      <c r="M29" s="217">
        <v>0</v>
      </c>
      <c r="N29" s="222">
        <f>'卒後中学（２）-1'!F29*100/'卒後中学（２）-1'!C29</f>
        <v>100</v>
      </c>
      <c r="O29" s="222">
        <f>'卒後中学（２）-1'!G29*100/'卒後中学（２）-1'!D29</f>
        <v>100</v>
      </c>
      <c r="P29" s="223">
        <f>'卒後中学（２）-1'!H29*100/'卒後中学（２）-1'!E29</f>
        <v>100</v>
      </c>
      <c r="Q29" s="222">
        <f>K29/'卒後中学（２）-1'!C29*100</f>
        <v>1.3333333333333335</v>
      </c>
      <c r="R29" s="223">
        <f>L29/'卒後中学（２）-1'!D29*100</f>
        <v>2.7027027027027026</v>
      </c>
      <c r="S29" s="224">
        <f>M29/'卒後中学（２）-1'!E29*100</f>
        <v>0</v>
      </c>
      <c r="T29" s="240"/>
      <c r="U29" s="216" t="s">
        <v>115</v>
      </c>
      <c r="V29" s="217">
        <f t="shared" ref="V29:V30" si="26">W29+X29</f>
        <v>1</v>
      </c>
      <c r="W29" s="218">
        <v>1</v>
      </c>
      <c r="X29" s="217">
        <v>0</v>
      </c>
      <c r="Y29" s="218">
        <v>1</v>
      </c>
      <c r="Z29" s="218">
        <v>0</v>
      </c>
      <c r="AA29" s="217">
        <f t="shared" ref="AA29:AA30" si="27">SUM(AB29:AC29)</f>
        <v>0</v>
      </c>
      <c r="AB29" s="218">
        <v>0</v>
      </c>
      <c r="AC29" s="218">
        <v>0</v>
      </c>
      <c r="AD29" s="217">
        <v>0</v>
      </c>
      <c r="AE29" s="218">
        <v>0</v>
      </c>
      <c r="AF29" s="217">
        <f t="shared" ref="AF29:AF30" si="28">SUM(AG29:AH29)</f>
        <v>0</v>
      </c>
      <c r="AG29" s="218">
        <v>0</v>
      </c>
      <c r="AH29" s="218">
        <v>0</v>
      </c>
      <c r="AI29" s="218">
        <v>0</v>
      </c>
      <c r="AJ29" s="217">
        <v>0</v>
      </c>
      <c r="AK29" s="217">
        <f t="shared" ref="AK29:AK30" si="29">SUM(AL29:AM29)</f>
        <v>0</v>
      </c>
      <c r="AL29" s="218">
        <v>0</v>
      </c>
      <c r="AM29" s="218">
        <v>0</v>
      </c>
      <c r="AN29" s="218">
        <v>0</v>
      </c>
      <c r="AO29" s="217">
        <v>0</v>
      </c>
      <c r="AP29" s="218">
        <f t="shared" ref="AP29:AP30" si="30">SUM(AQ29:AR29)</f>
        <v>1</v>
      </c>
      <c r="AQ29" s="218">
        <v>1</v>
      </c>
      <c r="AR29" s="218">
        <v>0</v>
      </c>
      <c r="AS29" s="218">
        <v>1</v>
      </c>
      <c r="AT29" s="217">
        <v>0</v>
      </c>
      <c r="AU29" s="218">
        <v>1</v>
      </c>
      <c r="AV29" s="218">
        <v>0</v>
      </c>
      <c r="AW29" s="218">
        <v>0</v>
      </c>
      <c r="AX29" s="218">
        <v>0</v>
      </c>
      <c r="AY29" s="224">
        <v>0</v>
      </c>
    </row>
    <row r="30" spans="1:51" s="239" customFormat="1" ht="15.95" customHeight="1">
      <c r="A30" s="241"/>
      <c r="B30" s="229" t="s">
        <v>62</v>
      </c>
      <c r="C30" s="231">
        <v>6</v>
      </c>
      <c r="D30" s="231">
        <f t="shared" si="16"/>
        <v>0</v>
      </c>
      <c r="E30" s="231">
        <v>0</v>
      </c>
      <c r="F30" s="231">
        <v>0</v>
      </c>
      <c r="G30" s="231">
        <v>0</v>
      </c>
      <c r="H30" s="231">
        <v>0</v>
      </c>
      <c r="I30" s="230">
        <v>3</v>
      </c>
      <c r="J30" s="230">
        <v>64</v>
      </c>
      <c r="K30" s="230">
        <f t="shared" si="4"/>
        <v>0</v>
      </c>
      <c r="L30" s="230">
        <v>0</v>
      </c>
      <c r="M30" s="230">
        <v>0</v>
      </c>
      <c r="N30" s="236">
        <f>'卒後中学（２）-1'!F30*100/'卒後中学（２）-1'!C30</f>
        <v>98.461538461538467</v>
      </c>
      <c r="O30" s="235">
        <f>'卒後中学（２）-1'!G30*100/'卒後中学（２）-1'!D30</f>
        <v>96.969696969696969</v>
      </c>
      <c r="P30" s="236">
        <f>'卒後中学（２）-1'!H30*100/'卒後中学（２）-1'!E30</f>
        <v>100</v>
      </c>
      <c r="Q30" s="235">
        <f>K30/'卒後中学（２）-1'!C30*100</f>
        <v>0</v>
      </c>
      <c r="R30" s="236">
        <f>L30/'卒後中学（２）-1'!D30*100</f>
        <v>0</v>
      </c>
      <c r="S30" s="237">
        <f>M30/'卒後中学（２）-1'!E30*100</f>
        <v>0</v>
      </c>
      <c r="T30" s="241"/>
      <c r="U30" s="229" t="s">
        <v>62</v>
      </c>
      <c r="V30" s="230">
        <f t="shared" si="26"/>
        <v>0</v>
      </c>
      <c r="W30" s="230">
        <v>0</v>
      </c>
      <c r="X30" s="230">
        <v>0</v>
      </c>
      <c r="Y30" s="230">
        <v>0</v>
      </c>
      <c r="Z30" s="231">
        <v>0</v>
      </c>
      <c r="AA30" s="231">
        <f t="shared" si="27"/>
        <v>0</v>
      </c>
      <c r="AB30" s="230">
        <v>0</v>
      </c>
      <c r="AC30" s="231">
        <v>0</v>
      </c>
      <c r="AD30" s="230">
        <v>0</v>
      </c>
      <c r="AE30" s="231">
        <v>0</v>
      </c>
      <c r="AF30" s="230">
        <f t="shared" si="28"/>
        <v>0</v>
      </c>
      <c r="AG30" s="231">
        <v>0</v>
      </c>
      <c r="AH30" s="231">
        <v>0</v>
      </c>
      <c r="AI30" s="231">
        <v>0</v>
      </c>
      <c r="AJ30" s="230">
        <v>0</v>
      </c>
      <c r="AK30" s="230">
        <f t="shared" si="29"/>
        <v>0</v>
      </c>
      <c r="AL30" s="231">
        <v>0</v>
      </c>
      <c r="AM30" s="231">
        <v>0</v>
      </c>
      <c r="AN30" s="231">
        <v>0</v>
      </c>
      <c r="AO30" s="230">
        <v>0</v>
      </c>
      <c r="AP30" s="231">
        <f t="shared" si="30"/>
        <v>0</v>
      </c>
      <c r="AQ30" s="231">
        <v>0</v>
      </c>
      <c r="AR30" s="231">
        <v>0</v>
      </c>
      <c r="AS30" s="230">
        <v>0</v>
      </c>
      <c r="AT30" s="231">
        <v>0</v>
      </c>
      <c r="AU30" s="231">
        <v>0</v>
      </c>
      <c r="AV30" s="231">
        <v>0</v>
      </c>
      <c r="AW30" s="230">
        <v>0</v>
      </c>
      <c r="AX30" s="230">
        <v>0</v>
      </c>
      <c r="AY30" s="236">
        <v>0</v>
      </c>
    </row>
    <row r="31" spans="1:51" s="167" customFormat="1" ht="15.95" customHeight="1">
      <c r="A31" s="421" t="s">
        <v>85</v>
      </c>
      <c r="B31" s="422"/>
      <c r="C31" s="162">
        <f>C32</f>
        <v>0</v>
      </c>
      <c r="D31" s="162">
        <f t="shared" si="16"/>
        <v>0</v>
      </c>
      <c r="E31" s="162">
        <f t="shared" ref="E31:S31" si="31">E32</f>
        <v>0</v>
      </c>
      <c r="F31" s="162">
        <f t="shared" si="31"/>
        <v>0</v>
      </c>
      <c r="G31" s="162">
        <f t="shared" si="31"/>
        <v>0</v>
      </c>
      <c r="H31" s="162">
        <f t="shared" si="31"/>
        <v>0</v>
      </c>
      <c r="I31" s="162">
        <f t="shared" si="31"/>
        <v>0</v>
      </c>
      <c r="J31" s="162">
        <f t="shared" si="31"/>
        <v>0</v>
      </c>
      <c r="K31" s="162">
        <f t="shared" si="4"/>
        <v>0</v>
      </c>
      <c r="L31" s="162">
        <f t="shared" si="31"/>
        <v>0</v>
      </c>
      <c r="M31" s="162">
        <f t="shared" si="31"/>
        <v>0</v>
      </c>
      <c r="N31" s="162">
        <f t="shared" si="31"/>
        <v>0</v>
      </c>
      <c r="O31" s="162">
        <f t="shared" si="31"/>
        <v>0</v>
      </c>
      <c r="P31" s="162">
        <f t="shared" si="31"/>
        <v>0</v>
      </c>
      <c r="Q31" s="162">
        <f t="shared" si="31"/>
        <v>0</v>
      </c>
      <c r="R31" s="162">
        <f t="shared" si="31"/>
        <v>0</v>
      </c>
      <c r="S31" s="162">
        <f t="shared" si="31"/>
        <v>0</v>
      </c>
      <c r="T31" s="421" t="s">
        <v>85</v>
      </c>
      <c r="U31" s="423"/>
      <c r="V31" s="162">
        <f>V32</f>
        <v>0</v>
      </c>
      <c r="W31" s="162">
        <f t="shared" ref="W31:AX31" si="32">W32</f>
        <v>0</v>
      </c>
      <c r="X31" s="162">
        <f t="shared" si="32"/>
        <v>0</v>
      </c>
      <c r="Y31" s="162">
        <f t="shared" si="32"/>
        <v>0</v>
      </c>
      <c r="Z31" s="162">
        <f t="shared" si="32"/>
        <v>0</v>
      </c>
      <c r="AA31" s="162">
        <f>AA32</f>
        <v>0</v>
      </c>
      <c r="AB31" s="162">
        <f t="shared" si="32"/>
        <v>0</v>
      </c>
      <c r="AC31" s="162">
        <f t="shared" si="32"/>
        <v>0</v>
      </c>
      <c r="AD31" s="162">
        <f t="shared" si="32"/>
        <v>0</v>
      </c>
      <c r="AE31" s="162">
        <f t="shared" si="32"/>
        <v>0</v>
      </c>
      <c r="AF31" s="162">
        <f>AF32</f>
        <v>0</v>
      </c>
      <c r="AG31" s="162">
        <f t="shared" si="32"/>
        <v>0</v>
      </c>
      <c r="AH31" s="162">
        <f t="shared" si="32"/>
        <v>0</v>
      </c>
      <c r="AI31" s="162">
        <f t="shared" si="32"/>
        <v>0</v>
      </c>
      <c r="AJ31" s="162">
        <f t="shared" si="32"/>
        <v>0</v>
      </c>
      <c r="AK31" s="162">
        <f>AK32</f>
        <v>0</v>
      </c>
      <c r="AL31" s="162">
        <f t="shared" si="32"/>
        <v>0</v>
      </c>
      <c r="AM31" s="162">
        <f t="shared" si="32"/>
        <v>0</v>
      </c>
      <c r="AN31" s="162">
        <f t="shared" si="32"/>
        <v>0</v>
      </c>
      <c r="AO31" s="162">
        <f t="shared" si="32"/>
        <v>0</v>
      </c>
      <c r="AP31" s="162">
        <f>AP32</f>
        <v>0</v>
      </c>
      <c r="AQ31" s="162">
        <f t="shared" si="32"/>
        <v>0</v>
      </c>
      <c r="AR31" s="162">
        <f t="shared" si="32"/>
        <v>0</v>
      </c>
      <c r="AS31" s="162">
        <f t="shared" si="32"/>
        <v>0</v>
      </c>
      <c r="AT31" s="162">
        <f t="shared" si="32"/>
        <v>0</v>
      </c>
      <c r="AU31" s="162">
        <f>AU32</f>
        <v>0</v>
      </c>
      <c r="AV31" s="162">
        <f t="shared" si="32"/>
        <v>0</v>
      </c>
      <c r="AW31" s="162">
        <f t="shared" si="32"/>
        <v>0</v>
      </c>
      <c r="AX31" s="162">
        <f t="shared" si="32"/>
        <v>0</v>
      </c>
      <c r="AY31" s="179">
        <v>0</v>
      </c>
    </row>
    <row r="32" spans="1:51" ht="15.95" customHeight="1">
      <c r="A32" s="306"/>
      <c r="B32" s="82" t="s">
        <v>116</v>
      </c>
      <c r="C32" s="70">
        <v>0</v>
      </c>
      <c r="D32" s="70">
        <f t="shared" si="16"/>
        <v>0</v>
      </c>
      <c r="E32" s="70">
        <v>0</v>
      </c>
      <c r="F32" s="70">
        <v>0</v>
      </c>
      <c r="G32" s="70">
        <v>0</v>
      </c>
      <c r="H32" s="70">
        <v>0</v>
      </c>
      <c r="I32" s="85">
        <v>0</v>
      </c>
      <c r="J32" s="71">
        <v>0</v>
      </c>
      <c r="K32" s="71">
        <f t="shared" si="4"/>
        <v>0</v>
      </c>
      <c r="L32" s="71">
        <v>0</v>
      </c>
      <c r="M32" s="71">
        <v>0</v>
      </c>
      <c r="N32" s="72">
        <v>0</v>
      </c>
      <c r="O32" s="72">
        <v>0</v>
      </c>
      <c r="P32" s="73">
        <v>0</v>
      </c>
      <c r="Q32" s="73">
        <v>0</v>
      </c>
      <c r="R32" s="73">
        <v>0</v>
      </c>
      <c r="S32" s="73">
        <v>0</v>
      </c>
      <c r="T32" s="306"/>
      <c r="U32" s="82" t="s">
        <v>116</v>
      </c>
      <c r="V32" s="71">
        <f>W32+X32</f>
        <v>0</v>
      </c>
      <c r="W32" s="71">
        <v>0</v>
      </c>
      <c r="X32" s="71">
        <v>0</v>
      </c>
      <c r="Y32" s="71">
        <v>0</v>
      </c>
      <c r="Z32" s="83">
        <v>0</v>
      </c>
      <c r="AA32" s="71">
        <f>SUM(AB32:AC32)</f>
        <v>0</v>
      </c>
      <c r="AB32" s="71">
        <v>0</v>
      </c>
      <c r="AC32" s="71">
        <v>0</v>
      </c>
      <c r="AD32" s="71">
        <v>0</v>
      </c>
      <c r="AE32" s="71">
        <v>0</v>
      </c>
      <c r="AF32" s="70">
        <f>SUM(AG32:AH32)</f>
        <v>0</v>
      </c>
      <c r="AG32" s="71">
        <v>0</v>
      </c>
      <c r="AH32" s="70">
        <v>0</v>
      </c>
      <c r="AI32" s="70">
        <v>0</v>
      </c>
      <c r="AJ32" s="71">
        <v>0</v>
      </c>
      <c r="AK32" s="71">
        <f>SUM(AL32:AM32)</f>
        <v>0</v>
      </c>
      <c r="AL32" s="70">
        <v>0</v>
      </c>
      <c r="AM32" s="70">
        <v>0</v>
      </c>
      <c r="AN32" s="70">
        <v>0</v>
      </c>
      <c r="AO32" s="71">
        <v>0</v>
      </c>
      <c r="AP32" s="70">
        <f>SUM(AQ32:AR32)</f>
        <v>0</v>
      </c>
      <c r="AQ32" s="71">
        <v>0</v>
      </c>
      <c r="AR32" s="83">
        <v>0</v>
      </c>
      <c r="AS32" s="13">
        <v>0</v>
      </c>
      <c r="AT32" s="70">
        <v>0</v>
      </c>
      <c r="AU32" s="70">
        <v>0</v>
      </c>
      <c r="AV32" s="70">
        <v>0</v>
      </c>
      <c r="AW32" s="70">
        <v>0</v>
      </c>
      <c r="AX32" s="71">
        <v>0</v>
      </c>
      <c r="AY32" s="156">
        <v>0</v>
      </c>
    </row>
    <row r="33" spans="1:51" s="167" customFormat="1" ht="15.95" customHeight="1">
      <c r="A33" s="421" t="s">
        <v>86</v>
      </c>
      <c r="B33" s="422"/>
      <c r="C33" s="162">
        <f t="shared" ref="C33:M33" si="33">C34+C35+C36</f>
        <v>4</v>
      </c>
      <c r="D33" s="162">
        <f t="shared" si="16"/>
        <v>1</v>
      </c>
      <c r="E33" s="162">
        <f t="shared" si="33"/>
        <v>1</v>
      </c>
      <c r="F33" s="162">
        <f t="shared" si="33"/>
        <v>0</v>
      </c>
      <c r="G33" s="162">
        <f t="shared" si="33"/>
        <v>0</v>
      </c>
      <c r="H33" s="162">
        <f t="shared" si="33"/>
        <v>0</v>
      </c>
      <c r="I33" s="162">
        <f t="shared" si="33"/>
        <v>7</v>
      </c>
      <c r="J33" s="162">
        <f t="shared" si="33"/>
        <v>274</v>
      </c>
      <c r="K33" s="162">
        <f t="shared" si="4"/>
        <v>1</v>
      </c>
      <c r="L33" s="162">
        <f t="shared" si="33"/>
        <v>1</v>
      </c>
      <c r="M33" s="162">
        <f t="shared" si="33"/>
        <v>0</v>
      </c>
      <c r="N33" s="165">
        <f>'卒後中学（２）-1'!F33*100/'卒後中学（２）-1'!C33</f>
        <v>100</v>
      </c>
      <c r="O33" s="165">
        <f>'卒後中学（２）-1'!G33*100/'卒後中学（２）-1'!D33</f>
        <v>100</v>
      </c>
      <c r="P33" s="165">
        <f>'卒後中学（２）-1'!H33*100/'卒後中学（２）-1'!E33</f>
        <v>100</v>
      </c>
      <c r="Q33" s="165">
        <f>K33/'卒後中学（２）-1'!C33*100</f>
        <v>0.36363636363636365</v>
      </c>
      <c r="R33" s="179">
        <f>L33/'卒後中学（２）-1'!D33*100</f>
        <v>0.80645161290322576</v>
      </c>
      <c r="S33" s="166">
        <f>M33/'卒後中学（２）-1'!E33*100</f>
        <v>0</v>
      </c>
      <c r="T33" s="421" t="s">
        <v>86</v>
      </c>
      <c r="U33" s="423"/>
      <c r="V33" s="162">
        <f>SUM(V34:V36)</f>
        <v>1</v>
      </c>
      <c r="W33" s="162">
        <f t="shared" ref="W33:X33" si="34">W34+W35+W36</f>
        <v>0</v>
      </c>
      <c r="X33" s="162">
        <f t="shared" si="34"/>
        <v>1</v>
      </c>
      <c r="Y33" s="162">
        <f t="shared" ref="Y33:AX33" si="35">SUM(Y34:Y36)</f>
        <v>1</v>
      </c>
      <c r="Z33" s="162">
        <f t="shared" si="35"/>
        <v>0</v>
      </c>
      <c r="AA33" s="162">
        <f>SUM(AA34:AA36)</f>
        <v>0</v>
      </c>
      <c r="AB33" s="162">
        <f t="shared" si="35"/>
        <v>0</v>
      </c>
      <c r="AC33" s="162">
        <f t="shared" si="35"/>
        <v>0</v>
      </c>
      <c r="AD33" s="162">
        <f t="shared" si="35"/>
        <v>0</v>
      </c>
      <c r="AE33" s="162">
        <f t="shared" si="35"/>
        <v>0</v>
      </c>
      <c r="AF33" s="162">
        <f>SUM(AF34:AF36)</f>
        <v>1</v>
      </c>
      <c r="AG33" s="162">
        <f t="shared" si="35"/>
        <v>0</v>
      </c>
      <c r="AH33" s="162">
        <f t="shared" si="35"/>
        <v>1</v>
      </c>
      <c r="AI33" s="162">
        <f t="shared" si="35"/>
        <v>1</v>
      </c>
      <c r="AJ33" s="162">
        <f t="shared" si="35"/>
        <v>0</v>
      </c>
      <c r="AK33" s="162">
        <f>SUM(AK34:AK36)</f>
        <v>0</v>
      </c>
      <c r="AL33" s="162">
        <f t="shared" si="35"/>
        <v>0</v>
      </c>
      <c r="AM33" s="162">
        <f t="shared" si="35"/>
        <v>0</v>
      </c>
      <c r="AN33" s="162">
        <f t="shared" si="35"/>
        <v>0</v>
      </c>
      <c r="AO33" s="162">
        <f t="shared" si="35"/>
        <v>0</v>
      </c>
      <c r="AP33" s="162">
        <f>SUM(AP34:AP36)</f>
        <v>0</v>
      </c>
      <c r="AQ33" s="162">
        <f t="shared" si="35"/>
        <v>0</v>
      </c>
      <c r="AR33" s="162">
        <f t="shared" si="35"/>
        <v>0</v>
      </c>
      <c r="AS33" s="162">
        <f t="shared" si="35"/>
        <v>0</v>
      </c>
      <c r="AT33" s="162">
        <f t="shared" si="35"/>
        <v>0</v>
      </c>
      <c r="AU33" s="162">
        <f>SUM(AU34:AU36)</f>
        <v>0</v>
      </c>
      <c r="AV33" s="162">
        <f t="shared" si="35"/>
        <v>1</v>
      </c>
      <c r="AW33" s="162">
        <f t="shared" si="35"/>
        <v>0</v>
      </c>
      <c r="AX33" s="162">
        <f t="shared" si="35"/>
        <v>0</v>
      </c>
      <c r="AY33" s="179">
        <v>0</v>
      </c>
    </row>
    <row r="34" spans="1:51" s="226" customFormat="1" ht="15.95" customHeight="1">
      <c r="A34" s="240"/>
      <c r="B34" s="216" t="s">
        <v>63</v>
      </c>
      <c r="C34" s="218">
        <v>3</v>
      </c>
      <c r="D34" s="218">
        <f t="shared" si="16"/>
        <v>1</v>
      </c>
      <c r="E34" s="218">
        <v>1</v>
      </c>
      <c r="F34" s="218">
        <v>0</v>
      </c>
      <c r="G34" s="218">
        <v>0</v>
      </c>
      <c r="H34" s="218">
        <v>0</v>
      </c>
      <c r="I34" s="217">
        <v>3</v>
      </c>
      <c r="J34" s="217">
        <v>144</v>
      </c>
      <c r="K34" s="217">
        <f t="shared" si="4"/>
        <v>1</v>
      </c>
      <c r="L34" s="218">
        <v>1</v>
      </c>
      <c r="M34" s="217">
        <v>0</v>
      </c>
      <c r="N34" s="222">
        <f>'卒後中学（２）-1'!F34*100/'卒後中学（２）-1'!C34</f>
        <v>100</v>
      </c>
      <c r="O34" s="222">
        <f>'卒後中学（２）-1'!G34*100/'卒後中学（２）-1'!D34</f>
        <v>100</v>
      </c>
      <c r="P34" s="222">
        <f>'卒後中学（２）-1'!H34*100/'卒後中学（２）-1'!E34</f>
        <v>100</v>
      </c>
      <c r="Q34" s="222">
        <f>K34/'卒後中学（２）-1'!C34*100</f>
        <v>0.68965517241379315</v>
      </c>
      <c r="R34" s="223">
        <f>L34/'卒後中学（２）-1'!D34*100</f>
        <v>1.6129032258064515</v>
      </c>
      <c r="S34" s="224">
        <f>M34/'卒後中学（２）-1'!E34*100</f>
        <v>0</v>
      </c>
      <c r="T34" s="240"/>
      <c r="U34" s="216" t="s">
        <v>63</v>
      </c>
      <c r="V34" s="217">
        <f t="shared" ref="V34:V36" si="36">W34+X34</f>
        <v>1</v>
      </c>
      <c r="W34" s="218">
        <v>0</v>
      </c>
      <c r="X34" s="217">
        <v>1</v>
      </c>
      <c r="Y34" s="218">
        <v>1</v>
      </c>
      <c r="Z34" s="218">
        <v>0</v>
      </c>
      <c r="AA34" s="218">
        <f t="shared" ref="AA34:AA36" si="37">SUM(AB34:AC34)</f>
        <v>0</v>
      </c>
      <c r="AB34" s="218">
        <v>0</v>
      </c>
      <c r="AC34" s="218">
        <v>0</v>
      </c>
      <c r="AD34" s="217">
        <v>0</v>
      </c>
      <c r="AE34" s="225">
        <v>0</v>
      </c>
      <c r="AF34" s="218">
        <f t="shared" ref="AF34:AF36" si="38">SUM(AG34:AH34)</f>
        <v>1</v>
      </c>
      <c r="AG34" s="218">
        <v>0</v>
      </c>
      <c r="AH34" s="218">
        <v>1</v>
      </c>
      <c r="AI34" s="217">
        <v>1</v>
      </c>
      <c r="AJ34" s="217">
        <v>0</v>
      </c>
      <c r="AK34" s="217">
        <f t="shared" ref="AK34:AK36" si="39">SUM(AL34:AM34)</f>
        <v>0</v>
      </c>
      <c r="AL34" s="218">
        <v>0</v>
      </c>
      <c r="AM34" s="218">
        <v>0</v>
      </c>
      <c r="AN34" s="218">
        <v>0</v>
      </c>
      <c r="AO34" s="217">
        <v>0</v>
      </c>
      <c r="AP34" s="218">
        <f t="shared" ref="AP34:AP36" si="40">SUM(AQ34:AR34)</f>
        <v>0</v>
      </c>
      <c r="AQ34" s="217">
        <v>0</v>
      </c>
      <c r="AR34" s="242">
        <v>0</v>
      </c>
      <c r="AS34" s="242">
        <v>0</v>
      </c>
      <c r="AT34" s="242">
        <v>0</v>
      </c>
      <c r="AU34" s="242">
        <v>0</v>
      </c>
      <c r="AV34" s="225">
        <v>1</v>
      </c>
      <c r="AW34" s="217">
        <v>0</v>
      </c>
      <c r="AX34" s="242">
        <v>0</v>
      </c>
      <c r="AY34" s="211">
        <f t="shared" ref="AY34" si="41">X34/V34*100</f>
        <v>100</v>
      </c>
    </row>
    <row r="35" spans="1:51" s="214" customFormat="1" ht="15.95" customHeight="1">
      <c r="A35" s="243"/>
      <c r="B35" s="204" t="s">
        <v>64</v>
      </c>
      <c r="C35" s="207">
        <v>0</v>
      </c>
      <c r="D35" s="207">
        <f t="shared" si="16"/>
        <v>0</v>
      </c>
      <c r="E35" s="207">
        <v>0</v>
      </c>
      <c r="F35" s="207">
        <v>0</v>
      </c>
      <c r="G35" s="207">
        <v>0</v>
      </c>
      <c r="H35" s="207">
        <v>0</v>
      </c>
      <c r="I35" s="205">
        <v>3</v>
      </c>
      <c r="J35" s="205">
        <v>70</v>
      </c>
      <c r="K35" s="205">
        <f t="shared" si="4"/>
        <v>0</v>
      </c>
      <c r="L35" s="207">
        <v>0</v>
      </c>
      <c r="M35" s="205">
        <v>0</v>
      </c>
      <c r="N35" s="210">
        <f>'卒後中学（２）-1'!F35*100/'卒後中学（２）-1'!C35</f>
        <v>100</v>
      </c>
      <c r="O35" s="210">
        <f>'卒後中学（２）-1'!G35*100/'卒後中学（２）-1'!D35</f>
        <v>100</v>
      </c>
      <c r="P35" s="211">
        <f>'卒後中学（２）-1'!H35*100/'卒後中学（２）-1'!E35</f>
        <v>100</v>
      </c>
      <c r="Q35" s="210">
        <f>K35/'卒後中学（２）-1'!C35*100</f>
        <v>0</v>
      </c>
      <c r="R35" s="211">
        <f>L35/'卒後中学（２）-1'!D35*100</f>
        <v>0</v>
      </c>
      <c r="S35" s="212">
        <f>M35/'卒後中学（２）-1'!E35*100</f>
        <v>0</v>
      </c>
      <c r="T35" s="243"/>
      <c r="U35" s="204" t="s">
        <v>64</v>
      </c>
      <c r="V35" s="205">
        <f t="shared" si="36"/>
        <v>0</v>
      </c>
      <c r="W35" s="207">
        <v>0</v>
      </c>
      <c r="X35" s="205">
        <v>0</v>
      </c>
      <c r="Y35" s="207">
        <v>0</v>
      </c>
      <c r="Z35" s="207">
        <v>0</v>
      </c>
      <c r="AA35" s="207">
        <f t="shared" si="37"/>
        <v>0</v>
      </c>
      <c r="AB35" s="205">
        <v>0</v>
      </c>
      <c r="AC35" s="207">
        <v>0</v>
      </c>
      <c r="AD35" s="207">
        <v>0</v>
      </c>
      <c r="AE35" s="207">
        <v>0</v>
      </c>
      <c r="AF35" s="207">
        <f t="shared" si="38"/>
        <v>0</v>
      </c>
      <c r="AG35" s="205">
        <v>0</v>
      </c>
      <c r="AH35" s="207">
        <v>0</v>
      </c>
      <c r="AI35" s="207">
        <v>0</v>
      </c>
      <c r="AJ35" s="205">
        <v>0</v>
      </c>
      <c r="AK35" s="205">
        <f t="shared" si="39"/>
        <v>0</v>
      </c>
      <c r="AL35" s="205">
        <v>0</v>
      </c>
      <c r="AM35" s="207">
        <v>0</v>
      </c>
      <c r="AN35" s="207">
        <v>0</v>
      </c>
      <c r="AO35" s="205">
        <v>0</v>
      </c>
      <c r="AP35" s="207">
        <f t="shared" si="40"/>
        <v>0</v>
      </c>
      <c r="AQ35" s="207">
        <v>0</v>
      </c>
      <c r="AR35" s="207">
        <v>0</v>
      </c>
      <c r="AS35" s="205">
        <v>0</v>
      </c>
      <c r="AT35" s="244">
        <v>0</v>
      </c>
      <c r="AU35" s="244">
        <v>0</v>
      </c>
      <c r="AV35" s="244">
        <v>0</v>
      </c>
      <c r="AW35" s="244">
        <v>0</v>
      </c>
      <c r="AX35" s="244">
        <v>0</v>
      </c>
      <c r="AY35" s="212">
        <v>0</v>
      </c>
    </row>
    <row r="36" spans="1:51" s="239" customFormat="1" ht="15.95" customHeight="1">
      <c r="A36" s="241"/>
      <c r="B36" s="229" t="s">
        <v>117</v>
      </c>
      <c r="C36" s="231">
        <v>1</v>
      </c>
      <c r="D36" s="231">
        <f t="shared" si="16"/>
        <v>0</v>
      </c>
      <c r="E36" s="231">
        <v>0</v>
      </c>
      <c r="F36" s="230">
        <v>0</v>
      </c>
      <c r="G36" s="231">
        <v>0</v>
      </c>
      <c r="H36" s="231">
        <v>0</v>
      </c>
      <c r="I36" s="230">
        <v>1</v>
      </c>
      <c r="J36" s="230">
        <v>60</v>
      </c>
      <c r="K36" s="231">
        <f t="shared" si="4"/>
        <v>0</v>
      </c>
      <c r="L36" s="231">
        <v>0</v>
      </c>
      <c r="M36" s="230">
        <v>0</v>
      </c>
      <c r="N36" s="235">
        <f>'卒後中学（２）-1'!F36*100/'卒後中学（２）-1'!C36</f>
        <v>100</v>
      </c>
      <c r="O36" s="236">
        <f>'卒後中学（２）-1'!G36*100/'卒後中学（２）-1'!D36</f>
        <v>100</v>
      </c>
      <c r="P36" s="236">
        <f>'卒後中学（２）-1'!H36*100/'卒後中学（２）-1'!E36</f>
        <v>100</v>
      </c>
      <c r="Q36" s="236">
        <f>K36/'卒後中学（２）-1'!C36*100</f>
        <v>0</v>
      </c>
      <c r="R36" s="245">
        <f>L36/'卒後中学（２）-1'!D36*100</f>
        <v>0</v>
      </c>
      <c r="S36" s="237">
        <f>M36/'卒後中学（２）-1'!E36*100</f>
        <v>0</v>
      </c>
      <c r="T36" s="241"/>
      <c r="U36" s="229" t="s">
        <v>117</v>
      </c>
      <c r="V36" s="231">
        <f t="shared" si="36"/>
        <v>0</v>
      </c>
      <c r="W36" s="231">
        <v>0</v>
      </c>
      <c r="X36" s="230">
        <v>0</v>
      </c>
      <c r="Y36" s="231">
        <v>0</v>
      </c>
      <c r="Z36" s="231">
        <v>0</v>
      </c>
      <c r="AA36" s="231">
        <f t="shared" si="37"/>
        <v>0</v>
      </c>
      <c r="AB36" s="231">
        <v>0</v>
      </c>
      <c r="AC36" s="231">
        <v>0</v>
      </c>
      <c r="AD36" s="231">
        <v>0</v>
      </c>
      <c r="AE36" s="231">
        <v>0</v>
      </c>
      <c r="AF36" s="230">
        <f t="shared" si="38"/>
        <v>0</v>
      </c>
      <c r="AG36" s="231">
        <v>0</v>
      </c>
      <c r="AH36" s="231">
        <v>0</v>
      </c>
      <c r="AI36" s="231">
        <v>0</v>
      </c>
      <c r="AJ36" s="230">
        <v>0</v>
      </c>
      <c r="AK36" s="230">
        <f t="shared" si="39"/>
        <v>0</v>
      </c>
      <c r="AL36" s="231">
        <v>0</v>
      </c>
      <c r="AM36" s="230">
        <v>0</v>
      </c>
      <c r="AN36" s="231">
        <v>0</v>
      </c>
      <c r="AO36" s="230">
        <v>0</v>
      </c>
      <c r="AP36" s="230">
        <f t="shared" si="40"/>
        <v>0</v>
      </c>
      <c r="AQ36" s="231">
        <v>0</v>
      </c>
      <c r="AR36" s="231">
        <v>0</v>
      </c>
      <c r="AS36" s="230">
        <v>0</v>
      </c>
      <c r="AT36" s="231">
        <v>0</v>
      </c>
      <c r="AU36" s="230">
        <v>0</v>
      </c>
      <c r="AV36" s="246">
        <v>0</v>
      </c>
      <c r="AW36" s="230">
        <v>0</v>
      </c>
      <c r="AX36" s="238">
        <v>0</v>
      </c>
      <c r="AY36" s="237">
        <v>0</v>
      </c>
    </row>
    <row r="37" spans="1:51" s="167" customFormat="1" ht="15.95" customHeight="1">
      <c r="A37" s="421" t="s">
        <v>87</v>
      </c>
      <c r="B37" s="422"/>
      <c r="C37" s="162">
        <f t="shared" ref="C37:M37" si="42">C38+C39+C40</f>
        <v>7</v>
      </c>
      <c r="D37" s="162">
        <f t="shared" si="16"/>
        <v>0</v>
      </c>
      <c r="E37" s="162">
        <f t="shared" si="42"/>
        <v>0</v>
      </c>
      <c r="F37" s="162">
        <f t="shared" si="42"/>
        <v>0</v>
      </c>
      <c r="G37" s="162">
        <f t="shared" si="42"/>
        <v>0</v>
      </c>
      <c r="H37" s="162">
        <f t="shared" si="42"/>
        <v>0</v>
      </c>
      <c r="I37" s="162">
        <f t="shared" si="42"/>
        <v>3</v>
      </c>
      <c r="J37" s="162">
        <f t="shared" si="42"/>
        <v>340</v>
      </c>
      <c r="K37" s="162">
        <f t="shared" si="4"/>
        <v>0</v>
      </c>
      <c r="L37" s="162">
        <f t="shared" si="42"/>
        <v>0</v>
      </c>
      <c r="M37" s="162">
        <f t="shared" si="42"/>
        <v>0</v>
      </c>
      <c r="N37" s="179">
        <f>'卒後中学（２）-1'!F37*100/'卒後中学（２）-1'!C37</f>
        <v>99.135446685878961</v>
      </c>
      <c r="O37" s="179">
        <f>'卒後中学（２）-1'!G37*100/'卒後中学（２）-1'!D37</f>
        <v>98.76543209876543</v>
      </c>
      <c r="P37" s="179">
        <f>'卒後中学（２）-1'!H37*100/'卒後中学（２）-1'!E37</f>
        <v>99.459459459459453</v>
      </c>
      <c r="Q37" s="179">
        <f>K37/'卒後中学（２）-1'!C37*100</f>
        <v>0</v>
      </c>
      <c r="R37" s="168">
        <f>L37/'卒後中学（２）-1'!D37*100</f>
        <v>0</v>
      </c>
      <c r="S37" s="166">
        <f>M37/'卒後中学（２）-1'!E37*100</f>
        <v>0</v>
      </c>
      <c r="T37" s="421" t="s">
        <v>87</v>
      </c>
      <c r="U37" s="423"/>
      <c r="V37" s="162">
        <f>SUM(V38:V40)</f>
        <v>0</v>
      </c>
      <c r="W37" s="162">
        <f t="shared" ref="W37:X37" si="43">W38+W39+W40</f>
        <v>0</v>
      </c>
      <c r="X37" s="162">
        <f t="shared" si="43"/>
        <v>0</v>
      </c>
      <c r="Y37" s="162">
        <f t="shared" ref="Y37:AX37" si="44">SUM(Y38:Y40)</f>
        <v>0</v>
      </c>
      <c r="Z37" s="162">
        <f t="shared" si="44"/>
        <v>0</v>
      </c>
      <c r="AA37" s="162">
        <f>SUM(AA38:AA40)</f>
        <v>0</v>
      </c>
      <c r="AB37" s="162">
        <f t="shared" si="44"/>
        <v>0</v>
      </c>
      <c r="AC37" s="162">
        <f t="shared" si="44"/>
        <v>0</v>
      </c>
      <c r="AD37" s="162">
        <f t="shared" si="44"/>
        <v>0</v>
      </c>
      <c r="AE37" s="162">
        <f t="shared" si="44"/>
        <v>0</v>
      </c>
      <c r="AF37" s="162">
        <f>SUM(AF38:AF40)</f>
        <v>0</v>
      </c>
      <c r="AG37" s="162">
        <f t="shared" si="44"/>
        <v>0</v>
      </c>
      <c r="AH37" s="162">
        <f t="shared" si="44"/>
        <v>0</v>
      </c>
      <c r="AI37" s="162">
        <f t="shared" si="44"/>
        <v>0</v>
      </c>
      <c r="AJ37" s="162">
        <f t="shared" si="44"/>
        <v>0</v>
      </c>
      <c r="AK37" s="162">
        <f>SUM(AK38:AK40)</f>
        <v>0</v>
      </c>
      <c r="AL37" s="162">
        <f t="shared" si="44"/>
        <v>0</v>
      </c>
      <c r="AM37" s="162">
        <f t="shared" si="44"/>
        <v>0</v>
      </c>
      <c r="AN37" s="162">
        <f t="shared" si="44"/>
        <v>0</v>
      </c>
      <c r="AO37" s="162">
        <f t="shared" si="44"/>
        <v>0</v>
      </c>
      <c r="AP37" s="162">
        <f>SUM(AP38:AP40)</f>
        <v>0</v>
      </c>
      <c r="AQ37" s="162">
        <f t="shared" si="44"/>
        <v>0</v>
      </c>
      <c r="AR37" s="162">
        <f t="shared" si="44"/>
        <v>0</v>
      </c>
      <c r="AS37" s="162">
        <f t="shared" si="44"/>
        <v>0</v>
      </c>
      <c r="AT37" s="162">
        <f t="shared" si="44"/>
        <v>0</v>
      </c>
      <c r="AU37" s="162">
        <f>SUM(AU38:AU40)</f>
        <v>0</v>
      </c>
      <c r="AV37" s="162">
        <f t="shared" si="44"/>
        <v>0</v>
      </c>
      <c r="AW37" s="162">
        <f t="shared" si="44"/>
        <v>0</v>
      </c>
      <c r="AX37" s="162">
        <f t="shared" si="44"/>
        <v>0</v>
      </c>
      <c r="AY37" s="166">
        <v>0</v>
      </c>
    </row>
    <row r="38" spans="1:51" s="226" customFormat="1" ht="15.95" customHeight="1">
      <c r="A38" s="215"/>
      <c r="B38" s="216" t="s">
        <v>65</v>
      </c>
      <c r="C38" s="218">
        <v>0</v>
      </c>
      <c r="D38" s="218">
        <f t="shared" si="16"/>
        <v>0</v>
      </c>
      <c r="E38" s="218">
        <v>0</v>
      </c>
      <c r="F38" s="218">
        <v>0</v>
      </c>
      <c r="G38" s="218">
        <v>0</v>
      </c>
      <c r="H38" s="218">
        <v>0</v>
      </c>
      <c r="I38" s="221">
        <v>1</v>
      </c>
      <c r="J38" s="217">
        <v>146</v>
      </c>
      <c r="K38" s="217">
        <f t="shared" si="4"/>
        <v>0</v>
      </c>
      <c r="L38" s="218">
        <v>0</v>
      </c>
      <c r="M38" s="217">
        <v>0</v>
      </c>
      <c r="N38" s="222">
        <f>'卒後中学（２）-1'!F38*100/'卒後中学（２）-1'!C38</f>
        <v>98.65771812080537</v>
      </c>
      <c r="O38" s="222">
        <f>'卒後中学（２）-1'!G38*100/'卒後中学（２）-1'!D38</f>
        <v>98.4375</v>
      </c>
      <c r="P38" s="222">
        <f>'卒後中学（２）-1'!H38*100/'卒後中学（２）-1'!E38</f>
        <v>98.82352941176471</v>
      </c>
      <c r="Q38" s="222">
        <f>K38/'卒後中学（２）-1'!C38*100</f>
        <v>0</v>
      </c>
      <c r="R38" s="223">
        <f>L38/'卒後中学（２）-1'!D38*100</f>
        <v>0</v>
      </c>
      <c r="S38" s="224">
        <f>M38/'卒後中学（２）-1'!E38*100</f>
        <v>0</v>
      </c>
      <c r="T38" s="215"/>
      <c r="U38" s="216" t="s">
        <v>65</v>
      </c>
      <c r="V38" s="217">
        <f t="shared" ref="V38:V40" si="45">W38+X38</f>
        <v>0</v>
      </c>
      <c r="W38" s="218">
        <v>0</v>
      </c>
      <c r="X38" s="217">
        <v>0</v>
      </c>
      <c r="Y38" s="218">
        <v>0</v>
      </c>
      <c r="Z38" s="218">
        <v>0</v>
      </c>
      <c r="AA38" s="218">
        <f t="shared" ref="AA38:AA40" si="46">SUM(AB38:AC38)</f>
        <v>0</v>
      </c>
      <c r="AB38" s="218">
        <v>0</v>
      </c>
      <c r="AC38" s="218">
        <v>0</v>
      </c>
      <c r="AD38" s="218">
        <v>0</v>
      </c>
      <c r="AE38" s="218">
        <v>0</v>
      </c>
      <c r="AF38" s="218">
        <f t="shared" ref="AF38:AF40" si="47">SUM(AG38:AH38)</f>
        <v>0</v>
      </c>
      <c r="AG38" s="218">
        <v>0</v>
      </c>
      <c r="AH38" s="218">
        <v>0</v>
      </c>
      <c r="AI38" s="218">
        <v>0</v>
      </c>
      <c r="AJ38" s="217">
        <v>0</v>
      </c>
      <c r="AK38" s="217">
        <f t="shared" ref="AK38:AK40" si="48">SUM(AL38:AM38)</f>
        <v>0</v>
      </c>
      <c r="AL38" s="218">
        <v>0</v>
      </c>
      <c r="AM38" s="218">
        <v>0</v>
      </c>
      <c r="AN38" s="218">
        <v>0</v>
      </c>
      <c r="AO38" s="217">
        <v>0</v>
      </c>
      <c r="AP38" s="218">
        <f t="shared" ref="AP38:AP40" si="49">SUM(AQ38:AR38)</f>
        <v>0</v>
      </c>
      <c r="AQ38" s="218">
        <v>0</v>
      </c>
      <c r="AR38" s="218">
        <v>0</v>
      </c>
      <c r="AS38" s="218">
        <v>0</v>
      </c>
      <c r="AT38" s="218">
        <v>0</v>
      </c>
      <c r="AU38" s="218">
        <v>0</v>
      </c>
      <c r="AV38" s="218">
        <v>0</v>
      </c>
      <c r="AW38" s="218">
        <v>0</v>
      </c>
      <c r="AX38" s="218">
        <v>0</v>
      </c>
      <c r="AY38" s="224">
        <v>0</v>
      </c>
    </row>
    <row r="39" spans="1:51" s="214" customFormat="1" ht="15.95" customHeight="1">
      <c r="A39" s="227"/>
      <c r="B39" s="204" t="s">
        <v>66</v>
      </c>
      <c r="C39" s="207">
        <v>2</v>
      </c>
      <c r="D39" s="207">
        <f t="shared" si="16"/>
        <v>0</v>
      </c>
      <c r="E39" s="207">
        <v>0</v>
      </c>
      <c r="F39" s="207">
        <v>0</v>
      </c>
      <c r="G39" s="207">
        <v>0</v>
      </c>
      <c r="H39" s="207">
        <v>0</v>
      </c>
      <c r="I39" s="205">
        <v>2</v>
      </c>
      <c r="J39" s="205">
        <v>120</v>
      </c>
      <c r="K39" s="205">
        <f t="shared" si="4"/>
        <v>0</v>
      </c>
      <c r="L39" s="207">
        <v>0</v>
      </c>
      <c r="M39" s="205">
        <v>0</v>
      </c>
      <c r="N39" s="210">
        <f>'卒後中学（２）-1'!F39*100/'卒後中学（２）-1'!C39</f>
        <v>99.180327868852459</v>
      </c>
      <c r="O39" s="210">
        <f>'卒後中学（２）-1'!G39*100/'卒後中学（２）-1'!D39</f>
        <v>98.387096774193552</v>
      </c>
      <c r="P39" s="210">
        <f>'卒後中学（２）-1'!H39*100/'卒後中学（２）-1'!E39</f>
        <v>100</v>
      </c>
      <c r="Q39" s="210">
        <f>K39/'卒後中学（２）-1'!C39*100</f>
        <v>0</v>
      </c>
      <c r="R39" s="211">
        <f>L39/'卒後中学（２）-1'!D39*100</f>
        <v>0</v>
      </c>
      <c r="S39" s="212">
        <f>M39/'卒後中学（２）-1'!E39*100</f>
        <v>0</v>
      </c>
      <c r="T39" s="227"/>
      <c r="U39" s="204" t="s">
        <v>66</v>
      </c>
      <c r="V39" s="205">
        <f t="shared" si="45"/>
        <v>0</v>
      </c>
      <c r="W39" s="207">
        <v>0</v>
      </c>
      <c r="X39" s="205">
        <v>0</v>
      </c>
      <c r="Y39" s="207">
        <v>0</v>
      </c>
      <c r="Z39" s="207">
        <v>0</v>
      </c>
      <c r="AA39" s="207">
        <f t="shared" si="46"/>
        <v>0</v>
      </c>
      <c r="AB39" s="207">
        <v>0</v>
      </c>
      <c r="AC39" s="207">
        <v>0</v>
      </c>
      <c r="AD39" s="207">
        <v>0</v>
      </c>
      <c r="AE39" s="207">
        <v>0</v>
      </c>
      <c r="AF39" s="207">
        <f t="shared" si="47"/>
        <v>0</v>
      </c>
      <c r="AG39" s="207">
        <v>0</v>
      </c>
      <c r="AH39" s="207">
        <v>0</v>
      </c>
      <c r="AI39" s="207">
        <v>0</v>
      </c>
      <c r="AJ39" s="205">
        <v>0</v>
      </c>
      <c r="AK39" s="205">
        <f t="shared" si="48"/>
        <v>0</v>
      </c>
      <c r="AL39" s="207">
        <v>0</v>
      </c>
      <c r="AM39" s="207">
        <v>0</v>
      </c>
      <c r="AN39" s="207">
        <v>0</v>
      </c>
      <c r="AO39" s="205">
        <v>0</v>
      </c>
      <c r="AP39" s="207">
        <f t="shared" si="49"/>
        <v>0</v>
      </c>
      <c r="AQ39" s="207">
        <v>0</v>
      </c>
      <c r="AR39" s="207">
        <v>0</v>
      </c>
      <c r="AS39" s="207">
        <v>0</v>
      </c>
      <c r="AT39" s="207">
        <v>0</v>
      </c>
      <c r="AU39" s="207">
        <v>0</v>
      </c>
      <c r="AV39" s="207">
        <v>0</v>
      </c>
      <c r="AW39" s="207">
        <v>0</v>
      </c>
      <c r="AX39" s="207">
        <v>0</v>
      </c>
      <c r="AY39" s="212">
        <v>0</v>
      </c>
    </row>
    <row r="40" spans="1:51" s="239" customFormat="1" ht="15.95" customHeight="1">
      <c r="A40" s="228"/>
      <c r="B40" s="229" t="s">
        <v>67</v>
      </c>
      <c r="C40" s="231">
        <v>5</v>
      </c>
      <c r="D40" s="231">
        <f t="shared" si="16"/>
        <v>0</v>
      </c>
      <c r="E40" s="231">
        <v>0</v>
      </c>
      <c r="F40" s="231">
        <v>0</v>
      </c>
      <c r="G40" s="231">
        <v>0</v>
      </c>
      <c r="H40" s="231">
        <v>0</v>
      </c>
      <c r="I40" s="230">
        <v>0</v>
      </c>
      <c r="J40" s="230">
        <v>74</v>
      </c>
      <c r="K40" s="230">
        <f t="shared" si="4"/>
        <v>0</v>
      </c>
      <c r="L40" s="231">
        <v>0</v>
      </c>
      <c r="M40" s="230">
        <v>0</v>
      </c>
      <c r="N40" s="235">
        <f>'卒後中学（２）-1'!F40*100/'卒後中学（２）-1'!C40</f>
        <v>100</v>
      </c>
      <c r="O40" s="235">
        <f>'卒後中学（２）-1'!G40*100/'卒後中学（２）-1'!D40</f>
        <v>100</v>
      </c>
      <c r="P40" s="236">
        <f>'卒後中学（２）-1'!H40*100/'卒後中学（２）-1'!E40</f>
        <v>100</v>
      </c>
      <c r="Q40" s="235">
        <f>K40/'卒後中学（２）-1'!C40*100</f>
        <v>0</v>
      </c>
      <c r="R40" s="236">
        <f>L40/'卒後中学（２）-1'!D40*100</f>
        <v>0</v>
      </c>
      <c r="S40" s="237">
        <f>M40/'卒後中学（２）-1'!E40*100</f>
        <v>0</v>
      </c>
      <c r="T40" s="228"/>
      <c r="U40" s="229" t="s">
        <v>67</v>
      </c>
      <c r="V40" s="230">
        <f t="shared" si="45"/>
        <v>0</v>
      </c>
      <c r="W40" s="231">
        <v>0</v>
      </c>
      <c r="X40" s="230">
        <v>0</v>
      </c>
      <c r="Y40" s="231">
        <v>0</v>
      </c>
      <c r="Z40" s="231">
        <v>0</v>
      </c>
      <c r="AA40" s="231">
        <f t="shared" si="46"/>
        <v>0</v>
      </c>
      <c r="AB40" s="230">
        <v>0</v>
      </c>
      <c r="AC40" s="231">
        <v>0</v>
      </c>
      <c r="AD40" s="231">
        <v>0</v>
      </c>
      <c r="AE40" s="230">
        <v>0</v>
      </c>
      <c r="AF40" s="231">
        <f t="shared" si="47"/>
        <v>0</v>
      </c>
      <c r="AG40" s="231">
        <v>0</v>
      </c>
      <c r="AH40" s="231">
        <v>0</v>
      </c>
      <c r="AI40" s="231">
        <v>0</v>
      </c>
      <c r="AJ40" s="230">
        <v>0</v>
      </c>
      <c r="AK40" s="230">
        <f t="shared" si="48"/>
        <v>0</v>
      </c>
      <c r="AL40" s="230">
        <v>0</v>
      </c>
      <c r="AM40" s="231">
        <v>0</v>
      </c>
      <c r="AN40" s="231">
        <v>0</v>
      </c>
      <c r="AO40" s="230">
        <v>0</v>
      </c>
      <c r="AP40" s="231">
        <f t="shared" si="49"/>
        <v>0</v>
      </c>
      <c r="AQ40" s="230">
        <v>0</v>
      </c>
      <c r="AR40" s="231">
        <v>0</v>
      </c>
      <c r="AS40" s="231">
        <v>0</v>
      </c>
      <c r="AT40" s="230">
        <v>0</v>
      </c>
      <c r="AU40" s="231">
        <v>0</v>
      </c>
      <c r="AV40" s="230">
        <v>0</v>
      </c>
      <c r="AW40" s="231">
        <v>0</v>
      </c>
      <c r="AX40" s="230">
        <v>0</v>
      </c>
      <c r="AY40" s="237">
        <v>0</v>
      </c>
    </row>
    <row r="41" spans="1:51" s="167" customFormat="1" ht="15.95" customHeight="1">
      <c r="A41" s="421" t="s">
        <v>88</v>
      </c>
      <c r="B41" s="422"/>
      <c r="C41" s="162">
        <f t="shared" ref="C41:M41" si="50">C42+C43+C44+C45+C46+C47+C48</f>
        <v>16</v>
      </c>
      <c r="D41" s="162">
        <f t="shared" si="16"/>
        <v>1</v>
      </c>
      <c r="E41" s="162">
        <f t="shared" si="50"/>
        <v>1</v>
      </c>
      <c r="F41" s="162">
        <f t="shared" si="50"/>
        <v>0</v>
      </c>
      <c r="G41" s="162">
        <f t="shared" si="50"/>
        <v>0</v>
      </c>
      <c r="H41" s="162">
        <f t="shared" si="50"/>
        <v>0</v>
      </c>
      <c r="I41" s="162">
        <f t="shared" si="50"/>
        <v>12</v>
      </c>
      <c r="J41" s="162">
        <f t="shared" si="50"/>
        <v>901</v>
      </c>
      <c r="K41" s="162">
        <f t="shared" si="4"/>
        <v>4</v>
      </c>
      <c r="L41" s="162">
        <f t="shared" si="50"/>
        <v>3</v>
      </c>
      <c r="M41" s="162">
        <f t="shared" si="50"/>
        <v>1</v>
      </c>
      <c r="N41" s="165">
        <f>'卒後中学（２）-1'!F41*100/'卒後中学（２）-1'!C41</f>
        <v>99.131378935939196</v>
      </c>
      <c r="O41" s="165">
        <f>'卒後中学（２）-1'!G41*100/'卒後中学（２）-1'!D41</f>
        <v>99.152542372881356</v>
      </c>
      <c r="P41" s="165">
        <f>'卒後中学（２）-1'!H41*100/'卒後中学（２）-1'!E41</f>
        <v>99.109131403118042</v>
      </c>
      <c r="Q41" s="165">
        <f>K41/'卒後中学（２）-1'!C41*100</f>
        <v>0.43431053203040176</v>
      </c>
      <c r="R41" s="179">
        <f>L41/'卒後中学（２）-1'!D41*100</f>
        <v>0.63559322033898313</v>
      </c>
      <c r="S41" s="166">
        <f>M41/'卒後中学（２）-1'!E41*100</f>
        <v>0.22271714922048996</v>
      </c>
      <c r="T41" s="421" t="s">
        <v>88</v>
      </c>
      <c r="U41" s="423"/>
      <c r="V41" s="162">
        <f>SUM(V42:V48)</f>
        <v>4</v>
      </c>
      <c r="W41" s="162">
        <f t="shared" ref="W41:X41" si="51">W42+W43+W44+W45+W46+W47+W48</f>
        <v>3</v>
      </c>
      <c r="X41" s="162">
        <f t="shared" si="51"/>
        <v>1</v>
      </c>
      <c r="Y41" s="162">
        <f t="shared" ref="Y41:AX41" si="52">SUM(Y42:Y48)</f>
        <v>3</v>
      </c>
      <c r="Z41" s="162">
        <f t="shared" si="52"/>
        <v>1</v>
      </c>
      <c r="AA41" s="162">
        <f>SUM(AA42:AA48)</f>
        <v>0</v>
      </c>
      <c r="AB41" s="162">
        <f t="shared" si="52"/>
        <v>0</v>
      </c>
      <c r="AC41" s="162">
        <f t="shared" si="52"/>
        <v>0</v>
      </c>
      <c r="AD41" s="162">
        <f t="shared" si="52"/>
        <v>0</v>
      </c>
      <c r="AE41" s="162">
        <f t="shared" si="52"/>
        <v>0</v>
      </c>
      <c r="AF41" s="162">
        <f>SUM(AF42:AF48)</f>
        <v>0</v>
      </c>
      <c r="AG41" s="162">
        <f t="shared" si="52"/>
        <v>0</v>
      </c>
      <c r="AH41" s="162">
        <f t="shared" si="52"/>
        <v>0</v>
      </c>
      <c r="AI41" s="162">
        <f t="shared" si="52"/>
        <v>0</v>
      </c>
      <c r="AJ41" s="162">
        <f t="shared" si="52"/>
        <v>0</v>
      </c>
      <c r="AK41" s="162">
        <f>SUM(AK42:AK48)</f>
        <v>2</v>
      </c>
      <c r="AL41" s="162">
        <f t="shared" si="52"/>
        <v>1</v>
      </c>
      <c r="AM41" s="162">
        <f t="shared" si="52"/>
        <v>1</v>
      </c>
      <c r="AN41" s="162">
        <f t="shared" si="52"/>
        <v>1</v>
      </c>
      <c r="AO41" s="162">
        <f t="shared" si="52"/>
        <v>1</v>
      </c>
      <c r="AP41" s="162">
        <f>SUM(AP42:AP48)</f>
        <v>2</v>
      </c>
      <c r="AQ41" s="162">
        <f t="shared" si="52"/>
        <v>2</v>
      </c>
      <c r="AR41" s="162">
        <f t="shared" si="52"/>
        <v>0</v>
      </c>
      <c r="AS41" s="162">
        <f t="shared" si="52"/>
        <v>2</v>
      </c>
      <c r="AT41" s="162">
        <f t="shared" si="52"/>
        <v>0</v>
      </c>
      <c r="AU41" s="162">
        <f>SUM(AU42:AU48)</f>
        <v>2</v>
      </c>
      <c r="AV41" s="162">
        <f t="shared" si="52"/>
        <v>1</v>
      </c>
      <c r="AW41" s="162">
        <f t="shared" si="52"/>
        <v>1</v>
      </c>
      <c r="AX41" s="162">
        <f t="shared" si="52"/>
        <v>0</v>
      </c>
      <c r="AY41" s="179">
        <f>X41/V41*100</f>
        <v>25</v>
      </c>
    </row>
    <row r="42" spans="1:51" s="226" customFormat="1" ht="15.95" customHeight="1">
      <c r="A42" s="215"/>
      <c r="B42" s="216" t="s">
        <v>118</v>
      </c>
      <c r="C42" s="218">
        <v>0</v>
      </c>
      <c r="D42" s="218">
        <f t="shared" si="16"/>
        <v>0</v>
      </c>
      <c r="E42" s="218">
        <v>0</v>
      </c>
      <c r="F42" s="218">
        <v>0</v>
      </c>
      <c r="G42" s="218">
        <v>0</v>
      </c>
      <c r="H42" s="218">
        <v>0</v>
      </c>
      <c r="I42" s="221">
        <v>1</v>
      </c>
      <c r="J42" s="217">
        <v>109</v>
      </c>
      <c r="K42" s="217">
        <f t="shared" si="4"/>
        <v>0</v>
      </c>
      <c r="L42" s="218">
        <v>0</v>
      </c>
      <c r="M42" s="217">
        <v>0</v>
      </c>
      <c r="N42" s="222">
        <f>'卒後中学（２）-1'!F42*100/'卒後中学（２）-1'!C42</f>
        <v>99.115044247787608</v>
      </c>
      <c r="O42" s="222">
        <f>'卒後中学（２）-1'!G42*100/'卒後中学（２）-1'!D42</f>
        <v>100</v>
      </c>
      <c r="P42" s="222">
        <f>'卒後中学（２）-1'!H42*100/'卒後中学（２）-1'!E42</f>
        <v>98.305084745762713</v>
      </c>
      <c r="Q42" s="222">
        <f>K42/'卒後中学（２）-1'!C42*100</f>
        <v>0</v>
      </c>
      <c r="R42" s="223">
        <f>L42/'卒後中学（２）-1'!D42*100</f>
        <v>0</v>
      </c>
      <c r="S42" s="224">
        <f>M42/'卒後中学（２）-1'!E42*100</f>
        <v>0</v>
      </c>
      <c r="T42" s="215"/>
      <c r="U42" s="216" t="s">
        <v>118</v>
      </c>
      <c r="V42" s="217">
        <f t="shared" ref="V42:V48" si="53">W42+X42</f>
        <v>0</v>
      </c>
      <c r="W42" s="218">
        <v>0</v>
      </c>
      <c r="X42" s="217">
        <v>0</v>
      </c>
      <c r="Y42" s="218">
        <v>0</v>
      </c>
      <c r="Z42" s="218">
        <v>0</v>
      </c>
      <c r="AA42" s="218">
        <f t="shared" ref="AA42:AA48" si="54">SUM(AB42:AC42)</f>
        <v>0</v>
      </c>
      <c r="AB42" s="218">
        <v>0</v>
      </c>
      <c r="AC42" s="218">
        <v>0</v>
      </c>
      <c r="AD42" s="218">
        <v>0</v>
      </c>
      <c r="AE42" s="218">
        <v>0</v>
      </c>
      <c r="AF42" s="218">
        <f t="shared" ref="AF42:AF48" si="55">SUM(AG42:AH42)</f>
        <v>0</v>
      </c>
      <c r="AG42" s="218">
        <v>0</v>
      </c>
      <c r="AH42" s="218">
        <v>0</v>
      </c>
      <c r="AI42" s="218">
        <v>0</v>
      </c>
      <c r="AJ42" s="217">
        <v>0</v>
      </c>
      <c r="AK42" s="217">
        <f t="shared" ref="AK42:AK48" si="56">SUM(AL42:AM42)</f>
        <v>0</v>
      </c>
      <c r="AL42" s="218">
        <v>0</v>
      </c>
      <c r="AM42" s="218">
        <v>0</v>
      </c>
      <c r="AN42" s="218">
        <v>0</v>
      </c>
      <c r="AO42" s="217">
        <v>0</v>
      </c>
      <c r="AP42" s="218">
        <f t="shared" ref="AP42:AP48" si="57">SUM(AQ42:AR42)</f>
        <v>0</v>
      </c>
      <c r="AQ42" s="218">
        <v>0</v>
      </c>
      <c r="AR42" s="218">
        <v>0</v>
      </c>
      <c r="AS42" s="218">
        <v>0</v>
      </c>
      <c r="AT42" s="218">
        <v>0</v>
      </c>
      <c r="AU42" s="218">
        <v>0</v>
      </c>
      <c r="AV42" s="218">
        <v>0</v>
      </c>
      <c r="AW42" s="218">
        <v>0</v>
      </c>
      <c r="AX42" s="218">
        <v>0</v>
      </c>
      <c r="AY42" s="224">
        <v>0</v>
      </c>
    </row>
    <row r="43" spans="1:51" s="214" customFormat="1" ht="15.95" customHeight="1">
      <c r="A43" s="227"/>
      <c r="B43" s="204" t="s">
        <v>68</v>
      </c>
      <c r="C43" s="207">
        <v>1</v>
      </c>
      <c r="D43" s="207">
        <f t="shared" si="16"/>
        <v>1</v>
      </c>
      <c r="E43" s="207">
        <v>1</v>
      </c>
      <c r="F43" s="207">
        <v>0</v>
      </c>
      <c r="G43" s="207">
        <v>0</v>
      </c>
      <c r="H43" s="207">
        <v>0</v>
      </c>
      <c r="I43" s="205">
        <v>4</v>
      </c>
      <c r="J43" s="205">
        <v>132</v>
      </c>
      <c r="K43" s="205">
        <f t="shared" si="4"/>
        <v>2</v>
      </c>
      <c r="L43" s="207">
        <v>1</v>
      </c>
      <c r="M43" s="205">
        <v>1</v>
      </c>
      <c r="N43" s="210">
        <f>'卒後中学（２）-1'!F43*100/'卒後中学（２）-1'!C43</f>
        <v>99.248120300751879</v>
      </c>
      <c r="O43" s="210">
        <f>'卒後中学（２）-1'!G43*100/'卒後中学（２）-1'!D43</f>
        <v>100</v>
      </c>
      <c r="P43" s="210">
        <f>'卒後中学（２）-1'!H43*100/'卒後中学（２）-1'!E43</f>
        <v>98.461538461538467</v>
      </c>
      <c r="Q43" s="210">
        <f>K43/'卒後中学（２）-1'!C43*100</f>
        <v>1.5037593984962405</v>
      </c>
      <c r="R43" s="211">
        <f>L43/'卒後中学（２）-1'!D43*100</f>
        <v>1.4705882352941175</v>
      </c>
      <c r="S43" s="212">
        <f>M43/'卒後中学（２）-1'!E43*100</f>
        <v>1.5384615384615385</v>
      </c>
      <c r="T43" s="227"/>
      <c r="U43" s="204" t="s">
        <v>68</v>
      </c>
      <c r="V43" s="205">
        <f t="shared" si="53"/>
        <v>2</v>
      </c>
      <c r="W43" s="207">
        <v>1</v>
      </c>
      <c r="X43" s="205">
        <v>1</v>
      </c>
      <c r="Y43" s="207">
        <v>1</v>
      </c>
      <c r="Z43" s="207">
        <v>1</v>
      </c>
      <c r="AA43" s="207">
        <f t="shared" si="54"/>
        <v>0</v>
      </c>
      <c r="AB43" s="207">
        <v>0</v>
      </c>
      <c r="AC43" s="207">
        <v>0</v>
      </c>
      <c r="AD43" s="207">
        <v>0</v>
      </c>
      <c r="AE43" s="207">
        <v>0</v>
      </c>
      <c r="AF43" s="207">
        <f t="shared" si="55"/>
        <v>0</v>
      </c>
      <c r="AG43" s="207">
        <v>0</v>
      </c>
      <c r="AH43" s="207">
        <v>0</v>
      </c>
      <c r="AI43" s="207">
        <v>0</v>
      </c>
      <c r="AJ43" s="205">
        <v>0</v>
      </c>
      <c r="AK43" s="205">
        <f t="shared" si="56"/>
        <v>2</v>
      </c>
      <c r="AL43" s="207">
        <v>1</v>
      </c>
      <c r="AM43" s="207">
        <v>1</v>
      </c>
      <c r="AN43" s="207">
        <v>1</v>
      </c>
      <c r="AO43" s="205">
        <v>1</v>
      </c>
      <c r="AP43" s="207">
        <f t="shared" si="57"/>
        <v>0</v>
      </c>
      <c r="AQ43" s="207">
        <v>0</v>
      </c>
      <c r="AR43" s="207">
        <v>0</v>
      </c>
      <c r="AS43" s="207">
        <v>0</v>
      </c>
      <c r="AT43" s="207">
        <v>0</v>
      </c>
      <c r="AU43" s="207">
        <v>0</v>
      </c>
      <c r="AV43" s="207">
        <v>1</v>
      </c>
      <c r="AW43" s="207">
        <v>1</v>
      </c>
      <c r="AX43" s="207">
        <v>0</v>
      </c>
      <c r="AY43" s="212">
        <f t="shared" ref="AY43:AY48" si="58">X43/V43*100</f>
        <v>50</v>
      </c>
    </row>
    <row r="44" spans="1:51" s="214" customFormat="1" ht="15.95" customHeight="1">
      <c r="A44" s="227"/>
      <c r="B44" s="204" t="s">
        <v>69</v>
      </c>
      <c r="C44" s="207">
        <v>1</v>
      </c>
      <c r="D44" s="207">
        <f t="shared" si="16"/>
        <v>0</v>
      </c>
      <c r="E44" s="207">
        <v>0</v>
      </c>
      <c r="F44" s="207">
        <v>0</v>
      </c>
      <c r="G44" s="207">
        <v>0</v>
      </c>
      <c r="H44" s="207">
        <v>0</v>
      </c>
      <c r="I44" s="205">
        <v>3</v>
      </c>
      <c r="J44" s="205">
        <v>104</v>
      </c>
      <c r="K44" s="205">
        <f t="shared" si="4"/>
        <v>0</v>
      </c>
      <c r="L44" s="207">
        <v>0</v>
      </c>
      <c r="M44" s="206">
        <v>0</v>
      </c>
      <c r="N44" s="210">
        <f>'卒後中学（２）-1'!F44*100/'卒後中学（２）-1'!C44</f>
        <v>99.074074074074076</v>
      </c>
      <c r="O44" s="210">
        <f>'卒後中学（２）-1'!G44*100/'卒後中学（２）-1'!D44</f>
        <v>98.305084745762713</v>
      </c>
      <c r="P44" s="210">
        <f>'卒後中学（２）-1'!H44*100/'卒後中学（２）-1'!E44</f>
        <v>100</v>
      </c>
      <c r="Q44" s="211">
        <f>K44/'卒後中学（２）-1'!C44*100</f>
        <v>0</v>
      </c>
      <c r="R44" s="211">
        <f>L44/'卒後中学（２）-1'!D44*100</f>
        <v>0</v>
      </c>
      <c r="S44" s="212">
        <f>M44/'卒後中学（２）-1'!E44*100</f>
        <v>0</v>
      </c>
      <c r="T44" s="227"/>
      <c r="U44" s="204" t="s">
        <v>69</v>
      </c>
      <c r="V44" s="205">
        <f t="shared" si="53"/>
        <v>0</v>
      </c>
      <c r="W44" s="207">
        <v>0</v>
      </c>
      <c r="X44" s="206">
        <v>0</v>
      </c>
      <c r="Y44" s="244">
        <v>0</v>
      </c>
      <c r="Z44" s="244">
        <v>0</v>
      </c>
      <c r="AA44" s="244">
        <f t="shared" si="54"/>
        <v>0</v>
      </c>
      <c r="AB44" s="244">
        <v>0</v>
      </c>
      <c r="AC44" s="244">
        <v>0</v>
      </c>
      <c r="AD44" s="244">
        <v>0</v>
      </c>
      <c r="AE44" s="244">
        <v>0</v>
      </c>
      <c r="AF44" s="207">
        <f t="shared" si="55"/>
        <v>0</v>
      </c>
      <c r="AG44" s="207">
        <v>0</v>
      </c>
      <c r="AH44" s="205">
        <v>0</v>
      </c>
      <c r="AI44" s="207">
        <v>0</v>
      </c>
      <c r="AJ44" s="205">
        <v>0</v>
      </c>
      <c r="AK44" s="205">
        <f t="shared" si="56"/>
        <v>0</v>
      </c>
      <c r="AL44" s="213">
        <v>0</v>
      </c>
      <c r="AM44" s="207">
        <v>0</v>
      </c>
      <c r="AN44" s="207">
        <v>0</v>
      </c>
      <c r="AO44" s="205">
        <v>0</v>
      </c>
      <c r="AP44" s="205">
        <f t="shared" si="57"/>
        <v>0</v>
      </c>
      <c r="AQ44" s="205">
        <v>0</v>
      </c>
      <c r="AR44" s="205">
        <v>0</v>
      </c>
      <c r="AS44" s="205">
        <v>0</v>
      </c>
      <c r="AT44" s="205">
        <v>0</v>
      </c>
      <c r="AU44" s="205">
        <v>0</v>
      </c>
      <c r="AV44" s="213">
        <v>0</v>
      </c>
      <c r="AW44" s="207">
        <v>0</v>
      </c>
      <c r="AX44" s="207">
        <v>0</v>
      </c>
      <c r="AY44" s="212">
        <v>0</v>
      </c>
    </row>
    <row r="45" spans="1:51" s="214" customFormat="1" ht="15.95" customHeight="1">
      <c r="A45" s="227"/>
      <c r="B45" s="204" t="s">
        <v>70</v>
      </c>
      <c r="C45" s="207">
        <v>1</v>
      </c>
      <c r="D45" s="207">
        <f t="shared" si="16"/>
        <v>0</v>
      </c>
      <c r="E45" s="207">
        <v>0</v>
      </c>
      <c r="F45" s="207">
        <v>0</v>
      </c>
      <c r="G45" s="207">
        <v>0</v>
      </c>
      <c r="H45" s="207">
        <v>0</v>
      </c>
      <c r="I45" s="205">
        <v>0</v>
      </c>
      <c r="J45" s="205">
        <v>42</v>
      </c>
      <c r="K45" s="207">
        <f t="shared" si="4"/>
        <v>1</v>
      </c>
      <c r="L45" s="207">
        <v>1</v>
      </c>
      <c r="M45" s="205">
        <v>0</v>
      </c>
      <c r="N45" s="210">
        <f>'卒後中学（２）-1'!F45*100/'卒後中学（２）-1'!C45</f>
        <v>97.674418604651166</v>
      </c>
      <c r="O45" s="210">
        <f>'卒後中学（２）-1'!G45*100/'卒後中学（２）-1'!D45</f>
        <v>95.238095238095241</v>
      </c>
      <c r="P45" s="211">
        <f>'卒後中学（２）-1'!H45*100/'卒後中学（２）-1'!E45</f>
        <v>100</v>
      </c>
      <c r="Q45" s="211">
        <f>K45/'卒後中学（２）-1'!C45*100</f>
        <v>2.3255813953488373</v>
      </c>
      <c r="R45" s="211">
        <f>L45/'卒後中学（２）-1'!D45*100</f>
        <v>4.7619047619047619</v>
      </c>
      <c r="S45" s="212">
        <f>M45/'卒後中学（２）-1'!E45*100</f>
        <v>0</v>
      </c>
      <c r="T45" s="227"/>
      <c r="U45" s="204" t="s">
        <v>70</v>
      </c>
      <c r="V45" s="244">
        <f t="shared" si="53"/>
        <v>1</v>
      </c>
      <c r="W45" s="207">
        <v>1</v>
      </c>
      <c r="X45" s="205">
        <v>0</v>
      </c>
      <c r="Y45" s="244">
        <v>1</v>
      </c>
      <c r="Z45" s="244">
        <v>0</v>
      </c>
      <c r="AA45" s="244">
        <f t="shared" si="54"/>
        <v>0</v>
      </c>
      <c r="AB45" s="244">
        <v>0</v>
      </c>
      <c r="AC45" s="244">
        <v>0</v>
      </c>
      <c r="AD45" s="244">
        <v>0</v>
      </c>
      <c r="AE45" s="244">
        <v>0</v>
      </c>
      <c r="AF45" s="205">
        <f t="shared" si="55"/>
        <v>0</v>
      </c>
      <c r="AG45" s="244">
        <v>0</v>
      </c>
      <c r="AH45" s="244">
        <v>0</v>
      </c>
      <c r="AI45" s="205">
        <v>0</v>
      </c>
      <c r="AJ45" s="205">
        <v>0</v>
      </c>
      <c r="AK45" s="205">
        <f t="shared" si="56"/>
        <v>0</v>
      </c>
      <c r="AL45" s="205">
        <v>0</v>
      </c>
      <c r="AM45" s="205">
        <v>0</v>
      </c>
      <c r="AN45" s="205">
        <v>0</v>
      </c>
      <c r="AO45" s="205">
        <v>0</v>
      </c>
      <c r="AP45" s="205">
        <f t="shared" si="57"/>
        <v>1</v>
      </c>
      <c r="AQ45" s="205">
        <v>1</v>
      </c>
      <c r="AR45" s="205">
        <v>0</v>
      </c>
      <c r="AS45" s="205">
        <v>1</v>
      </c>
      <c r="AT45" s="205">
        <v>0</v>
      </c>
      <c r="AU45" s="205">
        <v>1</v>
      </c>
      <c r="AV45" s="205">
        <v>0</v>
      </c>
      <c r="AW45" s="205">
        <v>0</v>
      </c>
      <c r="AX45" s="205">
        <v>0</v>
      </c>
      <c r="AY45" s="212">
        <v>0</v>
      </c>
    </row>
    <row r="46" spans="1:51" s="214" customFormat="1" ht="15.95" customHeight="1">
      <c r="A46" s="227"/>
      <c r="B46" s="204" t="s">
        <v>71</v>
      </c>
      <c r="C46" s="207">
        <v>4</v>
      </c>
      <c r="D46" s="207">
        <f t="shared" si="16"/>
        <v>0</v>
      </c>
      <c r="E46" s="207">
        <v>0</v>
      </c>
      <c r="F46" s="207">
        <v>0</v>
      </c>
      <c r="G46" s="207">
        <v>0</v>
      </c>
      <c r="H46" s="207">
        <v>0</v>
      </c>
      <c r="I46" s="205">
        <v>2</v>
      </c>
      <c r="J46" s="205">
        <v>141</v>
      </c>
      <c r="K46" s="205">
        <f t="shared" si="4"/>
        <v>0</v>
      </c>
      <c r="L46" s="207">
        <v>0</v>
      </c>
      <c r="M46" s="205">
        <v>0</v>
      </c>
      <c r="N46" s="210">
        <f>'卒後中学（２）-1'!F46*100/'卒後中学（２）-1'!C46</f>
        <v>99.305555555555557</v>
      </c>
      <c r="O46" s="210">
        <f>'卒後中学（２）-1'!G46*100/'卒後中学（２）-1'!D46</f>
        <v>100</v>
      </c>
      <c r="P46" s="210">
        <f>'卒後中学（２）-1'!H46*100/'卒後中学（２）-1'!E46</f>
        <v>98.571428571428569</v>
      </c>
      <c r="Q46" s="210">
        <f>K46/'卒後中学（２）-1'!C46*100</f>
        <v>0</v>
      </c>
      <c r="R46" s="211">
        <f>L46/'卒後中学（２）-1'!D46*100</f>
        <v>0</v>
      </c>
      <c r="S46" s="212">
        <f>M46/'卒後中学（２）-1'!E46*100</f>
        <v>0</v>
      </c>
      <c r="T46" s="227"/>
      <c r="U46" s="204" t="s">
        <v>71</v>
      </c>
      <c r="V46" s="244">
        <f t="shared" si="53"/>
        <v>0</v>
      </c>
      <c r="W46" s="207">
        <v>0</v>
      </c>
      <c r="X46" s="205">
        <v>0</v>
      </c>
      <c r="Y46" s="244">
        <v>0</v>
      </c>
      <c r="Z46" s="213">
        <v>0</v>
      </c>
      <c r="AA46" s="205">
        <f t="shared" si="54"/>
        <v>0</v>
      </c>
      <c r="AB46" s="244">
        <v>0</v>
      </c>
      <c r="AC46" s="244">
        <v>0</v>
      </c>
      <c r="AD46" s="213">
        <v>0</v>
      </c>
      <c r="AE46" s="207">
        <v>0</v>
      </c>
      <c r="AF46" s="205">
        <f t="shared" si="55"/>
        <v>0</v>
      </c>
      <c r="AG46" s="244">
        <v>0</v>
      </c>
      <c r="AH46" s="244">
        <v>0</v>
      </c>
      <c r="AI46" s="207">
        <v>0</v>
      </c>
      <c r="AJ46" s="205">
        <v>0</v>
      </c>
      <c r="AK46" s="205">
        <f t="shared" si="56"/>
        <v>0</v>
      </c>
      <c r="AL46" s="205">
        <v>0</v>
      </c>
      <c r="AM46" s="205">
        <v>0</v>
      </c>
      <c r="AN46" s="205">
        <v>0</v>
      </c>
      <c r="AO46" s="205">
        <v>0</v>
      </c>
      <c r="AP46" s="205">
        <f t="shared" si="57"/>
        <v>0</v>
      </c>
      <c r="AQ46" s="205">
        <v>0</v>
      </c>
      <c r="AR46" s="205">
        <v>0</v>
      </c>
      <c r="AS46" s="205">
        <v>0</v>
      </c>
      <c r="AT46" s="205">
        <v>0</v>
      </c>
      <c r="AU46" s="205">
        <v>0</v>
      </c>
      <c r="AV46" s="205">
        <v>0</v>
      </c>
      <c r="AW46" s="205">
        <v>0</v>
      </c>
      <c r="AX46" s="205">
        <v>0</v>
      </c>
      <c r="AY46" s="212">
        <v>0</v>
      </c>
    </row>
    <row r="47" spans="1:51" s="214" customFormat="1" ht="15.95" customHeight="1">
      <c r="A47" s="227"/>
      <c r="B47" s="204" t="s">
        <v>119</v>
      </c>
      <c r="C47" s="207">
        <v>2</v>
      </c>
      <c r="D47" s="207">
        <f t="shared" si="16"/>
        <v>0</v>
      </c>
      <c r="E47" s="207">
        <v>0</v>
      </c>
      <c r="F47" s="207">
        <v>0</v>
      </c>
      <c r="G47" s="207">
        <v>0</v>
      </c>
      <c r="H47" s="207">
        <v>0</v>
      </c>
      <c r="I47" s="205">
        <v>0</v>
      </c>
      <c r="J47" s="205">
        <v>106</v>
      </c>
      <c r="K47" s="205">
        <f t="shared" si="4"/>
        <v>0</v>
      </c>
      <c r="L47" s="207">
        <v>0</v>
      </c>
      <c r="M47" s="205">
        <v>0</v>
      </c>
      <c r="N47" s="210">
        <f>'卒後中学（２）-1'!F47*100/'卒後中学（２）-1'!C47</f>
        <v>99.074074074074076</v>
      </c>
      <c r="O47" s="210">
        <f>'卒後中学（２）-1'!G47*100/'卒後中学（２）-1'!D47</f>
        <v>98.181818181818187</v>
      </c>
      <c r="P47" s="210">
        <f>'卒後中学（２）-1'!H47*100/'卒後中学（２）-1'!E47</f>
        <v>100</v>
      </c>
      <c r="Q47" s="210">
        <f>K47/'卒後中学（２）-1'!C47*100</f>
        <v>0</v>
      </c>
      <c r="R47" s="211">
        <f>L47/'卒後中学（２）-1'!D47*100</f>
        <v>0</v>
      </c>
      <c r="S47" s="212">
        <f>M47/'卒後中学（２）-1'!E47*100</f>
        <v>0</v>
      </c>
      <c r="T47" s="227"/>
      <c r="U47" s="204" t="s">
        <v>119</v>
      </c>
      <c r="V47" s="205">
        <f t="shared" si="53"/>
        <v>0</v>
      </c>
      <c r="W47" s="207">
        <v>0</v>
      </c>
      <c r="X47" s="205">
        <v>0</v>
      </c>
      <c r="Y47" s="207">
        <v>0</v>
      </c>
      <c r="Z47" s="207">
        <v>0</v>
      </c>
      <c r="AA47" s="207">
        <f t="shared" si="54"/>
        <v>0</v>
      </c>
      <c r="AB47" s="207">
        <v>0</v>
      </c>
      <c r="AC47" s="207">
        <v>0</v>
      </c>
      <c r="AD47" s="207">
        <v>0</v>
      </c>
      <c r="AE47" s="207">
        <v>0</v>
      </c>
      <c r="AF47" s="207">
        <f t="shared" si="55"/>
        <v>0</v>
      </c>
      <c r="AG47" s="207">
        <v>0</v>
      </c>
      <c r="AH47" s="207">
        <v>0</v>
      </c>
      <c r="AI47" s="207">
        <v>0</v>
      </c>
      <c r="AJ47" s="205">
        <v>0</v>
      </c>
      <c r="AK47" s="205">
        <f t="shared" si="56"/>
        <v>0</v>
      </c>
      <c r="AL47" s="207">
        <v>0</v>
      </c>
      <c r="AM47" s="207">
        <v>0</v>
      </c>
      <c r="AN47" s="207">
        <v>0</v>
      </c>
      <c r="AO47" s="205">
        <v>0</v>
      </c>
      <c r="AP47" s="207">
        <f t="shared" si="57"/>
        <v>0</v>
      </c>
      <c r="AQ47" s="207">
        <v>0</v>
      </c>
      <c r="AR47" s="207">
        <v>0</v>
      </c>
      <c r="AS47" s="207">
        <v>0</v>
      </c>
      <c r="AT47" s="207">
        <v>0</v>
      </c>
      <c r="AU47" s="207">
        <v>0</v>
      </c>
      <c r="AV47" s="207">
        <v>0</v>
      </c>
      <c r="AW47" s="207">
        <v>0</v>
      </c>
      <c r="AX47" s="205">
        <v>0</v>
      </c>
      <c r="AY47" s="212">
        <v>0</v>
      </c>
    </row>
    <row r="48" spans="1:51" s="239" customFormat="1" ht="15.95" customHeight="1">
      <c r="A48" s="228"/>
      <c r="B48" s="229" t="s">
        <v>89</v>
      </c>
      <c r="C48" s="231">
        <v>7</v>
      </c>
      <c r="D48" s="231">
        <f t="shared" si="16"/>
        <v>0</v>
      </c>
      <c r="E48" s="231">
        <v>0</v>
      </c>
      <c r="F48" s="231">
        <v>0</v>
      </c>
      <c r="G48" s="231">
        <v>0</v>
      </c>
      <c r="H48" s="231">
        <v>0</v>
      </c>
      <c r="I48" s="230">
        <v>2</v>
      </c>
      <c r="J48" s="230">
        <v>267</v>
      </c>
      <c r="K48" s="230">
        <f t="shared" si="4"/>
        <v>1</v>
      </c>
      <c r="L48" s="231">
        <v>1</v>
      </c>
      <c r="M48" s="230">
        <v>0</v>
      </c>
      <c r="N48" s="235">
        <f>'卒後中学（２）-1'!F48*100/'卒後中学（２）-1'!C48</f>
        <v>99.264705882352942</v>
      </c>
      <c r="O48" s="235">
        <f>'卒後中学（２）-1'!G48*100/'卒後中学（２）-1'!D48</f>
        <v>99.290780141843967</v>
      </c>
      <c r="P48" s="235">
        <f>'卒後中学（２）-1'!H48*100/'卒後中学（２）-1'!E48</f>
        <v>99.236641221374043</v>
      </c>
      <c r="Q48" s="235">
        <f>K48/'卒後中学（２）-1'!C48*100</f>
        <v>0.36764705882352938</v>
      </c>
      <c r="R48" s="236">
        <f>L48/'卒後中学（２）-1'!D48*100</f>
        <v>0.70921985815602839</v>
      </c>
      <c r="S48" s="237">
        <f>M48/'卒後中学（２）-1'!E48*100</f>
        <v>0</v>
      </c>
      <c r="T48" s="228"/>
      <c r="U48" s="229" t="s">
        <v>89</v>
      </c>
      <c r="V48" s="230">
        <f t="shared" si="53"/>
        <v>1</v>
      </c>
      <c r="W48" s="231">
        <v>1</v>
      </c>
      <c r="X48" s="230">
        <v>0</v>
      </c>
      <c r="Y48" s="231">
        <v>1</v>
      </c>
      <c r="Z48" s="231">
        <v>0</v>
      </c>
      <c r="AA48" s="231">
        <f t="shared" si="54"/>
        <v>0</v>
      </c>
      <c r="AB48" s="231">
        <v>0</v>
      </c>
      <c r="AC48" s="231">
        <v>0</v>
      </c>
      <c r="AD48" s="231">
        <v>0</v>
      </c>
      <c r="AE48" s="231">
        <v>0</v>
      </c>
      <c r="AF48" s="231">
        <f t="shared" si="55"/>
        <v>0</v>
      </c>
      <c r="AG48" s="231">
        <v>0</v>
      </c>
      <c r="AH48" s="231">
        <v>0</v>
      </c>
      <c r="AI48" s="231">
        <v>0</v>
      </c>
      <c r="AJ48" s="230">
        <v>0</v>
      </c>
      <c r="AK48" s="230">
        <f t="shared" si="56"/>
        <v>0</v>
      </c>
      <c r="AL48" s="231">
        <v>0</v>
      </c>
      <c r="AM48" s="231">
        <v>0</v>
      </c>
      <c r="AN48" s="231">
        <v>0</v>
      </c>
      <c r="AO48" s="230">
        <v>0</v>
      </c>
      <c r="AP48" s="231">
        <f t="shared" si="57"/>
        <v>1</v>
      </c>
      <c r="AQ48" s="231">
        <v>1</v>
      </c>
      <c r="AR48" s="231">
        <v>0</v>
      </c>
      <c r="AS48" s="231">
        <v>1</v>
      </c>
      <c r="AT48" s="231">
        <v>0</v>
      </c>
      <c r="AU48" s="231">
        <v>1</v>
      </c>
      <c r="AV48" s="231">
        <v>0</v>
      </c>
      <c r="AW48" s="231">
        <v>0</v>
      </c>
      <c r="AX48" s="231">
        <v>0</v>
      </c>
      <c r="AY48" s="236">
        <f t="shared" si="58"/>
        <v>0</v>
      </c>
    </row>
    <row r="49" spans="1:51" s="167" customFormat="1" ht="15.95" customHeight="1">
      <c r="A49" s="421" t="s">
        <v>90</v>
      </c>
      <c r="B49" s="422"/>
      <c r="C49" s="169">
        <f>SUM(C50:C53)</f>
        <v>2</v>
      </c>
      <c r="D49" s="169">
        <f t="shared" si="16"/>
        <v>0</v>
      </c>
      <c r="E49" s="169">
        <f t="shared" ref="E49:M49" si="59">SUM(E50:E53)</f>
        <v>0</v>
      </c>
      <c r="F49" s="169">
        <f t="shared" si="59"/>
        <v>0</v>
      </c>
      <c r="G49" s="169">
        <f t="shared" si="59"/>
        <v>0</v>
      </c>
      <c r="H49" s="169">
        <f t="shared" si="59"/>
        <v>0</v>
      </c>
      <c r="I49" s="174">
        <f t="shared" si="59"/>
        <v>2</v>
      </c>
      <c r="J49" s="174">
        <f t="shared" si="59"/>
        <v>133</v>
      </c>
      <c r="K49" s="169">
        <f t="shared" si="4"/>
        <v>0</v>
      </c>
      <c r="L49" s="169">
        <f t="shared" si="59"/>
        <v>0</v>
      </c>
      <c r="M49" s="169">
        <f t="shared" si="59"/>
        <v>0</v>
      </c>
      <c r="N49" s="165">
        <f>'卒後中学（２）-1'!F49*100/'卒後中学（２）-1'!C49</f>
        <v>98.550724637681157</v>
      </c>
      <c r="O49" s="165">
        <f>'卒後中学（２）-1'!G49*100/'卒後中学（２）-1'!D49</f>
        <v>98.529411764705884</v>
      </c>
      <c r="P49" s="165">
        <f>'卒後中学（２）-1'!H49*100/'卒後中学（２）-1'!E49</f>
        <v>98.571428571428569</v>
      </c>
      <c r="Q49" s="165">
        <f>K49/'卒後中学（２）-1'!C49*100</f>
        <v>0</v>
      </c>
      <c r="R49" s="179">
        <f>L49/'卒後中学（２）-1'!D49*100</f>
        <v>0</v>
      </c>
      <c r="S49" s="166">
        <f>M49/'卒後中学（２）-1'!E49*100</f>
        <v>0</v>
      </c>
      <c r="T49" s="421" t="s">
        <v>90</v>
      </c>
      <c r="U49" s="423"/>
      <c r="V49" s="163">
        <f t="shared" ref="V49:AA49" si="60">SUM(V50:V53)</f>
        <v>0</v>
      </c>
      <c r="W49" s="169">
        <f t="shared" ref="W49:X49" si="61">SUM(W50:W53)</f>
        <v>0</v>
      </c>
      <c r="X49" s="169">
        <f t="shared" si="61"/>
        <v>0</v>
      </c>
      <c r="Y49" s="163">
        <f t="shared" si="60"/>
        <v>0</v>
      </c>
      <c r="Z49" s="163">
        <f t="shared" si="60"/>
        <v>0</v>
      </c>
      <c r="AA49" s="163">
        <f t="shared" si="60"/>
        <v>0</v>
      </c>
      <c r="AB49" s="163">
        <f t="shared" ref="AB49:AX49" si="62">SUM(AB50:AB53)</f>
        <v>0</v>
      </c>
      <c r="AC49" s="163">
        <f t="shared" si="62"/>
        <v>0</v>
      </c>
      <c r="AD49" s="163">
        <f t="shared" si="62"/>
        <v>0</v>
      </c>
      <c r="AE49" s="163">
        <f t="shared" si="62"/>
        <v>0</v>
      </c>
      <c r="AF49" s="163">
        <f t="shared" si="62"/>
        <v>0</v>
      </c>
      <c r="AG49" s="163">
        <f t="shared" si="62"/>
        <v>0</v>
      </c>
      <c r="AH49" s="163">
        <f t="shared" si="62"/>
        <v>0</v>
      </c>
      <c r="AI49" s="163">
        <f t="shared" si="62"/>
        <v>0</v>
      </c>
      <c r="AJ49" s="162">
        <f t="shared" si="62"/>
        <v>0</v>
      </c>
      <c r="AK49" s="163">
        <f t="shared" si="62"/>
        <v>0</v>
      </c>
      <c r="AL49" s="163">
        <f t="shared" si="62"/>
        <v>0</v>
      </c>
      <c r="AM49" s="163">
        <f t="shared" si="62"/>
        <v>0</v>
      </c>
      <c r="AN49" s="163">
        <f t="shared" si="62"/>
        <v>0</v>
      </c>
      <c r="AO49" s="163">
        <f t="shared" si="62"/>
        <v>0</v>
      </c>
      <c r="AP49" s="163">
        <f t="shared" si="62"/>
        <v>0</v>
      </c>
      <c r="AQ49" s="163">
        <f t="shared" si="62"/>
        <v>0</v>
      </c>
      <c r="AR49" s="163">
        <f t="shared" si="62"/>
        <v>0</v>
      </c>
      <c r="AS49" s="163">
        <f t="shared" si="62"/>
        <v>0</v>
      </c>
      <c r="AT49" s="163">
        <f t="shared" si="62"/>
        <v>0</v>
      </c>
      <c r="AU49" s="163">
        <f t="shared" si="62"/>
        <v>0</v>
      </c>
      <c r="AV49" s="163">
        <f t="shared" si="62"/>
        <v>0</v>
      </c>
      <c r="AW49" s="163">
        <f t="shared" si="62"/>
        <v>0</v>
      </c>
      <c r="AX49" s="163">
        <f t="shared" si="62"/>
        <v>0</v>
      </c>
      <c r="AY49" s="166">
        <v>0</v>
      </c>
    </row>
    <row r="50" spans="1:51" s="226" customFormat="1" ht="15.95" customHeight="1">
      <c r="A50" s="240"/>
      <c r="B50" s="216" t="s">
        <v>72</v>
      </c>
      <c r="C50" s="218">
        <v>0</v>
      </c>
      <c r="D50" s="218">
        <f t="shared" si="16"/>
        <v>0</v>
      </c>
      <c r="E50" s="218">
        <v>0</v>
      </c>
      <c r="F50" s="218">
        <v>0</v>
      </c>
      <c r="G50" s="218">
        <v>0</v>
      </c>
      <c r="H50" s="218">
        <v>0</v>
      </c>
      <c r="I50" s="217">
        <v>2</v>
      </c>
      <c r="J50" s="217">
        <v>50</v>
      </c>
      <c r="K50" s="217">
        <f t="shared" si="4"/>
        <v>0</v>
      </c>
      <c r="L50" s="218">
        <v>0</v>
      </c>
      <c r="M50" s="217">
        <v>0</v>
      </c>
      <c r="N50" s="222">
        <f>'卒後中学（２）-1'!F50*100/'卒後中学（２）-1'!C50</f>
        <v>98.07692307692308</v>
      </c>
      <c r="O50" s="222">
        <f>'卒後中学（２）-1'!G50*100/'卒後中学（２）-1'!D50</f>
        <v>96.296296296296291</v>
      </c>
      <c r="P50" s="223">
        <f>'卒後中学（２）-1'!H50*100/'卒後中学（２）-1'!E50</f>
        <v>100</v>
      </c>
      <c r="Q50" s="222">
        <f>K50/'卒後中学（２）-1'!C50*100</f>
        <v>0</v>
      </c>
      <c r="R50" s="223">
        <f>L50/'卒後中学（２）-1'!D50*100</f>
        <v>0</v>
      </c>
      <c r="S50" s="224">
        <f>M50/'卒後中学（２）-1'!E50*100</f>
        <v>0</v>
      </c>
      <c r="T50" s="240"/>
      <c r="U50" s="216" t="s">
        <v>72</v>
      </c>
      <c r="V50" s="217">
        <f t="shared" ref="V50:V53" si="63">W50+X50</f>
        <v>0</v>
      </c>
      <c r="W50" s="218">
        <v>0</v>
      </c>
      <c r="X50" s="217">
        <v>0</v>
      </c>
      <c r="Y50" s="218">
        <v>0</v>
      </c>
      <c r="Z50" s="217">
        <v>0</v>
      </c>
      <c r="AA50" s="218">
        <f t="shared" ref="AA50:AA53" si="64">SUM(AB50:AC50)</f>
        <v>0</v>
      </c>
      <c r="AB50" s="218">
        <v>0</v>
      </c>
      <c r="AC50" s="218">
        <v>0</v>
      </c>
      <c r="AD50" s="217">
        <v>0</v>
      </c>
      <c r="AE50" s="218">
        <v>0</v>
      </c>
      <c r="AF50" s="218">
        <f t="shared" ref="AF50:AF53" si="65">SUM(AG50:AH50)</f>
        <v>0</v>
      </c>
      <c r="AG50" s="217">
        <v>0</v>
      </c>
      <c r="AH50" s="218">
        <v>0</v>
      </c>
      <c r="AI50" s="218">
        <v>0</v>
      </c>
      <c r="AJ50" s="217">
        <v>0</v>
      </c>
      <c r="AK50" s="217">
        <f t="shared" ref="AK50:AK53" si="66">SUM(AL50:AM50)</f>
        <v>0</v>
      </c>
      <c r="AL50" s="217">
        <v>0</v>
      </c>
      <c r="AM50" s="218">
        <v>0</v>
      </c>
      <c r="AN50" s="217">
        <v>0</v>
      </c>
      <c r="AO50" s="217">
        <v>0</v>
      </c>
      <c r="AP50" s="217">
        <f t="shared" ref="AP50:AP53" si="67">SUM(AQ50:AR50)</f>
        <v>0</v>
      </c>
      <c r="AQ50" s="218">
        <v>0</v>
      </c>
      <c r="AR50" s="217">
        <v>0</v>
      </c>
      <c r="AS50" s="218">
        <v>0</v>
      </c>
      <c r="AT50" s="217">
        <v>0</v>
      </c>
      <c r="AU50" s="218">
        <v>0</v>
      </c>
      <c r="AV50" s="217">
        <v>0</v>
      </c>
      <c r="AW50" s="218">
        <v>0</v>
      </c>
      <c r="AX50" s="217">
        <v>0</v>
      </c>
      <c r="AY50" s="212">
        <v>0</v>
      </c>
    </row>
    <row r="51" spans="1:51" s="214" customFormat="1" ht="15.95" customHeight="1">
      <c r="A51" s="243"/>
      <c r="B51" s="204" t="s">
        <v>73</v>
      </c>
      <c r="C51" s="207">
        <v>2</v>
      </c>
      <c r="D51" s="207">
        <f t="shared" si="16"/>
        <v>0</v>
      </c>
      <c r="E51" s="207">
        <v>0</v>
      </c>
      <c r="F51" s="207">
        <v>0</v>
      </c>
      <c r="G51" s="207">
        <v>0</v>
      </c>
      <c r="H51" s="207">
        <v>0</v>
      </c>
      <c r="I51" s="205">
        <v>0</v>
      </c>
      <c r="J51" s="205">
        <v>51</v>
      </c>
      <c r="K51" s="205">
        <f t="shared" si="4"/>
        <v>0</v>
      </c>
      <c r="L51" s="205">
        <v>0</v>
      </c>
      <c r="M51" s="205">
        <v>0</v>
      </c>
      <c r="N51" s="211">
        <f>'卒後中学（２）-1'!F51*100/'卒後中学（２）-1'!C51</f>
        <v>98.148148148148152</v>
      </c>
      <c r="O51" s="211">
        <f>'卒後中学（２）-1'!G51*100/'卒後中学（２）-1'!D51</f>
        <v>100</v>
      </c>
      <c r="P51" s="211">
        <f>'卒後中学（２）-1'!H51*100/'卒後中学（２）-1'!E51</f>
        <v>96.15384615384616</v>
      </c>
      <c r="Q51" s="211">
        <f>K51/'卒後中学（２）-1'!C51*100</f>
        <v>0</v>
      </c>
      <c r="R51" s="211">
        <f>L51/'卒後中学（２）-1'!D51*100</f>
        <v>0</v>
      </c>
      <c r="S51" s="212">
        <f>M51/'卒後中学（２）-1'!E51*100</f>
        <v>0</v>
      </c>
      <c r="T51" s="243"/>
      <c r="U51" s="204" t="s">
        <v>73</v>
      </c>
      <c r="V51" s="205">
        <f t="shared" si="63"/>
        <v>0</v>
      </c>
      <c r="W51" s="205">
        <v>0</v>
      </c>
      <c r="X51" s="205">
        <v>0</v>
      </c>
      <c r="Y51" s="207">
        <v>0</v>
      </c>
      <c r="Z51" s="207">
        <v>0</v>
      </c>
      <c r="AA51" s="205">
        <f t="shared" si="64"/>
        <v>0</v>
      </c>
      <c r="AB51" s="207">
        <v>0</v>
      </c>
      <c r="AC51" s="207">
        <v>0</v>
      </c>
      <c r="AD51" s="207">
        <v>0</v>
      </c>
      <c r="AE51" s="207">
        <v>0</v>
      </c>
      <c r="AF51" s="205">
        <f t="shared" si="65"/>
        <v>0</v>
      </c>
      <c r="AG51" s="207">
        <v>0</v>
      </c>
      <c r="AH51" s="207">
        <v>0</v>
      </c>
      <c r="AI51" s="207">
        <v>0</v>
      </c>
      <c r="AJ51" s="205">
        <v>0</v>
      </c>
      <c r="AK51" s="205">
        <f t="shared" si="66"/>
        <v>0</v>
      </c>
      <c r="AL51" s="205">
        <v>0</v>
      </c>
      <c r="AM51" s="244">
        <v>0</v>
      </c>
      <c r="AN51" s="213">
        <v>0</v>
      </c>
      <c r="AO51" s="205">
        <v>0</v>
      </c>
      <c r="AP51" s="213">
        <f t="shared" si="67"/>
        <v>0</v>
      </c>
      <c r="AQ51" s="205">
        <v>0</v>
      </c>
      <c r="AR51" s="244">
        <v>0</v>
      </c>
      <c r="AS51" s="213">
        <v>0</v>
      </c>
      <c r="AT51" s="207">
        <v>0</v>
      </c>
      <c r="AU51" s="205">
        <v>0</v>
      </c>
      <c r="AV51" s="205">
        <v>0</v>
      </c>
      <c r="AW51" s="213">
        <v>0</v>
      </c>
      <c r="AX51" s="205">
        <v>0</v>
      </c>
      <c r="AY51" s="212">
        <v>0</v>
      </c>
    </row>
    <row r="52" spans="1:51" s="214" customFormat="1" ht="15.95" customHeight="1">
      <c r="A52" s="243"/>
      <c r="B52" s="204" t="s">
        <v>120</v>
      </c>
      <c r="C52" s="207">
        <v>0</v>
      </c>
      <c r="D52" s="207">
        <f t="shared" si="16"/>
        <v>0</v>
      </c>
      <c r="E52" s="207">
        <v>0</v>
      </c>
      <c r="F52" s="207">
        <v>0</v>
      </c>
      <c r="G52" s="207">
        <v>0</v>
      </c>
      <c r="H52" s="207">
        <v>0</v>
      </c>
      <c r="I52" s="205">
        <v>0</v>
      </c>
      <c r="J52" s="205">
        <v>15</v>
      </c>
      <c r="K52" s="205">
        <f t="shared" si="4"/>
        <v>0</v>
      </c>
      <c r="L52" s="205">
        <v>0</v>
      </c>
      <c r="M52" s="205">
        <v>0</v>
      </c>
      <c r="N52" s="211">
        <f>'卒後中学（２）-1'!F52*100/'卒後中学（２）-1'!C52</f>
        <v>100</v>
      </c>
      <c r="O52" s="211">
        <f>'卒後中学（２）-1'!G52*100/'卒後中学（２）-1'!D52</f>
        <v>100</v>
      </c>
      <c r="P52" s="211">
        <f>'卒後中学（２）-1'!H52*100/'卒後中学（２）-1'!E52</f>
        <v>100</v>
      </c>
      <c r="Q52" s="211">
        <f>K52/'卒後中学（２）-1'!C52*100</f>
        <v>0</v>
      </c>
      <c r="R52" s="211">
        <f>L52/'卒後中学（２）-1'!D52*100</f>
        <v>0</v>
      </c>
      <c r="S52" s="212">
        <f>M52/'卒後中学（２）-1'!E52*100</f>
        <v>0</v>
      </c>
      <c r="T52" s="243"/>
      <c r="U52" s="204" t="s">
        <v>120</v>
      </c>
      <c r="V52" s="207">
        <f t="shared" si="63"/>
        <v>0</v>
      </c>
      <c r="W52" s="205">
        <v>0</v>
      </c>
      <c r="X52" s="205">
        <v>0</v>
      </c>
      <c r="Y52" s="207">
        <v>0</v>
      </c>
      <c r="Z52" s="205">
        <v>0</v>
      </c>
      <c r="AA52" s="207">
        <f t="shared" si="64"/>
        <v>0</v>
      </c>
      <c r="AB52" s="207">
        <v>0</v>
      </c>
      <c r="AC52" s="207">
        <v>0</v>
      </c>
      <c r="AD52" s="207">
        <v>0</v>
      </c>
      <c r="AE52" s="207">
        <v>0</v>
      </c>
      <c r="AF52" s="205">
        <f t="shared" si="65"/>
        <v>0</v>
      </c>
      <c r="AG52" s="207">
        <v>0</v>
      </c>
      <c r="AH52" s="207">
        <v>0</v>
      </c>
      <c r="AI52" s="207">
        <v>0</v>
      </c>
      <c r="AJ52" s="205">
        <v>0</v>
      </c>
      <c r="AK52" s="205">
        <f t="shared" si="66"/>
        <v>0</v>
      </c>
      <c r="AL52" s="205">
        <v>0</v>
      </c>
      <c r="AM52" s="244">
        <v>0</v>
      </c>
      <c r="AN52" s="244">
        <v>0</v>
      </c>
      <c r="AO52" s="244">
        <v>0</v>
      </c>
      <c r="AP52" s="244">
        <f t="shared" si="67"/>
        <v>0</v>
      </c>
      <c r="AQ52" s="244">
        <v>0</v>
      </c>
      <c r="AR52" s="244">
        <v>0</v>
      </c>
      <c r="AS52" s="244">
        <v>0</v>
      </c>
      <c r="AT52" s="244">
        <v>0</v>
      </c>
      <c r="AU52" s="244">
        <v>0</v>
      </c>
      <c r="AV52" s="244">
        <v>0</v>
      </c>
      <c r="AW52" s="244">
        <v>0</v>
      </c>
      <c r="AX52" s="244">
        <v>0</v>
      </c>
      <c r="AY52" s="212">
        <v>0</v>
      </c>
    </row>
    <row r="53" spans="1:51" s="239" customFormat="1" ht="15.95" customHeight="1">
      <c r="A53" s="241"/>
      <c r="B53" s="229" t="s">
        <v>74</v>
      </c>
      <c r="C53" s="231">
        <v>0</v>
      </c>
      <c r="D53" s="231">
        <f t="shared" si="16"/>
        <v>0</v>
      </c>
      <c r="E53" s="231">
        <v>0</v>
      </c>
      <c r="F53" s="231">
        <v>0</v>
      </c>
      <c r="G53" s="231">
        <v>0</v>
      </c>
      <c r="H53" s="231">
        <v>0</v>
      </c>
      <c r="I53" s="234">
        <v>0</v>
      </c>
      <c r="J53" s="230">
        <v>17</v>
      </c>
      <c r="K53" s="230">
        <f t="shared" si="4"/>
        <v>0</v>
      </c>
      <c r="L53" s="231">
        <v>0</v>
      </c>
      <c r="M53" s="230">
        <v>0</v>
      </c>
      <c r="N53" s="235">
        <f>'卒後中学（２）-1'!F53*100/'卒後中学（２）-1'!C53</f>
        <v>100</v>
      </c>
      <c r="O53" s="235">
        <f>'卒後中学（２）-1'!G53*100/'卒後中学（２）-1'!D53</f>
        <v>100</v>
      </c>
      <c r="P53" s="235">
        <f>'卒後中学（２）-1'!H53*100/'卒後中学（２）-1'!E53</f>
        <v>100</v>
      </c>
      <c r="Q53" s="235">
        <f>K53/'卒後中学（２）-1'!C53*100</f>
        <v>0</v>
      </c>
      <c r="R53" s="236">
        <f>L53/'卒後中学（２）-1'!D53*100</f>
        <v>0</v>
      </c>
      <c r="S53" s="237">
        <f>M53/'卒後中学（２）-1'!E53*100</f>
        <v>0</v>
      </c>
      <c r="T53" s="241"/>
      <c r="U53" s="229" t="s">
        <v>74</v>
      </c>
      <c r="V53" s="230">
        <f t="shared" si="63"/>
        <v>0</v>
      </c>
      <c r="W53" s="231">
        <v>0</v>
      </c>
      <c r="X53" s="230">
        <v>0</v>
      </c>
      <c r="Y53" s="231">
        <v>0</v>
      </c>
      <c r="Z53" s="231">
        <v>0</v>
      </c>
      <c r="AA53" s="231">
        <f t="shared" si="64"/>
        <v>0</v>
      </c>
      <c r="AB53" s="231">
        <v>0</v>
      </c>
      <c r="AC53" s="231">
        <v>0</v>
      </c>
      <c r="AD53" s="231">
        <v>0</v>
      </c>
      <c r="AE53" s="231">
        <v>0</v>
      </c>
      <c r="AF53" s="231">
        <f t="shared" si="65"/>
        <v>0</v>
      </c>
      <c r="AG53" s="231">
        <v>0</v>
      </c>
      <c r="AH53" s="247">
        <v>0</v>
      </c>
      <c r="AI53" s="231">
        <v>0</v>
      </c>
      <c r="AJ53" s="248">
        <v>0</v>
      </c>
      <c r="AK53" s="230">
        <f t="shared" si="66"/>
        <v>0</v>
      </c>
      <c r="AL53" s="238">
        <v>0</v>
      </c>
      <c r="AM53" s="231">
        <v>0</v>
      </c>
      <c r="AN53" s="231">
        <v>0</v>
      </c>
      <c r="AO53" s="248">
        <v>0</v>
      </c>
      <c r="AP53" s="231">
        <f t="shared" si="67"/>
        <v>0</v>
      </c>
      <c r="AQ53" s="231">
        <v>0</v>
      </c>
      <c r="AR53" s="231">
        <v>0</v>
      </c>
      <c r="AS53" s="231">
        <v>0</v>
      </c>
      <c r="AT53" s="231">
        <v>0</v>
      </c>
      <c r="AU53" s="231">
        <v>0</v>
      </c>
      <c r="AV53" s="230">
        <v>0</v>
      </c>
      <c r="AW53" s="238">
        <v>0</v>
      </c>
      <c r="AX53" s="230">
        <v>0</v>
      </c>
      <c r="AY53" s="237">
        <v>0</v>
      </c>
    </row>
    <row r="54" spans="1:51" s="167" customFormat="1" ht="15.95" customHeight="1">
      <c r="A54" s="421" t="s">
        <v>91</v>
      </c>
      <c r="B54" s="422"/>
      <c r="C54" s="169">
        <f>SUM(C55:C60)</f>
        <v>30</v>
      </c>
      <c r="D54" s="169">
        <f t="shared" si="16"/>
        <v>2</v>
      </c>
      <c r="E54" s="169">
        <f t="shared" ref="E54:M54" si="68">SUM(E55:E60)</f>
        <v>2</v>
      </c>
      <c r="F54" s="169">
        <f t="shared" si="68"/>
        <v>0</v>
      </c>
      <c r="G54" s="169">
        <f t="shared" si="68"/>
        <v>0</v>
      </c>
      <c r="H54" s="169">
        <f t="shared" si="68"/>
        <v>0</v>
      </c>
      <c r="I54" s="174">
        <f t="shared" si="68"/>
        <v>15</v>
      </c>
      <c r="J54" s="174">
        <f t="shared" si="68"/>
        <v>569</v>
      </c>
      <c r="K54" s="169">
        <f t="shared" si="4"/>
        <v>2</v>
      </c>
      <c r="L54" s="169">
        <f t="shared" si="68"/>
        <v>2</v>
      </c>
      <c r="M54" s="169">
        <f t="shared" si="68"/>
        <v>0</v>
      </c>
      <c r="N54" s="165">
        <f>'卒後中学（２）-1'!F54*100/'卒後中学（２）-1'!C54</f>
        <v>99.653379549393421</v>
      </c>
      <c r="O54" s="165">
        <f>'卒後中学（２）-1'!G54*100/'卒後中学（２）-1'!D54</f>
        <v>99.667774086378742</v>
      </c>
      <c r="P54" s="165">
        <f>'卒後中学（２）-1'!H54*100/'卒後中学（２）-1'!E54</f>
        <v>99.637681159420296</v>
      </c>
      <c r="Q54" s="165">
        <f>K54/'卒後中学（２）-1'!C54*100</f>
        <v>0.34662045060658575</v>
      </c>
      <c r="R54" s="179">
        <f>L54/'卒後中学（２）-1'!D54*100</f>
        <v>0.66445182724252494</v>
      </c>
      <c r="S54" s="166">
        <f>M54/'卒後中学（２）-1'!E54*100</f>
        <v>0</v>
      </c>
      <c r="T54" s="421" t="s">
        <v>91</v>
      </c>
      <c r="U54" s="423"/>
      <c r="V54" s="162">
        <f t="shared" ref="V54:AA54" si="69">SUM(V55:V60)</f>
        <v>2</v>
      </c>
      <c r="W54" s="169">
        <f t="shared" ref="W54:X54" si="70">SUM(W55:W60)</f>
        <v>0</v>
      </c>
      <c r="X54" s="169">
        <f t="shared" si="70"/>
        <v>2</v>
      </c>
      <c r="Y54" s="162">
        <f t="shared" si="69"/>
        <v>2</v>
      </c>
      <c r="Z54" s="162">
        <f t="shared" si="69"/>
        <v>0</v>
      </c>
      <c r="AA54" s="162">
        <f t="shared" si="69"/>
        <v>0</v>
      </c>
      <c r="AB54" s="162">
        <f t="shared" ref="AB54:AX54" si="71">SUM(AB55:AB60)</f>
        <v>0</v>
      </c>
      <c r="AC54" s="162">
        <f t="shared" si="71"/>
        <v>0</v>
      </c>
      <c r="AD54" s="162">
        <f t="shared" si="71"/>
        <v>0</v>
      </c>
      <c r="AE54" s="162">
        <f t="shared" si="71"/>
        <v>0</v>
      </c>
      <c r="AF54" s="162">
        <f t="shared" si="71"/>
        <v>0</v>
      </c>
      <c r="AG54" s="162">
        <f t="shared" si="71"/>
        <v>0</v>
      </c>
      <c r="AH54" s="162">
        <f t="shared" si="71"/>
        <v>0</v>
      </c>
      <c r="AI54" s="162">
        <f t="shared" si="71"/>
        <v>0</v>
      </c>
      <c r="AJ54" s="162">
        <f t="shared" si="71"/>
        <v>0</v>
      </c>
      <c r="AK54" s="162">
        <f t="shared" si="71"/>
        <v>2</v>
      </c>
      <c r="AL54" s="162">
        <f t="shared" si="71"/>
        <v>0</v>
      </c>
      <c r="AM54" s="162">
        <f t="shared" si="71"/>
        <v>2</v>
      </c>
      <c r="AN54" s="162">
        <f t="shared" si="71"/>
        <v>2</v>
      </c>
      <c r="AO54" s="162">
        <f t="shared" si="71"/>
        <v>0</v>
      </c>
      <c r="AP54" s="162">
        <f t="shared" si="71"/>
        <v>0</v>
      </c>
      <c r="AQ54" s="162">
        <f t="shared" si="71"/>
        <v>0</v>
      </c>
      <c r="AR54" s="162">
        <f t="shared" si="71"/>
        <v>0</v>
      </c>
      <c r="AS54" s="162">
        <f t="shared" si="71"/>
        <v>0</v>
      </c>
      <c r="AT54" s="162">
        <f t="shared" si="71"/>
        <v>0</v>
      </c>
      <c r="AU54" s="162">
        <f t="shared" si="71"/>
        <v>0</v>
      </c>
      <c r="AV54" s="162">
        <f t="shared" si="71"/>
        <v>2</v>
      </c>
      <c r="AW54" s="162">
        <f t="shared" si="71"/>
        <v>0</v>
      </c>
      <c r="AX54" s="162">
        <f t="shared" si="71"/>
        <v>0</v>
      </c>
      <c r="AY54" s="179">
        <f>X54/V54*100</f>
        <v>100</v>
      </c>
    </row>
    <row r="55" spans="1:51" s="226" customFormat="1" ht="15.95" customHeight="1">
      <c r="A55" s="282"/>
      <c r="B55" s="216" t="s">
        <v>75</v>
      </c>
      <c r="C55" s="218">
        <v>5</v>
      </c>
      <c r="D55" s="218">
        <f t="shared" si="16"/>
        <v>0</v>
      </c>
      <c r="E55" s="218">
        <v>0</v>
      </c>
      <c r="F55" s="218">
        <v>0</v>
      </c>
      <c r="G55" s="218">
        <v>0</v>
      </c>
      <c r="H55" s="218">
        <v>0</v>
      </c>
      <c r="I55" s="221">
        <v>3</v>
      </c>
      <c r="J55" s="217">
        <v>70</v>
      </c>
      <c r="K55" s="217">
        <f t="shared" si="4"/>
        <v>0</v>
      </c>
      <c r="L55" s="218">
        <v>0</v>
      </c>
      <c r="M55" s="217">
        <v>0</v>
      </c>
      <c r="N55" s="222">
        <f>'卒後中学（２）-1'!F55*100/'卒後中学（２）-1'!C55</f>
        <v>98.591549295774641</v>
      </c>
      <c r="O55" s="222">
        <f>'卒後中学（２）-1'!G55*100/'卒後中学（２）-1'!D55</f>
        <v>100</v>
      </c>
      <c r="P55" s="223">
        <f>'卒後中学（２）-1'!H55*100/'卒後中学（２）-1'!E55</f>
        <v>96.666666666666671</v>
      </c>
      <c r="Q55" s="223">
        <f>K55/'卒後中学（２）-1'!C55*100</f>
        <v>0</v>
      </c>
      <c r="R55" s="223">
        <f>L55/'卒後中学（２）-1'!D55*100</f>
        <v>0</v>
      </c>
      <c r="S55" s="224">
        <f>M55/'卒後中学（２）-1'!E55*100</f>
        <v>0</v>
      </c>
      <c r="T55" s="282"/>
      <c r="U55" s="216" t="s">
        <v>75</v>
      </c>
      <c r="V55" s="217">
        <f t="shared" ref="V55:V60" si="72">W55+X55</f>
        <v>0</v>
      </c>
      <c r="W55" s="218">
        <v>0</v>
      </c>
      <c r="X55" s="217">
        <v>0</v>
      </c>
      <c r="Y55" s="218">
        <v>0</v>
      </c>
      <c r="Z55" s="218">
        <v>0</v>
      </c>
      <c r="AA55" s="218">
        <f t="shared" ref="AA55:AA60" si="73">SUM(AB55:AC55)</f>
        <v>0</v>
      </c>
      <c r="AB55" s="217">
        <v>0</v>
      </c>
      <c r="AC55" s="218">
        <v>0</v>
      </c>
      <c r="AD55" s="218">
        <v>0</v>
      </c>
      <c r="AE55" s="217">
        <v>0</v>
      </c>
      <c r="AF55" s="218">
        <f t="shared" ref="AF55:AF60" si="74">SUM(AG55:AH55)</f>
        <v>0</v>
      </c>
      <c r="AG55" s="218">
        <v>0</v>
      </c>
      <c r="AH55" s="218">
        <v>0</v>
      </c>
      <c r="AI55" s="218">
        <v>0</v>
      </c>
      <c r="AJ55" s="217">
        <v>0</v>
      </c>
      <c r="AK55" s="217">
        <f t="shared" ref="AK55:AK60" si="75">SUM(AL55:AM55)</f>
        <v>0</v>
      </c>
      <c r="AL55" s="217">
        <v>0</v>
      </c>
      <c r="AM55" s="218">
        <v>0</v>
      </c>
      <c r="AN55" s="218">
        <v>0</v>
      </c>
      <c r="AO55" s="217">
        <v>0</v>
      </c>
      <c r="AP55" s="218">
        <f t="shared" ref="AP55:AP60" si="76">SUM(AQ55:AR55)</f>
        <v>0</v>
      </c>
      <c r="AQ55" s="218">
        <v>0</v>
      </c>
      <c r="AR55" s="217">
        <v>0</v>
      </c>
      <c r="AS55" s="218">
        <v>0</v>
      </c>
      <c r="AT55" s="218">
        <v>0</v>
      </c>
      <c r="AU55" s="217">
        <v>0</v>
      </c>
      <c r="AV55" s="218">
        <v>0</v>
      </c>
      <c r="AW55" s="218">
        <v>0</v>
      </c>
      <c r="AX55" s="217">
        <v>0</v>
      </c>
      <c r="AY55" s="212">
        <v>0</v>
      </c>
    </row>
    <row r="56" spans="1:51" s="214" customFormat="1" ht="15.95" customHeight="1">
      <c r="A56" s="283"/>
      <c r="B56" s="204" t="s">
        <v>76</v>
      </c>
      <c r="C56" s="207">
        <v>2</v>
      </c>
      <c r="D56" s="207">
        <f t="shared" si="16"/>
        <v>1</v>
      </c>
      <c r="E56" s="207">
        <v>1</v>
      </c>
      <c r="F56" s="207">
        <v>0</v>
      </c>
      <c r="G56" s="207">
        <v>0</v>
      </c>
      <c r="H56" s="207">
        <v>0</v>
      </c>
      <c r="I56" s="206">
        <v>3</v>
      </c>
      <c r="J56" s="205">
        <v>131</v>
      </c>
      <c r="K56" s="205">
        <f t="shared" si="4"/>
        <v>1</v>
      </c>
      <c r="L56" s="207">
        <v>1</v>
      </c>
      <c r="M56" s="205">
        <v>0</v>
      </c>
      <c r="N56" s="210">
        <f>'卒後中学（２）-1'!F56*100/'卒後中学（２）-1'!C56</f>
        <v>100</v>
      </c>
      <c r="O56" s="210">
        <f>'卒後中学（２）-1'!G56*100/'卒後中学（２）-1'!D56</f>
        <v>100</v>
      </c>
      <c r="P56" s="210">
        <f>'卒後中学（２）-1'!H56*100/'卒後中学（２）-1'!E56</f>
        <v>100</v>
      </c>
      <c r="Q56" s="210">
        <f>K56/'卒後中学（２）-1'!C56*100</f>
        <v>0.75757575757575757</v>
      </c>
      <c r="R56" s="211">
        <f>L56/'卒後中学（２）-1'!D56*100</f>
        <v>1.2345679012345678</v>
      </c>
      <c r="S56" s="212">
        <f>M56/'卒後中学（２）-1'!E56*100</f>
        <v>0</v>
      </c>
      <c r="T56" s="283"/>
      <c r="U56" s="204" t="s">
        <v>76</v>
      </c>
      <c r="V56" s="205">
        <f t="shared" si="72"/>
        <v>1</v>
      </c>
      <c r="W56" s="207">
        <v>0</v>
      </c>
      <c r="X56" s="205">
        <v>1</v>
      </c>
      <c r="Y56" s="207">
        <v>1</v>
      </c>
      <c r="Z56" s="207">
        <v>0</v>
      </c>
      <c r="AA56" s="207">
        <f t="shared" si="73"/>
        <v>0</v>
      </c>
      <c r="AB56" s="207">
        <v>0</v>
      </c>
      <c r="AC56" s="207">
        <v>0</v>
      </c>
      <c r="AD56" s="207">
        <v>0</v>
      </c>
      <c r="AE56" s="207">
        <v>0</v>
      </c>
      <c r="AF56" s="207">
        <f t="shared" si="74"/>
        <v>0</v>
      </c>
      <c r="AG56" s="207">
        <v>0</v>
      </c>
      <c r="AH56" s="207">
        <v>0</v>
      </c>
      <c r="AI56" s="207">
        <v>0</v>
      </c>
      <c r="AJ56" s="205">
        <v>0</v>
      </c>
      <c r="AK56" s="205">
        <f t="shared" si="75"/>
        <v>1</v>
      </c>
      <c r="AL56" s="207">
        <v>0</v>
      </c>
      <c r="AM56" s="207">
        <v>1</v>
      </c>
      <c r="AN56" s="207">
        <v>1</v>
      </c>
      <c r="AO56" s="205">
        <v>0</v>
      </c>
      <c r="AP56" s="207">
        <f t="shared" si="76"/>
        <v>0</v>
      </c>
      <c r="AQ56" s="207">
        <v>0</v>
      </c>
      <c r="AR56" s="207">
        <v>0</v>
      </c>
      <c r="AS56" s="207">
        <v>0</v>
      </c>
      <c r="AT56" s="207">
        <v>0</v>
      </c>
      <c r="AU56" s="207">
        <v>0</v>
      </c>
      <c r="AV56" s="207">
        <v>1</v>
      </c>
      <c r="AW56" s="207">
        <v>0</v>
      </c>
      <c r="AX56" s="207">
        <v>0</v>
      </c>
      <c r="AY56" s="211">
        <f t="shared" ref="AY56" si="77">X56/V56*100</f>
        <v>100</v>
      </c>
    </row>
    <row r="57" spans="1:51" s="214" customFormat="1" ht="15.95" customHeight="1">
      <c r="A57" s="283"/>
      <c r="B57" s="204" t="s">
        <v>77</v>
      </c>
      <c r="C57" s="207">
        <v>1</v>
      </c>
      <c r="D57" s="207">
        <f t="shared" si="16"/>
        <v>0</v>
      </c>
      <c r="E57" s="207">
        <v>0</v>
      </c>
      <c r="F57" s="207">
        <v>0</v>
      </c>
      <c r="G57" s="207">
        <v>0</v>
      </c>
      <c r="H57" s="207">
        <v>0</v>
      </c>
      <c r="I57" s="206">
        <v>3</v>
      </c>
      <c r="J57" s="205">
        <v>44</v>
      </c>
      <c r="K57" s="205">
        <f t="shared" si="4"/>
        <v>0</v>
      </c>
      <c r="L57" s="207">
        <v>0</v>
      </c>
      <c r="M57" s="205">
        <v>0</v>
      </c>
      <c r="N57" s="210">
        <f>'卒後中学（２）-1'!F57*100/'卒後中学（２）-1'!C57</f>
        <v>100</v>
      </c>
      <c r="O57" s="210">
        <f>'卒後中学（２）-1'!G57*100/'卒後中学（２）-1'!D57</f>
        <v>100</v>
      </c>
      <c r="P57" s="210">
        <f>'卒後中学（２）-1'!H57*100/'卒後中学（２）-1'!E57</f>
        <v>100</v>
      </c>
      <c r="Q57" s="210">
        <f>K57/'卒後中学（２）-1'!C57*100</f>
        <v>0</v>
      </c>
      <c r="R57" s="211">
        <f>L57/'卒後中学（２）-1'!D57*100</f>
        <v>0</v>
      </c>
      <c r="S57" s="212">
        <f>M57/'卒後中学（２）-1'!E57*100</f>
        <v>0</v>
      </c>
      <c r="T57" s="283"/>
      <c r="U57" s="204" t="s">
        <v>77</v>
      </c>
      <c r="V57" s="205">
        <f t="shared" si="72"/>
        <v>0</v>
      </c>
      <c r="W57" s="207">
        <v>0</v>
      </c>
      <c r="X57" s="205">
        <v>0</v>
      </c>
      <c r="Y57" s="207">
        <v>0</v>
      </c>
      <c r="Z57" s="207">
        <v>0</v>
      </c>
      <c r="AA57" s="207">
        <f t="shared" si="73"/>
        <v>0</v>
      </c>
      <c r="AB57" s="207">
        <v>0</v>
      </c>
      <c r="AC57" s="207">
        <v>0</v>
      </c>
      <c r="AD57" s="207">
        <v>0</v>
      </c>
      <c r="AE57" s="207">
        <v>0</v>
      </c>
      <c r="AF57" s="207">
        <f t="shared" si="74"/>
        <v>0</v>
      </c>
      <c r="AG57" s="207">
        <v>0</v>
      </c>
      <c r="AH57" s="207">
        <v>0</v>
      </c>
      <c r="AI57" s="207">
        <v>0</v>
      </c>
      <c r="AJ57" s="205">
        <v>0</v>
      </c>
      <c r="AK57" s="205">
        <f t="shared" si="75"/>
        <v>0</v>
      </c>
      <c r="AL57" s="207">
        <v>0</v>
      </c>
      <c r="AM57" s="207">
        <v>0</v>
      </c>
      <c r="AN57" s="207">
        <v>0</v>
      </c>
      <c r="AO57" s="205">
        <v>0</v>
      </c>
      <c r="AP57" s="207">
        <f t="shared" si="76"/>
        <v>0</v>
      </c>
      <c r="AQ57" s="207">
        <v>0</v>
      </c>
      <c r="AR57" s="207">
        <v>0</v>
      </c>
      <c r="AS57" s="207">
        <v>0</v>
      </c>
      <c r="AT57" s="207">
        <v>0</v>
      </c>
      <c r="AU57" s="207">
        <v>0</v>
      </c>
      <c r="AV57" s="207">
        <v>0</v>
      </c>
      <c r="AW57" s="207">
        <v>0</v>
      </c>
      <c r="AX57" s="207">
        <v>0</v>
      </c>
      <c r="AY57" s="212">
        <v>0</v>
      </c>
    </row>
    <row r="58" spans="1:51" s="214" customFormat="1" ht="15.95" customHeight="1">
      <c r="A58" s="283"/>
      <c r="B58" s="204" t="s">
        <v>78</v>
      </c>
      <c r="C58" s="207">
        <v>8</v>
      </c>
      <c r="D58" s="207">
        <f t="shared" si="16"/>
        <v>1</v>
      </c>
      <c r="E58" s="207">
        <v>1</v>
      </c>
      <c r="F58" s="207">
        <v>0</v>
      </c>
      <c r="G58" s="207">
        <v>0</v>
      </c>
      <c r="H58" s="207">
        <v>0</v>
      </c>
      <c r="I58" s="206">
        <v>3</v>
      </c>
      <c r="J58" s="205">
        <v>168</v>
      </c>
      <c r="K58" s="205">
        <f t="shared" si="4"/>
        <v>1</v>
      </c>
      <c r="L58" s="207">
        <v>1</v>
      </c>
      <c r="M58" s="205">
        <v>0</v>
      </c>
      <c r="N58" s="210">
        <f>'卒後中学（２）-1'!F58*100/'卒後中学（２）-1'!C58</f>
        <v>99.411764705882348</v>
      </c>
      <c r="O58" s="210">
        <f>'卒後中学（２）-1'!G58*100/'卒後中学（２）-1'!D58</f>
        <v>98.795180722891573</v>
      </c>
      <c r="P58" s="210">
        <f>'卒後中学（２）-1'!H58*100/'卒後中学（２）-1'!E58</f>
        <v>100</v>
      </c>
      <c r="Q58" s="210">
        <f>K58/'卒後中学（２）-1'!C58*100</f>
        <v>0.58823529411764708</v>
      </c>
      <c r="R58" s="211">
        <f>L58/'卒後中学（２）-1'!D58*100</f>
        <v>1.2048192771084338</v>
      </c>
      <c r="S58" s="212">
        <f>M58/'卒後中学（２）-1'!E58*100</f>
        <v>0</v>
      </c>
      <c r="T58" s="283"/>
      <c r="U58" s="204" t="s">
        <v>78</v>
      </c>
      <c r="V58" s="205">
        <f t="shared" si="72"/>
        <v>1</v>
      </c>
      <c r="W58" s="207">
        <v>0</v>
      </c>
      <c r="X58" s="205">
        <v>1</v>
      </c>
      <c r="Y58" s="207">
        <v>1</v>
      </c>
      <c r="Z58" s="207">
        <v>0</v>
      </c>
      <c r="AA58" s="207">
        <f t="shared" si="73"/>
        <v>0</v>
      </c>
      <c r="AB58" s="207">
        <v>0</v>
      </c>
      <c r="AC58" s="207">
        <v>0</v>
      </c>
      <c r="AD58" s="207">
        <v>0</v>
      </c>
      <c r="AE58" s="207">
        <v>0</v>
      </c>
      <c r="AF58" s="207">
        <f t="shared" si="74"/>
        <v>0</v>
      </c>
      <c r="AG58" s="207">
        <v>0</v>
      </c>
      <c r="AH58" s="207">
        <v>0</v>
      </c>
      <c r="AI58" s="207">
        <v>0</v>
      </c>
      <c r="AJ58" s="205">
        <v>0</v>
      </c>
      <c r="AK58" s="205">
        <f t="shared" si="75"/>
        <v>1</v>
      </c>
      <c r="AL58" s="207">
        <v>0</v>
      </c>
      <c r="AM58" s="207">
        <v>1</v>
      </c>
      <c r="AN58" s="207">
        <v>1</v>
      </c>
      <c r="AO58" s="205">
        <v>0</v>
      </c>
      <c r="AP58" s="207">
        <f t="shared" si="76"/>
        <v>0</v>
      </c>
      <c r="AQ58" s="207">
        <v>0</v>
      </c>
      <c r="AR58" s="207">
        <v>0</v>
      </c>
      <c r="AS58" s="207">
        <v>0</v>
      </c>
      <c r="AT58" s="207">
        <v>0</v>
      </c>
      <c r="AU58" s="207">
        <v>0</v>
      </c>
      <c r="AV58" s="207">
        <v>1</v>
      </c>
      <c r="AW58" s="207">
        <v>0</v>
      </c>
      <c r="AX58" s="207">
        <v>0</v>
      </c>
      <c r="AY58" s="211">
        <f t="shared" ref="AY58" si="78">X58/V58*100</f>
        <v>100</v>
      </c>
    </row>
    <row r="59" spans="1:51" s="214" customFormat="1" ht="15.95" customHeight="1">
      <c r="A59" s="283"/>
      <c r="B59" s="204" t="s">
        <v>79</v>
      </c>
      <c r="C59" s="207">
        <v>14</v>
      </c>
      <c r="D59" s="207">
        <f t="shared" si="16"/>
        <v>0</v>
      </c>
      <c r="E59" s="207">
        <v>0</v>
      </c>
      <c r="F59" s="207">
        <v>0</v>
      </c>
      <c r="G59" s="207">
        <v>0</v>
      </c>
      <c r="H59" s="207">
        <v>0</v>
      </c>
      <c r="I59" s="206">
        <v>3</v>
      </c>
      <c r="J59" s="205">
        <v>143</v>
      </c>
      <c r="K59" s="205">
        <f t="shared" si="4"/>
        <v>0</v>
      </c>
      <c r="L59" s="207">
        <v>0</v>
      </c>
      <c r="M59" s="205">
        <v>0</v>
      </c>
      <c r="N59" s="210">
        <f>'卒後中学（２）-1'!F59*100/'卒後中学（２）-1'!C59</f>
        <v>100</v>
      </c>
      <c r="O59" s="210">
        <f>'卒後中学（２）-1'!G59*100/'卒後中学（２）-1'!D59</f>
        <v>100</v>
      </c>
      <c r="P59" s="210">
        <f>'卒後中学（２）-1'!H59*100/'卒後中学（２）-1'!E59</f>
        <v>100</v>
      </c>
      <c r="Q59" s="210">
        <f>K59/'卒後中学（２）-1'!C59*100</f>
        <v>0</v>
      </c>
      <c r="R59" s="211">
        <f>L59/'卒後中学（２）-1'!D59*100</f>
        <v>0</v>
      </c>
      <c r="S59" s="212">
        <f>M59/'卒後中学（２）-1'!E59*100</f>
        <v>0</v>
      </c>
      <c r="T59" s="283"/>
      <c r="U59" s="204" t="s">
        <v>79</v>
      </c>
      <c r="V59" s="205">
        <f t="shared" si="72"/>
        <v>0</v>
      </c>
      <c r="W59" s="207">
        <v>0</v>
      </c>
      <c r="X59" s="205">
        <v>0</v>
      </c>
      <c r="Y59" s="207">
        <v>0</v>
      </c>
      <c r="Z59" s="207">
        <v>0</v>
      </c>
      <c r="AA59" s="207">
        <f t="shared" si="73"/>
        <v>0</v>
      </c>
      <c r="AB59" s="207">
        <v>0</v>
      </c>
      <c r="AC59" s="207">
        <v>0</v>
      </c>
      <c r="AD59" s="207">
        <v>0</v>
      </c>
      <c r="AE59" s="207">
        <v>0</v>
      </c>
      <c r="AF59" s="207">
        <f t="shared" si="74"/>
        <v>0</v>
      </c>
      <c r="AG59" s="207">
        <v>0</v>
      </c>
      <c r="AH59" s="207">
        <v>0</v>
      </c>
      <c r="AI59" s="207">
        <v>0</v>
      </c>
      <c r="AJ59" s="205">
        <v>0</v>
      </c>
      <c r="AK59" s="205">
        <f t="shared" si="75"/>
        <v>0</v>
      </c>
      <c r="AL59" s="207">
        <v>0</v>
      </c>
      <c r="AM59" s="207">
        <v>0</v>
      </c>
      <c r="AN59" s="207">
        <v>0</v>
      </c>
      <c r="AO59" s="205">
        <v>0</v>
      </c>
      <c r="AP59" s="207">
        <f t="shared" si="76"/>
        <v>0</v>
      </c>
      <c r="AQ59" s="207">
        <v>0</v>
      </c>
      <c r="AR59" s="207">
        <v>0</v>
      </c>
      <c r="AS59" s="207">
        <v>0</v>
      </c>
      <c r="AT59" s="207">
        <v>0</v>
      </c>
      <c r="AU59" s="207">
        <v>0</v>
      </c>
      <c r="AV59" s="207">
        <v>0</v>
      </c>
      <c r="AW59" s="207">
        <v>0</v>
      </c>
      <c r="AX59" s="207">
        <v>0</v>
      </c>
      <c r="AY59" s="212">
        <v>0</v>
      </c>
    </row>
    <row r="60" spans="1:51" s="239" customFormat="1" ht="15.95" customHeight="1">
      <c r="A60" s="284"/>
      <c r="B60" s="250" t="s">
        <v>80</v>
      </c>
      <c r="C60" s="252">
        <v>0</v>
      </c>
      <c r="D60" s="252">
        <f t="shared" si="16"/>
        <v>0</v>
      </c>
      <c r="E60" s="251">
        <v>0</v>
      </c>
      <c r="F60" s="252">
        <v>0</v>
      </c>
      <c r="G60" s="251">
        <v>0</v>
      </c>
      <c r="H60" s="251">
        <v>0</v>
      </c>
      <c r="I60" s="254">
        <v>0</v>
      </c>
      <c r="J60" s="251">
        <v>13</v>
      </c>
      <c r="K60" s="251">
        <f t="shared" si="4"/>
        <v>0</v>
      </c>
      <c r="L60" s="251">
        <v>0</v>
      </c>
      <c r="M60" s="251">
        <v>0</v>
      </c>
      <c r="N60" s="255">
        <f>'卒後中学（２）-1'!F60*100/'卒後中学（２）-1'!C60</f>
        <v>100</v>
      </c>
      <c r="O60" s="255">
        <f>'卒後中学（２）-1'!G60*100/'卒後中学（２）-1'!D60</f>
        <v>100</v>
      </c>
      <c r="P60" s="255">
        <f>'卒後中学（２）-1'!H60*100/'卒後中学（２）-1'!E60</f>
        <v>100</v>
      </c>
      <c r="Q60" s="255">
        <f>K60/'卒後中学（２）-1'!C60*100</f>
        <v>0</v>
      </c>
      <c r="R60" s="255">
        <f>L60/'卒後中学（２）-1'!D60*100</f>
        <v>0</v>
      </c>
      <c r="S60" s="256">
        <f>M60/'卒後中学（２）-1'!E60*100</f>
        <v>0</v>
      </c>
      <c r="T60" s="284"/>
      <c r="U60" s="250" t="s">
        <v>80</v>
      </c>
      <c r="V60" s="251">
        <f t="shared" si="72"/>
        <v>0</v>
      </c>
      <c r="W60" s="251">
        <v>0</v>
      </c>
      <c r="X60" s="251">
        <v>0</v>
      </c>
      <c r="Y60" s="252">
        <v>0</v>
      </c>
      <c r="Z60" s="251">
        <v>0</v>
      </c>
      <c r="AA60" s="252">
        <f t="shared" si="73"/>
        <v>0</v>
      </c>
      <c r="AB60" s="251">
        <v>0</v>
      </c>
      <c r="AC60" s="252">
        <v>0</v>
      </c>
      <c r="AD60" s="251">
        <v>0</v>
      </c>
      <c r="AE60" s="252">
        <v>0</v>
      </c>
      <c r="AF60" s="251">
        <f t="shared" si="74"/>
        <v>0</v>
      </c>
      <c r="AG60" s="252">
        <v>0</v>
      </c>
      <c r="AH60" s="251">
        <v>0</v>
      </c>
      <c r="AI60" s="252">
        <v>0</v>
      </c>
      <c r="AJ60" s="251">
        <v>0</v>
      </c>
      <c r="AK60" s="251">
        <f t="shared" si="75"/>
        <v>0</v>
      </c>
      <c r="AL60" s="252">
        <v>0</v>
      </c>
      <c r="AM60" s="252">
        <v>0</v>
      </c>
      <c r="AN60" s="252">
        <v>0</v>
      </c>
      <c r="AO60" s="251">
        <v>0</v>
      </c>
      <c r="AP60" s="251">
        <f t="shared" si="76"/>
        <v>0</v>
      </c>
      <c r="AQ60" s="252">
        <v>0</v>
      </c>
      <c r="AR60" s="252">
        <v>0</v>
      </c>
      <c r="AS60" s="252">
        <v>0</v>
      </c>
      <c r="AT60" s="252">
        <v>0</v>
      </c>
      <c r="AU60" s="252">
        <v>0</v>
      </c>
      <c r="AV60" s="251">
        <v>0</v>
      </c>
      <c r="AW60" s="251">
        <v>0</v>
      </c>
      <c r="AX60" s="251">
        <v>0</v>
      </c>
      <c r="AY60" s="256">
        <v>0</v>
      </c>
    </row>
    <row r="61" spans="1:51" ht="12.95" customHeight="1">
      <c r="A61" s="488" t="s">
        <v>262</v>
      </c>
      <c r="B61" s="488"/>
      <c r="C61" s="488"/>
      <c r="D61" s="488"/>
      <c r="E61" s="488"/>
      <c r="F61" s="488"/>
      <c r="G61" s="488"/>
      <c r="H61" s="488"/>
      <c r="I61" s="488"/>
      <c r="J61" s="87"/>
      <c r="K61" s="2"/>
      <c r="L61" s="2"/>
      <c r="M61" s="2"/>
      <c r="N61" s="2"/>
      <c r="O61" s="2"/>
      <c r="P61" s="2"/>
      <c r="Q61" s="2"/>
      <c r="R61" s="2"/>
      <c r="S61" s="2"/>
      <c r="T61" s="161" t="s">
        <v>262</v>
      </c>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ht="12.95" customHeight="1">
      <c r="A62" s="345" t="s">
        <v>339</v>
      </c>
      <c r="B62" s="343"/>
      <c r="C62" s="344"/>
      <c r="D62" s="343"/>
      <c r="E62" s="343"/>
      <c r="F62" s="343"/>
      <c r="G62" s="343"/>
      <c r="H62" s="343"/>
      <c r="I62" s="343"/>
    </row>
    <row r="63" spans="1:51" ht="24" customHeight="1"/>
    <row r="64" spans="1:51" ht="24" customHeight="1"/>
    <row r="102" ht="24" customHeight="1"/>
  </sheetData>
  <mergeCells count="60">
    <mergeCell ref="A61:I61"/>
    <mergeCell ref="A49:B49"/>
    <mergeCell ref="T49:U49"/>
    <mergeCell ref="A54:B54"/>
    <mergeCell ref="T54:U54"/>
    <mergeCell ref="A37:B37"/>
    <mergeCell ref="T37:U37"/>
    <mergeCell ref="A41:B41"/>
    <mergeCell ref="T41:U41"/>
    <mergeCell ref="A31:B31"/>
    <mergeCell ref="T31:U31"/>
    <mergeCell ref="A33:B33"/>
    <mergeCell ref="T33:U33"/>
    <mergeCell ref="A23:B23"/>
    <mergeCell ref="T23:U23"/>
    <mergeCell ref="A28:B28"/>
    <mergeCell ref="T28:U28"/>
    <mergeCell ref="AW4:AX4"/>
    <mergeCell ref="A8:B8"/>
    <mergeCell ref="T8:U8"/>
    <mergeCell ref="A22:B22"/>
    <mergeCell ref="T22:U22"/>
    <mergeCell ref="AL4:AM4"/>
    <mergeCell ref="AN4:AO4"/>
    <mergeCell ref="AP4:AP5"/>
    <mergeCell ref="AQ4:AR4"/>
    <mergeCell ref="AS4:AT4"/>
    <mergeCell ref="AU4:AV4"/>
    <mergeCell ref="AB4:AC4"/>
    <mergeCell ref="AA4:AA5"/>
    <mergeCell ref="AK3:AO3"/>
    <mergeCell ref="AP3:AT3"/>
    <mergeCell ref="AU3:AX3"/>
    <mergeCell ref="AY3:AY4"/>
    <mergeCell ref="AA3:AE3"/>
    <mergeCell ref="AF3:AJ3"/>
    <mergeCell ref="AD4:AE4"/>
    <mergeCell ref="AF4:AF5"/>
    <mergeCell ref="AG4:AH4"/>
    <mergeCell ref="AI4:AJ4"/>
    <mergeCell ref="AK4:AK5"/>
    <mergeCell ref="K3:M3"/>
    <mergeCell ref="N3:P3"/>
    <mergeCell ref="Q3:S3"/>
    <mergeCell ref="V3:Z3"/>
    <mergeCell ref="C3:C5"/>
    <mergeCell ref="D3:H3"/>
    <mergeCell ref="I3:I5"/>
    <mergeCell ref="J3:J5"/>
    <mergeCell ref="D4:H4"/>
    <mergeCell ref="K4:M4"/>
    <mergeCell ref="T4:U4"/>
    <mergeCell ref="V4:V5"/>
    <mergeCell ref="W4:X4"/>
    <mergeCell ref="Y4:Z4"/>
    <mergeCell ref="A6:B6"/>
    <mergeCell ref="A7:B7"/>
    <mergeCell ref="T6:U6"/>
    <mergeCell ref="T7:U7"/>
    <mergeCell ref="A4:B4"/>
  </mergeCells>
  <phoneticPr fontId="30"/>
  <pageMargins left="0.70866141732283472" right="0.31496062992125984" top="0.78740157480314965" bottom="0.39370078740157483" header="0.51181102362204722" footer="0.31496062992125984"/>
  <pageSetup paperSize="9" scale="85" fitToWidth="7" orientation="portrait" r:id="rId1"/>
  <colBreaks count="1" manualBreakCount="1">
    <brk id="9" max="1048575" man="1"/>
  </colBreaks>
  <ignoredErrors>
    <ignoredError sqref="V41:AR41 V42:Z60 D28:D46 D49:D58 K22:K60" formula="1"/>
    <ignoredError sqref="V9:AS9 AS10:AS40 AS42:AX60" formulaRange="1"/>
    <ignoredError sqref="V10:AR40 AA42:AR60"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92D050"/>
  </sheetPr>
  <dimension ref="A2:BQ36"/>
  <sheetViews>
    <sheetView showGridLines="0" zoomScale="70" zoomScaleNormal="70" zoomScaleSheetLayoutView="70" workbookViewId="0"/>
  </sheetViews>
  <sheetFormatPr defaultColWidth="10.69921875" defaultRowHeight="30" customHeight="1"/>
  <cols>
    <col min="1" max="1" width="12.09765625" style="3" customWidth="1"/>
    <col min="2" max="2" width="23.69921875" style="3" customWidth="1"/>
    <col min="3" max="3" width="7.5" style="3" customWidth="1"/>
    <col min="4" max="4" width="9" style="3" customWidth="1"/>
    <col min="5" max="8" width="7.69921875" style="3" customWidth="1"/>
    <col min="9" max="10" width="6.59765625" style="3" customWidth="1"/>
    <col min="11" max="11" width="6.69921875" style="3" customWidth="1"/>
    <col min="12" max="28" width="6.59765625" style="3" customWidth="1"/>
    <col min="29" max="29" width="6.69921875" style="3" customWidth="1"/>
    <col min="30" max="30" width="15" style="3" customWidth="1"/>
    <col min="31" max="31" width="6.296875" style="3" customWidth="1"/>
    <col min="32" max="32" width="12.69921875" style="3" customWidth="1"/>
    <col min="33" max="51" width="11.69921875" style="3" customWidth="1"/>
    <col min="52" max="52" width="10.69921875" style="3"/>
    <col min="53" max="53" width="6.69921875" style="3" customWidth="1"/>
    <col min="54" max="16384" width="10.69921875" style="3"/>
  </cols>
  <sheetData>
    <row r="2" spans="1:69" s="2" customFormat="1" ht="30" customHeight="1">
      <c r="A2" s="58" t="s">
        <v>38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BA2" s="3"/>
      <c r="BB2" s="3"/>
      <c r="BC2" s="3"/>
      <c r="BD2" s="3"/>
      <c r="BE2" s="3"/>
      <c r="BF2" s="3"/>
      <c r="BG2" s="3"/>
      <c r="BH2" s="3"/>
      <c r="BI2" s="3"/>
      <c r="BJ2" s="3"/>
      <c r="BK2" s="3"/>
      <c r="BL2" s="3"/>
      <c r="BM2" s="3"/>
      <c r="BN2" s="3"/>
      <c r="BO2" s="3"/>
      <c r="BP2" s="3"/>
      <c r="BQ2" s="3"/>
    </row>
    <row r="3" spans="1:69" ht="30" customHeight="1">
      <c r="A3" s="1" t="s">
        <v>251</v>
      </c>
      <c r="B3" s="2"/>
      <c r="C3" s="2"/>
      <c r="D3" s="2"/>
      <c r="E3" s="2"/>
      <c r="F3" s="2"/>
      <c r="G3" s="2"/>
      <c r="H3" s="2"/>
      <c r="I3" s="2"/>
      <c r="J3" s="2"/>
      <c r="K3" s="2"/>
      <c r="L3" s="2"/>
      <c r="M3" s="2"/>
      <c r="N3" s="2"/>
      <c r="O3" s="2"/>
      <c r="P3" s="2"/>
      <c r="Q3" s="2"/>
      <c r="R3" s="2"/>
      <c r="S3" s="2"/>
      <c r="T3" s="2"/>
      <c r="U3" s="2"/>
      <c r="V3" s="2"/>
      <c r="W3" s="2"/>
      <c r="X3" s="2"/>
      <c r="Y3" s="5"/>
      <c r="Z3" s="2"/>
      <c r="AA3" s="5" t="s">
        <v>261</v>
      </c>
      <c r="AZ3" s="2"/>
      <c r="BB3" s="2"/>
      <c r="BC3" s="2"/>
      <c r="BD3" s="2"/>
      <c r="BE3" s="2"/>
      <c r="BF3" s="2"/>
      <c r="BG3" s="2"/>
      <c r="BH3" s="2"/>
      <c r="BI3" s="2"/>
      <c r="BJ3" s="2"/>
      <c r="BK3" s="2"/>
      <c r="BL3" s="2"/>
      <c r="BM3" s="2"/>
      <c r="BN3" s="2"/>
      <c r="BO3" s="2"/>
      <c r="BP3" s="2"/>
      <c r="BQ3" s="2"/>
    </row>
    <row r="4" spans="1:69" ht="30" customHeight="1">
      <c r="A4" s="401" t="s">
        <v>126</v>
      </c>
      <c r="B4" s="491"/>
      <c r="C4" s="496" t="s">
        <v>281</v>
      </c>
      <c r="D4" s="396" t="s">
        <v>282</v>
      </c>
      <c r="E4" s="397"/>
      <c r="F4" s="398"/>
      <c r="G4" s="436" t="s">
        <v>127</v>
      </c>
      <c r="H4" s="438"/>
      <c r="I4" s="436" t="s">
        <v>128</v>
      </c>
      <c r="J4" s="438"/>
      <c r="K4" s="436" t="s">
        <v>129</v>
      </c>
      <c r="L4" s="438"/>
      <c r="M4" s="436" t="s">
        <v>130</v>
      </c>
      <c r="N4" s="438"/>
      <c r="O4" s="436" t="s">
        <v>131</v>
      </c>
      <c r="P4" s="438"/>
      <c r="Q4" s="436" t="s">
        <v>132</v>
      </c>
      <c r="R4" s="438"/>
      <c r="S4" s="436" t="s">
        <v>133</v>
      </c>
      <c r="T4" s="438"/>
      <c r="U4" s="436" t="s">
        <v>92</v>
      </c>
      <c r="V4" s="438"/>
      <c r="W4" s="436" t="s">
        <v>93</v>
      </c>
      <c r="X4" s="438"/>
      <c r="Y4" s="436" t="s">
        <v>33</v>
      </c>
      <c r="Z4" s="437"/>
      <c r="AA4" s="436" t="s">
        <v>39</v>
      </c>
      <c r="AB4" s="438"/>
      <c r="AZ4" s="2"/>
    </row>
    <row r="5" spans="1:69" ht="30" customHeight="1">
      <c r="A5" s="492"/>
      <c r="B5" s="493"/>
      <c r="C5" s="497"/>
      <c r="D5" s="346" t="s">
        <v>6</v>
      </c>
      <c r="E5" s="35" t="s">
        <v>7</v>
      </c>
      <c r="F5" s="35" t="s">
        <v>8</v>
      </c>
      <c r="G5" s="35" t="s">
        <v>7</v>
      </c>
      <c r="H5" s="35" t="s">
        <v>8</v>
      </c>
      <c r="I5" s="35" t="s">
        <v>7</v>
      </c>
      <c r="J5" s="61" t="s">
        <v>8</v>
      </c>
      <c r="K5" s="280" t="s">
        <v>7</v>
      </c>
      <c r="L5" s="61" t="s">
        <v>8</v>
      </c>
      <c r="M5" s="35" t="s">
        <v>7</v>
      </c>
      <c r="N5" s="35" t="s">
        <v>8</v>
      </c>
      <c r="O5" s="35" t="s">
        <v>7</v>
      </c>
      <c r="P5" s="35" t="s">
        <v>8</v>
      </c>
      <c r="Q5" s="35" t="s">
        <v>7</v>
      </c>
      <c r="R5" s="35" t="s">
        <v>8</v>
      </c>
      <c r="S5" s="35" t="s">
        <v>7</v>
      </c>
      <c r="T5" s="35" t="s">
        <v>8</v>
      </c>
      <c r="U5" s="35" t="s">
        <v>7</v>
      </c>
      <c r="V5" s="35" t="s">
        <v>8</v>
      </c>
      <c r="W5" s="35" t="s">
        <v>7</v>
      </c>
      <c r="X5" s="35" t="s">
        <v>8</v>
      </c>
      <c r="Y5" s="35" t="s">
        <v>7</v>
      </c>
      <c r="Z5" s="35" t="s">
        <v>8</v>
      </c>
      <c r="AA5" s="35" t="s">
        <v>7</v>
      </c>
      <c r="AB5" s="68" t="s">
        <v>8</v>
      </c>
      <c r="AZ5" s="2"/>
    </row>
    <row r="6" spans="1:69" ht="30" customHeight="1">
      <c r="A6" s="436" t="s">
        <v>134</v>
      </c>
      <c r="B6" s="438"/>
      <c r="C6" s="352">
        <v>12094</v>
      </c>
      <c r="D6" s="353">
        <f>$E6+$F6</f>
        <v>11717</v>
      </c>
      <c r="E6" s="352">
        <f>$G6+$I6+$K6+$M6+$O6+$Q6+$S6+$U6+$W6+$Y6+$AA6</f>
        <v>5934</v>
      </c>
      <c r="F6" s="354">
        <f>$H6+$J6+$L6+$N6+$P6+$R6+$T6+$V6+$X6+$Z6+$AB6</f>
        <v>5783</v>
      </c>
      <c r="G6" s="354">
        <f>G13+G14+G17+G18+G19+G20+G21+G22+G23</f>
        <v>3045</v>
      </c>
      <c r="H6" s="354">
        <f>H13+H14+H17+H18+H19+H20+H21+H22+H23</f>
        <v>3416</v>
      </c>
      <c r="I6" s="354">
        <f t="shared" ref="I6:AB6" si="0">I13+I14+I17+I18+I19+I20+I21+I22+I23</f>
        <v>379</v>
      </c>
      <c r="J6" s="354">
        <f t="shared" si="0"/>
        <v>286</v>
      </c>
      <c r="K6" s="354">
        <f t="shared" si="0"/>
        <v>1434</v>
      </c>
      <c r="L6" s="355">
        <f t="shared" si="0"/>
        <v>221</v>
      </c>
      <c r="M6" s="354">
        <f t="shared" si="0"/>
        <v>376</v>
      </c>
      <c r="N6" s="354">
        <f t="shared" si="0"/>
        <v>683</v>
      </c>
      <c r="O6" s="354">
        <f t="shared" si="0"/>
        <v>91</v>
      </c>
      <c r="P6" s="354">
        <f t="shared" si="0"/>
        <v>45</v>
      </c>
      <c r="Q6" s="354">
        <f t="shared" si="0"/>
        <v>63</v>
      </c>
      <c r="R6" s="354">
        <f t="shared" si="0"/>
        <v>362</v>
      </c>
      <c r="S6" s="354">
        <f t="shared" si="0"/>
        <v>4</v>
      </c>
      <c r="T6" s="354">
        <f t="shared" si="0"/>
        <v>76</v>
      </c>
      <c r="U6" s="354">
        <f t="shared" si="0"/>
        <v>22</v>
      </c>
      <c r="V6" s="354">
        <f t="shared" si="0"/>
        <v>4</v>
      </c>
      <c r="W6" s="354">
        <f t="shared" si="0"/>
        <v>12</v>
      </c>
      <c r="X6" s="354">
        <f t="shared" si="0"/>
        <v>35</v>
      </c>
      <c r="Y6" s="354">
        <f t="shared" si="0"/>
        <v>158</v>
      </c>
      <c r="Z6" s="354">
        <f t="shared" si="0"/>
        <v>178</v>
      </c>
      <c r="AA6" s="354">
        <f t="shared" si="0"/>
        <v>350</v>
      </c>
      <c r="AB6" s="355">
        <f t="shared" si="0"/>
        <v>477</v>
      </c>
      <c r="AZ6" s="2"/>
    </row>
    <row r="7" spans="1:69" ht="30" customHeight="1">
      <c r="A7" s="24"/>
      <c r="B7" s="257" t="s">
        <v>136</v>
      </c>
      <c r="C7" s="356">
        <v>4581</v>
      </c>
      <c r="D7" s="357">
        <f t="shared" ref="D7:D31" si="1">$E7+$F7</f>
        <v>4741</v>
      </c>
      <c r="E7" s="356">
        <f t="shared" ref="E7:E12" si="2">$G7+$I7+$K7+$M7+$O7+$Q7+$S7+$U7+$W7+$Y7+$AA7</f>
        <v>2481</v>
      </c>
      <c r="F7" s="356">
        <f t="shared" ref="F7:F12" si="3">$H7+$J7+$L7+$N7+$P7+$R7+$T7+$V7+$X7+$Z7+$AB7</f>
        <v>2260</v>
      </c>
      <c r="G7" s="356">
        <v>1826</v>
      </c>
      <c r="H7" s="356">
        <v>1844</v>
      </c>
      <c r="I7" s="356">
        <v>46</v>
      </c>
      <c r="J7" s="358">
        <v>25</v>
      </c>
      <c r="K7" s="356">
        <v>239</v>
      </c>
      <c r="L7" s="358">
        <v>25</v>
      </c>
      <c r="M7" s="356">
        <v>117</v>
      </c>
      <c r="N7" s="356">
        <v>111</v>
      </c>
      <c r="O7" s="356">
        <v>6</v>
      </c>
      <c r="P7" s="356">
        <v>2</v>
      </c>
      <c r="Q7" s="356">
        <v>4</v>
      </c>
      <c r="R7" s="356">
        <v>28</v>
      </c>
      <c r="S7" s="356">
        <v>0</v>
      </c>
      <c r="T7" s="356">
        <v>0</v>
      </c>
      <c r="U7" s="356">
        <v>5</v>
      </c>
      <c r="V7" s="356">
        <v>1</v>
      </c>
      <c r="W7" s="356">
        <v>1</v>
      </c>
      <c r="X7" s="356">
        <v>4</v>
      </c>
      <c r="Y7" s="356">
        <v>100</v>
      </c>
      <c r="Z7" s="356">
        <v>103</v>
      </c>
      <c r="AA7" s="356">
        <v>137</v>
      </c>
      <c r="AB7" s="358">
        <v>117</v>
      </c>
      <c r="AZ7" s="2"/>
    </row>
    <row r="8" spans="1:69" ht="30" customHeight="1">
      <c r="A8" s="69"/>
      <c r="B8" s="258" t="s">
        <v>137</v>
      </c>
      <c r="C8" s="359">
        <v>672</v>
      </c>
      <c r="D8" s="360">
        <f t="shared" si="1"/>
        <v>607</v>
      </c>
      <c r="E8" s="359">
        <f t="shared" si="2"/>
        <v>79</v>
      </c>
      <c r="F8" s="361">
        <f t="shared" si="3"/>
        <v>528</v>
      </c>
      <c r="G8" s="359">
        <v>41</v>
      </c>
      <c r="H8" s="359">
        <v>262</v>
      </c>
      <c r="I8" s="359">
        <v>7</v>
      </c>
      <c r="J8" s="361">
        <v>38</v>
      </c>
      <c r="K8" s="359">
        <v>10</v>
      </c>
      <c r="L8" s="361">
        <v>10</v>
      </c>
      <c r="M8" s="359">
        <v>7</v>
      </c>
      <c r="N8" s="359">
        <v>56</v>
      </c>
      <c r="O8" s="359">
        <v>1</v>
      </c>
      <c r="P8" s="359">
        <v>2</v>
      </c>
      <c r="Q8" s="359">
        <v>1</v>
      </c>
      <c r="R8" s="359">
        <v>67</v>
      </c>
      <c r="S8" s="359">
        <v>0</v>
      </c>
      <c r="T8" s="359">
        <v>0</v>
      </c>
      <c r="U8" s="359">
        <v>0</v>
      </c>
      <c r="V8" s="359">
        <v>0</v>
      </c>
      <c r="W8" s="359">
        <v>0</v>
      </c>
      <c r="X8" s="359">
        <v>1</v>
      </c>
      <c r="Y8" s="359">
        <v>4</v>
      </c>
      <c r="Z8" s="359">
        <v>9</v>
      </c>
      <c r="AA8" s="359">
        <v>8</v>
      </c>
      <c r="AB8" s="361">
        <v>83</v>
      </c>
      <c r="AZ8" s="2"/>
    </row>
    <row r="9" spans="1:69" ht="30" customHeight="1">
      <c r="A9" s="292" t="s">
        <v>149</v>
      </c>
      <c r="B9" s="258" t="s">
        <v>138</v>
      </c>
      <c r="C9" s="359">
        <v>0</v>
      </c>
      <c r="D9" s="360">
        <f t="shared" si="1"/>
        <v>10</v>
      </c>
      <c r="E9" s="359">
        <f t="shared" si="2"/>
        <v>6</v>
      </c>
      <c r="F9" s="361">
        <f t="shared" si="3"/>
        <v>4</v>
      </c>
      <c r="G9" s="359">
        <v>4</v>
      </c>
      <c r="H9" s="359">
        <v>0</v>
      </c>
      <c r="I9" s="359">
        <v>1</v>
      </c>
      <c r="J9" s="361">
        <v>4</v>
      </c>
      <c r="K9" s="359">
        <v>0</v>
      </c>
      <c r="L9" s="361">
        <v>0</v>
      </c>
      <c r="M9" s="359">
        <v>1</v>
      </c>
      <c r="N9" s="359">
        <v>0</v>
      </c>
      <c r="O9" s="359">
        <v>0</v>
      </c>
      <c r="P9" s="359">
        <v>0</v>
      </c>
      <c r="Q9" s="359">
        <v>0</v>
      </c>
      <c r="R9" s="359">
        <v>0</v>
      </c>
      <c r="S9" s="359">
        <v>0</v>
      </c>
      <c r="T9" s="359">
        <v>0</v>
      </c>
      <c r="U9" s="359">
        <v>0</v>
      </c>
      <c r="V9" s="359">
        <v>0</v>
      </c>
      <c r="W9" s="359">
        <v>0</v>
      </c>
      <c r="X9" s="359">
        <v>0</v>
      </c>
      <c r="Y9" s="359">
        <v>0</v>
      </c>
      <c r="Z9" s="359">
        <v>0</v>
      </c>
      <c r="AA9" s="359">
        <v>0</v>
      </c>
      <c r="AB9" s="361">
        <v>0</v>
      </c>
      <c r="AZ9" s="2"/>
    </row>
    <row r="10" spans="1:69" ht="30" customHeight="1">
      <c r="A10" s="69" t="s">
        <v>34</v>
      </c>
      <c r="B10" s="258" t="s">
        <v>139</v>
      </c>
      <c r="C10" s="359">
        <v>132</v>
      </c>
      <c r="D10" s="360">
        <f t="shared" si="1"/>
        <v>133</v>
      </c>
      <c r="E10" s="359">
        <f t="shared" si="2"/>
        <v>49</v>
      </c>
      <c r="F10" s="361">
        <f t="shared" si="3"/>
        <v>84</v>
      </c>
      <c r="G10" s="359">
        <v>2</v>
      </c>
      <c r="H10" s="359">
        <v>1</v>
      </c>
      <c r="I10" s="359">
        <v>1</v>
      </c>
      <c r="J10" s="361">
        <v>0</v>
      </c>
      <c r="K10" s="359">
        <v>23</v>
      </c>
      <c r="L10" s="361">
        <v>0</v>
      </c>
      <c r="M10" s="359">
        <v>2</v>
      </c>
      <c r="N10" s="359">
        <v>0</v>
      </c>
      <c r="O10" s="359">
        <v>15</v>
      </c>
      <c r="P10" s="359">
        <v>2</v>
      </c>
      <c r="Q10" s="359">
        <v>1</v>
      </c>
      <c r="R10" s="359">
        <v>7</v>
      </c>
      <c r="S10" s="359">
        <v>4</v>
      </c>
      <c r="T10" s="359">
        <v>74</v>
      </c>
      <c r="U10" s="359">
        <v>0</v>
      </c>
      <c r="V10" s="359">
        <v>0</v>
      </c>
      <c r="W10" s="359">
        <v>0</v>
      </c>
      <c r="X10" s="359">
        <v>0</v>
      </c>
      <c r="Y10" s="359">
        <v>0</v>
      </c>
      <c r="Z10" s="359">
        <v>0</v>
      </c>
      <c r="AA10" s="359">
        <v>1</v>
      </c>
      <c r="AB10" s="361">
        <v>0</v>
      </c>
      <c r="AZ10" s="2"/>
    </row>
    <row r="11" spans="1:69" ht="30" customHeight="1">
      <c r="A11" s="69"/>
      <c r="B11" s="258" t="s">
        <v>135</v>
      </c>
      <c r="C11" s="359">
        <v>0</v>
      </c>
      <c r="D11" s="360">
        <f t="shared" si="1"/>
        <v>0</v>
      </c>
      <c r="E11" s="359">
        <f t="shared" si="2"/>
        <v>0</v>
      </c>
      <c r="F11" s="361">
        <f t="shared" si="3"/>
        <v>0</v>
      </c>
      <c r="G11" s="359">
        <v>0</v>
      </c>
      <c r="H11" s="359">
        <v>0</v>
      </c>
      <c r="I11" s="359">
        <v>0</v>
      </c>
      <c r="J11" s="361">
        <v>0</v>
      </c>
      <c r="K11" s="359">
        <v>0</v>
      </c>
      <c r="L11" s="361">
        <v>0</v>
      </c>
      <c r="M11" s="359">
        <v>0</v>
      </c>
      <c r="N11" s="359">
        <v>0</v>
      </c>
      <c r="O11" s="359">
        <v>0</v>
      </c>
      <c r="P11" s="359">
        <v>0</v>
      </c>
      <c r="Q11" s="359">
        <v>0</v>
      </c>
      <c r="R11" s="359">
        <v>0</v>
      </c>
      <c r="S11" s="359">
        <v>0</v>
      </c>
      <c r="T11" s="359">
        <v>0</v>
      </c>
      <c r="U11" s="359">
        <v>0</v>
      </c>
      <c r="V11" s="359">
        <v>0</v>
      </c>
      <c r="W11" s="359">
        <v>0</v>
      </c>
      <c r="X11" s="359">
        <v>0</v>
      </c>
      <c r="Y11" s="359">
        <v>0</v>
      </c>
      <c r="Z11" s="359">
        <v>0</v>
      </c>
      <c r="AA11" s="359">
        <v>0</v>
      </c>
      <c r="AB11" s="361">
        <v>0</v>
      </c>
      <c r="AZ11" s="2"/>
    </row>
    <row r="12" spans="1:69" ht="30" customHeight="1">
      <c r="A12" s="69"/>
      <c r="B12" s="259" t="s">
        <v>140</v>
      </c>
      <c r="C12" s="362">
        <v>4</v>
      </c>
      <c r="D12" s="363">
        <f t="shared" si="1"/>
        <v>7</v>
      </c>
      <c r="E12" s="362">
        <f t="shared" si="2"/>
        <v>4</v>
      </c>
      <c r="F12" s="364">
        <f t="shared" si="3"/>
        <v>3</v>
      </c>
      <c r="G12" s="362">
        <v>4</v>
      </c>
      <c r="H12" s="362">
        <v>3</v>
      </c>
      <c r="I12" s="362">
        <v>0</v>
      </c>
      <c r="J12" s="364">
        <v>0</v>
      </c>
      <c r="K12" s="362">
        <v>0</v>
      </c>
      <c r="L12" s="364">
        <v>0</v>
      </c>
      <c r="M12" s="362">
        <v>0</v>
      </c>
      <c r="N12" s="362">
        <v>0</v>
      </c>
      <c r="O12" s="362">
        <v>0</v>
      </c>
      <c r="P12" s="362">
        <v>0</v>
      </c>
      <c r="Q12" s="362">
        <v>0</v>
      </c>
      <c r="R12" s="362">
        <v>0</v>
      </c>
      <c r="S12" s="362">
        <v>0</v>
      </c>
      <c r="T12" s="362">
        <v>0</v>
      </c>
      <c r="U12" s="362">
        <v>0</v>
      </c>
      <c r="V12" s="362">
        <v>0</v>
      </c>
      <c r="W12" s="362">
        <v>0</v>
      </c>
      <c r="X12" s="362">
        <v>0</v>
      </c>
      <c r="Y12" s="362">
        <v>0</v>
      </c>
      <c r="Z12" s="362">
        <v>0</v>
      </c>
      <c r="AA12" s="362">
        <v>0</v>
      </c>
      <c r="AB12" s="364">
        <v>0</v>
      </c>
      <c r="AZ12" s="2"/>
    </row>
    <row r="13" spans="1:69" ht="30" customHeight="1">
      <c r="A13" s="69"/>
      <c r="B13" s="62" t="s">
        <v>6</v>
      </c>
      <c r="C13" s="354">
        <v>5389</v>
      </c>
      <c r="D13" s="353">
        <f>SUM(D7:D12)</f>
        <v>5498</v>
      </c>
      <c r="E13" s="352">
        <f t="shared" ref="E13:AB13" si="4">SUM(E7:E12)</f>
        <v>2619</v>
      </c>
      <c r="F13" s="352">
        <f t="shared" si="4"/>
        <v>2879</v>
      </c>
      <c r="G13" s="354">
        <f t="shared" si="4"/>
        <v>1877</v>
      </c>
      <c r="H13" s="354">
        <f t="shared" si="4"/>
        <v>2110</v>
      </c>
      <c r="I13" s="354">
        <f t="shared" si="4"/>
        <v>55</v>
      </c>
      <c r="J13" s="354">
        <f t="shared" si="4"/>
        <v>67</v>
      </c>
      <c r="K13" s="354">
        <f t="shared" si="4"/>
        <v>272</v>
      </c>
      <c r="L13" s="355">
        <f t="shared" si="4"/>
        <v>35</v>
      </c>
      <c r="M13" s="354">
        <f t="shared" si="4"/>
        <v>127</v>
      </c>
      <c r="N13" s="354">
        <f t="shared" si="4"/>
        <v>167</v>
      </c>
      <c r="O13" s="354">
        <f t="shared" si="4"/>
        <v>22</v>
      </c>
      <c r="P13" s="354">
        <f t="shared" si="4"/>
        <v>6</v>
      </c>
      <c r="Q13" s="354">
        <f t="shared" si="4"/>
        <v>6</v>
      </c>
      <c r="R13" s="354">
        <f t="shared" si="4"/>
        <v>102</v>
      </c>
      <c r="S13" s="354">
        <f t="shared" si="4"/>
        <v>4</v>
      </c>
      <c r="T13" s="354">
        <f t="shared" si="4"/>
        <v>74</v>
      </c>
      <c r="U13" s="354">
        <f t="shared" si="4"/>
        <v>5</v>
      </c>
      <c r="V13" s="354">
        <f t="shared" si="4"/>
        <v>1</v>
      </c>
      <c r="W13" s="354">
        <f t="shared" si="4"/>
        <v>1</v>
      </c>
      <c r="X13" s="354">
        <f t="shared" si="4"/>
        <v>5</v>
      </c>
      <c r="Y13" s="354">
        <f t="shared" si="4"/>
        <v>104</v>
      </c>
      <c r="Z13" s="354">
        <f t="shared" si="4"/>
        <v>112</v>
      </c>
      <c r="AA13" s="354">
        <f t="shared" si="4"/>
        <v>146</v>
      </c>
      <c r="AB13" s="355">
        <f t="shared" si="4"/>
        <v>200</v>
      </c>
      <c r="AZ13" s="2"/>
    </row>
    <row r="14" spans="1:69" ht="30" customHeight="1">
      <c r="A14" s="92" t="s">
        <v>35</v>
      </c>
      <c r="B14" s="50"/>
      <c r="C14" s="354">
        <v>1827</v>
      </c>
      <c r="D14" s="353">
        <f t="shared" si="1"/>
        <v>1696</v>
      </c>
      <c r="E14" s="352">
        <f>$G14+$I14+$K14+$M14+$O14+$Q14+$S14+$U14+$W14+$Y14+$AA14</f>
        <v>621</v>
      </c>
      <c r="F14" s="354">
        <f>$H14+$J14+$L14+$N14+$P14+$R14+$T14+$V14+$X14+$Z14+$AB14</f>
        <v>1075</v>
      </c>
      <c r="G14" s="354">
        <v>286</v>
      </c>
      <c r="H14" s="354">
        <v>536</v>
      </c>
      <c r="I14" s="354">
        <v>68</v>
      </c>
      <c r="J14" s="355">
        <v>67</v>
      </c>
      <c r="K14" s="354">
        <v>116</v>
      </c>
      <c r="L14" s="355">
        <v>39</v>
      </c>
      <c r="M14" s="354">
        <v>65</v>
      </c>
      <c r="N14" s="354">
        <v>158</v>
      </c>
      <c r="O14" s="354">
        <v>6</v>
      </c>
      <c r="P14" s="354">
        <v>6</v>
      </c>
      <c r="Q14" s="354">
        <v>11</v>
      </c>
      <c r="R14" s="354">
        <v>95</v>
      </c>
      <c r="S14" s="354">
        <v>0</v>
      </c>
      <c r="T14" s="354">
        <v>0</v>
      </c>
      <c r="U14" s="354">
        <v>7</v>
      </c>
      <c r="V14" s="354">
        <v>3</v>
      </c>
      <c r="W14" s="354">
        <v>0</v>
      </c>
      <c r="X14" s="354">
        <v>5</v>
      </c>
      <c r="Y14" s="354">
        <v>15</v>
      </c>
      <c r="Z14" s="354">
        <v>35</v>
      </c>
      <c r="AA14" s="354">
        <v>47</v>
      </c>
      <c r="AB14" s="355">
        <v>131</v>
      </c>
      <c r="AZ14" s="2"/>
    </row>
    <row r="15" spans="1:69" ht="30" customHeight="1">
      <c r="A15" s="290" t="s">
        <v>36</v>
      </c>
      <c r="B15" s="260" t="s">
        <v>141</v>
      </c>
      <c r="C15" s="356">
        <v>141</v>
      </c>
      <c r="D15" s="357">
        <f t="shared" si="1"/>
        <v>97</v>
      </c>
      <c r="E15" s="356">
        <f>$G15+$I15+$K15+$M15+$O15+$Q15+$S15+$U15+$W15+$Y15+$AA15</f>
        <v>33</v>
      </c>
      <c r="F15" s="356">
        <f>$H15+$J15+$L15+$N15+$P15+$R15+$T15+$V15+$X15+$Z15+$AB15</f>
        <v>64</v>
      </c>
      <c r="G15" s="356">
        <v>28</v>
      </c>
      <c r="H15" s="356">
        <v>37</v>
      </c>
      <c r="I15" s="356">
        <v>2</v>
      </c>
      <c r="J15" s="358">
        <v>11</v>
      </c>
      <c r="K15" s="356">
        <v>2</v>
      </c>
      <c r="L15" s="358">
        <v>1</v>
      </c>
      <c r="M15" s="356">
        <v>0</v>
      </c>
      <c r="N15" s="356">
        <v>9</v>
      </c>
      <c r="O15" s="356">
        <v>0</v>
      </c>
      <c r="P15" s="356">
        <v>0</v>
      </c>
      <c r="Q15" s="356">
        <v>0</v>
      </c>
      <c r="R15" s="356">
        <v>4</v>
      </c>
      <c r="S15" s="356">
        <v>0</v>
      </c>
      <c r="T15" s="356">
        <v>0</v>
      </c>
      <c r="U15" s="356">
        <v>0</v>
      </c>
      <c r="V15" s="356">
        <v>0</v>
      </c>
      <c r="W15" s="356">
        <v>0</v>
      </c>
      <c r="X15" s="356">
        <v>0</v>
      </c>
      <c r="Y15" s="356">
        <v>1</v>
      </c>
      <c r="Z15" s="356">
        <v>0</v>
      </c>
      <c r="AA15" s="356">
        <v>0</v>
      </c>
      <c r="AB15" s="358">
        <v>2</v>
      </c>
      <c r="AZ15" s="2"/>
    </row>
    <row r="16" spans="1:69" ht="30" customHeight="1">
      <c r="A16" s="69" t="s">
        <v>211</v>
      </c>
      <c r="B16" s="261" t="s">
        <v>142</v>
      </c>
      <c r="C16" s="362">
        <v>220</v>
      </c>
      <c r="D16" s="363">
        <f t="shared" si="1"/>
        <v>188</v>
      </c>
      <c r="E16" s="362">
        <f>$G16+$I16+$K16+$M16+$O16+$Q16+$S16+$U16+$W16+$Y16+$AA16</f>
        <v>119</v>
      </c>
      <c r="F16" s="364">
        <f>$H16+$J16+$L16+$N16+$P16+$R16+$T16+$V16+$X16+$Z16+$AB16</f>
        <v>69</v>
      </c>
      <c r="G16" s="362">
        <v>101</v>
      </c>
      <c r="H16" s="362">
        <v>54</v>
      </c>
      <c r="I16" s="362">
        <v>2</v>
      </c>
      <c r="J16" s="364">
        <v>1</v>
      </c>
      <c r="K16" s="362">
        <v>4</v>
      </c>
      <c r="L16" s="364">
        <v>0</v>
      </c>
      <c r="M16" s="362">
        <v>2</v>
      </c>
      <c r="N16" s="362">
        <v>7</v>
      </c>
      <c r="O16" s="362">
        <v>0</v>
      </c>
      <c r="P16" s="362">
        <v>0</v>
      </c>
      <c r="Q16" s="362">
        <v>1</v>
      </c>
      <c r="R16" s="362">
        <v>0</v>
      </c>
      <c r="S16" s="362">
        <v>0</v>
      </c>
      <c r="T16" s="362">
        <v>0</v>
      </c>
      <c r="U16" s="362">
        <v>1</v>
      </c>
      <c r="V16" s="362">
        <v>0</v>
      </c>
      <c r="W16" s="362">
        <v>0</v>
      </c>
      <c r="X16" s="362">
        <v>2</v>
      </c>
      <c r="Y16" s="362">
        <v>6</v>
      </c>
      <c r="Z16" s="362">
        <v>3</v>
      </c>
      <c r="AA16" s="362">
        <v>2</v>
      </c>
      <c r="AB16" s="364">
        <v>2</v>
      </c>
      <c r="AZ16" s="2"/>
    </row>
    <row r="17" spans="1:52" ht="30" customHeight="1">
      <c r="A17" s="291" t="s">
        <v>37</v>
      </c>
      <c r="B17" s="68" t="s">
        <v>40</v>
      </c>
      <c r="C17" s="354">
        <v>361</v>
      </c>
      <c r="D17" s="353">
        <f t="shared" si="1"/>
        <v>285</v>
      </c>
      <c r="E17" s="352">
        <f>SUM(E15:E16)</f>
        <v>152</v>
      </c>
      <c r="F17" s="352">
        <f>SUM(F15:F16)</f>
        <v>133</v>
      </c>
      <c r="G17" s="354">
        <f>SUM(G15:G16)</f>
        <v>129</v>
      </c>
      <c r="H17" s="354">
        <f t="shared" ref="H17:AB17" si="5">SUM(H15:H16)</f>
        <v>91</v>
      </c>
      <c r="I17" s="354">
        <f t="shared" si="5"/>
        <v>4</v>
      </c>
      <c r="J17" s="354">
        <f t="shared" si="5"/>
        <v>12</v>
      </c>
      <c r="K17" s="354">
        <f t="shared" si="5"/>
        <v>6</v>
      </c>
      <c r="L17" s="355">
        <f t="shared" si="5"/>
        <v>1</v>
      </c>
      <c r="M17" s="354">
        <f t="shared" si="5"/>
        <v>2</v>
      </c>
      <c r="N17" s="354">
        <f t="shared" si="5"/>
        <v>16</v>
      </c>
      <c r="O17" s="354">
        <f t="shared" si="5"/>
        <v>0</v>
      </c>
      <c r="P17" s="354">
        <f t="shared" si="5"/>
        <v>0</v>
      </c>
      <c r="Q17" s="354">
        <f t="shared" si="5"/>
        <v>1</v>
      </c>
      <c r="R17" s="354">
        <f t="shared" si="5"/>
        <v>4</v>
      </c>
      <c r="S17" s="354">
        <f t="shared" si="5"/>
        <v>0</v>
      </c>
      <c r="T17" s="354">
        <f t="shared" si="5"/>
        <v>0</v>
      </c>
      <c r="U17" s="354">
        <f t="shared" si="5"/>
        <v>1</v>
      </c>
      <c r="V17" s="354">
        <f t="shared" si="5"/>
        <v>0</v>
      </c>
      <c r="W17" s="354">
        <f t="shared" si="5"/>
        <v>0</v>
      </c>
      <c r="X17" s="354">
        <f t="shared" si="5"/>
        <v>2</v>
      </c>
      <c r="Y17" s="354">
        <f t="shared" si="5"/>
        <v>7</v>
      </c>
      <c r="Z17" s="354">
        <f t="shared" si="5"/>
        <v>3</v>
      </c>
      <c r="AA17" s="354">
        <f t="shared" si="5"/>
        <v>2</v>
      </c>
      <c r="AB17" s="355">
        <f t="shared" si="5"/>
        <v>4</v>
      </c>
      <c r="AZ17" s="2"/>
    </row>
    <row r="18" spans="1:52" ht="30" customHeight="1">
      <c r="A18" s="46" t="s">
        <v>143</v>
      </c>
      <c r="B18" s="36"/>
      <c r="C18" s="354">
        <v>209</v>
      </c>
      <c r="D18" s="353">
        <f t="shared" si="1"/>
        <v>207</v>
      </c>
      <c r="E18" s="352">
        <f t="shared" ref="E18:E23" si="6">$G18+$I18+$K18+$M18+$O18+$Q18+$S18+$U18+$W18+$Y18+$AA18</f>
        <v>179</v>
      </c>
      <c r="F18" s="354">
        <f t="shared" ref="F18:F24" si="7">$H18+$J18+$L18+$N18+$P18+$R18+$T18+$V18+$X18+$Z18+$AB18</f>
        <v>28</v>
      </c>
      <c r="G18" s="354">
        <v>74</v>
      </c>
      <c r="H18" s="354">
        <v>19</v>
      </c>
      <c r="I18" s="354">
        <v>23</v>
      </c>
      <c r="J18" s="355">
        <v>0</v>
      </c>
      <c r="K18" s="354">
        <v>59</v>
      </c>
      <c r="L18" s="355">
        <v>5</v>
      </c>
      <c r="M18" s="354">
        <v>4</v>
      </c>
      <c r="N18" s="354">
        <v>2</v>
      </c>
      <c r="O18" s="354">
        <v>3</v>
      </c>
      <c r="P18" s="354">
        <v>1</v>
      </c>
      <c r="Q18" s="354">
        <v>1</v>
      </c>
      <c r="R18" s="354">
        <v>0</v>
      </c>
      <c r="S18" s="354">
        <v>0</v>
      </c>
      <c r="T18" s="354">
        <v>0</v>
      </c>
      <c r="U18" s="354">
        <v>2</v>
      </c>
      <c r="V18" s="354">
        <v>0</v>
      </c>
      <c r="W18" s="354">
        <v>0</v>
      </c>
      <c r="X18" s="354">
        <v>0</v>
      </c>
      <c r="Y18" s="354">
        <v>1</v>
      </c>
      <c r="Z18" s="354">
        <v>0</v>
      </c>
      <c r="AA18" s="354">
        <v>12</v>
      </c>
      <c r="AB18" s="355">
        <v>1</v>
      </c>
      <c r="AZ18" s="2"/>
    </row>
    <row r="19" spans="1:52" ht="30" customHeight="1">
      <c r="A19" s="499" t="s">
        <v>264</v>
      </c>
      <c r="B19" s="262" t="s">
        <v>265</v>
      </c>
      <c r="C19" s="365">
        <v>3820</v>
      </c>
      <c r="D19" s="357">
        <f>$E19+$F19</f>
        <v>3652</v>
      </c>
      <c r="E19" s="356">
        <f t="shared" si="6"/>
        <v>2153</v>
      </c>
      <c r="F19" s="358">
        <f t="shared" si="7"/>
        <v>1499</v>
      </c>
      <c r="G19" s="356">
        <v>523</v>
      </c>
      <c r="H19" s="356">
        <v>541</v>
      </c>
      <c r="I19" s="356">
        <v>218</v>
      </c>
      <c r="J19" s="358">
        <v>137</v>
      </c>
      <c r="K19" s="356">
        <v>962</v>
      </c>
      <c r="L19" s="358">
        <v>138</v>
      </c>
      <c r="M19" s="356">
        <v>172</v>
      </c>
      <c r="N19" s="356">
        <v>333</v>
      </c>
      <c r="O19" s="356">
        <v>60</v>
      </c>
      <c r="P19" s="356">
        <v>32</v>
      </c>
      <c r="Q19" s="356">
        <v>40</v>
      </c>
      <c r="R19" s="356">
        <v>143</v>
      </c>
      <c r="S19" s="356">
        <v>0</v>
      </c>
      <c r="T19" s="356">
        <v>1</v>
      </c>
      <c r="U19" s="356">
        <v>7</v>
      </c>
      <c r="V19" s="356">
        <v>0</v>
      </c>
      <c r="W19" s="356">
        <v>11</v>
      </c>
      <c r="X19" s="356">
        <v>21</v>
      </c>
      <c r="Y19" s="356">
        <v>25</v>
      </c>
      <c r="Z19" s="356">
        <v>22</v>
      </c>
      <c r="AA19" s="356">
        <v>135</v>
      </c>
      <c r="AB19" s="358">
        <v>131</v>
      </c>
      <c r="AZ19" s="2"/>
    </row>
    <row r="20" spans="1:52" ht="30" customHeight="1">
      <c r="A20" s="499"/>
      <c r="B20" s="39" t="s">
        <v>266</v>
      </c>
      <c r="C20" s="364">
        <v>34</v>
      </c>
      <c r="D20" s="366">
        <f>$E20+$F20</f>
        <v>26</v>
      </c>
      <c r="E20" s="362">
        <f t="shared" si="6"/>
        <v>17</v>
      </c>
      <c r="F20" s="364">
        <f t="shared" si="7"/>
        <v>9</v>
      </c>
      <c r="G20" s="362">
        <v>6</v>
      </c>
      <c r="H20" s="362">
        <v>4</v>
      </c>
      <c r="I20" s="362">
        <v>7</v>
      </c>
      <c r="J20" s="364">
        <v>0</v>
      </c>
      <c r="K20" s="362">
        <v>1</v>
      </c>
      <c r="L20" s="364">
        <v>1</v>
      </c>
      <c r="M20" s="362">
        <v>0</v>
      </c>
      <c r="N20" s="362">
        <v>2</v>
      </c>
      <c r="O20" s="362">
        <v>0</v>
      </c>
      <c r="P20" s="362">
        <v>0</v>
      </c>
      <c r="Q20" s="362">
        <v>3</v>
      </c>
      <c r="R20" s="362">
        <v>1</v>
      </c>
      <c r="S20" s="362">
        <v>0</v>
      </c>
      <c r="T20" s="362">
        <v>0</v>
      </c>
      <c r="U20" s="362">
        <v>0</v>
      </c>
      <c r="V20" s="362">
        <v>0</v>
      </c>
      <c r="W20" s="362">
        <v>0</v>
      </c>
      <c r="X20" s="362">
        <v>1</v>
      </c>
      <c r="Y20" s="362">
        <v>0</v>
      </c>
      <c r="Z20" s="362">
        <v>0</v>
      </c>
      <c r="AA20" s="362">
        <v>0</v>
      </c>
      <c r="AB20" s="364">
        <v>0</v>
      </c>
      <c r="AZ20" s="2"/>
    </row>
    <row r="21" spans="1:52" ht="30" customHeight="1">
      <c r="A21" s="263" t="s">
        <v>48</v>
      </c>
      <c r="B21" s="264"/>
      <c r="C21" s="358">
        <v>57</v>
      </c>
      <c r="D21" s="357">
        <f t="shared" si="1"/>
        <v>45</v>
      </c>
      <c r="E21" s="356">
        <f t="shared" si="6"/>
        <v>25</v>
      </c>
      <c r="F21" s="358">
        <f t="shared" si="7"/>
        <v>20</v>
      </c>
      <c r="G21" s="356">
        <v>16</v>
      </c>
      <c r="H21" s="356">
        <v>15</v>
      </c>
      <c r="I21" s="356">
        <v>1</v>
      </c>
      <c r="J21" s="358">
        <v>0</v>
      </c>
      <c r="K21" s="356">
        <v>8</v>
      </c>
      <c r="L21" s="358">
        <v>1</v>
      </c>
      <c r="M21" s="356">
        <v>0</v>
      </c>
      <c r="N21" s="356">
        <v>0</v>
      </c>
      <c r="O21" s="356">
        <v>0</v>
      </c>
      <c r="P21" s="356">
        <v>0</v>
      </c>
      <c r="Q21" s="356">
        <v>0</v>
      </c>
      <c r="R21" s="356">
        <v>2</v>
      </c>
      <c r="S21" s="356">
        <v>0</v>
      </c>
      <c r="T21" s="356">
        <v>0</v>
      </c>
      <c r="U21" s="356">
        <v>0</v>
      </c>
      <c r="V21" s="356">
        <v>0</v>
      </c>
      <c r="W21" s="356">
        <v>0</v>
      </c>
      <c r="X21" s="356">
        <v>1</v>
      </c>
      <c r="Y21" s="356">
        <v>0</v>
      </c>
      <c r="Z21" s="356">
        <v>0</v>
      </c>
      <c r="AA21" s="356">
        <v>0</v>
      </c>
      <c r="AB21" s="358">
        <v>1</v>
      </c>
      <c r="AZ21" s="2"/>
    </row>
    <row r="22" spans="1:52" ht="30" customHeight="1">
      <c r="A22" s="265" t="s">
        <v>41</v>
      </c>
      <c r="B22" s="266"/>
      <c r="C22" s="361">
        <v>395</v>
      </c>
      <c r="D22" s="360">
        <f t="shared" si="1"/>
        <v>299</v>
      </c>
      <c r="E22" s="359">
        <f t="shared" si="6"/>
        <v>163</v>
      </c>
      <c r="F22" s="361">
        <f t="shared" si="7"/>
        <v>136</v>
      </c>
      <c r="G22" s="359">
        <v>131</v>
      </c>
      <c r="H22" s="359">
        <v>96</v>
      </c>
      <c r="I22" s="359">
        <v>3</v>
      </c>
      <c r="J22" s="361">
        <v>3</v>
      </c>
      <c r="K22" s="359">
        <v>10</v>
      </c>
      <c r="L22" s="361">
        <v>1</v>
      </c>
      <c r="M22" s="359">
        <v>6</v>
      </c>
      <c r="N22" s="359">
        <v>5</v>
      </c>
      <c r="O22" s="359">
        <v>0</v>
      </c>
      <c r="P22" s="359">
        <v>0</v>
      </c>
      <c r="Q22" s="359">
        <v>1</v>
      </c>
      <c r="R22" s="359">
        <v>15</v>
      </c>
      <c r="S22" s="359">
        <v>0</v>
      </c>
      <c r="T22" s="359">
        <v>1</v>
      </c>
      <c r="U22" s="359">
        <v>0</v>
      </c>
      <c r="V22" s="359">
        <v>0</v>
      </c>
      <c r="W22" s="359">
        <v>0</v>
      </c>
      <c r="X22" s="359">
        <v>0</v>
      </c>
      <c r="Y22" s="359">
        <v>4</v>
      </c>
      <c r="Z22" s="359">
        <v>6</v>
      </c>
      <c r="AA22" s="359">
        <v>8</v>
      </c>
      <c r="AB22" s="361">
        <v>9</v>
      </c>
      <c r="AZ22" s="2"/>
    </row>
    <row r="23" spans="1:52" ht="30" customHeight="1" thickBot="1">
      <c r="A23" s="267" t="s">
        <v>254</v>
      </c>
      <c r="B23" s="268"/>
      <c r="C23" s="367">
        <v>2</v>
      </c>
      <c r="D23" s="368">
        <f t="shared" si="1"/>
        <v>9</v>
      </c>
      <c r="E23" s="369">
        <f t="shared" si="6"/>
        <v>5</v>
      </c>
      <c r="F23" s="367">
        <f t="shared" si="7"/>
        <v>4</v>
      </c>
      <c r="G23" s="369">
        <v>3</v>
      </c>
      <c r="H23" s="369">
        <v>4</v>
      </c>
      <c r="I23" s="369">
        <v>0</v>
      </c>
      <c r="J23" s="367">
        <v>0</v>
      </c>
      <c r="K23" s="369">
        <v>0</v>
      </c>
      <c r="L23" s="367">
        <v>0</v>
      </c>
      <c r="M23" s="369">
        <v>0</v>
      </c>
      <c r="N23" s="369">
        <v>0</v>
      </c>
      <c r="O23" s="369">
        <v>0</v>
      </c>
      <c r="P23" s="369">
        <v>0</v>
      </c>
      <c r="Q23" s="369">
        <v>0</v>
      </c>
      <c r="R23" s="369">
        <v>0</v>
      </c>
      <c r="S23" s="369">
        <v>0</v>
      </c>
      <c r="T23" s="369">
        <v>0</v>
      </c>
      <c r="U23" s="369">
        <v>0</v>
      </c>
      <c r="V23" s="369">
        <v>0</v>
      </c>
      <c r="W23" s="369">
        <v>0</v>
      </c>
      <c r="X23" s="369">
        <v>0</v>
      </c>
      <c r="Y23" s="369">
        <v>2</v>
      </c>
      <c r="Z23" s="369">
        <v>0</v>
      </c>
      <c r="AA23" s="369">
        <v>0</v>
      </c>
      <c r="AB23" s="367">
        <v>0</v>
      </c>
      <c r="AZ23" s="2"/>
    </row>
    <row r="24" spans="1:52" ht="30" customHeight="1" thickTop="1">
      <c r="A24" s="498" t="s">
        <v>144</v>
      </c>
      <c r="B24" s="269" t="s">
        <v>265</v>
      </c>
      <c r="C24" s="370">
        <v>11</v>
      </c>
      <c r="D24" s="371">
        <f t="shared" si="1"/>
        <v>6</v>
      </c>
      <c r="E24" s="372">
        <f t="shared" ref="E24:E31" si="8">$G24+$I24+$K24+$M24+$O24+$Q24+$S24+$U24+$W24+$Y24+$AA24</f>
        <v>0</v>
      </c>
      <c r="F24" s="370">
        <f t="shared" si="7"/>
        <v>6</v>
      </c>
      <c r="G24" s="372">
        <v>0</v>
      </c>
      <c r="H24" s="372">
        <v>5</v>
      </c>
      <c r="I24" s="372">
        <v>0</v>
      </c>
      <c r="J24" s="370">
        <v>1</v>
      </c>
      <c r="K24" s="372">
        <v>0</v>
      </c>
      <c r="L24" s="370">
        <v>0</v>
      </c>
      <c r="M24" s="372">
        <v>0</v>
      </c>
      <c r="N24" s="372">
        <v>0</v>
      </c>
      <c r="O24" s="372">
        <v>0</v>
      </c>
      <c r="P24" s="372">
        <v>0</v>
      </c>
      <c r="Q24" s="372">
        <v>0</v>
      </c>
      <c r="R24" s="372">
        <v>0</v>
      </c>
      <c r="S24" s="372">
        <v>0</v>
      </c>
      <c r="T24" s="372">
        <v>0</v>
      </c>
      <c r="U24" s="372">
        <v>0</v>
      </c>
      <c r="V24" s="372">
        <v>0</v>
      </c>
      <c r="W24" s="372">
        <v>0</v>
      </c>
      <c r="X24" s="372">
        <v>0</v>
      </c>
      <c r="Y24" s="372">
        <v>0</v>
      </c>
      <c r="Z24" s="372">
        <v>0</v>
      </c>
      <c r="AA24" s="372">
        <v>0</v>
      </c>
      <c r="AB24" s="370">
        <v>0</v>
      </c>
      <c r="AZ24" s="2"/>
    </row>
    <row r="25" spans="1:52" ht="30" customHeight="1">
      <c r="A25" s="474"/>
      <c r="B25" s="270" t="s">
        <v>266</v>
      </c>
      <c r="C25" s="373">
        <v>4</v>
      </c>
      <c r="D25" s="363">
        <f t="shared" si="1"/>
        <v>3</v>
      </c>
      <c r="E25" s="362">
        <f t="shared" si="8"/>
        <v>3</v>
      </c>
      <c r="F25" s="364">
        <f t="shared" ref="F25:F31" si="9">$H25+$J25+$L25+$N25+$P25+$R25+$T25+$V25+$X25+$Z25+$AB25</f>
        <v>0</v>
      </c>
      <c r="G25" s="362">
        <v>2</v>
      </c>
      <c r="H25" s="362">
        <v>0</v>
      </c>
      <c r="I25" s="362">
        <v>0</v>
      </c>
      <c r="J25" s="364">
        <v>0</v>
      </c>
      <c r="K25" s="362">
        <v>0</v>
      </c>
      <c r="L25" s="364">
        <v>0</v>
      </c>
      <c r="M25" s="362">
        <v>0</v>
      </c>
      <c r="N25" s="362">
        <v>0</v>
      </c>
      <c r="O25" s="362">
        <v>0</v>
      </c>
      <c r="P25" s="362">
        <v>0</v>
      </c>
      <c r="Q25" s="362">
        <v>0</v>
      </c>
      <c r="R25" s="362">
        <v>0</v>
      </c>
      <c r="S25" s="362">
        <v>0</v>
      </c>
      <c r="T25" s="362">
        <v>0</v>
      </c>
      <c r="U25" s="362">
        <v>0</v>
      </c>
      <c r="V25" s="362">
        <v>0</v>
      </c>
      <c r="W25" s="362">
        <v>0</v>
      </c>
      <c r="X25" s="362">
        <v>0</v>
      </c>
      <c r="Y25" s="362">
        <v>0</v>
      </c>
      <c r="Z25" s="362">
        <v>0</v>
      </c>
      <c r="AA25" s="362">
        <v>1</v>
      </c>
      <c r="AB25" s="364">
        <v>0</v>
      </c>
      <c r="AZ25" s="2"/>
    </row>
    <row r="26" spans="1:52" ht="30" customHeight="1">
      <c r="A26" s="473" t="s">
        <v>280</v>
      </c>
      <c r="B26" s="271" t="s">
        <v>145</v>
      </c>
      <c r="C26" s="356">
        <v>5007</v>
      </c>
      <c r="D26" s="357">
        <f>$E26+$F26</f>
        <v>5175</v>
      </c>
      <c r="E26" s="356">
        <f t="shared" si="8"/>
        <v>2730</v>
      </c>
      <c r="F26" s="358">
        <f t="shared" si="9"/>
        <v>2445</v>
      </c>
      <c r="G26" s="356">
        <v>2052</v>
      </c>
      <c r="H26" s="356">
        <v>2005</v>
      </c>
      <c r="I26" s="356">
        <v>46</v>
      </c>
      <c r="J26" s="358">
        <v>25</v>
      </c>
      <c r="K26" s="356">
        <v>240</v>
      </c>
      <c r="L26" s="358">
        <v>25</v>
      </c>
      <c r="M26" s="356">
        <v>123</v>
      </c>
      <c r="N26" s="356">
        <v>120</v>
      </c>
      <c r="O26" s="356">
        <v>6</v>
      </c>
      <c r="P26" s="356">
        <v>2</v>
      </c>
      <c r="Q26" s="356">
        <v>4</v>
      </c>
      <c r="R26" s="356">
        <v>28</v>
      </c>
      <c r="S26" s="356">
        <v>0</v>
      </c>
      <c r="T26" s="356">
        <v>0</v>
      </c>
      <c r="U26" s="356">
        <v>5</v>
      </c>
      <c r="V26" s="356">
        <v>1</v>
      </c>
      <c r="W26" s="356">
        <v>1</v>
      </c>
      <c r="X26" s="356">
        <v>4</v>
      </c>
      <c r="Y26" s="356">
        <v>111</v>
      </c>
      <c r="Z26" s="356">
        <v>113</v>
      </c>
      <c r="AA26" s="356">
        <v>142</v>
      </c>
      <c r="AB26" s="358">
        <v>122</v>
      </c>
      <c r="AZ26" s="2"/>
    </row>
    <row r="27" spans="1:52" ht="30" customHeight="1">
      <c r="A27" s="474"/>
      <c r="B27" s="261" t="s">
        <v>146</v>
      </c>
      <c r="C27" s="374">
        <v>685</v>
      </c>
      <c r="D27" s="363">
        <f t="shared" si="1"/>
        <v>608</v>
      </c>
      <c r="E27" s="362">
        <f t="shared" si="8"/>
        <v>80</v>
      </c>
      <c r="F27" s="364">
        <f t="shared" si="9"/>
        <v>528</v>
      </c>
      <c r="G27" s="374">
        <v>42</v>
      </c>
      <c r="H27" s="374">
        <v>262</v>
      </c>
      <c r="I27" s="374">
        <v>7</v>
      </c>
      <c r="J27" s="375">
        <v>38</v>
      </c>
      <c r="K27" s="374">
        <v>10</v>
      </c>
      <c r="L27" s="375">
        <v>10</v>
      </c>
      <c r="M27" s="374">
        <v>7</v>
      </c>
      <c r="N27" s="374">
        <v>56</v>
      </c>
      <c r="O27" s="374">
        <v>1</v>
      </c>
      <c r="P27" s="374">
        <v>2</v>
      </c>
      <c r="Q27" s="374">
        <v>1</v>
      </c>
      <c r="R27" s="374">
        <v>67</v>
      </c>
      <c r="S27" s="374">
        <v>0</v>
      </c>
      <c r="T27" s="374">
        <v>0</v>
      </c>
      <c r="U27" s="374">
        <v>0</v>
      </c>
      <c r="V27" s="374">
        <v>0</v>
      </c>
      <c r="W27" s="374">
        <v>0</v>
      </c>
      <c r="X27" s="374">
        <v>1</v>
      </c>
      <c r="Y27" s="374">
        <v>4</v>
      </c>
      <c r="Z27" s="374">
        <v>9</v>
      </c>
      <c r="AA27" s="374">
        <v>8</v>
      </c>
      <c r="AB27" s="375">
        <v>83</v>
      </c>
      <c r="AZ27" s="2"/>
    </row>
    <row r="28" spans="1:52" ht="30" customHeight="1">
      <c r="A28" s="473" t="s">
        <v>147</v>
      </c>
      <c r="B28" s="271" t="s">
        <v>145</v>
      </c>
      <c r="C28" s="376">
        <v>339</v>
      </c>
      <c r="D28" s="357">
        <f t="shared" si="1"/>
        <v>303</v>
      </c>
      <c r="E28" s="356">
        <f t="shared" si="8"/>
        <v>206</v>
      </c>
      <c r="F28" s="358">
        <f t="shared" si="9"/>
        <v>97</v>
      </c>
      <c r="G28" s="376">
        <v>199</v>
      </c>
      <c r="H28" s="376">
        <v>95</v>
      </c>
      <c r="I28" s="376">
        <v>0</v>
      </c>
      <c r="J28" s="377">
        <v>0</v>
      </c>
      <c r="K28" s="376">
        <v>0</v>
      </c>
      <c r="L28" s="377">
        <v>0</v>
      </c>
      <c r="M28" s="376">
        <v>0</v>
      </c>
      <c r="N28" s="376">
        <v>0</v>
      </c>
      <c r="O28" s="376">
        <v>0</v>
      </c>
      <c r="P28" s="376">
        <v>0</v>
      </c>
      <c r="Q28" s="376">
        <v>0</v>
      </c>
      <c r="R28" s="376">
        <v>0</v>
      </c>
      <c r="S28" s="376">
        <v>0</v>
      </c>
      <c r="T28" s="376">
        <v>0</v>
      </c>
      <c r="U28" s="376">
        <v>0</v>
      </c>
      <c r="V28" s="376">
        <v>0</v>
      </c>
      <c r="W28" s="376">
        <v>0</v>
      </c>
      <c r="X28" s="376">
        <v>0</v>
      </c>
      <c r="Y28" s="376">
        <v>7</v>
      </c>
      <c r="Z28" s="376">
        <v>2</v>
      </c>
      <c r="AA28" s="376">
        <v>0</v>
      </c>
      <c r="AB28" s="377">
        <v>0</v>
      </c>
      <c r="AZ28" s="2"/>
    </row>
    <row r="29" spans="1:52" ht="30" customHeight="1">
      <c r="A29" s="474"/>
      <c r="B29" s="261" t="s">
        <v>146</v>
      </c>
      <c r="C29" s="374">
        <v>1</v>
      </c>
      <c r="D29" s="363">
        <f t="shared" si="1"/>
        <v>0</v>
      </c>
      <c r="E29" s="362">
        <f t="shared" si="8"/>
        <v>0</v>
      </c>
      <c r="F29" s="364">
        <f t="shared" si="9"/>
        <v>0</v>
      </c>
      <c r="G29" s="374">
        <v>0</v>
      </c>
      <c r="H29" s="374">
        <v>0</v>
      </c>
      <c r="I29" s="374">
        <v>0</v>
      </c>
      <c r="J29" s="375">
        <v>0</v>
      </c>
      <c r="K29" s="374">
        <v>0</v>
      </c>
      <c r="L29" s="375">
        <v>0</v>
      </c>
      <c r="M29" s="374">
        <v>0</v>
      </c>
      <c r="N29" s="374">
        <v>0</v>
      </c>
      <c r="O29" s="374">
        <v>0</v>
      </c>
      <c r="P29" s="374">
        <v>0</v>
      </c>
      <c r="Q29" s="374">
        <v>0</v>
      </c>
      <c r="R29" s="374">
        <v>0</v>
      </c>
      <c r="S29" s="374">
        <v>0</v>
      </c>
      <c r="T29" s="374">
        <v>0</v>
      </c>
      <c r="U29" s="374">
        <v>0</v>
      </c>
      <c r="V29" s="374">
        <v>0</v>
      </c>
      <c r="W29" s="374">
        <v>0</v>
      </c>
      <c r="X29" s="374">
        <v>0</v>
      </c>
      <c r="Y29" s="374">
        <v>0</v>
      </c>
      <c r="Z29" s="374">
        <v>0</v>
      </c>
      <c r="AA29" s="374">
        <v>0</v>
      </c>
      <c r="AB29" s="375">
        <v>0</v>
      </c>
      <c r="AZ29" s="2"/>
    </row>
    <row r="30" spans="1:52" ht="30" customHeight="1">
      <c r="A30" s="473" t="s">
        <v>148</v>
      </c>
      <c r="B30" s="271" t="s">
        <v>145</v>
      </c>
      <c r="C30" s="376">
        <v>36</v>
      </c>
      <c r="D30" s="357">
        <f t="shared" si="1"/>
        <v>33</v>
      </c>
      <c r="E30" s="356">
        <f t="shared" si="8"/>
        <v>26</v>
      </c>
      <c r="F30" s="358">
        <f t="shared" si="9"/>
        <v>7</v>
      </c>
      <c r="G30" s="376">
        <v>26</v>
      </c>
      <c r="H30" s="376">
        <v>7</v>
      </c>
      <c r="I30" s="376">
        <v>0</v>
      </c>
      <c r="J30" s="377">
        <v>0</v>
      </c>
      <c r="K30" s="376">
        <v>0</v>
      </c>
      <c r="L30" s="377">
        <v>0</v>
      </c>
      <c r="M30" s="376">
        <v>0</v>
      </c>
      <c r="N30" s="376">
        <v>0</v>
      </c>
      <c r="O30" s="376">
        <v>0</v>
      </c>
      <c r="P30" s="376">
        <v>0</v>
      </c>
      <c r="Q30" s="376">
        <v>0</v>
      </c>
      <c r="R30" s="376">
        <v>0</v>
      </c>
      <c r="S30" s="376">
        <v>0</v>
      </c>
      <c r="T30" s="376">
        <v>0</v>
      </c>
      <c r="U30" s="376">
        <v>0</v>
      </c>
      <c r="V30" s="376">
        <v>0</v>
      </c>
      <c r="W30" s="376">
        <v>0</v>
      </c>
      <c r="X30" s="376">
        <v>0</v>
      </c>
      <c r="Y30" s="376">
        <v>0</v>
      </c>
      <c r="Z30" s="376">
        <v>0</v>
      </c>
      <c r="AA30" s="376">
        <v>0</v>
      </c>
      <c r="AB30" s="377">
        <v>0</v>
      </c>
      <c r="AZ30" s="2"/>
    </row>
    <row r="31" spans="1:52" ht="30" customHeight="1">
      <c r="A31" s="474"/>
      <c r="B31" s="261" t="s">
        <v>146</v>
      </c>
      <c r="C31" s="362">
        <v>1</v>
      </c>
      <c r="D31" s="363">
        <f t="shared" si="1"/>
        <v>0</v>
      </c>
      <c r="E31" s="362">
        <f t="shared" si="8"/>
        <v>0</v>
      </c>
      <c r="F31" s="364">
        <f t="shared" si="9"/>
        <v>0</v>
      </c>
      <c r="G31" s="362">
        <v>0</v>
      </c>
      <c r="H31" s="362">
        <v>0</v>
      </c>
      <c r="I31" s="362">
        <v>0</v>
      </c>
      <c r="J31" s="364">
        <v>0</v>
      </c>
      <c r="K31" s="362">
        <v>0</v>
      </c>
      <c r="L31" s="364">
        <v>0</v>
      </c>
      <c r="M31" s="362">
        <v>0</v>
      </c>
      <c r="N31" s="362">
        <v>0</v>
      </c>
      <c r="O31" s="362">
        <v>0</v>
      </c>
      <c r="P31" s="362">
        <v>0</v>
      </c>
      <c r="Q31" s="362">
        <v>0</v>
      </c>
      <c r="R31" s="362">
        <v>0</v>
      </c>
      <c r="S31" s="362">
        <v>0</v>
      </c>
      <c r="T31" s="362">
        <v>0</v>
      </c>
      <c r="U31" s="362">
        <v>0</v>
      </c>
      <c r="V31" s="362">
        <v>0</v>
      </c>
      <c r="W31" s="362">
        <v>0</v>
      </c>
      <c r="X31" s="362">
        <v>0</v>
      </c>
      <c r="Y31" s="362">
        <v>0</v>
      </c>
      <c r="Z31" s="362">
        <v>0</v>
      </c>
      <c r="AA31" s="362">
        <v>0</v>
      </c>
      <c r="AB31" s="364">
        <v>0</v>
      </c>
      <c r="AZ31" s="2"/>
    </row>
    <row r="32" spans="1:52" ht="30" customHeight="1">
      <c r="A32" s="494" t="s">
        <v>150</v>
      </c>
      <c r="B32" s="495"/>
      <c r="C32" s="380">
        <v>44.559285596163392</v>
      </c>
      <c r="D32" s="378">
        <f t="shared" ref="D32:AB32" si="10">D13/D6*100</f>
        <v>46.923273875565421</v>
      </c>
      <c r="E32" s="381">
        <f t="shared" si="10"/>
        <v>44.135490394337715</v>
      </c>
      <c r="F32" s="382">
        <f t="shared" si="10"/>
        <v>49.783849213211134</v>
      </c>
      <c r="G32" s="380">
        <f t="shared" si="10"/>
        <v>61.642036124794743</v>
      </c>
      <c r="H32" s="380">
        <f t="shared" si="10"/>
        <v>61.768149882903977</v>
      </c>
      <c r="I32" s="380">
        <f t="shared" si="10"/>
        <v>14.511873350923482</v>
      </c>
      <c r="J32" s="383">
        <f t="shared" si="10"/>
        <v>23.426573426573427</v>
      </c>
      <c r="K32" s="380">
        <f t="shared" si="10"/>
        <v>18.967921896792188</v>
      </c>
      <c r="L32" s="383">
        <f t="shared" si="10"/>
        <v>15.837104072398189</v>
      </c>
      <c r="M32" s="380">
        <f t="shared" si="10"/>
        <v>33.776595744680847</v>
      </c>
      <c r="N32" s="380">
        <f t="shared" si="10"/>
        <v>24.450951683748169</v>
      </c>
      <c r="O32" s="380">
        <f t="shared" si="10"/>
        <v>24.175824175824175</v>
      </c>
      <c r="P32" s="380">
        <f t="shared" si="10"/>
        <v>13.333333333333334</v>
      </c>
      <c r="Q32" s="380">
        <f t="shared" si="10"/>
        <v>9.5238095238095237</v>
      </c>
      <c r="R32" s="380">
        <f t="shared" si="10"/>
        <v>28.176795580110497</v>
      </c>
      <c r="S32" s="380">
        <f t="shared" si="10"/>
        <v>100</v>
      </c>
      <c r="T32" s="380">
        <f t="shared" si="10"/>
        <v>97.368421052631575</v>
      </c>
      <c r="U32" s="380">
        <f t="shared" si="10"/>
        <v>22.727272727272727</v>
      </c>
      <c r="V32" s="380">
        <f t="shared" si="10"/>
        <v>25</v>
      </c>
      <c r="W32" s="380">
        <f t="shared" si="10"/>
        <v>8.3333333333333321</v>
      </c>
      <c r="X32" s="380">
        <f t="shared" si="10"/>
        <v>14.285714285714285</v>
      </c>
      <c r="Y32" s="380">
        <f t="shared" si="10"/>
        <v>65.822784810126578</v>
      </c>
      <c r="Z32" s="380">
        <f t="shared" si="10"/>
        <v>62.921348314606739</v>
      </c>
      <c r="AA32" s="380">
        <f t="shared" si="10"/>
        <v>41.714285714285715</v>
      </c>
      <c r="AB32" s="383">
        <f t="shared" si="10"/>
        <v>41.928721174004188</v>
      </c>
      <c r="AZ32" s="2"/>
    </row>
    <row r="33" spans="1:28" ht="30" customHeight="1">
      <c r="A33" s="489" t="s">
        <v>267</v>
      </c>
      <c r="B33" s="490"/>
      <c r="C33" s="384">
        <v>31.991069952042334</v>
      </c>
      <c r="D33" s="379">
        <f>(D19+D20+D24+D25)/D6*100</f>
        <v>31.467099086796964</v>
      </c>
      <c r="E33" s="385">
        <f t="shared" ref="E33:AB33" si="11">(E19+E20+E24+E25)/E6*100</f>
        <v>36.619480957195819</v>
      </c>
      <c r="F33" s="385">
        <f t="shared" si="11"/>
        <v>26.180183295867199</v>
      </c>
      <c r="G33" s="385">
        <f>(G19+G20+G24+G25)/G6*100</f>
        <v>17.438423645320196</v>
      </c>
      <c r="H33" s="385">
        <f t="shared" si="11"/>
        <v>16.100702576112415</v>
      </c>
      <c r="I33" s="385">
        <f t="shared" si="11"/>
        <v>59.366754617414252</v>
      </c>
      <c r="J33" s="385">
        <f t="shared" si="11"/>
        <v>48.251748251748253</v>
      </c>
      <c r="K33" s="385">
        <f t="shared" si="11"/>
        <v>67.154811715481173</v>
      </c>
      <c r="L33" s="386">
        <f t="shared" si="11"/>
        <v>62.895927601809952</v>
      </c>
      <c r="M33" s="385">
        <f t="shared" si="11"/>
        <v>45.744680851063826</v>
      </c>
      <c r="N33" s="385">
        <f t="shared" si="11"/>
        <v>49.048316251830158</v>
      </c>
      <c r="O33" s="385">
        <f t="shared" si="11"/>
        <v>65.934065934065927</v>
      </c>
      <c r="P33" s="385">
        <f t="shared" si="11"/>
        <v>71.111111111111114</v>
      </c>
      <c r="Q33" s="385">
        <f t="shared" si="11"/>
        <v>68.253968253968253</v>
      </c>
      <c r="R33" s="385">
        <f t="shared" si="11"/>
        <v>39.77900552486188</v>
      </c>
      <c r="S33" s="385">
        <f t="shared" si="11"/>
        <v>0</v>
      </c>
      <c r="T33" s="385">
        <f t="shared" si="11"/>
        <v>1.3157894736842104</v>
      </c>
      <c r="U33" s="385">
        <f t="shared" si="11"/>
        <v>31.818181818181817</v>
      </c>
      <c r="V33" s="385">
        <f t="shared" si="11"/>
        <v>0</v>
      </c>
      <c r="W33" s="385">
        <f t="shared" si="11"/>
        <v>91.666666666666657</v>
      </c>
      <c r="X33" s="385">
        <f t="shared" si="11"/>
        <v>62.857142857142854</v>
      </c>
      <c r="Y33" s="385">
        <f t="shared" si="11"/>
        <v>15.822784810126583</v>
      </c>
      <c r="Z33" s="385">
        <f t="shared" si="11"/>
        <v>12.359550561797752</v>
      </c>
      <c r="AA33" s="385">
        <f t="shared" si="11"/>
        <v>38.857142857142854</v>
      </c>
      <c r="AB33" s="386">
        <f t="shared" si="11"/>
        <v>27.463312368972748</v>
      </c>
    </row>
    <row r="34" spans="1:28" ht="21.75" customHeight="1"/>
    <row r="35" spans="1:28" ht="21.75" customHeight="1"/>
    <row r="36" spans="1:28" ht="21.75" customHeight="1"/>
  </sheetData>
  <mergeCells count="22">
    <mergeCell ref="A33:B33"/>
    <mergeCell ref="Y4:Z4"/>
    <mergeCell ref="A6:B6"/>
    <mergeCell ref="A26:A27"/>
    <mergeCell ref="D4:F4"/>
    <mergeCell ref="A4:B5"/>
    <mergeCell ref="A32:B32"/>
    <mergeCell ref="A30:A31"/>
    <mergeCell ref="C4:C5"/>
    <mergeCell ref="A24:A25"/>
    <mergeCell ref="A19:A20"/>
    <mergeCell ref="S4:T4"/>
    <mergeCell ref="A28:A29"/>
    <mergeCell ref="I4:J4"/>
    <mergeCell ref="W4:X4"/>
    <mergeCell ref="G4:H4"/>
    <mergeCell ref="K4:L4"/>
    <mergeCell ref="AA4:AB4"/>
    <mergeCell ref="M4:N4"/>
    <mergeCell ref="O4:P4"/>
    <mergeCell ref="Q4:R4"/>
    <mergeCell ref="U4:V4"/>
  </mergeCells>
  <phoneticPr fontId="2"/>
  <pageMargins left="0.59055118110236227" right="0.59055118110236227" top="0.78740157480314965" bottom="0.39370078740157483" header="0.59055118110236227" footer="0.11811023622047245"/>
  <pageSetup paperSize="9" scale="65" firstPageNumber="66" fitToWidth="16" orientation="portrait" useFirstPageNumber="1" r:id="rId1"/>
  <headerFooter differentOddEven="1" alignWithMargins="0">
    <oddHeader>&amp;L&amp;10高 等  学 校
卒業後の状況&amp;R&amp;10高 等  学 校
卒業後の状況</oddHeader>
    <oddFooter>&amp;C-&amp;P--</oddFooter>
  </headerFooter>
  <colBreaks count="2" manualBreakCount="2">
    <brk id="12" max="36" man="1"/>
    <brk id="40" min="1" max="40" man="1"/>
  </colBreaks>
  <ignoredErrors>
    <ignoredError sqref="D13:G13 E17:F17" formula="1"/>
    <ignoredError sqref="G17:T17 U17:X17" formula="1" formulaRange="1"/>
    <ignoredError sqref="Y17:Z17 AA17:AB1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8" transitionEvaluation="1">
    <tabColor rgb="FF92D050"/>
  </sheetPr>
  <dimension ref="A1:AY81"/>
  <sheetViews>
    <sheetView showGridLines="0" zoomScale="85" zoomScaleNormal="85" zoomScaleSheetLayoutView="75" workbookViewId="0">
      <pane xSplit="2" ySplit="7" topLeftCell="C8" activePane="bottomRight" state="frozen"/>
      <selection pane="topRight" activeCell="C1" sqref="C1"/>
      <selection pane="bottomLeft"/>
      <selection pane="bottomRight"/>
    </sheetView>
  </sheetViews>
  <sheetFormatPr defaultColWidth="10.69921875" defaultRowHeight="27" customHeight="1"/>
  <cols>
    <col min="1" max="1" width="3.19921875" style="3" customWidth="1"/>
    <col min="2" max="2" width="11.796875" style="3" customWidth="1"/>
    <col min="3" max="3" width="8.296875" style="3" customWidth="1"/>
    <col min="4" max="18" width="7.296875" style="3" customWidth="1"/>
    <col min="19" max="22" width="8.69921875" style="3" customWidth="1"/>
    <col min="23" max="28" width="7.296875" style="3" customWidth="1"/>
    <col min="29" max="29" width="3.19921875" style="3" customWidth="1"/>
    <col min="30" max="30" width="11.69921875" style="3" customWidth="1"/>
    <col min="31" max="33" width="6" style="3" customWidth="1"/>
    <col min="34" max="34" width="9.765625E-2" style="3" customWidth="1"/>
    <col min="35" max="39" width="8.5" style="3" customWidth="1"/>
    <col min="40" max="49" width="11" style="3" customWidth="1"/>
    <col min="50" max="50" width="13" style="3" customWidth="1"/>
    <col min="51" max="16384" width="10.69921875" style="3"/>
  </cols>
  <sheetData>
    <row r="1" spans="1:51" ht="27" customHeight="1">
      <c r="G1" s="293"/>
      <c r="AQ1" s="2"/>
    </row>
    <row r="2" spans="1:51" ht="27" customHeight="1">
      <c r="A2" s="59" t="s">
        <v>252</v>
      </c>
      <c r="B2" s="2"/>
      <c r="C2" s="2"/>
      <c r="D2" s="2"/>
      <c r="E2" s="2"/>
      <c r="F2" s="2"/>
      <c r="G2" s="2"/>
      <c r="H2" s="2"/>
      <c r="I2" s="2"/>
      <c r="J2" s="2"/>
      <c r="K2" s="2"/>
      <c r="L2" s="2"/>
      <c r="M2" s="2"/>
      <c r="N2" s="2"/>
      <c r="O2" s="2"/>
      <c r="P2" s="2"/>
      <c r="Q2" s="2"/>
      <c r="R2" s="2"/>
      <c r="S2" s="2"/>
      <c r="T2" s="2"/>
      <c r="U2" s="2"/>
      <c r="V2" s="2"/>
      <c r="W2" s="2"/>
      <c r="X2" s="2"/>
      <c r="Y2" s="2"/>
      <c r="Z2" s="2"/>
      <c r="AB2" s="339" t="s">
        <v>1</v>
      </c>
      <c r="AC2" s="1" t="s">
        <v>250</v>
      </c>
      <c r="AD2" s="2"/>
      <c r="AE2" s="5"/>
      <c r="AG2" s="22"/>
      <c r="AH2" s="2"/>
      <c r="AI2" s="2"/>
      <c r="AJ2" s="2"/>
      <c r="AK2" s="2"/>
      <c r="AL2" s="2"/>
      <c r="AM2" s="2"/>
      <c r="AN2" s="278"/>
      <c r="AO2" s="278"/>
      <c r="AP2" s="278"/>
      <c r="AQ2" s="6"/>
      <c r="AR2" s="2"/>
      <c r="AS2" s="2"/>
      <c r="AT2" s="2"/>
      <c r="AU2" s="2"/>
      <c r="AV2" s="2"/>
      <c r="AW2" s="5"/>
      <c r="AX2" s="339" t="s">
        <v>2</v>
      </c>
    </row>
    <row r="3" spans="1:51" s="2" customFormat="1" ht="24" customHeight="1">
      <c r="A3" s="401" t="s">
        <v>151</v>
      </c>
      <c r="B3" s="491"/>
      <c r="C3" s="401" t="s">
        <v>152</v>
      </c>
      <c r="D3" s="402"/>
      <c r="E3" s="403"/>
      <c r="F3" s="401" t="s">
        <v>153</v>
      </c>
      <c r="G3" s="402"/>
      <c r="H3" s="403"/>
      <c r="I3" s="481" t="s">
        <v>19</v>
      </c>
      <c r="J3" s="482"/>
      <c r="K3" s="483"/>
      <c r="L3" s="481" t="s">
        <v>158</v>
      </c>
      <c r="M3" s="482"/>
      <c r="N3" s="483"/>
      <c r="O3" s="481" t="s">
        <v>270</v>
      </c>
      <c r="P3" s="482"/>
      <c r="Q3" s="483"/>
      <c r="R3" s="401" t="s">
        <v>154</v>
      </c>
      <c r="S3" s="402"/>
      <c r="T3" s="402"/>
      <c r="U3" s="402"/>
      <c r="V3" s="402"/>
      <c r="W3" s="401" t="s">
        <v>49</v>
      </c>
      <c r="X3" s="402"/>
      <c r="Y3" s="403"/>
      <c r="Z3" s="401" t="s">
        <v>25</v>
      </c>
      <c r="AA3" s="402"/>
      <c r="AB3" s="403"/>
      <c r="AC3" s="23"/>
      <c r="AD3" s="9"/>
      <c r="AE3" s="401" t="s">
        <v>253</v>
      </c>
      <c r="AF3" s="402"/>
      <c r="AG3" s="403"/>
      <c r="AI3" s="401" t="s">
        <v>275</v>
      </c>
      <c r="AJ3" s="402"/>
      <c r="AK3" s="402"/>
      <c r="AL3" s="402"/>
      <c r="AM3" s="403"/>
      <c r="AN3" s="88" t="s">
        <v>20</v>
      </c>
      <c r="AO3" s="401" t="s">
        <v>155</v>
      </c>
      <c r="AP3" s="402"/>
      <c r="AQ3" s="403"/>
      <c r="AR3" s="401" t="s">
        <v>156</v>
      </c>
      <c r="AS3" s="511"/>
      <c r="AT3" s="512"/>
      <c r="AU3" s="507" t="s">
        <v>269</v>
      </c>
      <c r="AV3" s="402"/>
      <c r="AW3" s="403"/>
      <c r="AX3" s="65" t="s">
        <v>21</v>
      </c>
      <c r="AY3" s="3"/>
    </row>
    <row r="4" spans="1:51" ht="24" customHeight="1">
      <c r="A4" s="502"/>
      <c r="B4" s="503"/>
      <c r="C4" s="404"/>
      <c r="D4" s="405"/>
      <c r="E4" s="406"/>
      <c r="F4" s="404"/>
      <c r="G4" s="405"/>
      <c r="H4" s="406"/>
      <c r="I4" s="508"/>
      <c r="J4" s="509"/>
      <c r="K4" s="510"/>
      <c r="L4" s="508"/>
      <c r="M4" s="509"/>
      <c r="N4" s="510"/>
      <c r="O4" s="508"/>
      <c r="P4" s="509"/>
      <c r="Q4" s="510"/>
      <c r="R4" s="64"/>
      <c r="S4" s="436" t="s">
        <v>7</v>
      </c>
      <c r="T4" s="438"/>
      <c r="U4" s="506" t="s">
        <v>274</v>
      </c>
      <c r="V4" s="506"/>
      <c r="W4" s="404"/>
      <c r="X4" s="405"/>
      <c r="Y4" s="406"/>
      <c r="Z4" s="404"/>
      <c r="AA4" s="405"/>
      <c r="AB4" s="406"/>
      <c r="AC4" s="450" t="s">
        <v>157</v>
      </c>
      <c r="AD4" s="451"/>
      <c r="AE4" s="404"/>
      <c r="AF4" s="405"/>
      <c r="AG4" s="406"/>
      <c r="AH4" s="2"/>
      <c r="AI4" s="176"/>
      <c r="AJ4" s="506" t="s">
        <v>276</v>
      </c>
      <c r="AK4" s="506"/>
      <c r="AL4" s="506" t="s">
        <v>274</v>
      </c>
      <c r="AM4" s="506"/>
      <c r="AN4" s="89" t="s">
        <v>4</v>
      </c>
      <c r="AO4" s="10"/>
      <c r="AP4" s="60" t="s">
        <v>42</v>
      </c>
      <c r="AQ4" s="12"/>
      <c r="AR4" s="10"/>
      <c r="AS4" s="6"/>
      <c r="AT4" s="12"/>
      <c r="AU4" s="404"/>
      <c r="AV4" s="405"/>
      <c r="AW4" s="406"/>
      <c r="AX4" s="38" t="s">
        <v>22</v>
      </c>
      <c r="AY4" s="2"/>
    </row>
    <row r="5" spans="1:51" ht="27" customHeight="1">
      <c r="A5" s="504"/>
      <c r="B5" s="505"/>
      <c r="C5" s="35" t="s">
        <v>6</v>
      </c>
      <c r="D5" s="35" t="s">
        <v>7</v>
      </c>
      <c r="E5" s="35" t="s">
        <v>8</v>
      </c>
      <c r="F5" s="35" t="s">
        <v>6</v>
      </c>
      <c r="G5" s="35" t="s">
        <v>7</v>
      </c>
      <c r="H5" s="35" t="s">
        <v>8</v>
      </c>
      <c r="I5" s="35" t="s">
        <v>6</v>
      </c>
      <c r="J5" s="35" t="s">
        <v>7</v>
      </c>
      <c r="K5" s="35" t="s">
        <v>8</v>
      </c>
      <c r="L5" s="35" t="s">
        <v>6</v>
      </c>
      <c r="M5" s="68" t="s">
        <v>7</v>
      </c>
      <c r="N5" s="68" t="s">
        <v>8</v>
      </c>
      <c r="O5" s="35" t="s">
        <v>6</v>
      </c>
      <c r="P5" s="35" t="s">
        <v>7</v>
      </c>
      <c r="Q5" s="61" t="s">
        <v>8</v>
      </c>
      <c r="R5" s="61" t="s">
        <v>6</v>
      </c>
      <c r="S5" s="181" t="s">
        <v>272</v>
      </c>
      <c r="T5" s="182" t="s">
        <v>273</v>
      </c>
      <c r="U5" s="181" t="s">
        <v>272</v>
      </c>
      <c r="V5" s="182" t="s">
        <v>273</v>
      </c>
      <c r="W5" s="35" t="s">
        <v>6</v>
      </c>
      <c r="X5" s="35" t="s">
        <v>7</v>
      </c>
      <c r="Y5" s="35" t="s">
        <v>8</v>
      </c>
      <c r="Z5" s="35" t="s">
        <v>6</v>
      </c>
      <c r="AA5" s="35" t="s">
        <v>7</v>
      </c>
      <c r="AB5" s="68" t="s">
        <v>8</v>
      </c>
      <c r="AC5" s="10"/>
      <c r="AD5" s="12"/>
      <c r="AE5" s="35" t="s">
        <v>6</v>
      </c>
      <c r="AF5" s="35" t="s">
        <v>7</v>
      </c>
      <c r="AG5" s="61" t="s">
        <v>8</v>
      </c>
      <c r="AH5" s="2"/>
      <c r="AI5" s="35" t="s">
        <v>6</v>
      </c>
      <c r="AJ5" s="182" t="s">
        <v>272</v>
      </c>
      <c r="AK5" s="182" t="s">
        <v>273</v>
      </c>
      <c r="AL5" s="182" t="s">
        <v>272</v>
      </c>
      <c r="AM5" s="182" t="s">
        <v>273</v>
      </c>
      <c r="AN5" s="66" t="s">
        <v>23</v>
      </c>
      <c r="AO5" s="35" t="s">
        <v>6</v>
      </c>
      <c r="AP5" s="35" t="s">
        <v>12</v>
      </c>
      <c r="AQ5" s="61" t="s">
        <v>13</v>
      </c>
      <c r="AR5" s="68" t="s">
        <v>6</v>
      </c>
      <c r="AS5" s="68" t="s">
        <v>7</v>
      </c>
      <c r="AT5" s="61" t="s">
        <v>8</v>
      </c>
      <c r="AU5" s="35" t="s">
        <v>6</v>
      </c>
      <c r="AV5" s="35" t="s">
        <v>7</v>
      </c>
      <c r="AW5" s="61" t="s">
        <v>8</v>
      </c>
      <c r="AX5" s="61" t="s">
        <v>24</v>
      </c>
    </row>
    <row r="6" spans="1:51" ht="24" customHeight="1">
      <c r="A6" s="401" t="s">
        <v>340</v>
      </c>
      <c r="B6" s="403"/>
      <c r="C6" s="98">
        <v>12094</v>
      </c>
      <c r="D6" s="70">
        <v>6053</v>
      </c>
      <c r="E6" s="70">
        <v>6041</v>
      </c>
      <c r="F6" s="70">
        <v>5389</v>
      </c>
      <c r="G6" s="70">
        <v>2501</v>
      </c>
      <c r="H6" s="70">
        <v>2888</v>
      </c>
      <c r="I6" s="70">
        <v>1827</v>
      </c>
      <c r="J6" s="70">
        <v>664</v>
      </c>
      <c r="K6" s="70">
        <v>1163</v>
      </c>
      <c r="L6" s="70">
        <v>361</v>
      </c>
      <c r="M6" s="71">
        <v>168</v>
      </c>
      <c r="N6" s="71">
        <v>193</v>
      </c>
      <c r="O6" s="70">
        <v>209</v>
      </c>
      <c r="P6" s="70">
        <v>187</v>
      </c>
      <c r="Q6" s="71">
        <v>22</v>
      </c>
      <c r="R6" s="70">
        <v>3854</v>
      </c>
      <c r="S6" s="301">
        <v>2261</v>
      </c>
      <c r="T6" s="302">
        <v>7</v>
      </c>
      <c r="U6" s="302">
        <v>1559</v>
      </c>
      <c r="V6" s="303">
        <v>27</v>
      </c>
      <c r="W6" s="70">
        <v>57</v>
      </c>
      <c r="X6" s="70">
        <v>22</v>
      </c>
      <c r="Y6" s="70">
        <v>35</v>
      </c>
      <c r="Z6" s="70">
        <v>395</v>
      </c>
      <c r="AA6" s="70">
        <v>242</v>
      </c>
      <c r="AB6" s="71">
        <v>153</v>
      </c>
      <c r="AC6" s="401" t="s">
        <v>340</v>
      </c>
      <c r="AD6" s="403"/>
      <c r="AE6" s="70">
        <v>2</v>
      </c>
      <c r="AF6" s="70">
        <v>1</v>
      </c>
      <c r="AG6" s="71">
        <v>1</v>
      </c>
      <c r="AH6" s="2"/>
      <c r="AI6" s="70">
        <v>15</v>
      </c>
      <c r="AJ6" s="84">
        <v>5</v>
      </c>
      <c r="AK6" s="84">
        <v>1</v>
      </c>
      <c r="AL6" s="84">
        <v>6</v>
      </c>
      <c r="AM6" s="84">
        <v>3</v>
      </c>
      <c r="AN6" s="70">
        <v>5692</v>
      </c>
      <c r="AO6" s="70">
        <v>3869</v>
      </c>
      <c r="AP6" s="70">
        <v>2226</v>
      </c>
      <c r="AQ6" s="71">
        <v>1643</v>
      </c>
      <c r="AR6" s="73">
        <v>44.559285596163392</v>
      </c>
      <c r="AS6" s="73">
        <v>41.318354534941356</v>
      </c>
      <c r="AT6" s="73">
        <v>47.806654527396127</v>
      </c>
      <c r="AU6" s="72">
        <v>31.991069952042334</v>
      </c>
      <c r="AV6" s="72">
        <v>37.568148025772345</v>
      </c>
      <c r="AW6" s="73">
        <v>26.402913424929647</v>
      </c>
      <c r="AX6" s="71">
        <v>377</v>
      </c>
    </row>
    <row r="7" spans="1:51" ht="24" customHeight="1">
      <c r="A7" s="466" t="s">
        <v>329</v>
      </c>
      <c r="B7" s="467"/>
      <c r="C7" s="101">
        <f>C8+C19</f>
        <v>11717</v>
      </c>
      <c r="D7" s="101">
        <f t="shared" ref="D7:AG7" si="0">D8+D19</f>
        <v>5934</v>
      </c>
      <c r="E7" s="101">
        <f t="shared" si="0"/>
        <v>5783</v>
      </c>
      <c r="F7" s="101">
        <f t="shared" si="0"/>
        <v>5498</v>
      </c>
      <c r="G7" s="101">
        <f t="shared" si="0"/>
        <v>2619</v>
      </c>
      <c r="H7" s="101">
        <f t="shared" si="0"/>
        <v>2879</v>
      </c>
      <c r="I7" s="101">
        <f t="shared" si="0"/>
        <v>1696</v>
      </c>
      <c r="J7" s="101">
        <f t="shared" si="0"/>
        <v>621</v>
      </c>
      <c r="K7" s="101">
        <f t="shared" si="0"/>
        <v>1075</v>
      </c>
      <c r="L7" s="101">
        <f t="shared" si="0"/>
        <v>285</v>
      </c>
      <c r="M7" s="101">
        <f t="shared" si="0"/>
        <v>152</v>
      </c>
      <c r="N7" s="150">
        <f t="shared" si="0"/>
        <v>133</v>
      </c>
      <c r="O7" s="101">
        <f t="shared" si="0"/>
        <v>207</v>
      </c>
      <c r="P7" s="101">
        <f t="shared" si="0"/>
        <v>179</v>
      </c>
      <c r="Q7" s="101">
        <f t="shared" si="0"/>
        <v>28</v>
      </c>
      <c r="R7" s="101">
        <f>R8+R19</f>
        <v>3678</v>
      </c>
      <c r="S7" s="101">
        <f t="shared" si="0"/>
        <v>2153</v>
      </c>
      <c r="T7" s="101">
        <f t="shared" si="0"/>
        <v>17</v>
      </c>
      <c r="U7" s="101">
        <f t="shared" si="0"/>
        <v>1499</v>
      </c>
      <c r="V7" s="101">
        <f t="shared" si="0"/>
        <v>9</v>
      </c>
      <c r="W7" s="101">
        <f t="shared" si="0"/>
        <v>45</v>
      </c>
      <c r="X7" s="101">
        <f t="shared" si="0"/>
        <v>25</v>
      </c>
      <c r="Y7" s="101">
        <f t="shared" si="0"/>
        <v>20</v>
      </c>
      <c r="Z7" s="101">
        <f t="shared" si="0"/>
        <v>299</v>
      </c>
      <c r="AA7" s="101">
        <f>AA8+AA19</f>
        <v>163</v>
      </c>
      <c r="AB7" s="150">
        <f t="shared" si="0"/>
        <v>136</v>
      </c>
      <c r="AC7" s="466" t="s">
        <v>329</v>
      </c>
      <c r="AD7" s="467"/>
      <c r="AE7" s="101">
        <f t="shared" si="0"/>
        <v>9</v>
      </c>
      <c r="AF7" s="101">
        <f t="shared" si="0"/>
        <v>5</v>
      </c>
      <c r="AG7" s="150">
        <f t="shared" si="0"/>
        <v>4</v>
      </c>
      <c r="AH7" s="2"/>
      <c r="AI7" s="43">
        <f t="shared" ref="AI7:AQ7" si="1">AI$8+AI$19</f>
        <v>9</v>
      </c>
      <c r="AJ7" s="43">
        <f t="shared" si="1"/>
        <v>0</v>
      </c>
      <c r="AK7" s="43">
        <f t="shared" si="1"/>
        <v>3</v>
      </c>
      <c r="AL7" s="43">
        <f t="shared" si="1"/>
        <v>6</v>
      </c>
      <c r="AM7" s="43">
        <f t="shared" si="1"/>
        <v>0</v>
      </c>
      <c r="AN7" s="43">
        <f t="shared" si="1"/>
        <v>5783</v>
      </c>
      <c r="AO7" s="43">
        <f>AO$8+AO$19</f>
        <v>3687</v>
      </c>
      <c r="AP7" s="43">
        <f t="shared" si="1"/>
        <v>2089</v>
      </c>
      <c r="AQ7" s="74">
        <f t="shared" si="1"/>
        <v>1598</v>
      </c>
      <c r="AR7" s="145">
        <f>F$7/C$7*100</f>
        <v>46.923273875565421</v>
      </c>
      <c r="AS7" s="145">
        <f>G$7/D$7*100</f>
        <v>44.135490394337715</v>
      </c>
      <c r="AT7" s="145">
        <f>H$7/E$7*100</f>
        <v>49.783849213211134</v>
      </c>
      <c r="AU7" s="145">
        <f>AO7/C7*100</f>
        <v>31.467099086796964</v>
      </c>
      <c r="AV7" s="145">
        <f>IFERROR((+S7+T7+AJ7+AK7)/D7*100,0)</f>
        <v>36.619480957195819</v>
      </c>
      <c r="AW7" s="145">
        <f>IFERROR((+U7+V7+AL7+AM7)/E7*100,0)</f>
        <v>26.180183295867199</v>
      </c>
      <c r="AX7" s="74">
        <v>336</v>
      </c>
    </row>
    <row r="8" spans="1:51" ht="23.25" customHeight="1">
      <c r="A8" s="426" t="s">
        <v>97</v>
      </c>
      <c r="B8" s="427"/>
      <c r="C8" s="79">
        <f t="shared" ref="C8:AG8" si="2">C$9+C$10+C$11+C$12+C$13+C$14+C$15+C$16+C$17+C$18</f>
        <v>10530</v>
      </c>
      <c r="D8" s="79">
        <f>D$9+D$10+D$11+D$12+D$13+D$14+D$15+D$16+D$17+D$18</f>
        <v>5332</v>
      </c>
      <c r="E8" s="79">
        <f t="shared" si="2"/>
        <v>5198</v>
      </c>
      <c r="F8" s="79">
        <f t="shared" si="2"/>
        <v>5248</v>
      </c>
      <c r="G8" s="79">
        <f t="shared" si="2"/>
        <v>2507</v>
      </c>
      <c r="H8" s="79">
        <f t="shared" si="2"/>
        <v>2741</v>
      </c>
      <c r="I8" s="79">
        <f t="shared" si="2"/>
        <v>1455</v>
      </c>
      <c r="J8" s="79">
        <f t="shared" si="2"/>
        <v>518</v>
      </c>
      <c r="K8" s="79">
        <f t="shared" si="2"/>
        <v>937</v>
      </c>
      <c r="L8" s="79">
        <f t="shared" si="2"/>
        <v>268</v>
      </c>
      <c r="M8" s="79">
        <f t="shared" si="2"/>
        <v>147</v>
      </c>
      <c r="N8" s="78">
        <f t="shared" si="2"/>
        <v>121</v>
      </c>
      <c r="O8" s="79">
        <f t="shared" si="2"/>
        <v>168</v>
      </c>
      <c r="P8" s="79">
        <f t="shared" si="2"/>
        <v>144</v>
      </c>
      <c r="Q8" s="78">
        <f t="shared" si="2"/>
        <v>24</v>
      </c>
      <c r="R8" s="79">
        <f>R$9+R$10+R$11+R$12+R$13+R$14+R$15+R$16+R$17+R$18</f>
        <v>3058</v>
      </c>
      <c r="S8" s="79">
        <f t="shared" si="2"/>
        <v>1819</v>
      </c>
      <c r="T8" s="79">
        <f t="shared" si="2"/>
        <v>15</v>
      </c>
      <c r="U8" s="79">
        <f t="shared" si="2"/>
        <v>1216</v>
      </c>
      <c r="V8" s="79">
        <f t="shared" si="2"/>
        <v>8</v>
      </c>
      <c r="W8" s="79">
        <f t="shared" si="2"/>
        <v>42</v>
      </c>
      <c r="X8" s="79">
        <f t="shared" si="2"/>
        <v>24</v>
      </c>
      <c r="Y8" s="79">
        <f t="shared" si="2"/>
        <v>18</v>
      </c>
      <c r="Z8" s="79">
        <f t="shared" si="2"/>
        <v>282</v>
      </c>
      <c r="AA8" s="79">
        <f>AA$9+AA$10+AA$11+AA$12+AA$13+AA$14+AA$15+AA$16+AA$17+AA$18</f>
        <v>153</v>
      </c>
      <c r="AB8" s="78">
        <f t="shared" si="2"/>
        <v>129</v>
      </c>
      <c r="AC8" s="426" t="s">
        <v>97</v>
      </c>
      <c r="AD8" s="427"/>
      <c r="AE8" s="79">
        <f t="shared" si="2"/>
        <v>9</v>
      </c>
      <c r="AF8" s="79">
        <f t="shared" si="2"/>
        <v>5</v>
      </c>
      <c r="AG8" s="78">
        <f t="shared" si="2"/>
        <v>4</v>
      </c>
      <c r="AH8" s="2"/>
      <c r="AI8" s="78">
        <f t="shared" ref="AI8:AQ8" si="3">AI$9+AI$10+AI$11+AI$12+AI$13+AI$14+AI$15+AI$16+AI$17+AI$18</f>
        <v>5</v>
      </c>
      <c r="AJ8" s="78">
        <f t="shared" si="3"/>
        <v>0</v>
      </c>
      <c r="AK8" s="78">
        <f t="shared" si="3"/>
        <v>1</v>
      </c>
      <c r="AL8" s="78">
        <f t="shared" si="3"/>
        <v>4</v>
      </c>
      <c r="AM8" s="78">
        <f t="shared" si="3"/>
        <v>0</v>
      </c>
      <c r="AN8" s="78">
        <f t="shared" si="3"/>
        <v>5535</v>
      </c>
      <c r="AO8" s="78">
        <f t="shared" si="3"/>
        <v>3063</v>
      </c>
      <c r="AP8" s="78">
        <f>AP$9+AP$10+AP$11+AP$12+AP$13+AP$14+AP$15+AP$16+AP$17+AP$18</f>
        <v>1681</v>
      </c>
      <c r="AQ8" s="78">
        <f t="shared" si="3"/>
        <v>1382</v>
      </c>
      <c r="AR8" s="143">
        <f t="shared" ref="AR8:AS57" si="4">IFERROR(F8/C8*100,0)</f>
        <v>49.838556505223167</v>
      </c>
      <c r="AS8" s="143">
        <f>G8/D8*100</f>
        <v>47.018004501125283</v>
      </c>
      <c r="AT8" s="143">
        <f>H8/E8*100</f>
        <v>52.731819930742596</v>
      </c>
      <c r="AU8" s="143">
        <f>IFERROR(AO8/C8*100,0)</f>
        <v>29.088319088319086</v>
      </c>
      <c r="AV8" s="143">
        <f t="shared" ref="AV8:AV57" si="5">IFERROR((+S8+T8+AJ8+AK8)/D8*100,0)</f>
        <v>34.414853713428357</v>
      </c>
      <c r="AW8" s="143">
        <f t="shared" ref="AW8:AW57" si="6">IFERROR((+U8+V8+AL8+AM8)/E8*100,0)</f>
        <v>23.624470950365524</v>
      </c>
      <c r="AX8" s="78">
        <v>336</v>
      </c>
    </row>
    <row r="9" spans="1:51" s="208" customFormat="1" ht="19.5" customHeight="1">
      <c r="A9" s="203"/>
      <c r="B9" s="204" t="s">
        <v>52</v>
      </c>
      <c r="C9" s="207">
        <f>SUM(D9:E9)</f>
        <v>2714</v>
      </c>
      <c r="D9" s="207">
        <f>G9+J9+M9+P9+S9+T9+X9+AA9+AF9</f>
        <v>1421</v>
      </c>
      <c r="E9" s="207">
        <f>H9+K9+N9+Q9+U9+V9+Y9+AB9+AG9</f>
        <v>1293</v>
      </c>
      <c r="F9" s="207">
        <f>SUM(G9:H9)</f>
        <v>1467</v>
      </c>
      <c r="G9" s="207">
        <v>773</v>
      </c>
      <c r="H9" s="207">
        <v>694</v>
      </c>
      <c r="I9" s="207">
        <f>SUM(J9:K9)</f>
        <v>347</v>
      </c>
      <c r="J9" s="207">
        <v>123</v>
      </c>
      <c r="K9" s="207">
        <v>224</v>
      </c>
      <c r="L9" s="207">
        <f>SUM(M9:N9)</f>
        <v>95</v>
      </c>
      <c r="M9" s="205">
        <v>65</v>
      </c>
      <c r="N9" s="205">
        <v>30</v>
      </c>
      <c r="O9" s="207">
        <f>SUM(P9:Q9)</f>
        <v>49</v>
      </c>
      <c r="P9" s="207">
        <v>37</v>
      </c>
      <c r="Q9" s="205">
        <v>12</v>
      </c>
      <c r="R9" s="207">
        <f>SUM(S9:V9)</f>
        <v>660</v>
      </c>
      <c r="S9" s="207">
        <v>370</v>
      </c>
      <c r="T9" s="207">
        <v>5</v>
      </c>
      <c r="U9" s="207">
        <v>283</v>
      </c>
      <c r="V9" s="207">
        <v>2</v>
      </c>
      <c r="W9" s="207">
        <f>SUM(X9:Y9)</f>
        <v>13</v>
      </c>
      <c r="X9" s="207">
        <v>3</v>
      </c>
      <c r="Y9" s="207">
        <v>10</v>
      </c>
      <c r="Z9" s="207">
        <f>SUM(AA9:AB9)</f>
        <v>83</v>
      </c>
      <c r="AA9" s="207">
        <v>45</v>
      </c>
      <c r="AB9" s="205">
        <v>38</v>
      </c>
      <c r="AC9" s="203"/>
      <c r="AD9" s="204" t="s">
        <v>52</v>
      </c>
      <c r="AE9" s="207">
        <f>SUM(AF9:AG9)</f>
        <v>0</v>
      </c>
      <c r="AF9" s="207">
        <v>0</v>
      </c>
      <c r="AG9" s="205">
        <v>0</v>
      </c>
      <c r="AI9" s="207">
        <f>AJ9+AK9+AL9+AM9</f>
        <v>1</v>
      </c>
      <c r="AJ9" s="207">
        <v>0</v>
      </c>
      <c r="AK9" s="205">
        <v>1</v>
      </c>
      <c r="AL9" s="207">
        <v>0</v>
      </c>
      <c r="AM9" s="207">
        <v>0</v>
      </c>
      <c r="AN9" s="207">
        <v>1602</v>
      </c>
      <c r="AO9" s="207">
        <v>661</v>
      </c>
      <c r="AP9" s="207">
        <f>AO9-AQ9</f>
        <v>349</v>
      </c>
      <c r="AQ9" s="205">
        <v>312</v>
      </c>
      <c r="AR9" s="272">
        <f t="shared" si="4"/>
        <v>54.053058216654378</v>
      </c>
      <c r="AS9" s="273">
        <f t="shared" ref="AS9:AT18" si="7">G9/D9*100</f>
        <v>54.39831104855736</v>
      </c>
      <c r="AT9" s="272">
        <f t="shared" si="7"/>
        <v>53.673627223511211</v>
      </c>
      <c r="AU9" s="273">
        <f t="shared" ref="AU9:AU57" si="8">IFERROR(AO9/C9*100,0)</f>
        <v>24.355195283714075</v>
      </c>
      <c r="AV9" s="273">
        <f t="shared" si="5"/>
        <v>26.460239268121043</v>
      </c>
      <c r="AW9" s="273">
        <f t="shared" si="6"/>
        <v>22.041763341067284</v>
      </c>
      <c r="AX9" s="205">
        <v>98</v>
      </c>
    </row>
    <row r="10" spans="1:51" s="208" customFormat="1" ht="19.5" customHeight="1">
      <c r="A10" s="203"/>
      <c r="B10" s="204" t="s">
        <v>53</v>
      </c>
      <c r="C10" s="207">
        <f t="shared" ref="C10:C57" si="9">SUM(D10:E10)</f>
        <v>2016</v>
      </c>
      <c r="D10" s="207">
        <f t="shared" ref="D10:D18" si="10">G10+J10+M10+P10+S10+T10+X10+AA10+AF10</f>
        <v>1010</v>
      </c>
      <c r="E10" s="207">
        <f t="shared" ref="E10:E18" si="11">H10+K10+N10+Q10+U10+V10+Y10+AB10+AG10</f>
        <v>1006</v>
      </c>
      <c r="F10" s="207">
        <f t="shared" ref="F10:F57" si="12">SUM(G10:H10)</f>
        <v>1098</v>
      </c>
      <c r="G10" s="207">
        <v>499</v>
      </c>
      <c r="H10" s="207">
        <v>599</v>
      </c>
      <c r="I10" s="207">
        <f t="shared" ref="I10:I57" si="13">SUM(J10:K10)</f>
        <v>253</v>
      </c>
      <c r="J10" s="207">
        <v>91</v>
      </c>
      <c r="K10" s="207">
        <v>162</v>
      </c>
      <c r="L10" s="207">
        <f t="shared" ref="L10:L57" si="14">SUM(M10:N10)</f>
        <v>53</v>
      </c>
      <c r="M10" s="205">
        <v>21</v>
      </c>
      <c r="N10" s="205">
        <v>32</v>
      </c>
      <c r="O10" s="207">
        <f t="shared" ref="O10:O57" si="15">SUM(P10:Q10)</f>
        <v>43</v>
      </c>
      <c r="P10" s="207">
        <v>39</v>
      </c>
      <c r="Q10" s="205">
        <v>4</v>
      </c>
      <c r="R10" s="207">
        <f t="shared" ref="R10:R18" si="16">SUM(S10:V10)</f>
        <v>475</v>
      </c>
      <c r="S10" s="207">
        <v>296</v>
      </c>
      <c r="T10" s="207">
        <v>0</v>
      </c>
      <c r="U10" s="207">
        <v>179</v>
      </c>
      <c r="V10" s="207">
        <v>0</v>
      </c>
      <c r="W10" s="207">
        <f t="shared" ref="W10:W57" si="17">SUM(X10:Y10)</f>
        <v>15</v>
      </c>
      <c r="X10" s="207">
        <v>12</v>
      </c>
      <c r="Y10" s="207">
        <v>3</v>
      </c>
      <c r="Z10" s="207">
        <f t="shared" ref="Z10:Z57" si="18">SUM(AA10:AB10)</f>
        <v>79</v>
      </c>
      <c r="AA10" s="207">
        <v>52</v>
      </c>
      <c r="AB10" s="205">
        <v>27</v>
      </c>
      <c r="AC10" s="203"/>
      <c r="AD10" s="204" t="s">
        <v>53</v>
      </c>
      <c r="AE10" s="207">
        <f t="shared" ref="AE10:AE57" si="19">SUM(AF10:AG10)</f>
        <v>0</v>
      </c>
      <c r="AF10" s="207">
        <v>0</v>
      </c>
      <c r="AG10" s="205">
        <v>0</v>
      </c>
      <c r="AI10" s="207">
        <f t="shared" ref="AI10:AI18" si="20">AJ10+AK10+AL10+AM10</f>
        <v>0</v>
      </c>
      <c r="AJ10" s="207">
        <v>0</v>
      </c>
      <c r="AK10" s="205">
        <v>0</v>
      </c>
      <c r="AL10" s="207">
        <v>0</v>
      </c>
      <c r="AM10" s="207">
        <v>0</v>
      </c>
      <c r="AN10" s="207">
        <v>1214</v>
      </c>
      <c r="AO10" s="207">
        <v>475</v>
      </c>
      <c r="AP10" s="207">
        <f t="shared" ref="AP10:AP18" si="21">AO10-AQ10</f>
        <v>265</v>
      </c>
      <c r="AQ10" s="205">
        <v>210</v>
      </c>
      <c r="AR10" s="272">
        <f t="shared" si="4"/>
        <v>54.464285714285708</v>
      </c>
      <c r="AS10" s="273">
        <f t="shared" si="7"/>
        <v>49.405940594059402</v>
      </c>
      <c r="AT10" s="272">
        <f t="shared" si="7"/>
        <v>59.542743538767397</v>
      </c>
      <c r="AU10" s="273">
        <f t="shared" si="8"/>
        <v>23.561507936507937</v>
      </c>
      <c r="AV10" s="273">
        <f t="shared" si="5"/>
        <v>29.306930693069305</v>
      </c>
      <c r="AW10" s="273">
        <f t="shared" si="6"/>
        <v>17.793240556660038</v>
      </c>
      <c r="AX10" s="205">
        <v>129</v>
      </c>
    </row>
    <row r="11" spans="1:51" s="208" customFormat="1" ht="19.5" customHeight="1">
      <c r="A11" s="203"/>
      <c r="B11" s="204" t="s">
        <v>54</v>
      </c>
      <c r="C11" s="207">
        <f t="shared" si="9"/>
        <v>2669</v>
      </c>
      <c r="D11" s="207">
        <f t="shared" si="10"/>
        <v>1341</v>
      </c>
      <c r="E11" s="207">
        <f t="shared" si="11"/>
        <v>1328</v>
      </c>
      <c r="F11" s="207">
        <f t="shared" si="12"/>
        <v>1406</v>
      </c>
      <c r="G11" s="207">
        <v>677</v>
      </c>
      <c r="H11" s="207">
        <v>729</v>
      </c>
      <c r="I11" s="207">
        <f t="shared" si="13"/>
        <v>364</v>
      </c>
      <c r="J11" s="207">
        <v>123</v>
      </c>
      <c r="K11" s="207">
        <v>241</v>
      </c>
      <c r="L11" s="207">
        <f t="shared" si="14"/>
        <v>48</v>
      </c>
      <c r="M11" s="205">
        <v>32</v>
      </c>
      <c r="N11" s="205">
        <v>16</v>
      </c>
      <c r="O11" s="207">
        <f t="shared" si="15"/>
        <v>23</v>
      </c>
      <c r="P11" s="207">
        <v>20</v>
      </c>
      <c r="Q11" s="205">
        <v>3</v>
      </c>
      <c r="R11" s="207">
        <f t="shared" si="16"/>
        <v>759</v>
      </c>
      <c r="S11" s="207">
        <v>450</v>
      </c>
      <c r="T11" s="207">
        <v>3</v>
      </c>
      <c r="U11" s="207">
        <v>303</v>
      </c>
      <c r="V11" s="207">
        <v>3</v>
      </c>
      <c r="W11" s="207">
        <f t="shared" si="17"/>
        <v>7</v>
      </c>
      <c r="X11" s="207">
        <v>3</v>
      </c>
      <c r="Y11" s="207">
        <v>4</v>
      </c>
      <c r="Z11" s="207">
        <f t="shared" si="18"/>
        <v>53</v>
      </c>
      <c r="AA11" s="207">
        <v>28</v>
      </c>
      <c r="AB11" s="205">
        <v>25</v>
      </c>
      <c r="AC11" s="203"/>
      <c r="AD11" s="204" t="s">
        <v>54</v>
      </c>
      <c r="AE11" s="207">
        <f t="shared" si="19"/>
        <v>9</v>
      </c>
      <c r="AF11" s="207">
        <v>5</v>
      </c>
      <c r="AG11" s="205">
        <v>4</v>
      </c>
      <c r="AI11" s="207">
        <f t="shared" si="20"/>
        <v>0</v>
      </c>
      <c r="AJ11" s="207">
        <v>0</v>
      </c>
      <c r="AK11" s="205">
        <v>0</v>
      </c>
      <c r="AL11" s="207">
        <v>0</v>
      </c>
      <c r="AM11" s="207">
        <v>0</v>
      </c>
      <c r="AN11" s="207">
        <v>1405</v>
      </c>
      <c r="AO11" s="207">
        <v>759</v>
      </c>
      <c r="AP11" s="207">
        <f t="shared" si="21"/>
        <v>405</v>
      </c>
      <c r="AQ11" s="205">
        <v>354</v>
      </c>
      <c r="AR11" s="272">
        <f t="shared" si="4"/>
        <v>52.67890595728737</v>
      </c>
      <c r="AS11" s="273">
        <f t="shared" si="7"/>
        <v>50.484712900820284</v>
      </c>
      <c r="AT11" s="272">
        <f t="shared" si="7"/>
        <v>54.894578313253021</v>
      </c>
      <c r="AU11" s="273">
        <f t="shared" si="8"/>
        <v>28.437617085050583</v>
      </c>
      <c r="AV11" s="273">
        <f t="shared" si="5"/>
        <v>33.780760626398212</v>
      </c>
      <c r="AW11" s="273">
        <f t="shared" si="6"/>
        <v>23.042168674698797</v>
      </c>
      <c r="AX11" s="205">
        <v>57</v>
      </c>
    </row>
    <row r="12" spans="1:51" s="208" customFormat="1" ht="19.5" customHeight="1">
      <c r="A12" s="203"/>
      <c r="B12" s="204" t="s">
        <v>55</v>
      </c>
      <c r="C12" s="207">
        <f t="shared" si="9"/>
        <v>299</v>
      </c>
      <c r="D12" s="207">
        <f t="shared" si="10"/>
        <v>111</v>
      </c>
      <c r="E12" s="207">
        <f>H12+K12+N12+Q12+U12+V12+Y12+AB12+AG12</f>
        <v>188</v>
      </c>
      <c r="F12" s="207">
        <f t="shared" si="12"/>
        <v>128</v>
      </c>
      <c r="G12" s="207">
        <v>36</v>
      </c>
      <c r="H12" s="207">
        <v>92</v>
      </c>
      <c r="I12" s="207">
        <f t="shared" si="13"/>
        <v>50</v>
      </c>
      <c r="J12" s="207">
        <v>14</v>
      </c>
      <c r="K12" s="207">
        <v>36</v>
      </c>
      <c r="L12" s="207">
        <f t="shared" si="14"/>
        <v>10</v>
      </c>
      <c r="M12" s="205">
        <v>0</v>
      </c>
      <c r="N12" s="205">
        <v>10</v>
      </c>
      <c r="O12" s="207">
        <f t="shared" si="15"/>
        <v>6</v>
      </c>
      <c r="P12" s="207">
        <v>5</v>
      </c>
      <c r="Q12" s="205">
        <v>1</v>
      </c>
      <c r="R12" s="207">
        <f t="shared" si="16"/>
        <v>96</v>
      </c>
      <c r="S12" s="207">
        <v>52</v>
      </c>
      <c r="T12" s="207">
        <v>0</v>
      </c>
      <c r="U12" s="207">
        <v>43</v>
      </c>
      <c r="V12" s="207">
        <v>1</v>
      </c>
      <c r="W12" s="207">
        <f t="shared" si="17"/>
        <v>0</v>
      </c>
      <c r="X12" s="207">
        <v>0</v>
      </c>
      <c r="Y12" s="207">
        <v>0</v>
      </c>
      <c r="Z12" s="207">
        <f t="shared" si="18"/>
        <v>9</v>
      </c>
      <c r="AA12" s="207">
        <v>4</v>
      </c>
      <c r="AB12" s="205">
        <v>5</v>
      </c>
      <c r="AC12" s="203"/>
      <c r="AD12" s="204" t="s">
        <v>55</v>
      </c>
      <c r="AE12" s="207">
        <f t="shared" si="19"/>
        <v>0</v>
      </c>
      <c r="AF12" s="207">
        <v>0</v>
      </c>
      <c r="AG12" s="205">
        <v>0</v>
      </c>
      <c r="AI12" s="207">
        <f t="shared" si="20"/>
        <v>2</v>
      </c>
      <c r="AJ12" s="207">
        <v>0</v>
      </c>
      <c r="AK12" s="205">
        <v>0</v>
      </c>
      <c r="AL12" s="207">
        <v>2</v>
      </c>
      <c r="AM12" s="207">
        <v>0</v>
      </c>
      <c r="AN12" s="207">
        <v>91</v>
      </c>
      <c r="AO12" s="207">
        <v>98</v>
      </c>
      <c r="AP12" s="207">
        <f t="shared" si="21"/>
        <v>69</v>
      </c>
      <c r="AQ12" s="205">
        <v>29</v>
      </c>
      <c r="AR12" s="272">
        <f t="shared" si="4"/>
        <v>42.809364548494983</v>
      </c>
      <c r="AS12" s="273">
        <f t="shared" si="7"/>
        <v>32.432432432432435</v>
      </c>
      <c r="AT12" s="272">
        <f t="shared" si="7"/>
        <v>48.936170212765958</v>
      </c>
      <c r="AU12" s="273">
        <f t="shared" si="8"/>
        <v>32.775919732441473</v>
      </c>
      <c r="AV12" s="273">
        <f t="shared" si="5"/>
        <v>46.846846846846844</v>
      </c>
      <c r="AW12" s="273">
        <f t="shared" si="6"/>
        <v>24.468085106382979</v>
      </c>
      <c r="AX12" s="205">
        <v>1</v>
      </c>
    </row>
    <row r="13" spans="1:51" s="208" customFormat="1" ht="19.5" customHeight="1">
      <c r="A13" s="203"/>
      <c r="B13" s="204" t="s">
        <v>56</v>
      </c>
      <c r="C13" s="207">
        <f t="shared" si="9"/>
        <v>862</v>
      </c>
      <c r="D13" s="207">
        <f t="shared" si="10"/>
        <v>439</v>
      </c>
      <c r="E13" s="207">
        <f t="shared" si="11"/>
        <v>423</v>
      </c>
      <c r="F13" s="207">
        <f t="shared" si="12"/>
        <v>323</v>
      </c>
      <c r="G13" s="207">
        <v>141</v>
      </c>
      <c r="H13" s="207">
        <v>182</v>
      </c>
      <c r="I13" s="207">
        <f t="shared" si="13"/>
        <v>147</v>
      </c>
      <c r="J13" s="207">
        <v>56</v>
      </c>
      <c r="K13" s="207">
        <v>91</v>
      </c>
      <c r="L13" s="207">
        <f t="shared" si="14"/>
        <v>17</v>
      </c>
      <c r="M13" s="205">
        <v>9</v>
      </c>
      <c r="N13" s="205">
        <v>8</v>
      </c>
      <c r="O13" s="207">
        <f t="shared" si="15"/>
        <v>20</v>
      </c>
      <c r="P13" s="207">
        <v>18</v>
      </c>
      <c r="Q13" s="205">
        <v>2</v>
      </c>
      <c r="R13" s="207">
        <f t="shared" si="16"/>
        <v>344</v>
      </c>
      <c r="S13" s="207">
        <v>207</v>
      </c>
      <c r="T13" s="207">
        <v>0</v>
      </c>
      <c r="U13" s="207">
        <v>137</v>
      </c>
      <c r="V13" s="207">
        <v>0</v>
      </c>
      <c r="W13" s="207">
        <f t="shared" si="17"/>
        <v>5</v>
      </c>
      <c r="X13" s="207">
        <v>4</v>
      </c>
      <c r="Y13" s="207">
        <v>1</v>
      </c>
      <c r="Z13" s="207">
        <f t="shared" si="18"/>
        <v>6</v>
      </c>
      <c r="AA13" s="207">
        <v>4</v>
      </c>
      <c r="AB13" s="205">
        <v>2</v>
      </c>
      <c r="AC13" s="203"/>
      <c r="AD13" s="204" t="s">
        <v>56</v>
      </c>
      <c r="AE13" s="207">
        <f t="shared" si="19"/>
        <v>0</v>
      </c>
      <c r="AF13" s="207">
        <v>0</v>
      </c>
      <c r="AG13" s="205">
        <v>0</v>
      </c>
      <c r="AI13" s="207">
        <f t="shared" si="20"/>
        <v>2</v>
      </c>
      <c r="AJ13" s="207">
        <v>0</v>
      </c>
      <c r="AK13" s="205">
        <v>0</v>
      </c>
      <c r="AL13" s="207">
        <v>2</v>
      </c>
      <c r="AM13" s="207">
        <v>0</v>
      </c>
      <c r="AN13" s="207">
        <v>347</v>
      </c>
      <c r="AO13" s="207">
        <v>346</v>
      </c>
      <c r="AP13" s="207">
        <f t="shared" si="21"/>
        <v>172</v>
      </c>
      <c r="AQ13" s="205">
        <v>174</v>
      </c>
      <c r="AR13" s="272">
        <f t="shared" si="4"/>
        <v>37.470997679814381</v>
      </c>
      <c r="AS13" s="273">
        <f t="shared" si="7"/>
        <v>32.118451025056949</v>
      </c>
      <c r="AT13" s="272">
        <f t="shared" si="7"/>
        <v>43.026004728132392</v>
      </c>
      <c r="AU13" s="273">
        <f t="shared" si="8"/>
        <v>40.13921113689095</v>
      </c>
      <c r="AV13" s="273">
        <f t="shared" si="5"/>
        <v>47.15261958997722</v>
      </c>
      <c r="AW13" s="273">
        <f t="shared" si="6"/>
        <v>32.860520094562645</v>
      </c>
      <c r="AX13" s="205">
        <v>18</v>
      </c>
    </row>
    <row r="14" spans="1:51" s="208" customFormat="1" ht="19.5" customHeight="1">
      <c r="A14" s="203"/>
      <c r="B14" s="204" t="s">
        <v>98</v>
      </c>
      <c r="C14" s="207">
        <f t="shared" si="9"/>
        <v>662</v>
      </c>
      <c r="D14" s="207">
        <f t="shared" si="10"/>
        <v>384</v>
      </c>
      <c r="E14" s="207">
        <f t="shared" si="11"/>
        <v>278</v>
      </c>
      <c r="F14" s="207">
        <f t="shared" si="12"/>
        <v>284</v>
      </c>
      <c r="G14" s="207">
        <v>136</v>
      </c>
      <c r="H14" s="207">
        <v>148</v>
      </c>
      <c r="I14" s="207">
        <f t="shared" si="13"/>
        <v>85</v>
      </c>
      <c r="J14" s="207">
        <v>42</v>
      </c>
      <c r="K14" s="207">
        <v>43</v>
      </c>
      <c r="L14" s="207">
        <f t="shared" si="14"/>
        <v>35</v>
      </c>
      <c r="M14" s="205">
        <v>15</v>
      </c>
      <c r="N14" s="205">
        <v>20</v>
      </c>
      <c r="O14" s="207">
        <f t="shared" si="15"/>
        <v>8</v>
      </c>
      <c r="P14" s="207">
        <v>8</v>
      </c>
      <c r="Q14" s="205">
        <v>0</v>
      </c>
      <c r="R14" s="207">
        <f t="shared" si="16"/>
        <v>243</v>
      </c>
      <c r="S14" s="207">
        <v>172</v>
      </c>
      <c r="T14" s="207">
        <v>7</v>
      </c>
      <c r="U14" s="207">
        <v>63</v>
      </c>
      <c r="V14" s="207">
        <v>1</v>
      </c>
      <c r="W14" s="207">
        <f t="shared" si="17"/>
        <v>0</v>
      </c>
      <c r="X14" s="207">
        <v>0</v>
      </c>
      <c r="Y14" s="207">
        <v>0</v>
      </c>
      <c r="Z14" s="207">
        <f t="shared" si="18"/>
        <v>7</v>
      </c>
      <c r="AA14" s="207">
        <v>4</v>
      </c>
      <c r="AB14" s="205">
        <v>3</v>
      </c>
      <c r="AC14" s="203"/>
      <c r="AD14" s="204" t="s">
        <v>98</v>
      </c>
      <c r="AE14" s="207">
        <f t="shared" si="19"/>
        <v>0</v>
      </c>
      <c r="AF14" s="207">
        <v>0</v>
      </c>
      <c r="AG14" s="205">
        <v>0</v>
      </c>
      <c r="AI14" s="207">
        <f t="shared" si="20"/>
        <v>0</v>
      </c>
      <c r="AJ14" s="207">
        <v>0</v>
      </c>
      <c r="AK14" s="205">
        <v>0</v>
      </c>
      <c r="AL14" s="207">
        <v>0</v>
      </c>
      <c r="AM14" s="207">
        <v>0</v>
      </c>
      <c r="AN14" s="207">
        <v>306</v>
      </c>
      <c r="AO14" s="207">
        <v>243</v>
      </c>
      <c r="AP14" s="207">
        <f t="shared" si="21"/>
        <v>140</v>
      </c>
      <c r="AQ14" s="205">
        <v>103</v>
      </c>
      <c r="AR14" s="272">
        <f t="shared" si="4"/>
        <v>42.900302114803623</v>
      </c>
      <c r="AS14" s="273">
        <f t="shared" si="7"/>
        <v>35.416666666666671</v>
      </c>
      <c r="AT14" s="272">
        <f t="shared" si="7"/>
        <v>53.237410071942449</v>
      </c>
      <c r="AU14" s="273">
        <f t="shared" si="8"/>
        <v>36.706948640483382</v>
      </c>
      <c r="AV14" s="273">
        <f t="shared" si="5"/>
        <v>46.614583333333329</v>
      </c>
      <c r="AW14" s="273">
        <f t="shared" si="6"/>
        <v>23.021582733812952</v>
      </c>
      <c r="AX14" s="205">
        <v>19</v>
      </c>
    </row>
    <row r="15" spans="1:51" s="208" customFormat="1" ht="19.5" customHeight="1">
      <c r="A15" s="203"/>
      <c r="B15" s="204" t="s">
        <v>57</v>
      </c>
      <c r="C15" s="207">
        <f t="shared" si="9"/>
        <v>400</v>
      </c>
      <c r="D15" s="207">
        <f t="shared" si="10"/>
        <v>169</v>
      </c>
      <c r="E15" s="207">
        <f t="shared" si="11"/>
        <v>231</v>
      </c>
      <c r="F15" s="207">
        <f t="shared" si="12"/>
        <v>193</v>
      </c>
      <c r="G15" s="207">
        <v>93</v>
      </c>
      <c r="H15" s="207">
        <v>100</v>
      </c>
      <c r="I15" s="207">
        <f t="shared" si="13"/>
        <v>73</v>
      </c>
      <c r="J15" s="207">
        <v>22</v>
      </c>
      <c r="K15" s="207">
        <v>51</v>
      </c>
      <c r="L15" s="207">
        <f t="shared" si="14"/>
        <v>4</v>
      </c>
      <c r="M15" s="205">
        <v>3</v>
      </c>
      <c r="N15" s="205">
        <v>1</v>
      </c>
      <c r="O15" s="207">
        <f t="shared" si="15"/>
        <v>3</v>
      </c>
      <c r="P15" s="207">
        <v>3</v>
      </c>
      <c r="Q15" s="205">
        <v>0</v>
      </c>
      <c r="R15" s="207">
        <f t="shared" si="16"/>
        <v>110</v>
      </c>
      <c r="S15" s="207">
        <v>41</v>
      </c>
      <c r="T15" s="207">
        <v>0</v>
      </c>
      <c r="U15" s="207">
        <v>69</v>
      </c>
      <c r="V15" s="207">
        <v>0</v>
      </c>
      <c r="W15" s="207">
        <f t="shared" si="17"/>
        <v>0</v>
      </c>
      <c r="X15" s="207">
        <v>0</v>
      </c>
      <c r="Y15" s="207">
        <v>0</v>
      </c>
      <c r="Z15" s="207">
        <f t="shared" si="18"/>
        <v>17</v>
      </c>
      <c r="AA15" s="207">
        <v>7</v>
      </c>
      <c r="AB15" s="205">
        <v>10</v>
      </c>
      <c r="AC15" s="203"/>
      <c r="AD15" s="204" t="s">
        <v>57</v>
      </c>
      <c r="AE15" s="207">
        <f t="shared" si="19"/>
        <v>0</v>
      </c>
      <c r="AF15" s="207">
        <v>0</v>
      </c>
      <c r="AG15" s="205">
        <v>0</v>
      </c>
      <c r="AI15" s="207">
        <f t="shared" si="20"/>
        <v>0</v>
      </c>
      <c r="AJ15" s="207">
        <v>0</v>
      </c>
      <c r="AK15" s="207">
        <v>0</v>
      </c>
      <c r="AL15" s="207">
        <v>0</v>
      </c>
      <c r="AM15" s="205">
        <v>0</v>
      </c>
      <c r="AN15" s="207">
        <v>213</v>
      </c>
      <c r="AO15" s="207">
        <v>110</v>
      </c>
      <c r="AP15" s="207">
        <f t="shared" si="21"/>
        <v>77</v>
      </c>
      <c r="AQ15" s="205">
        <v>33</v>
      </c>
      <c r="AR15" s="272">
        <f t="shared" si="4"/>
        <v>48.25</v>
      </c>
      <c r="AS15" s="272">
        <f t="shared" si="7"/>
        <v>55.029585798816569</v>
      </c>
      <c r="AT15" s="272">
        <f t="shared" si="7"/>
        <v>43.290043290043286</v>
      </c>
      <c r="AU15" s="272">
        <f t="shared" si="8"/>
        <v>27.500000000000004</v>
      </c>
      <c r="AV15" s="272">
        <f t="shared" si="5"/>
        <v>24.260355029585799</v>
      </c>
      <c r="AW15" s="272">
        <f t="shared" si="6"/>
        <v>29.870129870129869</v>
      </c>
      <c r="AX15" s="205">
        <v>8</v>
      </c>
    </row>
    <row r="16" spans="1:51" s="208" customFormat="1" ht="19.5" customHeight="1">
      <c r="A16" s="203"/>
      <c r="B16" s="204" t="s">
        <v>58</v>
      </c>
      <c r="C16" s="207">
        <f t="shared" si="9"/>
        <v>587</v>
      </c>
      <c r="D16" s="207">
        <f t="shared" si="10"/>
        <v>287</v>
      </c>
      <c r="E16" s="207">
        <f t="shared" si="11"/>
        <v>300</v>
      </c>
      <c r="F16" s="207">
        <f t="shared" si="12"/>
        <v>249</v>
      </c>
      <c r="G16" s="207">
        <v>107</v>
      </c>
      <c r="H16" s="207">
        <v>142</v>
      </c>
      <c r="I16" s="207">
        <f t="shared" si="13"/>
        <v>76</v>
      </c>
      <c r="J16" s="207">
        <v>24</v>
      </c>
      <c r="K16" s="207">
        <v>52</v>
      </c>
      <c r="L16" s="207">
        <f t="shared" si="14"/>
        <v>3</v>
      </c>
      <c r="M16" s="205">
        <v>1</v>
      </c>
      <c r="N16" s="205">
        <v>2</v>
      </c>
      <c r="O16" s="207">
        <f t="shared" si="15"/>
        <v>6</v>
      </c>
      <c r="P16" s="207">
        <v>5</v>
      </c>
      <c r="Q16" s="205">
        <v>1</v>
      </c>
      <c r="R16" s="207">
        <f t="shared" si="16"/>
        <v>235</v>
      </c>
      <c r="S16" s="207">
        <v>144</v>
      </c>
      <c r="T16" s="207">
        <v>0</v>
      </c>
      <c r="U16" s="207">
        <v>90</v>
      </c>
      <c r="V16" s="207">
        <v>1</v>
      </c>
      <c r="W16" s="207">
        <f t="shared" si="17"/>
        <v>2</v>
      </c>
      <c r="X16" s="207">
        <v>2</v>
      </c>
      <c r="Y16" s="207">
        <v>0</v>
      </c>
      <c r="Z16" s="207">
        <f t="shared" si="18"/>
        <v>16</v>
      </c>
      <c r="AA16" s="207">
        <v>4</v>
      </c>
      <c r="AB16" s="205">
        <v>12</v>
      </c>
      <c r="AC16" s="203"/>
      <c r="AD16" s="204" t="s">
        <v>58</v>
      </c>
      <c r="AE16" s="207">
        <f t="shared" si="19"/>
        <v>0</v>
      </c>
      <c r="AF16" s="207">
        <v>0</v>
      </c>
      <c r="AG16" s="205">
        <v>0</v>
      </c>
      <c r="AI16" s="207">
        <f t="shared" si="20"/>
        <v>0</v>
      </c>
      <c r="AJ16" s="205">
        <v>0</v>
      </c>
      <c r="AK16" s="207">
        <v>0</v>
      </c>
      <c r="AL16" s="205">
        <v>0</v>
      </c>
      <c r="AM16" s="207">
        <v>0</v>
      </c>
      <c r="AN16" s="205">
        <v>249</v>
      </c>
      <c r="AO16" s="207">
        <v>235</v>
      </c>
      <c r="AP16" s="207">
        <f t="shared" si="21"/>
        <v>105</v>
      </c>
      <c r="AQ16" s="205">
        <v>130</v>
      </c>
      <c r="AR16" s="272">
        <f t="shared" si="4"/>
        <v>42.419080068143103</v>
      </c>
      <c r="AS16" s="272">
        <f t="shared" si="7"/>
        <v>37.282229965156795</v>
      </c>
      <c r="AT16" s="272">
        <f t="shared" si="7"/>
        <v>47.333333333333336</v>
      </c>
      <c r="AU16" s="272">
        <f t="shared" si="8"/>
        <v>40.034071550255533</v>
      </c>
      <c r="AV16" s="272">
        <f t="shared" si="5"/>
        <v>50.174216027874564</v>
      </c>
      <c r="AW16" s="272">
        <f t="shared" si="6"/>
        <v>30.333333333333336</v>
      </c>
      <c r="AX16" s="205">
        <v>6</v>
      </c>
    </row>
    <row r="17" spans="1:50" s="208" customFormat="1" ht="19.5" customHeight="1">
      <c r="A17" s="203"/>
      <c r="B17" s="204" t="s">
        <v>50</v>
      </c>
      <c r="C17" s="207">
        <f t="shared" si="9"/>
        <v>155</v>
      </c>
      <c r="D17" s="207">
        <f t="shared" si="10"/>
        <v>65</v>
      </c>
      <c r="E17" s="207">
        <f t="shared" si="11"/>
        <v>90</v>
      </c>
      <c r="F17" s="207">
        <f t="shared" si="12"/>
        <v>84</v>
      </c>
      <c r="G17" s="207">
        <v>39</v>
      </c>
      <c r="H17" s="207">
        <v>45</v>
      </c>
      <c r="I17" s="207">
        <f t="shared" si="13"/>
        <v>29</v>
      </c>
      <c r="J17" s="207">
        <v>5</v>
      </c>
      <c r="K17" s="207">
        <v>24</v>
      </c>
      <c r="L17" s="207">
        <f t="shared" si="14"/>
        <v>2</v>
      </c>
      <c r="M17" s="205">
        <v>0</v>
      </c>
      <c r="N17" s="205">
        <v>2</v>
      </c>
      <c r="O17" s="207">
        <f t="shared" si="15"/>
        <v>1</v>
      </c>
      <c r="P17" s="207">
        <v>0</v>
      </c>
      <c r="Q17" s="205">
        <v>1</v>
      </c>
      <c r="R17" s="207">
        <f t="shared" si="16"/>
        <v>31</v>
      </c>
      <c r="S17" s="207">
        <v>16</v>
      </c>
      <c r="T17" s="207">
        <v>0</v>
      </c>
      <c r="U17" s="207">
        <v>15</v>
      </c>
      <c r="V17" s="207">
        <v>0</v>
      </c>
      <c r="W17" s="207">
        <f t="shared" si="17"/>
        <v>0</v>
      </c>
      <c r="X17" s="207">
        <v>0</v>
      </c>
      <c r="Y17" s="207">
        <v>0</v>
      </c>
      <c r="Z17" s="207">
        <f t="shared" si="18"/>
        <v>8</v>
      </c>
      <c r="AA17" s="207">
        <v>5</v>
      </c>
      <c r="AB17" s="205">
        <v>3</v>
      </c>
      <c r="AC17" s="203"/>
      <c r="AD17" s="204" t="s">
        <v>50</v>
      </c>
      <c r="AE17" s="207">
        <f t="shared" si="19"/>
        <v>0</v>
      </c>
      <c r="AF17" s="207">
        <v>0</v>
      </c>
      <c r="AG17" s="205">
        <v>0</v>
      </c>
      <c r="AI17" s="207">
        <f t="shared" si="20"/>
        <v>0</v>
      </c>
      <c r="AJ17" s="207">
        <v>0</v>
      </c>
      <c r="AK17" s="205">
        <v>0</v>
      </c>
      <c r="AL17" s="207">
        <v>0</v>
      </c>
      <c r="AM17" s="207">
        <v>0</v>
      </c>
      <c r="AN17" s="207">
        <v>94</v>
      </c>
      <c r="AO17" s="207">
        <v>31</v>
      </c>
      <c r="AP17" s="207">
        <f t="shared" si="21"/>
        <v>21</v>
      </c>
      <c r="AQ17" s="205">
        <v>10</v>
      </c>
      <c r="AR17" s="211">
        <f t="shared" si="4"/>
        <v>54.193548387096783</v>
      </c>
      <c r="AS17" s="210">
        <f t="shared" si="7"/>
        <v>60</v>
      </c>
      <c r="AT17" s="211">
        <f t="shared" si="7"/>
        <v>50</v>
      </c>
      <c r="AU17" s="210">
        <f t="shared" si="8"/>
        <v>20</v>
      </c>
      <c r="AV17" s="210">
        <f t="shared" si="5"/>
        <v>24.615384615384617</v>
      </c>
      <c r="AW17" s="210">
        <f t="shared" si="6"/>
        <v>16.666666666666664</v>
      </c>
      <c r="AX17" s="205">
        <v>0</v>
      </c>
    </row>
    <row r="18" spans="1:50" s="208" customFormat="1" ht="19.5" customHeight="1">
      <c r="A18" s="203"/>
      <c r="B18" s="204" t="s">
        <v>82</v>
      </c>
      <c r="C18" s="207">
        <f t="shared" si="9"/>
        <v>166</v>
      </c>
      <c r="D18" s="207">
        <f t="shared" si="10"/>
        <v>105</v>
      </c>
      <c r="E18" s="207">
        <f t="shared" si="11"/>
        <v>61</v>
      </c>
      <c r="F18" s="207">
        <f t="shared" si="12"/>
        <v>16</v>
      </c>
      <c r="G18" s="207">
        <v>6</v>
      </c>
      <c r="H18" s="207">
        <v>10</v>
      </c>
      <c r="I18" s="207">
        <f t="shared" si="13"/>
        <v>31</v>
      </c>
      <c r="J18" s="207">
        <v>18</v>
      </c>
      <c r="K18" s="207">
        <v>13</v>
      </c>
      <c r="L18" s="207">
        <f t="shared" si="14"/>
        <v>1</v>
      </c>
      <c r="M18" s="205">
        <v>1</v>
      </c>
      <c r="N18" s="205">
        <v>0</v>
      </c>
      <c r="O18" s="207">
        <f t="shared" si="15"/>
        <v>9</v>
      </c>
      <c r="P18" s="207">
        <v>9</v>
      </c>
      <c r="Q18" s="205">
        <v>0</v>
      </c>
      <c r="R18" s="207">
        <f t="shared" si="16"/>
        <v>105</v>
      </c>
      <c r="S18" s="207">
        <v>71</v>
      </c>
      <c r="T18" s="207">
        <v>0</v>
      </c>
      <c r="U18" s="207">
        <v>34</v>
      </c>
      <c r="V18" s="207">
        <v>0</v>
      </c>
      <c r="W18" s="207">
        <f t="shared" si="17"/>
        <v>0</v>
      </c>
      <c r="X18" s="207">
        <v>0</v>
      </c>
      <c r="Y18" s="207">
        <v>0</v>
      </c>
      <c r="Z18" s="207">
        <f t="shared" si="18"/>
        <v>4</v>
      </c>
      <c r="AA18" s="207">
        <v>0</v>
      </c>
      <c r="AB18" s="205">
        <v>4</v>
      </c>
      <c r="AC18" s="203"/>
      <c r="AD18" s="204" t="s">
        <v>82</v>
      </c>
      <c r="AE18" s="207">
        <f t="shared" si="19"/>
        <v>0</v>
      </c>
      <c r="AF18" s="207">
        <v>0</v>
      </c>
      <c r="AG18" s="205">
        <v>0</v>
      </c>
      <c r="AI18" s="207">
        <f t="shared" si="20"/>
        <v>0</v>
      </c>
      <c r="AJ18" s="207">
        <v>0</v>
      </c>
      <c r="AK18" s="205">
        <v>0</v>
      </c>
      <c r="AL18" s="207">
        <v>0</v>
      </c>
      <c r="AM18" s="207">
        <v>0</v>
      </c>
      <c r="AN18" s="207">
        <v>14</v>
      </c>
      <c r="AO18" s="207">
        <v>105</v>
      </c>
      <c r="AP18" s="207">
        <f t="shared" si="21"/>
        <v>78</v>
      </c>
      <c r="AQ18" s="205">
        <v>27</v>
      </c>
      <c r="AR18" s="211">
        <f t="shared" si="4"/>
        <v>9.6385542168674707</v>
      </c>
      <c r="AS18" s="210">
        <f t="shared" si="7"/>
        <v>5.7142857142857144</v>
      </c>
      <c r="AT18" s="211">
        <f t="shared" si="7"/>
        <v>16.393442622950818</v>
      </c>
      <c r="AU18" s="210">
        <f t="shared" si="8"/>
        <v>63.253012048192772</v>
      </c>
      <c r="AV18" s="210">
        <f t="shared" si="5"/>
        <v>67.61904761904762</v>
      </c>
      <c r="AW18" s="210">
        <f t="shared" si="6"/>
        <v>55.737704918032783</v>
      </c>
      <c r="AX18" s="205">
        <v>0</v>
      </c>
    </row>
    <row r="19" spans="1:50" ht="23.25" customHeight="1">
      <c r="A19" s="426" t="s">
        <v>114</v>
      </c>
      <c r="B19" s="500"/>
      <c r="C19" s="95">
        <f>C20+C25+C28+C30+C34+C38+C46+C51</f>
        <v>1187</v>
      </c>
      <c r="D19" s="95">
        <f>D20+D25+D28+D30+D34+D38+D46+D51</f>
        <v>602</v>
      </c>
      <c r="E19" s="95">
        <f t="shared" ref="E19:AG19" si="22">E20+E25+E28+E30+E34+E38+E46+E51</f>
        <v>585</v>
      </c>
      <c r="F19" s="95">
        <f t="shared" si="22"/>
        <v>250</v>
      </c>
      <c r="G19" s="95">
        <f t="shared" si="22"/>
        <v>112</v>
      </c>
      <c r="H19" s="95">
        <f t="shared" si="22"/>
        <v>138</v>
      </c>
      <c r="I19" s="95">
        <f t="shared" si="22"/>
        <v>241</v>
      </c>
      <c r="J19" s="95">
        <f t="shared" si="22"/>
        <v>103</v>
      </c>
      <c r="K19" s="95">
        <f t="shared" si="22"/>
        <v>138</v>
      </c>
      <c r="L19" s="95">
        <f t="shared" si="22"/>
        <v>17</v>
      </c>
      <c r="M19" s="95">
        <f t="shared" si="22"/>
        <v>5</v>
      </c>
      <c r="N19" s="142">
        <f t="shared" si="22"/>
        <v>12</v>
      </c>
      <c r="O19" s="95">
        <f t="shared" si="22"/>
        <v>39</v>
      </c>
      <c r="P19" s="95">
        <f t="shared" si="22"/>
        <v>35</v>
      </c>
      <c r="Q19" s="95">
        <f t="shared" si="22"/>
        <v>4</v>
      </c>
      <c r="R19" s="95">
        <f>R20+R25+R28+R30+R34+R38+R46+R51</f>
        <v>620</v>
      </c>
      <c r="S19" s="95">
        <f t="shared" si="22"/>
        <v>334</v>
      </c>
      <c r="T19" s="95">
        <f t="shared" si="22"/>
        <v>2</v>
      </c>
      <c r="U19" s="95">
        <f t="shared" si="22"/>
        <v>283</v>
      </c>
      <c r="V19" s="95">
        <f t="shared" si="22"/>
        <v>1</v>
      </c>
      <c r="W19" s="95">
        <f t="shared" si="22"/>
        <v>3</v>
      </c>
      <c r="X19" s="95">
        <f t="shared" si="22"/>
        <v>1</v>
      </c>
      <c r="Y19" s="95">
        <f t="shared" si="22"/>
        <v>2</v>
      </c>
      <c r="Z19" s="95">
        <f t="shared" si="22"/>
        <v>17</v>
      </c>
      <c r="AA19" s="95">
        <f>AA20+AA25+AA28+AA30+AA34+AA38+AA46+AA51</f>
        <v>10</v>
      </c>
      <c r="AB19" s="142">
        <f t="shared" si="22"/>
        <v>7</v>
      </c>
      <c r="AC19" s="426" t="s">
        <v>114</v>
      </c>
      <c r="AD19" s="501"/>
      <c r="AE19" s="95">
        <f t="shared" si="22"/>
        <v>0</v>
      </c>
      <c r="AF19" s="95">
        <f t="shared" si="22"/>
        <v>0</v>
      </c>
      <c r="AG19" s="142">
        <f t="shared" si="22"/>
        <v>0</v>
      </c>
      <c r="AH19" s="2"/>
      <c r="AI19" s="79">
        <f>AI20+AI25+AI28+AI30+AI34+AI38+AI46+AI51</f>
        <v>4</v>
      </c>
      <c r="AJ19" s="79">
        <f t="shared" ref="AJ19:AQ19" si="23">AJ20+AJ25+AJ28+AJ30+AJ34+AJ38+AJ46+AJ51</f>
        <v>0</v>
      </c>
      <c r="AK19" s="79">
        <f t="shared" si="23"/>
        <v>2</v>
      </c>
      <c r="AL19" s="79">
        <f t="shared" si="23"/>
        <v>2</v>
      </c>
      <c r="AM19" s="79">
        <f t="shared" si="23"/>
        <v>0</v>
      </c>
      <c r="AN19" s="79">
        <f t="shared" si="23"/>
        <v>248</v>
      </c>
      <c r="AO19" s="79">
        <f t="shared" si="23"/>
        <v>624</v>
      </c>
      <c r="AP19" s="79">
        <f t="shared" si="23"/>
        <v>408</v>
      </c>
      <c r="AQ19" s="78">
        <f t="shared" si="23"/>
        <v>216</v>
      </c>
      <c r="AR19" s="144">
        <f t="shared" si="4"/>
        <v>21.061499578770007</v>
      </c>
      <c r="AS19" s="144">
        <f t="shared" ref="AS19:AT21" si="24">G19/D19*100</f>
        <v>18.604651162790699</v>
      </c>
      <c r="AT19" s="144">
        <f t="shared" si="24"/>
        <v>23.589743589743588</v>
      </c>
      <c r="AU19" s="143">
        <f t="shared" si="8"/>
        <v>52.569502948609937</v>
      </c>
      <c r="AV19" s="143">
        <f t="shared" si="5"/>
        <v>56.146179401993358</v>
      </c>
      <c r="AW19" s="143">
        <f t="shared" si="6"/>
        <v>48.888888888888886</v>
      </c>
      <c r="AX19" s="78">
        <v>0</v>
      </c>
    </row>
    <row r="20" spans="1:50" s="172" customFormat="1" ht="19.5" customHeight="1">
      <c r="A20" s="421" t="s">
        <v>83</v>
      </c>
      <c r="B20" s="423"/>
      <c r="C20" s="162">
        <f>SUM(C21:C24)</f>
        <v>39</v>
      </c>
      <c r="D20" s="162">
        <f t="shared" ref="D20:AG20" si="25">SUM(D21:D24)</f>
        <v>28</v>
      </c>
      <c r="E20" s="162">
        <f t="shared" si="25"/>
        <v>11</v>
      </c>
      <c r="F20" s="162">
        <f t="shared" si="25"/>
        <v>5</v>
      </c>
      <c r="G20" s="162">
        <f t="shared" si="25"/>
        <v>1</v>
      </c>
      <c r="H20" s="162">
        <f t="shared" si="25"/>
        <v>4</v>
      </c>
      <c r="I20" s="162">
        <f t="shared" si="25"/>
        <v>5</v>
      </c>
      <c r="J20" s="162">
        <f t="shared" si="25"/>
        <v>3</v>
      </c>
      <c r="K20" s="162">
        <f t="shared" si="25"/>
        <v>2</v>
      </c>
      <c r="L20" s="162">
        <f t="shared" si="25"/>
        <v>1</v>
      </c>
      <c r="M20" s="162">
        <f t="shared" si="25"/>
        <v>1</v>
      </c>
      <c r="N20" s="162">
        <f t="shared" si="25"/>
        <v>0</v>
      </c>
      <c r="O20" s="162">
        <f t="shared" si="25"/>
        <v>4</v>
      </c>
      <c r="P20" s="162">
        <f t="shared" si="25"/>
        <v>2</v>
      </c>
      <c r="Q20" s="162">
        <f t="shared" si="25"/>
        <v>2</v>
      </c>
      <c r="R20" s="162">
        <f t="shared" si="25"/>
        <v>23</v>
      </c>
      <c r="S20" s="162">
        <f t="shared" si="25"/>
        <v>18</v>
      </c>
      <c r="T20" s="162">
        <f t="shared" si="25"/>
        <v>2</v>
      </c>
      <c r="U20" s="162">
        <f t="shared" si="25"/>
        <v>3</v>
      </c>
      <c r="V20" s="162">
        <f t="shared" si="25"/>
        <v>0</v>
      </c>
      <c r="W20" s="162">
        <f t="shared" si="25"/>
        <v>0</v>
      </c>
      <c r="X20" s="162">
        <f t="shared" si="25"/>
        <v>0</v>
      </c>
      <c r="Y20" s="162">
        <f t="shared" si="25"/>
        <v>0</v>
      </c>
      <c r="Z20" s="162">
        <f t="shared" si="25"/>
        <v>1</v>
      </c>
      <c r="AA20" s="162">
        <f t="shared" si="25"/>
        <v>1</v>
      </c>
      <c r="AB20" s="162">
        <f t="shared" si="25"/>
        <v>0</v>
      </c>
      <c r="AC20" s="421" t="s">
        <v>83</v>
      </c>
      <c r="AD20" s="423"/>
      <c r="AE20" s="162">
        <f t="shared" si="25"/>
        <v>0</v>
      </c>
      <c r="AF20" s="162">
        <f t="shared" si="25"/>
        <v>0</v>
      </c>
      <c r="AG20" s="162">
        <f t="shared" si="25"/>
        <v>0</v>
      </c>
      <c r="AH20" s="170"/>
      <c r="AI20" s="162">
        <f>SUM(AI21:AI24)</f>
        <v>1</v>
      </c>
      <c r="AJ20" s="162">
        <f t="shared" ref="AJ20:AQ20" si="26">SUM(AJ21:AJ24)</f>
        <v>0</v>
      </c>
      <c r="AK20" s="162">
        <f t="shared" si="26"/>
        <v>0</v>
      </c>
      <c r="AL20" s="162">
        <f t="shared" si="26"/>
        <v>1</v>
      </c>
      <c r="AM20" s="162">
        <f t="shared" si="26"/>
        <v>0</v>
      </c>
      <c r="AN20" s="162">
        <f t="shared" si="26"/>
        <v>5</v>
      </c>
      <c r="AO20" s="162">
        <f t="shared" si="26"/>
        <v>24</v>
      </c>
      <c r="AP20" s="162">
        <f t="shared" si="26"/>
        <v>12</v>
      </c>
      <c r="AQ20" s="162">
        <f t="shared" si="26"/>
        <v>12</v>
      </c>
      <c r="AR20" s="171">
        <f t="shared" si="4"/>
        <v>12.820512820512819</v>
      </c>
      <c r="AS20" s="171">
        <f t="shared" si="24"/>
        <v>3.5714285714285712</v>
      </c>
      <c r="AT20" s="171">
        <f t="shared" si="24"/>
        <v>36.363636363636367</v>
      </c>
      <c r="AU20" s="171">
        <f t="shared" si="8"/>
        <v>61.53846153846154</v>
      </c>
      <c r="AV20" s="171">
        <f t="shared" si="5"/>
        <v>71.428571428571431</v>
      </c>
      <c r="AW20" s="171">
        <f t="shared" si="6"/>
        <v>36.363636363636367</v>
      </c>
      <c r="AX20" s="162">
        <v>0</v>
      </c>
    </row>
    <row r="21" spans="1:50" s="220" customFormat="1" ht="19.5" customHeight="1">
      <c r="A21" s="215"/>
      <c r="B21" s="216" t="s">
        <v>59</v>
      </c>
      <c r="C21" s="218">
        <f t="shared" si="9"/>
        <v>34</v>
      </c>
      <c r="D21" s="218">
        <f>G21+J21+M21+P21+S21+T21+X21+AA21+AF21</f>
        <v>23</v>
      </c>
      <c r="E21" s="218">
        <f>H21+K21+N21+Q21+U21+V21+Y21+AB21+AG21</f>
        <v>11</v>
      </c>
      <c r="F21" s="218">
        <f t="shared" si="12"/>
        <v>5</v>
      </c>
      <c r="G21" s="218">
        <v>1</v>
      </c>
      <c r="H21" s="217">
        <v>4</v>
      </c>
      <c r="I21" s="218">
        <f t="shared" si="13"/>
        <v>5</v>
      </c>
      <c r="J21" s="218">
        <v>3</v>
      </c>
      <c r="K21" s="218">
        <v>2</v>
      </c>
      <c r="L21" s="218">
        <f t="shared" si="14"/>
        <v>1</v>
      </c>
      <c r="M21" s="217">
        <v>1</v>
      </c>
      <c r="N21" s="217">
        <v>0</v>
      </c>
      <c r="O21" s="218">
        <f t="shared" si="15"/>
        <v>4</v>
      </c>
      <c r="P21" s="218">
        <v>2</v>
      </c>
      <c r="Q21" s="217">
        <v>2</v>
      </c>
      <c r="R21" s="218">
        <f>SUM(S21:V21)</f>
        <v>18</v>
      </c>
      <c r="S21" s="218">
        <v>14</v>
      </c>
      <c r="T21" s="217">
        <v>1</v>
      </c>
      <c r="U21" s="218">
        <v>3</v>
      </c>
      <c r="V21" s="218">
        <v>0</v>
      </c>
      <c r="W21" s="218">
        <f t="shared" si="17"/>
        <v>0</v>
      </c>
      <c r="X21" s="218">
        <v>0</v>
      </c>
      <c r="Y21" s="217">
        <v>0</v>
      </c>
      <c r="Z21" s="218">
        <f t="shared" si="18"/>
        <v>1</v>
      </c>
      <c r="AA21" s="218">
        <v>1</v>
      </c>
      <c r="AB21" s="217">
        <v>0</v>
      </c>
      <c r="AC21" s="215"/>
      <c r="AD21" s="216" t="s">
        <v>59</v>
      </c>
      <c r="AE21" s="218">
        <f t="shared" si="19"/>
        <v>0</v>
      </c>
      <c r="AF21" s="218">
        <v>0</v>
      </c>
      <c r="AG21" s="217">
        <v>0</v>
      </c>
      <c r="AI21" s="218">
        <f>AJ21+AK21+AL21+AM21</f>
        <v>1</v>
      </c>
      <c r="AJ21" s="217">
        <v>0</v>
      </c>
      <c r="AK21" s="218">
        <v>0</v>
      </c>
      <c r="AL21" s="217">
        <v>1</v>
      </c>
      <c r="AM21" s="218">
        <v>0</v>
      </c>
      <c r="AN21" s="217">
        <v>5</v>
      </c>
      <c r="AO21" s="218">
        <v>19</v>
      </c>
      <c r="AP21" s="218">
        <f>AO21-AQ21</f>
        <v>8</v>
      </c>
      <c r="AQ21" s="217">
        <v>11</v>
      </c>
      <c r="AR21" s="223">
        <f t="shared" si="4"/>
        <v>14.705882352941178</v>
      </c>
      <c r="AS21" s="223">
        <f t="shared" si="24"/>
        <v>4.3478260869565215</v>
      </c>
      <c r="AT21" s="223">
        <f t="shared" si="24"/>
        <v>36.363636363636367</v>
      </c>
      <c r="AU21" s="223">
        <f t="shared" si="8"/>
        <v>55.882352941176471</v>
      </c>
      <c r="AV21" s="223">
        <f t="shared" si="5"/>
        <v>65.217391304347828</v>
      </c>
      <c r="AW21" s="223">
        <f t="shared" si="6"/>
        <v>36.363636363636367</v>
      </c>
      <c r="AX21" s="217">
        <v>0</v>
      </c>
    </row>
    <row r="22" spans="1:50" s="208" customFormat="1" ht="19.5" customHeight="1">
      <c r="A22" s="227"/>
      <c r="B22" s="204" t="s">
        <v>60</v>
      </c>
      <c r="C22" s="207">
        <f t="shared" si="9"/>
        <v>5</v>
      </c>
      <c r="D22" s="207">
        <f>G22+J22+M22+P22+S22+T22+X22+AA22+AF22</f>
        <v>5</v>
      </c>
      <c r="E22" s="207">
        <f>H22+K22+N22+Q22+U22+V22+Y22+AB22+AG22</f>
        <v>0</v>
      </c>
      <c r="F22" s="207">
        <f t="shared" si="12"/>
        <v>0</v>
      </c>
      <c r="G22" s="207">
        <v>0</v>
      </c>
      <c r="H22" s="207">
        <v>0</v>
      </c>
      <c r="I22" s="207">
        <f t="shared" si="13"/>
        <v>0</v>
      </c>
      <c r="J22" s="207">
        <v>0</v>
      </c>
      <c r="K22" s="207">
        <v>0</v>
      </c>
      <c r="L22" s="207">
        <f t="shared" si="14"/>
        <v>0</v>
      </c>
      <c r="M22" s="205">
        <v>0</v>
      </c>
      <c r="N22" s="205">
        <v>0</v>
      </c>
      <c r="O22" s="207">
        <f t="shared" si="15"/>
        <v>0</v>
      </c>
      <c r="P22" s="207">
        <v>0</v>
      </c>
      <c r="Q22" s="205">
        <v>0</v>
      </c>
      <c r="R22" s="207">
        <f>SUM(S22:V22)</f>
        <v>5</v>
      </c>
      <c r="S22" s="207">
        <v>4</v>
      </c>
      <c r="T22" s="205">
        <v>1</v>
      </c>
      <c r="U22" s="207">
        <v>0</v>
      </c>
      <c r="V22" s="207">
        <v>0</v>
      </c>
      <c r="W22" s="207">
        <f t="shared" si="17"/>
        <v>0</v>
      </c>
      <c r="X22" s="207">
        <v>0</v>
      </c>
      <c r="Y22" s="205">
        <v>0</v>
      </c>
      <c r="Z22" s="207">
        <f t="shared" si="18"/>
        <v>0</v>
      </c>
      <c r="AA22" s="207">
        <v>0</v>
      </c>
      <c r="AB22" s="205">
        <v>0</v>
      </c>
      <c r="AC22" s="227"/>
      <c r="AD22" s="204" t="s">
        <v>60</v>
      </c>
      <c r="AE22" s="207">
        <f t="shared" si="19"/>
        <v>0</v>
      </c>
      <c r="AF22" s="207">
        <v>0</v>
      </c>
      <c r="AG22" s="205">
        <v>0</v>
      </c>
      <c r="AI22" s="207">
        <f>AJ22+AK22+AL22+AM22</f>
        <v>0</v>
      </c>
      <c r="AJ22" s="205">
        <v>0</v>
      </c>
      <c r="AK22" s="205">
        <v>0</v>
      </c>
      <c r="AL22" s="205">
        <v>0</v>
      </c>
      <c r="AM22" s="207">
        <v>0</v>
      </c>
      <c r="AN22" s="205">
        <v>0</v>
      </c>
      <c r="AO22" s="207">
        <v>5</v>
      </c>
      <c r="AP22" s="207">
        <f>AO22-AQ22</f>
        <v>4</v>
      </c>
      <c r="AQ22" s="205">
        <v>1</v>
      </c>
      <c r="AR22" s="205">
        <f>IFERROR(F22/C22*100,0)</f>
        <v>0</v>
      </c>
      <c r="AS22" s="207">
        <f>IFERROR(G22/D22*100,0)</f>
        <v>0</v>
      </c>
      <c r="AT22" s="205">
        <f t="shared" ref="AT22:AT24" si="27">IFERROR(H22/E22*100,0)</f>
        <v>0</v>
      </c>
      <c r="AU22" s="211">
        <f t="shared" si="8"/>
        <v>100</v>
      </c>
      <c r="AV22" s="211">
        <f t="shared" si="5"/>
        <v>100</v>
      </c>
      <c r="AW22" s="207">
        <f t="shared" si="6"/>
        <v>0</v>
      </c>
      <c r="AX22" s="205">
        <v>0</v>
      </c>
    </row>
    <row r="23" spans="1:50" s="208" customFormat="1" ht="19.5" customHeight="1">
      <c r="A23" s="227"/>
      <c r="B23" s="204" t="s">
        <v>61</v>
      </c>
      <c r="C23" s="207">
        <f t="shared" si="9"/>
        <v>0</v>
      </c>
      <c r="D23" s="207">
        <f>G23+J23+M23+P23+S23+T23+X23+AA23+AF23</f>
        <v>0</v>
      </c>
      <c r="E23" s="207">
        <f>H23+K23+N23+Q23+U23+V23+Y23+AB23+AG23</f>
        <v>0</v>
      </c>
      <c r="F23" s="207">
        <f t="shared" si="12"/>
        <v>0</v>
      </c>
      <c r="G23" s="207">
        <v>0</v>
      </c>
      <c r="H23" s="207">
        <v>0</v>
      </c>
      <c r="I23" s="207">
        <f t="shared" si="13"/>
        <v>0</v>
      </c>
      <c r="J23" s="207">
        <v>0</v>
      </c>
      <c r="K23" s="207">
        <v>0</v>
      </c>
      <c r="L23" s="207">
        <f t="shared" si="14"/>
        <v>0</v>
      </c>
      <c r="M23" s="205">
        <v>0</v>
      </c>
      <c r="N23" s="205">
        <v>0</v>
      </c>
      <c r="O23" s="207">
        <f t="shared" si="15"/>
        <v>0</v>
      </c>
      <c r="P23" s="207">
        <v>0</v>
      </c>
      <c r="Q23" s="205">
        <v>0</v>
      </c>
      <c r="R23" s="207">
        <f>SUM(S23:V23)</f>
        <v>0</v>
      </c>
      <c r="S23" s="207">
        <v>0</v>
      </c>
      <c r="T23" s="207">
        <v>0</v>
      </c>
      <c r="U23" s="207">
        <v>0</v>
      </c>
      <c r="V23" s="207">
        <v>0</v>
      </c>
      <c r="W23" s="207">
        <f t="shared" si="17"/>
        <v>0</v>
      </c>
      <c r="X23" s="207">
        <v>0</v>
      </c>
      <c r="Y23" s="207">
        <v>0</v>
      </c>
      <c r="Z23" s="207">
        <f t="shared" si="18"/>
        <v>0</v>
      </c>
      <c r="AA23" s="207">
        <v>0</v>
      </c>
      <c r="AB23" s="205">
        <v>0</v>
      </c>
      <c r="AC23" s="227"/>
      <c r="AD23" s="204" t="s">
        <v>61</v>
      </c>
      <c r="AE23" s="207">
        <f t="shared" si="19"/>
        <v>0</v>
      </c>
      <c r="AF23" s="207">
        <v>0</v>
      </c>
      <c r="AG23" s="205">
        <v>0</v>
      </c>
      <c r="AI23" s="207">
        <f>AJ23+AK23+AL23+AM23</f>
        <v>0</v>
      </c>
      <c r="AJ23" s="207">
        <v>0</v>
      </c>
      <c r="AK23" s="205">
        <v>0</v>
      </c>
      <c r="AL23" s="207">
        <v>0</v>
      </c>
      <c r="AM23" s="207">
        <v>0</v>
      </c>
      <c r="AN23" s="207">
        <v>0</v>
      </c>
      <c r="AO23" s="207">
        <v>0</v>
      </c>
      <c r="AP23" s="207">
        <f>AO23-AQ23</f>
        <v>0</v>
      </c>
      <c r="AQ23" s="205">
        <v>0</v>
      </c>
      <c r="AR23" s="205">
        <f t="shared" si="4"/>
        <v>0</v>
      </c>
      <c r="AS23" s="207">
        <f>IFERROR(G23/D23*100,0)</f>
        <v>0</v>
      </c>
      <c r="AT23" s="205">
        <f t="shared" si="27"/>
        <v>0</v>
      </c>
      <c r="AU23" s="207">
        <f t="shared" si="8"/>
        <v>0</v>
      </c>
      <c r="AV23" s="207">
        <f t="shared" si="5"/>
        <v>0</v>
      </c>
      <c r="AW23" s="207">
        <f t="shared" si="6"/>
        <v>0</v>
      </c>
      <c r="AX23" s="205">
        <v>0</v>
      </c>
    </row>
    <row r="24" spans="1:50" s="232" customFormat="1" ht="19.5" customHeight="1">
      <c r="A24" s="228"/>
      <c r="B24" s="229" t="s">
        <v>51</v>
      </c>
      <c r="C24" s="231">
        <f t="shared" si="9"/>
        <v>0</v>
      </c>
      <c r="D24" s="231">
        <f>G24+J24+M24+P24+S24+T24+X24+AA24+AF24</f>
        <v>0</v>
      </c>
      <c r="E24" s="231">
        <f>H24+K24+N24+Q24+U24+V24+Y24+AB24+AG24</f>
        <v>0</v>
      </c>
      <c r="F24" s="231">
        <f t="shared" si="12"/>
        <v>0</v>
      </c>
      <c r="G24" s="231">
        <v>0</v>
      </c>
      <c r="H24" s="231">
        <v>0</v>
      </c>
      <c r="I24" s="231">
        <f t="shared" si="13"/>
        <v>0</v>
      </c>
      <c r="J24" s="231">
        <v>0</v>
      </c>
      <c r="K24" s="231">
        <v>0</v>
      </c>
      <c r="L24" s="231">
        <f t="shared" si="14"/>
        <v>0</v>
      </c>
      <c r="M24" s="230">
        <v>0</v>
      </c>
      <c r="N24" s="230">
        <v>0</v>
      </c>
      <c r="O24" s="231">
        <f t="shared" si="15"/>
        <v>0</v>
      </c>
      <c r="P24" s="231">
        <v>0</v>
      </c>
      <c r="Q24" s="230">
        <v>0</v>
      </c>
      <c r="R24" s="231">
        <f>SUM(S24:V24)</f>
        <v>0</v>
      </c>
      <c r="S24" s="231">
        <v>0</v>
      </c>
      <c r="T24" s="231">
        <v>0</v>
      </c>
      <c r="U24" s="231">
        <v>0</v>
      </c>
      <c r="V24" s="231">
        <v>0</v>
      </c>
      <c r="W24" s="231">
        <f t="shared" si="17"/>
        <v>0</v>
      </c>
      <c r="X24" s="231">
        <v>0</v>
      </c>
      <c r="Y24" s="231">
        <v>0</v>
      </c>
      <c r="Z24" s="231">
        <f t="shared" si="18"/>
        <v>0</v>
      </c>
      <c r="AA24" s="231">
        <v>0</v>
      </c>
      <c r="AB24" s="230">
        <v>0</v>
      </c>
      <c r="AC24" s="228"/>
      <c r="AD24" s="229" t="s">
        <v>51</v>
      </c>
      <c r="AE24" s="231">
        <f t="shared" si="19"/>
        <v>0</v>
      </c>
      <c r="AF24" s="231">
        <v>0</v>
      </c>
      <c r="AG24" s="230">
        <v>0</v>
      </c>
      <c r="AI24" s="231">
        <f>AJ24+AK24+AL24+AM24</f>
        <v>0</v>
      </c>
      <c r="AJ24" s="231">
        <v>0</v>
      </c>
      <c r="AK24" s="230">
        <v>0</v>
      </c>
      <c r="AL24" s="231">
        <v>0</v>
      </c>
      <c r="AM24" s="231">
        <v>0</v>
      </c>
      <c r="AN24" s="231">
        <v>0</v>
      </c>
      <c r="AO24" s="230">
        <v>0</v>
      </c>
      <c r="AP24" s="231">
        <f>AO24-AQ24</f>
        <v>0</v>
      </c>
      <c r="AQ24" s="230">
        <v>0</v>
      </c>
      <c r="AR24" s="230">
        <f t="shared" si="4"/>
        <v>0</v>
      </c>
      <c r="AS24" s="231">
        <f t="shared" ref="AS24" si="28">IFERROR(G24/D24*100,0)</f>
        <v>0</v>
      </c>
      <c r="AT24" s="230">
        <f t="shared" si="27"/>
        <v>0</v>
      </c>
      <c r="AU24" s="231">
        <f t="shared" si="8"/>
        <v>0</v>
      </c>
      <c r="AV24" s="231">
        <f t="shared" si="5"/>
        <v>0</v>
      </c>
      <c r="AW24" s="231">
        <f t="shared" si="6"/>
        <v>0</v>
      </c>
      <c r="AX24" s="230">
        <v>0</v>
      </c>
    </row>
    <row r="25" spans="1:50" s="172" customFormat="1" ht="19.5" customHeight="1">
      <c r="A25" s="421" t="s">
        <v>84</v>
      </c>
      <c r="B25" s="423"/>
      <c r="C25" s="163">
        <f>SUM(C26:C27)</f>
        <v>68</v>
      </c>
      <c r="D25" s="163">
        <f t="shared" ref="D25:AG25" si="29">SUM(D26:D27)</f>
        <v>32</v>
      </c>
      <c r="E25" s="163">
        <f t="shared" si="29"/>
        <v>36</v>
      </c>
      <c r="F25" s="163">
        <f t="shared" si="29"/>
        <v>16</v>
      </c>
      <c r="G25" s="163">
        <f t="shared" si="29"/>
        <v>7</v>
      </c>
      <c r="H25" s="163">
        <f t="shared" si="29"/>
        <v>9</v>
      </c>
      <c r="I25" s="163">
        <f t="shared" si="29"/>
        <v>9</v>
      </c>
      <c r="J25" s="163">
        <f t="shared" si="29"/>
        <v>2</v>
      </c>
      <c r="K25" s="163">
        <f t="shared" si="29"/>
        <v>7</v>
      </c>
      <c r="L25" s="163">
        <f t="shared" si="29"/>
        <v>2</v>
      </c>
      <c r="M25" s="163">
        <f t="shared" si="29"/>
        <v>0</v>
      </c>
      <c r="N25" s="162">
        <f t="shared" si="29"/>
        <v>2</v>
      </c>
      <c r="O25" s="163">
        <f t="shared" si="29"/>
        <v>2</v>
      </c>
      <c r="P25" s="163">
        <f t="shared" si="29"/>
        <v>2</v>
      </c>
      <c r="Q25" s="163">
        <f t="shared" si="29"/>
        <v>0</v>
      </c>
      <c r="R25" s="163">
        <f t="shared" si="29"/>
        <v>39</v>
      </c>
      <c r="S25" s="163">
        <f>SUM(S26:S27)</f>
        <v>21</v>
      </c>
      <c r="T25" s="163">
        <f t="shared" si="29"/>
        <v>0</v>
      </c>
      <c r="U25" s="163">
        <f t="shared" si="29"/>
        <v>18</v>
      </c>
      <c r="V25" s="163">
        <f t="shared" si="29"/>
        <v>0</v>
      </c>
      <c r="W25" s="163">
        <f t="shared" si="29"/>
        <v>0</v>
      </c>
      <c r="X25" s="163">
        <f t="shared" si="29"/>
        <v>0</v>
      </c>
      <c r="Y25" s="163">
        <f t="shared" si="29"/>
        <v>0</v>
      </c>
      <c r="Z25" s="163">
        <f t="shared" si="29"/>
        <v>0</v>
      </c>
      <c r="AA25" s="163">
        <f t="shared" si="29"/>
        <v>0</v>
      </c>
      <c r="AB25" s="162">
        <f t="shared" si="29"/>
        <v>0</v>
      </c>
      <c r="AC25" s="421" t="s">
        <v>84</v>
      </c>
      <c r="AD25" s="423"/>
      <c r="AE25" s="163">
        <f t="shared" si="29"/>
        <v>0</v>
      </c>
      <c r="AF25" s="163">
        <f t="shared" si="29"/>
        <v>0</v>
      </c>
      <c r="AG25" s="162">
        <f t="shared" si="29"/>
        <v>0</v>
      </c>
      <c r="AH25" s="170"/>
      <c r="AI25" s="163">
        <f>SUM(AI26:AI27)</f>
        <v>0</v>
      </c>
      <c r="AJ25" s="163">
        <f t="shared" ref="AJ25:AQ25" si="30">SUM(AJ26:AJ27)</f>
        <v>0</v>
      </c>
      <c r="AK25" s="163">
        <f t="shared" si="30"/>
        <v>0</v>
      </c>
      <c r="AL25" s="163">
        <f t="shared" si="30"/>
        <v>0</v>
      </c>
      <c r="AM25" s="163">
        <f t="shared" si="30"/>
        <v>0</v>
      </c>
      <c r="AN25" s="163">
        <f t="shared" si="30"/>
        <v>16</v>
      </c>
      <c r="AO25" s="163">
        <f t="shared" si="30"/>
        <v>39</v>
      </c>
      <c r="AP25" s="163">
        <f t="shared" si="30"/>
        <v>16</v>
      </c>
      <c r="AQ25" s="162">
        <f t="shared" si="30"/>
        <v>23</v>
      </c>
      <c r="AR25" s="171">
        <f t="shared" si="4"/>
        <v>23.52941176470588</v>
      </c>
      <c r="AS25" s="171">
        <f>G25/D25*100</f>
        <v>21.875</v>
      </c>
      <c r="AT25" s="171">
        <f>H25/E25*100</f>
        <v>25</v>
      </c>
      <c r="AU25" s="171">
        <f t="shared" si="8"/>
        <v>57.352941176470587</v>
      </c>
      <c r="AV25" s="171">
        <f t="shared" si="5"/>
        <v>65.625</v>
      </c>
      <c r="AW25" s="171">
        <f t="shared" si="6"/>
        <v>50</v>
      </c>
      <c r="AX25" s="162">
        <v>0</v>
      </c>
    </row>
    <row r="26" spans="1:50" s="220" customFormat="1" ht="19.5" customHeight="1">
      <c r="A26" s="274"/>
      <c r="B26" s="216" t="s">
        <v>115</v>
      </c>
      <c r="C26" s="218">
        <f t="shared" si="9"/>
        <v>48</v>
      </c>
      <c r="D26" s="218">
        <f>G26+J26+M26+P26+S26+T26+X26+AA26+AF26</f>
        <v>21</v>
      </c>
      <c r="E26" s="218">
        <f>H26+K26+N26+Q26+U26+V26+Y26+AB26+AG26</f>
        <v>27</v>
      </c>
      <c r="F26" s="218">
        <f t="shared" si="12"/>
        <v>12</v>
      </c>
      <c r="G26" s="218">
        <v>6</v>
      </c>
      <c r="H26" s="217">
        <v>6</v>
      </c>
      <c r="I26" s="218">
        <f t="shared" si="13"/>
        <v>7</v>
      </c>
      <c r="J26" s="218">
        <v>2</v>
      </c>
      <c r="K26" s="217">
        <v>5</v>
      </c>
      <c r="L26" s="218">
        <f t="shared" si="14"/>
        <v>2</v>
      </c>
      <c r="M26" s="217">
        <v>0</v>
      </c>
      <c r="N26" s="217">
        <v>2</v>
      </c>
      <c r="O26" s="218">
        <f t="shared" si="15"/>
        <v>2</v>
      </c>
      <c r="P26" s="218">
        <v>2</v>
      </c>
      <c r="Q26" s="217">
        <v>0</v>
      </c>
      <c r="R26" s="218">
        <f>SUM(S26:V26)</f>
        <v>25</v>
      </c>
      <c r="S26" s="218">
        <v>11</v>
      </c>
      <c r="T26" s="217">
        <v>0</v>
      </c>
      <c r="U26" s="218">
        <v>14</v>
      </c>
      <c r="V26" s="218">
        <v>0</v>
      </c>
      <c r="W26" s="218">
        <f t="shared" si="17"/>
        <v>0</v>
      </c>
      <c r="X26" s="218">
        <v>0</v>
      </c>
      <c r="Y26" s="217">
        <v>0</v>
      </c>
      <c r="Z26" s="218">
        <f t="shared" si="18"/>
        <v>0</v>
      </c>
      <c r="AA26" s="218">
        <v>0</v>
      </c>
      <c r="AB26" s="217">
        <v>0</v>
      </c>
      <c r="AC26" s="274"/>
      <c r="AD26" s="216" t="s">
        <v>115</v>
      </c>
      <c r="AE26" s="218">
        <f t="shared" si="19"/>
        <v>0</v>
      </c>
      <c r="AF26" s="218">
        <v>0</v>
      </c>
      <c r="AG26" s="217">
        <v>0</v>
      </c>
      <c r="AI26" s="218">
        <f>AJ26+AK26+AL26+AM26</f>
        <v>0</v>
      </c>
      <c r="AJ26" s="217">
        <v>0</v>
      </c>
      <c r="AK26" s="217">
        <v>0</v>
      </c>
      <c r="AL26" s="217">
        <v>0</v>
      </c>
      <c r="AM26" s="218">
        <v>0</v>
      </c>
      <c r="AN26" s="217">
        <v>12</v>
      </c>
      <c r="AO26" s="217">
        <v>25</v>
      </c>
      <c r="AP26" s="218">
        <f>AO26-AQ26</f>
        <v>15</v>
      </c>
      <c r="AQ26" s="217">
        <v>10</v>
      </c>
      <c r="AR26" s="223">
        <f t="shared" si="4"/>
        <v>25</v>
      </c>
      <c r="AS26" s="223">
        <f t="shared" ref="AS26:AS27" si="31">IFERROR(G26/D26*100,0)</f>
        <v>28.571428571428569</v>
      </c>
      <c r="AT26" s="223">
        <f t="shared" ref="AT26:AT27" si="32">IFERROR(H26/E26*100,0)</f>
        <v>22.222222222222221</v>
      </c>
      <c r="AU26" s="223">
        <f t="shared" si="8"/>
        <v>52.083333333333336</v>
      </c>
      <c r="AV26" s="223">
        <f>IFERROR((+S26+T26+AJ26+AK26)/D26*100,0)</f>
        <v>52.380952380952387</v>
      </c>
      <c r="AW26" s="223">
        <f t="shared" si="6"/>
        <v>51.851851851851848</v>
      </c>
      <c r="AX26" s="217">
        <v>0</v>
      </c>
    </row>
    <row r="27" spans="1:50" s="232" customFormat="1" ht="19.5" customHeight="1">
      <c r="A27" s="275"/>
      <c r="B27" s="229" t="s">
        <v>62</v>
      </c>
      <c r="C27" s="231">
        <f t="shared" si="9"/>
        <v>20</v>
      </c>
      <c r="D27" s="231">
        <f>G27+J27+M27+P27+S27+T27+X27+AA27+AF27</f>
        <v>11</v>
      </c>
      <c r="E27" s="231">
        <f>H27+K27+N27+Q27+U27+V27+Y27+AB27+AG27</f>
        <v>9</v>
      </c>
      <c r="F27" s="231">
        <f t="shared" si="12"/>
        <v>4</v>
      </c>
      <c r="G27" s="231">
        <v>1</v>
      </c>
      <c r="H27" s="231">
        <v>3</v>
      </c>
      <c r="I27" s="231">
        <f t="shared" si="13"/>
        <v>2</v>
      </c>
      <c r="J27" s="231">
        <v>0</v>
      </c>
      <c r="K27" s="231">
        <v>2</v>
      </c>
      <c r="L27" s="231">
        <f t="shared" si="14"/>
        <v>0</v>
      </c>
      <c r="M27" s="230">
        <v>0</v>
      </c>
      <c r="N27" s="230">
        <v>0</v>
      </c>
      <c r="O27" s="231">
        <f t="shared" si="15"/>
        <v>0</v>
      </c>
      <c r="P27" s="231">
        <v>0</v>
      </c>
      <c r="Q27" s="230">
        <v>0</v>
      </c>
      <c r="R27" s="231">
        <f>SUM(S27:V27)</f>
        <v>14</v>
      </c>
      <c r="S27" s="231">
        <v>10</v>
      </c>
      <c r="T27" s="231">
        <v>0</v>
      </c>
      <c r="U27" s="231">
        <v>4</v>
      </c>
      <c r="V27" s="231">
        <v>0</v>
      </c>
      <c r="W27" s="231">
        <f t="shared" si="17"/>
        <v>0</v>
      </c>
      <c r="X27" s="231">
        <v>0</v>
      </c>
      <c r="Y27" s="231">
        <v>0</v>
      </c>
      <c r="Z27" s="231">
        <f t="shared" si="18"/>
        <v>0</v>
      </c>
      <c r="AA27" s="231">
        <v>0</v>
      </c>
      <c r="AB27" s="230">
        <v>0</v>
      </c>
      <c r="AC27" s="275"/>
      <c r="AD27" s="229" t="s">
        <v>62</v>
      </c>
      <c r="AE27" s="231">
        <f t="shared" si="19"/>
        <v>0</v>
      </c>
      <c r="AF27" s="231">
        <v>0</v>
      </c>
      <c r="AG27" s="230">
        <v>0</v>
      </c>
      <c r="AI27" s="231">
        <f>AJ27+AK27+AL27+AM27</f>
        <v>0</v>
      </c>
      <c r="AJ27" s="231">
        <v>0</v>
      </c>
      <c r="AK27" s="230">
        <v>0</v>
      </c>
      <c r="AL27" s="231">
        <v>0</v>
      </c>
      <c r="AM27" s="231">
        <v>0</v>
      </c>
      <c r="AN27" s="231">
        <v>4</v>
      </c>
      <c r="AO27" s="231">
        <v>14</v>
      </c>
      <c r="AP27" s="231">
        <f>AO27-AQ27</f>
        <v>1</v>
      </c>
      <c r="AQ27" s="230">
        <v>13</v>
      </c>
      <c r="AR27" s="236">
        <f t="shared" si="4"/>
        <v>20</v>
      </c>
      <c r="AS27" s="285">
        <f t="shared" si="31"/>
        <v>9.0909090909090917</v>
      </c>
      <c r="AT27" s="236">
        <f t="shared" si="32"/>
        <v>33.333333333333329</v>
      </c>
      <c r="AU27" s="235">
        <f t="shared" si="8"/>
        <v>70</v>
      </c>
      <c r="AV27" s="235">
        <f>IFERROR((+S27+T27+AJ27+AK27)/D27*100,0)</f>
        <v>90.909090909090907</v>
      </c>
      <c r="AW27" s="235">
        <f t="shared" si="6"/>
        <v>44.444444444444443</v>
      </c>
      <c r="AX27" s="230">
        <v>0</v>
      </c>
    </row>
    <row r="28" spans="1:50" s="172" customFormat="1" ht="19.5" customHeight="1">
      <c r="A28" s="421" t="s">
        <v>85</v>
      </c>
      <c r="B28" s="423"/>
      <c r="C28" s="162">
        <f>C29</f>
        <v>0</v>
      </c>
      <c r="D28" s="162">
        <f t="shared" ref="D28:AG28" si="33">D29</f>
        <v>0</v>
      </c>
      <c r="E28" s="162">
        <f t="shared" si="33"/>
        <v>0</v>
      </c>
      <c r="F28" s="162">
        <f t="shared" si="33"/>
        <v>0</v>
      </c>
      <c r="G28" s="162">
        <f t="shared" si="33"/>
        <v>0</v>
      </c>
      <c r="H28" s="162">
        <f t="shared" si="33"/>
        <v>0</v>
      </c>
      <c r="I28" s="162">
        <f t="shared" si="33"/>
        <v>0</v>
      </c>
      <c r="J28" s="162">
        <f t="shared" si="33"/>
        <v>0</v>
      </c>
      <c r="K28" s="162">
        <f>K29</f>
        <v>0</v>
      </c>
      <c r="L28" s="162">
        <f t="shared" si="33"/>
        <v>0</v>
      </c>
      <c r="M28" s="162">
        <f t="shared" si="33"/>
        <v>0</v>
      </c>
      <c r="N28" s="162">
        <f t="shared" si="33"/>
        <v>0</v>
      </c>
      <c r="O28" s="162">
        <f t="shared" si="33"/>
        <v>0</v>
      </c>
      <c r="P28" s="162">
        <f t="shared" si="33"/>
        <v>0</v>
      </c>
      <c r="Q28" s="162">
        <f t="shared" si="33"/>
        <v>0</v>
      </c>
      <c r="R28" s="162">
        <f t="shared" si="33"/>
        <v>0</v>
      </c>
      <c r="S28" s="162">
        <f t="shared" si="33"/>
        <v>0</v>
      </c>
      <c r="T28" s="162">
        <f t="shared" si="33"/>
        <v>0</v>
      </c>
      <c r="U28" s="162">
        <f t="shared" si="33"/>
        <v>0</v>
      </c>
      <c r="V28" s="162">
        <f t="shared" si="33"/>
        <v>0</v>
      </c>
      <c r="W28" s="162">
        <f t="shared" si="33"/>
        <v>0</v>
      </c>
      <c r="X28" s="162">
        <f t="shared" si="33"/>
        <v>0</v>
      </c>
      <c r="Y28" s="162">
        <f t="shared" si="33"/>
        <v>0</v>
      </c>
      <c r="Z28" s="162">
        <f t="shared" si="33"/>
        <v>0</v>
      </c>
      <c r="AA28" s="162">
        <f t="shared" si="33"/>
        <v>0</v>
      </c>
      <c r="AB28" s="162">
        <f t="shared" si="33"/>
        <v>0</v>
      </c>
      <c r="AC28" s="421" t="s">
        <v>85</v>
      </c>
      <c r="AD28" s="423"/>
      <c r="AE28" s="162">
        <f t="shared" si="33"/>
        <v>0</v>
      </c>
      <c r="AF28" s="162">
        <f t="shared" si="33"/>
        <v>0</v>
      </c>
      <c r="AG28" s="162">
        <f t="shared" si="33"/>
        <v>0</v>
      </c>
      <c r="AH28" s="170"/>
      <c r="AI28" s="173">
        <f>SUM(AI29)</f>
        <v>0</v>
      </c>
      <c r="AJ28" s="173">
        <f t="shared" ref="AJ28:AT28" si="34">SUM(AJ29)</f>
        <v>0</v>
      </c>
      <c r="AK28" s="173">
        <f t="shared" si="34"/>
        <v>0</v>
      </c>
      <c r="AL28" s="173">
        <f t="shared" si="34"/>
        <v>0</v>
      </c>
      <c r="AM28" s="173">
        <f t="shared" si="34"/>
        <v>0</v>
      </c>
      <c r="AN28" s="173">
        <f t="shared" si="34"/>
        <v>0</v>
      </c>
      <c r="AO28" s="173">
        <f t="shared" si="34"/>
        <v>0</v>
      </c>
      <c r="AP28" s="173">
        <f t="shared" si="34"/>
        <v>0</v>
      </c>
      <c r="AQ28" s="173">
        <f t="shared" si="34"/>
        <v>0</v>
      </c>
      <c r="AR28" s="173">
        <f t="shared" si="4"/>
        <v>0</v>
      </c>
      <c r="AS28" s="173">
        <f t="shared" si="34"/>
        <v>0</v>
      </c>
      <c r="AT28" s="173">
        <f t="shared" si="34"/>
        <v>0</v>
      </c>
      <c r="AU28" s="173">
        <f t="shared" si="8"/>
        <v>0</v>
      </c>
      <c r="AV28" s="173">
        <f t="shared" si="5"/>
        <v>0</v>
      </c>
      <c r="AW28" s="173">
        <f t="shared" si="6"/>
        <v>0</v>
      </c>
      <c r="AX28" s="173">
        <v>0</v>
      </c>
    </row>
    <row r="29" spans="1:50" ht="19.5" customHeight="1">
      <c r="A29" s="86"/>
      <c r="B29" s="82" t="s">
        <v>116</v>
      </c>
      <c r="C29" s="70">
        <f t="shared" si="9"/>
        <v>0</v>
      </c>
      <c r="D29" s="70">
        <f>G29+J29+M29+P29+S29+T29+X29+AA29+AF29</f>
        <v>0</v>
      </c>
      <c r="E29" s="70">
        <f>H29+K29+N29+Q29+U29+V29+Y29+AB29+AG29</f>
        <v>0</v>
      </c>
      <c r="F29" s="70">
        <f t="shared" si="12"/>
        <v>0</v>
      </c>
      <c r="G29" s="70">
        <v>0</v>
      </c>
      <c r="H29" s="70">
        <v>0</v>
      </c>
      <c r="I29" s="70">
        <f t="shared" si="13"/>
        <v>0</v>
      </c>
      <c r="J29" s="70">
        <v>0</v>
      </c>
      <c r="K29" s="70">
        <v>0</v>
      </c>
      <c r="L29" s="70">
        <f t="shared" si="14"/>
        <v>0</v>
      </c>
      <c r="M29" s="71">
        <v>0</v>
      </c>
      <c r="N29" s="71">
        <v>0</v>
      </c>
      <c r="O29" s="70">
        <f t="shared" si="15"/>
        <v>0</v>
      </c>
      <c r="P29" s="70">
        <v>0</v>
      </c>
      <c r="Q29" s="71">
        <v>0</v>
      </c>
      <c r="R29" s="70">
        <f>SUM(S29:V29)</f>
        <v>0</v>
      </c>
      <c r="S29" s="70">
        <v>0</v>
      </c>
      <c r="T29" s="70">
        <v>0</v>
      </c>
      <c r="U29" s="70">
        <v>0</v>
      </c>
      <c r="V29" s="70">
        <v>0</v>
      </c>
      <c r="W29" s="70">
        <f t="shared" si="17"/>
        <v>0</v>
      </c>
      <c r="X29" s="70">
        <v>0</v>
      </c>
      <c r="Y29" s="70">
        <v>0</v>
      </c>
      <c r="Z29" s="70">
        <f t="shared" si="18"/>
        <v>0</v>
      </c>
      <c r="AA29" s="70">
        <v>0</v>
      </c>
      <c r="AB29" s="71">
        <v>0</v>
      </c>
      <c r="AC29" s="86"/>
      <c r="AD29" s="82" t="s">
        <v>116</v>
      </c>
      <c r="AE29" s="70">
        <f t="shared" si="19"/>
        <v>0</v>
      </c>
      <c r="AF29" s="70">
        <v>0</v>
      </c>
      <c r="AG29" s="71">
        <v>0</v>
      </c>
      <c r="AH29" s="2"/>
      <c r="AI29" s="70">
        <f>AJ29+AK29+AL29+AM29</f>
        <v>0</v>
      </c>
      <c r="AJ29" s="70">
        <v>0</v>
      </c>
      <c r="AK29" s="71">
        <v>0</v>
      </c>
      <c r="AL29" s="70">
        <v>0</v>
      </c>
      <c r="AM29" s="70">
        <v>0</v>
      </c>
      <c r="AN29" s="70">
        <v>0</v>
      </c>
      <c r="AO29" s="70">
        <v>0</v>
      </c>
      <c r="AP29" s="70">
        <f>AO29-AQ29</f>
        <v>0</v>
      </c>
      <c r="AQ29" s="71">
        <v>0</v>
      </c>
      <c r="AR29" s="71">
        <f t="shared" si="4"/>
        <v>0</v>
      </c>
      <c r="AS29" s="70">
        <f t="shared" ref="AS29:AT29" si="35">IFERROR(G29/D29*100,0)</f>
        <v>0</v>
      </c>
      <c r="AT29" s="71">
        <f t="shared" si="35"/>
        <v>0</v>
      </c>
      <c r="AU29" s="70">
        <f t="shared" si="8"/>
        <v>0</v>
      </c>
      <c r="AV29" s="70">
        <f t="shared" si="5"/>
        <v>0</v>
      </c>
      <c r="AW29" s="70">
        <f t="shared" si="6"/>
        <v>0</v>
      </c>
      <c r="AX29" s="71">
        <v>0</v>
      </c>
    </row>
    <row r="30" spans="1:50" s="172" customFormat="1" ht="19.5" customHeight="1">
      <c r="A30" s="421" t="s">
        <v>86</v>
      </c>
      <c r="B30" s="423"/>
      <c r="C30" s="163">
        <f>SUM(C31:C33)</f>
        <v>27</v>
      </c>
      <c r="D30" s="163">
        <f t="shared" ref="D30:AG30" si="36">SUM(D31:D33)</f>
        <v>20</v>
      </c>
      <c r="E30" s="163">
        <f t="shared" si="36"/>
        <v>7</v>
      </c>
      <c r="F30" s="163">
        <f t="shared" si="36"/>
        <v>0</v>
      </c>
      <c r="G30" s="163">
        <f t="shared" si="36"/>
        <v>0</v>
      </c>
      <c r="H30" s="163">
        <f t="shared" si="36"/>
        <v>0</v>
      </c>
      <c r="I30" s="163">
        <f t="shared" si="36"/>
        <v>6</v>
      </c>
      <c r="J30" s="163">
        <f t="shared" si="36"/>
        <v>5</v>
      </c>
      <c r="K30" s="163">
        <f t="shared" si="36"/>
        <v>1</v>
      </c>
      <c r="L30" s="163">
        <f t="shared" si="36"/>
        <v>0</v>
      </c>
      <c r="M30" s="163">
        <f t="shared" si="36"/>
        <v>0</v>
      </c>
      <c r="N30" s="162">
        <f t="shared" si="36"/>
        <v>0</v>
      </c>
      <c r="O30" s="163">
        <f t="shared" si="36"/>
        <v>1</v>
      </c>
      <c r="P30" s="163">
        <f t="shared" si="36"/>
        <v>1</v>
      </c>
      <c r="Q30" s="163">
        <f t="shared" si="36"/>
        <v>0</v>
      </c>
      <c r="R30" s="163">
        <f t="shared" si="36"/>
        <v>17</v>
      </c>
      <c r="S30" s="163">
        <f t="shared" si="36"/>
        <v>13</v>
      </c>
      <c r="T30" s="163">
        <f t="shared" si="36"/>
        <v>0</v>
      </c>
      <c r="U30" s="163">
        <f t="shared" si="36"/>
        <v>4</v>
      </c>
      <c r="V30" s="163">
        <f t="shared" si="36"/>
        <v>0</v>
      </c>
      <c r="W30" s="163">
        <f t="shared" si="36"/>
        <v>0</v>
      </c>
      <c r="X30" s="163">
        <f t="shared" si="36"/>
        <v>0</v>
      </c>
      <c r="Y30" s="163">
        <f t="shared" si="36"/>
        <v>0</v>
      </c>
      <c r="Z30" s="163">
        <f t="shared" si="36"/>
        <v>3</v>
      </c>
      <c r="AA30" s="163">
        <f t="shared" si="36"/>
        <v>1</v>
      </c>
      <c r="AB30" s="162">
        <f t="shared" si="36"/>
        <v>2</v>
      </c>
      <c r="AC30" s="421" t="s">
        <v>86</v>
      </c>
      <c r="AD30" s="423"/>
      <c r="AE30" s="163">
        <f t="shared" si="36"/>
        <v>0</v>
      </c>
      <c r="AF30" s="163">
        <f t="shared" si="36"/>
        <v>0</v>
      </c>
      <c r="AG30" s="162">
        <f t="shared" si="36"/>
        <v>0</v>
      </c>
      <c r="AH30" s="170"/>
      <c r="AI30" s="163">
        <f>SUM(AI31:AI33)</f>
        <v>0</v>
      </c>
      <c r="AJ30" s="163">
        <f t="shared" ref="AJ30:AQ30" si="37">SUM(AJ31:AJ33)</f>
        <v>0</v>
      </c>
      <c r="AK30" s="163">
        <f t="shared" si="37"/>
        <v>0</v>
      </c>
      <c r="AL30" s="163">
        <f t="shared" si="37"/>
        <v>0</v>
      </c>
      <c r="AM30" s="163">
        <f t="shared" si="37"/>
        <v>0</v>
      </c>
      <c r="AN30" s="163">
        <f t="shared" si="37"/>
        <v>0</v>
      </c>
      <c r="AO30" s="163">
        <f t="shared" si="37"/>
        <v>17</v>
      </c>
      <c r="AP30" s="163">
        <f t="shared" si="37"/>
        <v>13</v>
      </c>
      <c r="AQ30" s="162">
        <f t="shared" si="37"/>
        <v>4</v>
      </c>
      <c r="AR30" s="171">
        <f t="shared" si="4"/>
        <v>0</v>
      </c>
      <c r="AS30" s="171">
        <f>G30/D30*100</f>
        <v>0</v>
      </c>
      <c r="AT30" s="171">
        <f>H30/E30*100</f>
        <v>0</v>
      </c>
      <c r="AU30" s="171">
        <f t="shared" si="8"/>
        <v>62.962962962962962</v>
      </c>
      <c r="AV30" s="171">
        <f t="shared" si="5"/>
        <v>65</v>
      </c>
      <c r="AW30" s="171">
        <f t="shared" si="6"/>
        <v>57.142857142857139</v>
      </c>
      <c r="AX30" s="162">
        <v>0</v>
      </c>
    </row>
    <row r="31" spans="1:50" s="220" customFormat="1" ht="19.5" customHeight="1">
      <c r="A31" s="274"/>
      <c r="B31" s="216" t="s">
        <v>63</v>
      </c>
      <c r="C31" s="218">
        <f t="shared" si="9"/>
        <v>27</v>
      </c>
      <c r="D31" s="218">
        <f>G31+J31+M31+P31+S31+T31+X31+AA31+AF31</f>
        <v>20</v>
      </c>
      <c r="E31" s="218">
        <f>H31+K31+N31+Q31+U31+V31+Y31+AB31+AG31</f>
        <v>7</v>
      </c>
      <c r="F31" s="218">
        <f t="shared" si="12"/>
        <v>0</v>
      </c>
      <c r="G31" s="218">
        <v>0</v>
      </c>
      <c r="H31" s="218">
        <v>0</v>
      </c>
      <c r="I31" s="218">
        <f t="shared" si="13"/>
        <v>6</v>
      </c>
      <c r="J31" s="218">
        <v>5</v>
      </c>
      <c r="K31" s="218">
        <v>1</v>
      </c>
      <c r="L31" s="218">
        <f t="shared" si="14"/>
        <v>0</v>
      </c>
      <c r="M31" s="217">
        <v>0</v>
      </c>
      <c r="N31" s="217">
        <v>0</v>
      </c>
      <c r="O31" s="218">
        <f t="shared" si="15"/>
        <v>1</v>
      </c>
      <c r="P31" s="218">
        <v>1</v>
      </c>
      <c r="Q31" s="217">
        <v>0</v>
      </c>
      <c r="R31" s="218">
        <f>SUM(S31:V31)</f>
        <v>17</v>
      </c>
      <c r="S31" s="218">
        <v>13</v>
      </c>
      <c r="T31" s="218">
        <v>0</v>
      </c>
      <c r="U31" s="218">
        <v>4</v>
      </c>
      <c r="V31" s="218">
        <v>0</v>
      </c>
      <c r="W31" s="218">
        <f t="shared" si="17"/>
        <v>0</v>
      </c>
      <c r="X31" s="218">
        <v>0</v>
      </c>
      <c r="Y31" s="218">
        <v>0</v>
      </c>
      <c r="Z31" s="218">
        <f t="shared" si="18"/>
        <v>3</v>
      </c>
      <c r="AA31" s="218">
        <v>1</v>
      </c>
      <c r="AB31" s="217">
        <v>2</v>
      </c>
      <c r="AC31" s="274"/>
      <c r="AD31" s="216" t="s">
        <v>63</v>
      </c>
      <c r="AE31" s="218">
        <f t="shared" si="19"/>
        <v>0</v>
      </c>
      <c r="AF31" s="218">
        <v>0</v>
      </c>
      <c r="AG31" s="217">
        <v>0</v>
      </c>
      <c r="AI31" s="218">
        <v>0</v>
      </c>
      <c r="AJ31" s="218">
        <v>0</v>
      </c>
      <c r="AK31" s="217">
        <v>0</v>
      </c>
      <c r="AL31" s="218">
        <v>0</v>
      </c>
      <c r="AM31" s="218">
        <v>0</v>
      </c>
      <c r="AN31" s="218">
        <v>0</v>
      </c>
      <c r="AO31" s="218">
        <v>17</v>
      </c>
      <c r="AP31" s="218">
        <f>AO31-AQ31</f>
        <v>13</v>
      </c>
      <c r="AQ31" s="217">
        <v>4</v>
      </c>
      <c r="AR31" s="217">
        <f t="shared" ref="AR31:AT32" si="38">IFERROR(F31/C31*100,0)</f>
        <v>0</v>
      </c>
      <c r="AS31" s="217">
        <f t="shared" si="38"/>
        <v>0</v>
      </c>
      <c r="AT31" s="217">
        <f t="shared" si="38"/>
        <v>0</v>
      </c>
      <c r="AU31" s="223">
        <f t="shared" si="8"/>
        <v>62.962962962962962</v>
      </c>
      <c r="AV31" s="223">
        <f t="shared" si="5"/>
        <v>65</v>
      </c>
      <c r="AW31" s="223">
        <f t="shared" si="6"/>
        <v>57.142857142857139</v>
      </c>
      <c r="AX31" s="217">
        <v>0</v>
      </c>
    </row>
    <row r="32" spans="1:50" s="208" customFormat="1" ht="19.5" customHeight="1">
      <c r="A32" s="276"/>
      <c r="B32" s="204" t="s">
        <v>64</v>
      </c>
      <c r="C32" s="207">
        <f t="shared" si="9"/>
        <v>0</v>
      </c>
      <c r="D32" s="207">
        <f>G32+J32+M32+P32+S32+T32+X32+AA32+AF32</f>
        <v>0</v>
      </c>
      <c r="E32" s="207">
        <f>H32+K32+N32+Q32+U32+V32+Y32+AB32+AG32</f>
        <v>0</v>
      </c>
      <c r="F32" s="207">
        <f t="shared" si="12"/>
        <v>0</v>
      </c>
      <c r="G32" s="207">
        <v>0</v>
      </c>
      <c r="H32" s="205">
        <v>0</v>
      </c>
      <c r="I32" s="207">
        <f t="shared" si="13"/>
        <v>0</v>
      </c>
      <c r="J32" s="207">
        <v>0</v>
      </c>
      <c r="K32" s="205">
        <v>0</v>
      </c>
      <c r="L32" s="207">
        <f t="shared" si="14"/>
        <v>0</v>
      </c>
      <c r="M32" s="205">
        <v>0</v>
      </c>
      <c r="N32" s="205">
        <v>0</v>
      </c>
      <c r="O32" s="207">
        <f t="shared" si="15"/>
        <v>0</v>
      </c>
      <c r="P32" s="207">
        <v>0</v>
      </c>
      <c r="Q32" s="205">
        <v>0</v>
      </c>
      <c r="R32" s="207">
        <f>SUM(S32:V32)</f>
        <v>0</v>
      </c>
      <c r="S32" s="207">
        <v>0</v>
      </c>
      <c r="T32" s="205">
        <v>0</v>
      </c>
      <c r="U32" s="207">
        <v>0</v>
      </c>
      <c r="V32" s="207">
        <v>0</v>
      </c>
      <c r="W32" s="207">
        <f t="shared" si="17"/>
        <v>0</v>
      </c>
      <c r="X32" s="207">
        <v>0</v>
      </c>
      <c r="Y32" s="205">
        <v>0</v>
      </c>
      <c r="Z32" s="207">
        <f t="shared" si="18"/>
        <v>0</v>
      </c>
      <c r="AA32" s="207">
        <v>0</v>
      </c>
      <c r="AB32" s="205">
        <v>0</v>
      </c>
      <c r="AC32" s="276"/>
      <c r="AD32" s="204" t="s">
        <v>64</v>
      </c>
      <c r="AE32" s="207">
        <f t="shared" si="19"/>
        <v>0</v>
      </c>
      <c r="AF32" s="207">
        <v>0</v>
      </c>
      <c r="AG32" s="205">
        <v>0</v>
      </c>
      <c r="AI32" s="207">
        <v>0</v>
      </c>
      <c r="AJ32" s="205">
        <v>0</v>
      </c>
      <c r="AK32" s="207">
        <v>0</v>
      </c>
      <c r="AL32" s="205">
        <v>0</v>
      </c>
      <c r="AM32" s="207">
        <v>0</v>
      </c>
      <c r="AN32" s="205">
        <v>0</v>
      </c>
      <c r="AO32" s="207">
        <v>0</v>
      </c>
      <c r="AP32" s="207">
        <f>AO32-AQ32</f>
        <v>0</v>
      </c>
      <c r="AQ32" s="205">
        <v>0</v>
      </c>
      <c r="AR32" s="205">
        <f t="shared" si="38"/>
        <v>0</v>
      </c>
      <c r="AS32" s="205">
        <f t="shared" si="38"/>
        <v>0</v>
      </c>
      <c r="AT32" s="205">
        <f t="shared" si="38"/>
        <v>0</v>
      </c>
      <c r="AU32" s="205">
        <f t="shared" ref="AU32:AW33" si="39">IFERROR(I32/F32*100,0)</f>
        <v>0</v>
      </c>
      <c r="AV32" s="205">
        <f t="shared" si="39"/>
        <v>0</v>
      </c>
      <c r="AW32" s="205">
        <f t="shared" si="39"/>
        <v>0</v>
      </c>
      <c r="AX32" s="205">
        <v>0</v>
      </c>
    </row>
    <row r="33" spans="1:50" s="232" customFormat="1" ht="19.5" customHeight="1">
      <c r="A33" s="275"/>
      <c r="B33" s="229" t="s">
        <v>117</v>
      </c>
      <c r="C33" s="231">
        <f t="shared" si="9"/>
        <v>0</v>
      </c>
      <c r="D33" s="231">
        <f>G33+J33+M33+P33+S33+T33+X33+AA33+AF33</f>
        <v>0</v>
      </c>
      <c r="E33" s="231">
        <f>H33+K33+N33+Q33+U33+V33+Y33+AB33+AG33</f>
        <v>0</v>
      </c>
      <c r="F33" s="231">
        <f t="shared" si="12"/>
        <v>0</v>
      </c>
      <c r="G33" s="231">
        <v>0</v>
      </c>
      <c r="H33" s="230">
        <v>0</v>
      </c>
      <c r="I33" s="231">
        <f t="shared" si="13"/>
        <v>0</v>
      </c>
      <c r="J33" s="231">
        <v>0</v>
      </c>
      <c r="K33" s="230">
        <v>0</v>
      </c>
      <c r="L33" s="231">
        <f t="shared" si="14"/>
        <v>0</v>
      </c>
      <c r="M33" s="230">
        <v>0</v>
      </c>
      <c r="N33" s="230">
        <v>0</v>
      </c>
      <c r="O33" s="231">
        <f t="shared" si="15"/>
        <v>0</v>
      </c>
      <c r="P33" s="230">
        <v>0</v>
      </c>
      <c r="Q33" s="230">
        <v>0</v>
      </c>
      <c r="R33" s="231">
        <f>SUM(S33:V33)</f>
        <v>0</v>
      </c>
      <c r="S33" s="230">
        <v>0</v>
      </c>
      <c r="T33" s="231">
        <v>0</v>
      </c>
      <c r="U33" s="231">
        <v>0</v>
      </c>
      <c r="V33" s="231">
        <v>0</v>
      </c>
      <c r="W33" s="231">
        <f t="shared" si="17"/>
        <v>0</v>
      </c>
      <c r="X33" s="230">
        <v>0</v>
      </c>
      <c r="Y33" s="231">
        <v>0</v>
      </c>
      <c r="Z33" s="231">
        <f t="shared" si="18"/>
        <v>0</v>
      </c>
      <c r="AA33" s="230">
        <v>0</v>
      </c>
      <c r="AB33" s="230">
        <v>0</v>
      </c>
      <c r="AC33" s="275"/>
      <c r="AD33" s="229" t="s">
        <v>117</v>
      </c>
      <c r="AE33" s="231">
        <f t="shared" si="19"/>
        <v>0</v>
      </c>
      <c r="AF33" s="231">
        <v>0</v>
      </c>
      <c r="AG33" s="230">
        <v>0</v>
      </c>
      <c r="AI33" s="231">
        <v>0</v>
      </c>
      <c r="AJ33" s="230">
        <v>0</v>
      </c>
      <c r="AK33" s="230">
        <v>0</v>
      </c>
      <c r="AL33" s="230">
        <v>0</v>
      </c>
      <c r="AM33" s="231">
        <v>0</v>
      </c>
      <c r="AN33" s="230">
        <v>0</v>
      </c>
      <c r="AO33" s="231">
        <v>0</v>
      </c>
      <c r="AP33" s="231">
        <f>AO33-AQ33</f>
        <v>0</v>
      </c>
      <c r="AQ33" s="230">
        <v>0</v>
      </c>
      <c r="AR33" s="231">
        <f t="shared" si="4"/>
        <v>0</v>
      </c>
      <c r="AS33" s="231">
        <f t="shared" ref="AS33" si="40">IFERROR(G33/D33*100,0)</f>
        <v>0</v>
      </c>
      <c r="AT33" s="231">
        <f t="shared" ref="AT33" si="41">IFERROR(H33/E33*100,0)</f>
        <v>0</v>
      </c>
      <c r="AU33" s="231">
        <f t="shared" si="39"/>
        <v>0</v>
      </c>
      <c r="AV33" s="231">
        <f t="shared" si="39"/>
        <v>0</v>
      </c>
      <c r="AW33" s="231">
        <f t="shared" si="39"/>
        <v>0</v>
      </c>
      <c r="AX33" s="230">
        <v>0</v>
      </c>
    </row>
    <row r="34" spans="1:50" s="172" customFormat="1" ht="19.5" customHeight="1">
      <c r="A34" s="421" t="s">
        <v>87</v>
      </c>
      <c r="B34" s="423"/>
      <c r="C34" s="162">
        <f>SUM(C35:C37)</f>
        <v>139</v>
      </c>
      <c r="D34" s="162">
        <f t="shared" ref="D34:AG34" si="42">SUM(D35:D37)</f>
        <v>70</v>
      </c>
      <c r="E34" s="162">
        <f t="shared" si="42"/>
        <v>69</v>
      </c>
      <c r="F34" s="162">
        <f t="shared" si="42"/>
        <v>23</v>
      </c>
      <c r="G34" s="162">
        <f t="shared" si="42"/>
        <v>11</v>
      </c>
      <c r="H34" s="162">
        <f t="shared" si="42"/>
        <v>12</v>
      </c>
      <c r="I34" s="162">
        <f t="shared" si="42"/>
        <v>22</v>
      </c>
      <c r="J34" s="162">
        <f t="shared" si="42"/>
        <v>13</v>
      </c>
      <c r="K34" s="162">
        <f t="shared" si="42"/>
        <v>9</v>
      </c>
      <c r="L34" s="162">
        <f t="shared" si="42"/>
        <v>5</v>
      </c>
      <c r="M34" s="162">
        <f t="shared" si="42"/>
        <v>0</v>
      </c>
      <c r="N34" s="162">
        <f t="shared" si="42"/>
        <v>5</v>
      </c>
      <c r="O34" s="162">
        <f t="shared" si="42"/>
        <v>5</v>
      </c>
      <c r="P34" s="162">
        <f t="shared" si="42"/>
        <v>5</v>
      </c>
      <c r="Q34" s="162">
        <f t="shared" si="42"/>
        <v>0</v>
      </c>
      <c r="R34" s="162">
        <f t="shared" si="42"/>
        <v>79</v>
      </c>
      <c r="S34" s="162">
        <f t="shared" si="42"/>
        <v>37</v>
      </c>
      <c r="T34" s="162">
        <f t="shared" si="42"/>
        <v>0</v>
      </c>
      <c r="U34" s="162">
        <f t="shared" si="42"/>
        <v>42</v>
      </c>
      <c r="V34" s="162">
        <f t="shared" si="42"/>
        <v>0</v>
      </c>
      <c r="W34" s="162">
        <f t="shared" si="42"/>
        <v>0</v>
      </c>
      <c r="X34" s="162">
        <f t="shared" si="42"/>
        <v>0</v>
      </c>
      <c r="Y34" s="162">
        <f t="shared" si="42"/>
        <v>0</v>
      </c>
      <c r="Z34" s="162">
        <f t="shared" si="42"/>
        <v>5</v>
      </c>
      <c r="AA34" s="162">
        <f t="shared" si="42"/>
        <v>4</v>
      </c>
      <c r="AB34" s="162">
        <f t="shared" si="42"/>
        <v>1</v>
      </c>
      <c r="AC34" s="421" t="s">
        <v>87</v>
      </c>
      <c r="AD34" s="423"/>
      <c r="AE34" s="162">
        <f t="shared" si="42"/>
        <v>0</v>
      </c>
      <c r="AF34" s="162">
        <f t="shared" si="42"/>
        <v>0</v>
      </c>
      <c r="AG34" s="162">
        <f t="shared" si="42"/>
        <v>0</v>
      </c>
      <c r="AH34" s="170"/>
      <c r="AI34" s="162">
        <f>SUM(AI35:AI37)</f>
        <v>2</v>
      </c>
      <c r="AJ34" s="162">
        <f t="shared" ref="AJ34:AQ34" si="43">SUM(AJ35:AJ37)</f>
        <v>0</v>
      </c>
      <c r="AK34" s="162">
        <f t="shared" si="43"/>
        <v>2</v>
      </c>
      <c r="AL34" s="162">
        <f t="shared" si="43"/>
        <v>0</v>
      </c>
      <c r="AM34" s="162">
        <f t="shared" si="43"/>
        <v>0</v>
      </c>
      <c r="AN34" s="162">
        <f t="shared" si="43"/>
        <v>22</v>
      </c>
      <c r="AO34" s="162">
        <f t="shared" si="43"/>
        <v>81</v>
      </c>
      <c r="AP34" s="162">
        <f t="shared" si="43"/>
        <v>52</v>
      </c>
      <c r="AQ34" s="162">
        <f t="shared" si="43"/>
        <v>29</v>
      </c>
      <c r="AR34" s="171">
        <f t="shared" si="4"/>
        <v>16.546762589928058</v>
      </c>
      <c r="AS34" s="171">
        <f>G34/D34*100</f>
        <v>15.714285714285714</v>
      </c>
      <c r="AT34" s="171">
        <f>H34/E34*100</f>
        <v>17.391304347826086</v>
      </c>
      <c r="AU34" s="171">
        <f t="shared" si="8"/>
        <v>58.273381294964032</v>
      </c>
      <c r="AV34" s="171">
        <f t="shared" si="5"/>
        <v>55.714285714285715</v>
      </c>
      <c r="AW34" s="171">
        <f t="shared" si="6"/>
        <v>60.869565217391312</v>
      </c>
      <c r="AX34" s="162">
        <v>0</v>
      </c>
    </row>
    <row r="35" spans="1:50" s="220" customFormat="1" ht="19.5" customHeight="1">
      <c r="A35" s="240"/>
      <c r="B35" s="216" t="s">
        <v>65</v>
      </c>
      <c r="C35" s="218">
        <f t="shared" si="9"/>
        <v>67</v>
      </c>
      <c r="D35" s="218">
        <f>G35+J35+M35+P35+S35+T35+X35+AA35+AF35</f>
        <v>39</v>
      </c>
      <c r="E35" s="218">
        <f>H35+K35+N35+Q35+U35+V35+Y35+AB35+AG35</f>
        <v>28</v>
      </c>
      <c r="F35" s="218">
        <f t="shared" si="12"/>
        <v>13</v>
      </c>
      <c r="G35" s="218">
        <v>6</v>
      </c>
      <c r="H35" s="218">
        <v>7</v>
      </c>
      <c r="I35" s="218">
        <f t="shared" si="13"/>
        <v>10</v>
      </c>
      <c r="J35" s="218">
        <v>9</v>
      </c>
      <c r="K35" s="218">
        <v>1</v>
      </c>
      <c r="L35" s="218">
        <f t="shared" si="14"/>
        <v>3</v>
      </c>
      <c r="M35" s="217">
        <v>0</v>
      </c>
      <c r="N35" s="217">
        <v>3</v>
      </c>
      <c r="O35" s="218">
        <f t="shared" si="15"/>
        <v>4</v>
      </c>
      <c r="P35" s="218">
        <v>4</v>
      </c>
      <c r="Q35" s="217">
        <v>0</v>
      </c>
      <c r="R35" s="218">
        <f>SUM(S35:V35)</f>
        <v>35</v>
      </c>
      <c r="S35" s="218">
        <v>18</v>
      </c>
      <c r="T35" s="218">
        <v>0</v>
      </c>
      <c r="U35" s="218">
        <v>17</v>
      </c>
      <c r="V35" s="218">
        <v>0</v>
      </c>
      <c r="W35" s="218">
        <f t="shared" si="17"/>
        <v>0</v>
      </c>
      <c r="X35" s="218">
        <v>0</v>
      </c>
      <c r="Y35" s="218">
        <v>0</v>
      </c>
      <c r="Z35" s="218">
        <f t="shared" si="18"/>
        <v>2</v>
      </c>
      <c r="AA35" s="218">
        <v>2</v>
      </c>
      <c r="AB35" s="217">
        <v>0</v>
      </c>
      <c r="AC35" s="240"/>
      <c r="AD35" s="216" t="s">
        <v>65</v>
      </c>
      <c r="AE35" s="218">
        <f t="shared" si="19"/>
        <v>0</v>
      </c>
      <c r="AF35" s="218">
        <v>0</v>
      </c>
      <c r="AG35" s="217">
        <v>0</v>
      </c>
      <c r="AI35" s="218">
        <f>AJ35+AK35+AL35+AM35</f>
        <v>2</v>
      </c>
      <c r="AJ35" s="218">
        <v>0</v>
      </c>
      <c r="AK35" s="217">
        <v>2</v>
      </c>
      <c r="AL35" s="218">
        <v>0</v>
      </c>
      <c r="AM35" s="218">
        <v>0</v>
      </c>
      <c r="AN35" s="218">
        <v>12</v>
      </c>
      <c r="AO35" s="218">
        <v>37</v>
      </c>
      <c r="AP35" s="218">
        <f>AO35-AQ35</f>
        <v>22</v>
      </c>
      <c r="AQ35" s="217">
        <v>15</v>
      </c>
      <c r="AR35" s="223">
        <f t="shared" si="4"/>
        <v>19.402985074626866</v>
      </c>
      <c r="AS35" s="211">
        <f t="shared" si="4"/>
        <v>15.384615384615385</v>
      </c>
      <c r="AT35" s="223">
        <f t="shared" ref="AT35:AT37" si="44">IFERROR(H35/E35*100,0)</f>
        <v>25</v>
      </c>
      <c r="AU35" s="222">
        <f t="shared" si="8"/>
        <v>55.223880597014926</v>
      </c>
      <c r="AV35" s="222">
        <f t="shared" si="5"/>
        <v>51.282051282051277</v>
      </c>
      <c r="AW35" s="222">
        <f t="shared" si="6"/>
        <v>60.714285714285708</v>
      </c>
      <c r="AX35" s="217">
        <v>0</v>
      </c>
    </row>
    <row r="36" spans="1:50" s="208" customFormat="1" ht="19.5" customHeight="1">
      <c r="A36" s="243"/>
      <c r="B36" s="204" t="s">
        <v>66</v>
      </c>
      <c r="C36" s="207">
        <f t="shared" si="9"/>
        <v>60</v>
      </c>
      <c r="D36" s="207">
        <f>G36+J36+M36+P36+S36+T36+X36+AA36+AF36</f>
        <v>24</v>
      </c>
      <c r="E36" s="207">
        <f>H36+K36+N36+Q36+U36+V36+Y36+AB36+AG36</f>
        <v>36</v>
      </c>
      <c r="F36" s="207">
        <f t="shared" si="12"/>
        <v>7</v>
      </c>
      <c r="G36" s="207">
        <v>3</v>
      </c>
      <c r="H36" s="205">
        <v>4</v>
      </c>
      <c r="I36" s="207">
        <f t="shared" si="13"/>
        <v>12</v>
      </c>
      <c r="J36" s="207">
        <v>4</v>
      </c>
      <c r="K36" s="205">
        <v>8</v>
      </c>
      <c r="L36" s="207">
        <f t="shared" si="14"/>
        <v>2</v>
      </c>
      <c r="M36" s="205">
        <v>0</v>
      </c>
      <c r="N36" s="205">
        <v>2</v>
      </c>
      <c r="O36" s="207">
        <f t="shared" si="15"/>
        <v>1</v>
      </c>
      <c r="P36" s="207">
        <v>1</v>
      </c>
      <c r="Q36" s="205">
        <v>0</v>
      </c>
      <c r="R36" s="207">
        <f>SUM(S36:V36)</f>
        <v>37</v>
      </c>
      <c r="S36" s="207">
        <v>15</v>
      </c>
      <c r="T36" s="205">
        <v>0</v>
      </c>
      <c r="U36" s="207">
        <v>22</v>
      </c>
      <c r="V36" s="207">
        <v>0</v>
      </c>
      <c r="W36" s="207">
        <f t="shared" si="17"/>
        <v>0</v>
      </c>
      <c r="X36" s="205">
        <v>0</v>
      </c>
      <c r="Y36" s="207">
        <v>0</v>
      </c>
      <c r="Z36" s="207">
        <f t="shared" si="18"/>
        <v>1</v>
      </c>
      <c r="AA36" s="207">
        <v>1</v>
      </c>
      <c r="AB36" s="205">
        <v>0</v>
      </c>
      <c r="AC36" s="243"/>
      <c r="AD36" s="204" t="s">
        <v>66</v>
      </c>
      <c r="AE36" s="207">
        <f t="shared" si="19"/>
        <v>0</v>
      </c>
      <c r="AF36" s="207">
        <v>0</v>
      </c>
      <c r="AG36" s="205">
        <v>0</v>
      </c>
      <c r="AI36" s="207">
        <f>AJ36+AK36+AL36+AM36</f>
        <v>0</v>
      </c>
      <c r="AJ36" s="205">
        <v>0</v>
      </c>
      <c r="AK36" s="205">
        <v>0</v>
      </c>
      <c r="AL36" s="205">
        <v>0</v>
      </c>
      <c r="AM36" s="207">
        <v>0</v>
      </c>
      <c r="AN36" s="205">
        <v>7</v>
      </c>
      <c r="AO36" s="207">
        <v>37</v>
      </c>
      <c r="AP36" s="207">
        <f>AO36-AQ36</f>
        <v>24</v>
      </c>
      <c r="AQ36" s="205">
        <v>13</v>
      </c>
      <c r="AR36" s="211">
        <f t="shared" si="4"/>
        <v>11.666666666666666</v>
      </c>
      <c r="AS36" s="211">
        <f t="shared" ref="AS36:AS37" si="45">IFERROR(G36/D36*100,0)</f>
        <v>12.5</v>
      </c>
      <c r="AT36" s="211">
        <f t="shared" si="44"/>
        <v>11.111111111111111</v>
      </c>
      <c r="AU36" s="211">
        <f t="shared" si="8"/>
        <v>61.666666666666671</v>
      </c>
      <c r="AV36" s="211">
        <f t="shared" si="5"/>
        <v>62.5</v>
      </c>
      <c r="AW36" s="211">
        <f t="shared" si="6"/>
        <v>61.111111111111114</v>
      </c>
      <c r="AX36" s="205">
        <v>0</v>
      </c>
    </row>
    <row r="37" spans="1:50" s="232" customFormat="1" ht="19.5" customHeight="1">
      <c r="A37" s="275"/>
      <c r="B37" s="229" t="s">
        <v>67</v>
      </c>
      <c r="C37" s="231">
        <f t="shared" si="9"/>
        <v>12</v>
      </c>
      <c r="D37" s="231">
        <f>G37+J37+M37+P37+S37+T37+X37+AA37+AF37</f>
        <v>7</v>
      </c>
      <c r="E37" s="231">
        <f>H37+K37+N37+Q37+U37+V37+Y37+AB37+AG37</f>
        <v>5</v>
      </c>
      <c r="F37" s="231">
        <f t="shared" si="12"/>
        <v>3</v>
      </c>
      <c r="G37" s="231">
        <v>2</v>
      </c>
      <c r="H37" s="230">
        <v>1</v>
      </c>
      <c r="I37" s="231">
        <f t="shared" si="13"/>
        <v>0</v>
      </c>
      <c r="J37" s="231">
        <v>0</v>
      </c>
      <c r="K37" s="230">
        <v>0</v>
      </c>
      <c r="L37" s="231">
        <f t="shared" si="14"/>
        <v>0</v>
      </c>
      <c r="M37" s="230">
        <v>0</v>
      </c>
      <c r="N37" s="230">
        <v>0</v>
      </c>
      <c r="O37" s="231">
        <f t="shared" si="15"/>
        <v>0</v>
      </c>
      <c r="P37" s="230">
        <v>0</v>
      </c>
      <c r="Q37" s="230">
        <v>0</v>
      </c>
      <c r="R37" s="231">
        <f>SUM(S37:V37)</f>
        <v>7</v>
      </c>
      <c r="S37" s="231">
        <v>4</v>
      </c>
      <c r="T37" s="230">
        <v>0</v>
      </c>
      <c r="U37" s="231">
        <v>3</v>
      </c>
      <c r="V37" s="231">
        <v>0</v>
      </c>
      <c r="W37" s="231">
        <f t="shared" si="17"/>
        <v>0</v>
      </c>
      <c r="X37" s="230">
        <v>0</v>
      </c>
      <c r="Y37" s="231">
        <v>0</v>
      </c>
      <c r="Z37" s="231">
        <f t="shared" si="18"/>
        <v>2</v>
      </c>
      <c r="AA37" s="231">
        <v>1</v>
      </c>
      <c r="AB37" s="230">
        <v>1</v>
      </c>
      <c r="AC37" s="275"/>
      <c r="AD37" s="229" t="s">
        <v>67</v>
      </c>
      <c r="AE37" s="231">
        <f t="shared" si="19"/>
        <v>0</v>
      </c>
      <c r="AF37" s="230">
        <v>0</v>
      </c>
      <c r="AG37" s="230">
        <v>0</v>
      </c>
      <c r="AI37" s="230">
        <f>AJ37+AK37+AL37+AM37</f>
        <v>0</v>
      </c>
      <c r="AJ37" s="230">
        <v>0</v>
      </c>
      <c r="AK37" s="230">
        <v>0</v>
      </c>
      <c r="AL37" s="230">
        <v>0</v>
      </c>
      <c r="AM37" s="231">
        <v>0</v>
      </c>
      <c r="AN37" s="230">
        <v>3</v>
      </c>
      <c r="AO37" s="230">
        <v>7</v>
      </c>
      <c r="AP37" s="231">
        <f>AO37-AQ37</f>
        <v>6</v>
      </c>
      <c r="AQ37" s="230">
        <v>1</v>
      </c>
      <c r="AR37" s="236">
        <f t="shared" si="4"/>
        <v>25</v>
      </c>
      <c r="AS37" s="236">
        <f t="shared" si="45"/>
        <v>28.571428571428569</v>
      </c>
      <c r="AT37" s="236">
        <f t="shared" si="44"/>
        <v>20</v>
      </c>
      <c r="AU37" s="236">
        <f t="shared" si="8"/>
        <v>58.333333333333336</v>
      </c>
      <c r="AV37" s="236">
        <f t="shared" si="5"/>
        <v>57.142857142857139</v>
      </c>
      <c r="AW37" s="236">
        <f t="shared" si="6"/>
        <v>60</v>
      </c>
      <c r="AX37" s="230">
        <v>0</v>
      </c>
    </row>
    <row r="38" spans="1:50" s="172" customFormat="1" ht="19.5" customHeight="1">
      <c r="A38" s="421" t="s">
        <v>88</v>
      </c>
      <c r="B38" s="423"/>
      <c r="C38" s="163">
        <f>SUM(C39:C45)</f>
        <v>605</v>
      </c>
      <c r="D38" s="163">
        <f t="shared" ref="D38:AG38" si="46">SUM(D39:D45)</f>
        <v>298</v>
      </c>
      <c r="E38" s="163">
        <f t="shared" si="46"/>
        <v>307</v>
      </c>
      <c r="F38" s="163">
        <f t="shared" si="46"/>
        <v>145</v>
      </c>
      <c r="G38" s="163">
        <f t="shared" si="46"/>
        <v>70</v>
      </c>
      <c r="H38" s="163">
        <f t="shared" si="46"/>
        <v>75</v>
      </c>
      <c r="I38" s="163">
        <f t="shared" si="46"/>
        <v>129</v>
      </c>
      <c r="J38" s="163">
        <f t="shared" si="46"/>
        <v>46</v>
      </c>
      <c r="K38" s="163">
        <f t="shared" si="46"/>
        <v>83</v>
      </c>
      <c r="L38" s="163">
        <f t="shared" si="46"/>
        <v>7</v>
      </c>
      <c r="M38" s="163">
        <f t="shared" si="46"/>
        <v>3</v>
      </c>
      <c r="N38" s="162">
        <f t="shared" si="46"/>
        <v>4</v>
      </c>
      <c r="O38" s="163">
        <f t="shared" si="46"/>
        <v>13</v>
      </c>
      <c r="P38" s="163">
        <f t="shared" si="46"/>
        <v>12</v>
      </c>
      <c r="Q38" s="163">
        <f t="shared" si="46"/>
        <v>1</v>
      </c>
      <c r="R38" s="163">
        <f t="shared" si="46"/>
        <v>305</v>
      </c>
      <c r="S38" s="163">
        <f t="shared" si="46"/>
        <v>165</v>
      </c>
      <c r="T38" s="163">
        <f t="shared" si="46"/>
        <v>0</v>
      </c>
      <c r="U38" s="163">
        <f t="shared" si="46"/>
        <v>139</v>
      </c>
      <c r="V38" s="163">
        <f t="shared" si="46"/>
        <v>1</v>
      </c>
      <c r="W38" s="163">
        <f t="shared" si="46"/>
        <v>0</v>
      </c>
      <c r="X38" s="163">
        <f t="shared" si="46"/>
        <v>0</v>
      </c>
      <c r="Y38" s="163">
        <f t="shared" si="46"/>
        <v>0</v>
      </c>
      <c r="Z38" s="163">
        <f t="shared" si="46"/>
        <v>6</v>
      </c>
      <c r="AA38" s="163">
        <f t="shared" si="46"/>
        <v>2</v>
      </c>
      <c r="AB38" s="162">
        <f t="shared" si="46"/>
        <v>4</v>
      </c>
      <c r="AC38" s="421" t="s">
        <v>88</v>
      </c>
      <c r="AD38" s="423"/>
      <c r="AE38" s="163">
        <f t="shared" si="46"/>
        <v>0</v>
      </c>
      <c r="AF38" s="163">
        <f t="shared" si="46"/>
        <v>0</v>
      </c>
      <c r="AG38" s="162">
        <f t="shared" si="46"/>
        <v>0</v>
      </c>
      <c r="AH38" s="170"/>
      <c r="AI38" s="163">
        <f>SUM(AI39:AI45)</f>
        <v>1</v>
      </c>
      <c r="AJ38" s="163">
        <f t="shared" ref="AJ38:AQ38" si="47">SUM(AJ39:AJ45)</f>
        <v>0</v>
      </c>
      <c r="AK38" s="163">
        <f t="shared" si="47"/>
        <v>0</v>
      </c>
      <c r="AL38" s="163">
        <f t="shared" si="47"/>
        <v>1</v>
      </c>
      <c r="AM38" s="163">
        <f t="shared" si="47"/>
        <v>0</v>
      </c>
      <c r="AN38" s="163">
        <f t="shared" si="47"/>
        <v>144</v>
      </c>
      <c r="AO38" s="163">
        <f t="shared" si="47"/>
        <v>306</v>
      </c>
      <c r="AP38" s="163">
        <f t="shared" si="47"/>
        <v>209</v>
      </c>
      <c r="AQ38" s="162">
        <f t="shared" si="47"/>
        <v>97</v>
      </c>
      <c r="AR38" s="171">
        <f t="shared" si="4"/>
        <v>23.966942148760332</v>
      </c>
      <c r="AS38" s="171">
        <f>G38/D38*100</f>
        <v>23.48993288590604</v>
      </c>
      <c r="AT38" s="171">
        <f>H38/E38*100</f>
        <v>24.429967426710096</v>
      </c>
      <c r="AU38" s="171">
        <f t="shared" si="8"/>
        <v>50.578512396694222</v>
      </c>
      <c r="AV38" s="171">
        <f t="shared" si="5"/>
        <v>55.369127516778526</v>
      </c>
      <c r="AW38" s="171">
        <f t="shared" si="6"/>
        <v>45.928338762214985</v>
      </c>
      <c r="AX38" s="162">
        <v>0</v>
      </c>
    </row>
    <row r="39" spans="1:50" s="220" customFormat="1" ht="19.5" customHeight="1">
      <c r="A39" s="215"/>
      <c r="B39" s="216" t="s">
        <v>118</v>
      </c>
      <c r="C39" s="218">
        <f t="shared" si="9"/>
        <v>203</v>
      </c>
      <c r="D39" s="218">
        <f t="shared" ref="D39:D45" si="48">G39+J39+M39+P39+S39+T39+X39+AA39+AF39</f>
        <v>128</v>
      </c>
      <c r="E39" s="218">
        <f t="shared" ref="E39:E45" si="49">H39+K39+N39+Q39+U39+V39+Y39+AB39+AG39</f>
        <v>75</v>
      </c>
      <c r="F39" s="218">
        <f t="shared" si="12"/>
        <v>48</v>
      </c>
      <c r="G39" s="218">
        <v>31</v>
      </c>
      <c r="H39" s="218">
        <v>17</v>
      </c>
      <c r="I39" s="218">
        <f t="shared" si="13"/>
        <v>49</v>
      </c>
      <c r="J39" s="218">
        <v>22</v>
      </c>
      <c r="K39" s="218">
        <v>27</v>
      </c>
      <c r="L39" s="218">
        <f t="shared" si="14"/>
        <v>2</v>
      </c>
      <c r="M39" s="217">
        <v>1</v>
      </c>
      <c r="N39" s="217">
        <v>1</v>
      </c>
      <c r="O39" s="218">
        <f t="shared" si="15"/>
        <v>7</v>
      </c>
      <c r="P39" s="218">
        <v>7</v>
      </c>
      <c r="Q39" s="217">
        <v>0</v>
      </c>
      <c r="R39" s="218">
        <f t="shared" ref="R39:R45" si="50">SUM(S39:V39)</f>
        <v>95</v>
      </c>
      <c r="S39" s="218">
        <v>67</v>
      </c>
      <c r="T39" s="218">
        <v>0</v>
      </c>
      <c r="U39" s="218">
        <v>28</v>
      </c>
      <c r="V39" s="218">
        <v>0</v>
      </c>
      <c r="W39" s="218">
        <f t="shared" si="17"/>
        <v>0</v>
      </c>
      <c r="X39" s="218">
        <v>0</v>
      </c>
      <c r="Y39" s="218">
        <v>0</v>
      </c>
      <c r="Z39" s="218">
        <f t="shared" si="18"/>
        <v>2</v>
      </c>
      <c r="AA39" s="218">
        <v>0</v>
      </c>
      <c r="AB39" s="217">
        <v>2</v>
      </c>
      <c r="AC39" s="215"/>
      <c r="AD39" s="216" t="s">
        <v>118</v>
      </c>
      <c r="AE39" s="218">
        <f t="shared" si="19"/>
        <v>0</v>
      </c>
      <c r="AF39" s="218">
        <v>0</v>
      </c>
      <c r="AG39" s="217">
        <v>0</v>
      </c>
      <c r="AI39" s="218">
        <f t="shared" ref="AI39:AI45" si="51">AJ39+AK39+AL39+AM39</f>
        <v>0</v>
      </c>
      <c r="AJ39" s="218">
        <v>0</v>
      </c>
      <c r="AK39" s="217">
        <v>0</v>
      </c>
      <c r="AL39" s="218">
        <v>0</v>
      </c>
      <c r="AM39" s="218">
        <v>0</v>
      </c>
      <c r="AN39" s="218">
        <v>47</v>
      </c>
      <c r="AO39" s="218">
        <v>95</v>
      </c>
      <c r="AP39" s="218">
        <f t="shared" ref="AP39:AP45" si="52">AO39-AQ39</f>
        <v>58</v>
      </c>
      <c r="AQ39" s="217">
        <v>37</v>
      </c>
      <c r="AR39" s="223">
        <f t="shared" si="4"/>
        <v>23.645320197044335</v>
      </c>
      <c r="AS39" s="222">
        <f t="shared" ref="AS39:AS45" si="53">IFERROR(G39/D39*100,0)</f>
        <v>24.21875</v>
      </c>
      <c r="AT39" s="223">
        <f t="shared" ref="AT39:AT45" si="54">IFERROR(H39/E39*100,0)</f>
        <v>22.666666666666664</v>
      </c>
      <c r="AU39" s="222">
        <f t="shared" si="8"/>
        <v>46.798029556650242</v>
      </c>
      <c r="AV39" s="222">
        <f t="shared" si="5"/>
        <v>52.34375</v>
      </c>
      <c r="AW39" s="222">
        <f t="shared" si="6"/>
        <v>37.333333333333336</v>
      </c>
      <c r="AX39" s="217">
        <v>0</v>
      </c>
    </row>
    <row r="40" spans="1:50" s="208" customFormat="1" ht="19.5" customHeight="1">
      <c r="A40" s="227"/>
      <c r="B40" s="204" t="s">
        <v>68</v>
      </c>
      <c r="C40" s="207">
        <f t="shared" si="9"/>
        <v>135</v>
      </c>
      <c r="D40" s="207">
        <f t="shared" si="48"/>
        <v>54</v>
      </c>
      <c r="E40" s="207">
        <f t="shared" si="49"/>
        <v>81</v>
      </c>
      <c r="F40" s="207">
        <f t="shared" si="12"/>
        <v>44</v>
      </c>
      <c r="G40" s="207">
        <v>15</v>
      </c>
      <c r="H40" s="207">
        <v>29</v>
      </c>
      <c r="I40" s="207">
        <f t="shared" si="13"/>
        <v>26</v>
      </c>
      <c r="J40" s="207">
        <v>10</v>
      </c>
      <c r="K40" s="207">
        <v>16</v>
      </c>
      <c r="L40" s="207">
        <f t="shared" si="14"/>
        <v>3</v>
      </c>
      <c r="M40" s="205">
        <v>1</v>
      </c>
      <c r="N40" s="205">
        <v>2</v>
      </c>
      <c r="O40" s="207">
        <f t="shared" si="15"/>
        <v>1</v>
      </c>
      <c r="P40" s="207">
        <v>1</v>
      </c>
      <c r="Q40" s="205">
        <v>0</v>
      </c>
      <c r="R40" s="207">
        <f t="shared" si="50"/>
        <v>60</v>
      </c>
      <c r="S40" s="207">
        <v>27</v>
      </c>
      <c r="T40" s="207">
        <v>0</v>
      </c>
      <c r="U40" s="207">
        <v>33</v>
      </c>
      <c r="V40" s="207">
        <v>0</v>
      </c>
      <c r="W40" s="207">
        <f t="shared" si="17"/>
        <v>0</v>
      </c>
      <c r="X40" s="205">
        <v>0</v>
      </c>
      <c r="Y40" s="207">
        <v>0</v>
      </c>
      <c r="Z40" s="207">
        <f t="shared" si="18"/>
        <v>1</v>
      </c>
      <c r="AA40" s="207">
        <v>0</v>
      </c>
      <c r="AB40" s="205">
        <v>1</v>
      </c>
      <c r="AC40" s="227"/>
      <c r="AD40" s="204" t="s">
        <v>68</v>
      </c>
      <c r="AE40" s="207">
        <f t="shared" si="19"/>
        <v>0</v>
      </c>
      <c r="AF40" s="207">
        <v>0</v>
      </c>
      <c r="AG40" s="205">
        <v>0</v>
      </c>
      <c r="AI40" s="207">
        <f t="shared" si="51"/>
        <v>0</v>
      </c>
      <c r="AJ40" s="207">
        <v>0</v>
      </c>
      <c r="AK40" s="205">
        <v>0</v>
      </c>
      <c r="AL40" s="207">
        <v>0</v>
      </c>
      <c r="AM40" s="207">
        <v>0</v>
      </c>
      <c r="AN40" s="207">
        <v>44</v>
      </c>
      <c r="AO40" s="207">
        <v>60</v>
      </c>
      <c r="AP40" s="207">
        <f t="shared" si="52"/>
        <v>42</v>
      </c>
      <c r="AQ40" s="205">
        <v>18</v>
      </c>
      <c r="AR40" s="211">
        <f t="shared" si="4"/>
        <v>32.592592592592595</v>
      </c>
      <c r="AS40" s="210">
        <f t="shared" si="53"/>
        <v>27.777777777777779</v>
      </c>
      <c r="AT40" s="211">
        <f t="shared" si="54"/>
        <v>35.802469135802468</v>
      </c>
      <c r="AU40" s="210">
        <f t="shared" si="8"/>
        <v>44.444444444444443</v>
      </c>
      <c r="AV40" s="210">
        <f t="shared" si="5"/>
        <v>50</v>
      </c>
      <c r="AW40" s="210">
        <f t="shared" si="6"/>
        <v>40.74074074074074</v>
      </c>
      <c r="AX40" s="205">
        <v>0</v>
      </c>
    </row>
    <row r="41" spans="1:50" s="208" customFormat="1" ht="19.5" customHeight="1">
      <c r="A41" s="277"/>
      <c r="B41" s="204" t="s">
        <v>69</v>
      </c>
      <c r="C41" s="207">
        <f t="shared" si="9"/>
        <v>65</v>
      </c>
      <c r="D41" s="207">
        <f t="shared" si="48"/>
        <v>17</v>
      </c>
      <c r="E41" s="207">
        <f t="shared" si="49"/>
        <v>48</v>
      </c>
      <c r="F41" s="207">
        <f t="shared" si="12"/>
        <v>16</v>
      </c>
      <c r="G41" s="207">
        <v>6</v>
      </c>
      <c r="H41" s="207">
        <v>10</v>
      </c>
      <c r="I41" s="207">
        <f t="shared" si="13"/>
        <v>23</v>
      </c>
      <c r="J41" s="207">
        <v>4</v>
      </c>
      <c r="K41" s="207">
        <v>19</v>
      </c>
      <c r="L41" s="207">
        <f t="shared" si="14"/>
        <v>1</v>
      </c>
      <c r="M41" s="205">
        <v>0</v>
      </c>
      <c r="N41" s="205">
        <v>1</v>
      </c>
      <c r="O41" s="207">
        <f t="shared" si="15"/>
        <v>1</v>
      </c>
      <c r="P41" s="207">
        <v>1</v>
      </c>
      <c r="Q41" s="205">
        <v>0</v>
      </c>
      <c r="R41" s="207">
        <f t="shared" si="50"/>
        <v>23</v>
      </c>
      <c r="S41" s="207">
        <v>5</v>
      </c>
      <c r="T41" s="207">
        <v>0</v>
      </c>
      <c r="U41" s="207">
        <v>18</v>
      </c>
      <c r="V41" s="207">
        <v>0</v>
      </c>
      <c r="W41" s="207">
        <f t="shared" si="17"/>
        <v>0</v>
      </c>
      <c r="X41" s="205">
        <v>0</v>
      </c>
      <c r="Y41" s="205">
        <v>0</v>
      </c>
      <c r="Z41" s="207">
        <f t="shared" si="18"/>
        <v>1</v>
      </c>
      <c r="AA41" s="205">
        <v>1</v>
      </c>
      <c r="AB41" s="205">
        <v>0</v>
      </c>
      <c r="AC41" s="277"/>
      <c r="AD41" s="204" t="s">
        <v>69</v>
      </c>
      <c r="AE41" s="207">
        <f t="shared" si="19"/>
        <v>0</v>
      </c>
      <c r="AF41" s="207">
        <v>0</v>
      </c>
      <c r="AG41" s="205">
        <v>0</v>
      </c>
      <c r="AI41" s="207">
        <f t="shared" si="51"/>
        <v>1</v>
      </c>
      <c r="AJ41" s="207">
        <v>0</v>
      </c>
      <c r="AK41" s="205">
        <v>0</v>
      </c>
      <c r="AL41" s="207">
        <v>1</v>
      </c>
      <c r="AM41" s="207">
        <v>0</v>
      </c>
      <c r="AN41" s="207">
        <v>16</v>
      </c>
      <c r="AO41" s="207">
        <v>24</v>
      </c>
      <c r="AP41" s="207">
        <f t="shared" si="52"/>
        <v>13</v>
      </c>
      <c r="AQ41" s="205">
        <v>11</v>
      </c>
      <c r="AR41" s="211">
        <f t="shared" si="4"/>
        <v>24.615384615384617</v>
      </c>
      <c r="AS41" s="210">
        <f t="shared" si="53"/>
        <v>35.294117647058826</v>
      </c>
      <c r="AT41" s="211">
        <f t="shared" si="54"/>
        <v>20.833333333333336</v>
      </c>
      <c r="AU41" s="210">
        <f t="shared" si="8"/>
        <v>36.923076923076927</v>
      </c>
      <c r="AV41" s="210">
        <f t="shared" si="5"/>
        <v>29.411764705882355</v>
      </c>
      <c r="AW41" s="210">
        <f t="shared" si="6"/>
        <v>39.583333333333329</v>
      </c>
      <c r="AX41" s="205">
        <v>0</v>
      </c>
    </row>
    <row r="42" spans="1:50" s="208" customFormat="1" ht="19.5" customHeight="1">
      <c r="A42" s="227"/>
      <c r="B42" s="204" t="s">
        <v>70</v>
      </c>
      <c r="C42" s="207">
        <f t="shared" si="9"/>
        <v>0</v>
      </c>
      <c r="D42" s="207">
        <f t="shared" si="48"/>
        <v>0</v>
      </c>
      <c r="E42" s="207">
        <f t="shared" si="49"/>
        <v>0</v>
      </c>
      <c r="F42" s="207">
        <f t="shared" si="12"/>
        <v>0</v>
      </c>
      <c r="G42" s="207">
        <v>0</v>
      </c>
      <c r="H42" s="207">
        <v>0</v>
      </c>
      <c r="I42" s="207">
        <f t="shared" si="13"/>
        <v>0</v>
      </c>
      <c r="J42" s="207">
        <v>0</v>
      </c>
      <c r="K42" s="207">
        <v>0</v>
      </c>
      <c r="L42" s="207">
        <f t="shared" si="14"/>
        <v>0</v>
      </c>
      <c r="M42" s="205">
        <v>0</v>
      </c>
      <c r="N42" s="205">
        <v>0</v>
      </c>
      <c r="O42" s="207">
        <f t="shared" si="15"/>
        <v>0</v>
      </c>
      <c r="P42" s="207">
        <v>0</v>
      </c>
      <c r="Q42" s="205">
        <v>0</v>
      </c>
      <c r="R42" s="207">
        <f t="shared" si="50"/>
        <v>0</v>
      </c>
      <c r="S42" s="207">
        <v>0</v>
      </c>
      <c r="T42" s="207">
        <v>0</v>
      </c>
      <c r="U42" s="207">
        <v>0</v>
      </c>
      <c r="V42" s="207">
        <v>0</v>
      </c>
      <c r="W42" s="207">
        <f t="shared" si="17"/>
        <v>0</v>
      </c>
      <c r="X42" s="207">
        <v>0</v>
      </c>
      <c r="Y42" s="207">
        <v>0</v>
      </c>
      <c r="Z42" s="207">
        <f t="shared" si="18"/>
        <v>0</v>
      </c>
      <c r="AA42" s="207">
        <v>0</v>
      </c>
      <c r="AB42" s="205">
        <v>0</v>
      </c>
      <c r="AC42" s="227"/>
      <c r="AD42" s="204" t="s">
        <v>70</v>
      </c>
      <c r="AE42" s="207">
        <f t="shared" si="19"/>
        <v>0</v>
      </c>
      <c r="AF42" s="207">
        <v>0</v>
      </c>
      <c r="AG42" s="205">
        <v>0</v>
      </c>
      <c r="AI42" s="207">
        <f t="shared" si="51"/>
        <v>0</v>
      </c>
      <c r="AJ42" s="207">
        <v>0</v>
      </c>
      <c r="AK42" s="205">
        <v>0</v>
      </c>
      <c r="AL42" s="207">
        <v>0</v>
      </c>
      <c r="AM42" s="207">
        <v>0</v>
      </c>
      <c r="AN42" s="207">
        <v>0</v>
      </c>
      <c r="AO42" s="207">
        <v>0</v>
      </c>
      <c r="AP42" s="207">
        <f t="shared" si="52"/>
        <v>0</v>
      </c>
      <c r="AQ42" s="205">
        <v>0</v>
      </c>
      <c r="AR42" s="205">
        <f t="shared" si="4"/>
        <v>0</v>
      </c>
      <c r="AS42" s="205">
        <f t="shared" si="53"/>
        <v>0</v>
      </c>
      <c r="AT42" s="205">
        <f t="shared" si="54"/>
        <v>0</v>
      </c>
      <c r="AU42" s="205">
        <f t="shared" si="8"/>
        <v>0</v>
      </c>
      <c r="AV42" s="205">
        <f t="shared" si="5"/>
        <v>0</v>
      </c>
      <c r="AW42" s="205">
        <f t="shared" si="6"/>
        <v>0</v>
      </c>
      <c r="AX42" s="205">
        <v>0</v>
      </c>
    </row>
    <row r="43" spans="1:50" s="208" customFormat="1" ht="19.5" customHeight="1">
      <c r="A43" s="227"/>
      <c r="B43" s="204" t="s">
        <v>71</v>
      </c>
      <c r="C43" s="207">
        <f t="shared" si="9"/>
        <v>0</v>
      </c>
      <c r="D43" s="207">
        <f t="shared" si="48"/>
        <v>0</v>
      </c>
      <c r="E43" s="207">
        <f t="shared" si="49"/>
        <v>0</v>
      </c>
      <c r="F43" s="207">
        <f t="shared" si="12"/>
        <v>0</v>
      </c>
      <c r="G43" s="207">
        <v>0</v>
      </c>
      <c r="H43" s="207">
        <v>0</v>
      </c>
      <c r="I43" s="207">
        <f t="shared" si="13"/>
        <v>0</v>
      </c>
      <c r="J43" s="207">
        <v>0</v>
      </c>
      <c r="K43" s="207">
        <v>0</v>
      </c>
      <c r="L43" s="207">
        <f t="shared" si="14"/>
        <v>0</v>
      </c>
      <c r="M43" s="205">
        <v>0</v>
      </c>
      <c r="N43" s="205">
        <v>0</v>
      </c>
      <c r="O43" s="207">
        <f t="shared" si="15"/>
        <v>0</v>
      </c>
      <c r="P43" s="207">
        <v>0</v>
      </c>
      <c r="Q43" s="205">
        <v>0</v>
      </c>
      <c r="R43" s="207">
        <f t="shared" si="50"/>
        <v>0</v>
      </c>
      <c r="S43" s="207">
        <v>0</v>
      </c>
      <c r="T43" s="207">
        <v>0</v>
      </c>
      <c r="U43" s="207">
        <v>0</v>
      </c>
      <c r="V43" s="207">
        <v>0</v>
      </c>
      <c r="W43" s="207">
        <f t="shared" si="17"/>
        <v>0</v>
      </c>
      <c r="X43" s="207">
        <v>0</v>
      </c>
      <c r="Y43" s="207">
        <v>0</v>
      </c>
      <c r="Z43" s="207">
        <f t="shared" si="18"/>
        <v>0</v>
      </c>
      <c r="AA43" s="207">
        <v>0</v>
      </c>
      <c r="AB43" s="205">
        <v>0</v>
      </c>
      <c r="AC43" s="227"/>
      <c r="AD43" s="204" t="s">
        <v>71</v>
      </c>
      <c r="AE43" s="207">
        <f t="shared" si="19"/>
        <v>0</v>
      </c>
      <c r="AF43" s="207">
        <v>0</v>
      </c>
      <c r="AG43" s="205">
        <v>0</v>
      </c>
      <c r="AI43" s="207">
        <f t="shared" si="51"/>
        <v>0</v>
      </c>
      <c r="AJ43" s="207">
        <v>0</v>
      </c>
      <c r="AK43" s="205">
        <v>0</v>
      </c>
      <c r="AL43" s="207">
        <v>0</v>
      </c>
      <c r="AM43" s="207">
        <v>0</v>
      </c>
      <c r="AN43" s="207">
        <v>0</v>
      </c>
      <c r="AO43" s="207">
        <v>0</v>
      </c>
      <c r="AP43" s="207">
        <f t="shared" si="52"/>
        <v>0</v>
      </c>
      <c r="AQ43" s="205">
        <v>0</v>
      </c>
      <c r="AR43" s="205">
        <f t="shared" si="4"/>
        <v>0</v>
      </c>
      <c r="AS43" s="207">
        <f t="shared" si="53"/>
        <v>0</v>
      </c>
      <c r="AT43" s="205">
        <f t="shared" si="54"/>
        <v>0</v>
      </c>
      <c r="AU43" s="207">
        <f t="shared" si="8"/>
        <v>0</v>
      </c>
      <c r="AV43" s="207">
        <f t="shared" si="5"/>
        <v>0</v>
      </c>
      <c r="AW43" s="207">
        <f t="shared" si="6"/>
        <v>0</v>
      </c>
      <c r="AX43" s="205">
        <v>0</v>
      </c>
    </row>
    <row r="44" spans="1:50" s="208" customFormat="1" ht="19.5" customHeight="1">
      <c r="A44" s="227"/>
      <c r="B44" s="204" t="s">
        <v>119</v>
      </c>
      <c r="C44" s="207">
        <f t="shared" si="9"/>
        <v>64</v>
      </c>
      <c r="D44" s="207">
        <f t="shared" si="48"/>
        <v>40</v>
      </c>
      <c r="E44" s="207">
        <f t="shared" si="49"/>
        <v>24</v>
      </c>
      <c r="F44" s="207">
        <f t="shared" si="12"/>
        <v>14</v>
      </c>
      <c r="G44" s="207">
        <v>8</v>
      </c>
      <c r="H44" s="207">
        <v>6</v>
      </c>
      <c r="I44" s="207">
        <f t="shared" si="13"/>
        <v>5</v>
      </c>
      <c r="J44" s="207">
        <v>3</v>
      </c>
      <c r="K44" s="207">
        <v>2</v>
      </c>
      <c r="L44" s="207">
        <f t="shared" si="14"/>
        <v>0</v>
      </c>
      <c r="M44" s="205">
        <v>0</v>
      </c>
      <c r="N44" s="205">
        <v>0</v>
      </c>
      <c r="O44" s="207">
        <f t="shared" si="15"/>
        <v>0</v>
      </c>
      <c r="P44" s="207">
        <v>0</v>
      </c>
      <c r="Q44" s="205">
        <v>0</v>
      </c>
      <c r="R44" s="207">
        <f t="shared" si="50"/>
        <v>45</v>
      </c>
      <c r="S44" s="207">
        <v>29</v>
      </c>
      <c r="T44" s="207">
        <v>0</v>
      </c>
      <c r="U44" s="207">
        <v>16</v>
      </c>
      <c r="V44" s="207">
        <v>0</v>
      </c>
      <c r="W44" s="207">
        <f t="shared" si="17"/>
        <v>0</v>
      </c>
      <c r="X44" s="207">
        <v>0</v>
      </c>
      <c r="Y44" s="207">
        <v>0</v>
      </c>
      <c r="Z44" s="207">
        <f t="shared" si="18"/>
        <v>0</v>
      </c>
      <c r="AA44" s="207">
        <v>0</v>
      </c>
      <c r="AB44" s="205">
        <v>0</v>
      </c>
      <c r="AC44" s="227"/>
      <c r="AD44" s="204" t="s">
        <v>119</v>
      </c>
      <c r="AE44" s="207">
        <f t="shared" si="19"/>
        <v>0</v>
      </c>
      <c r="AF44" s="207">
        <v>0</v>
      </c>
      <c r="AG44" s="205">
        <v>0</v>
      </c>
      <c r="AI44" s="205">
        <f t="shared" si="51"/>
        <v>0</v>
      </c>
      <c r="AJ44" s="205">
        <v>0</v>
      </c>
      <c r="AK44" s="205">
        <v>0</v>
      </c>
      <c r="AL44" s="205">
        <v>0</v>
      </c>
      <c r="AM44" s="205">
        <v>0</v>
      </c>
      <c r="AN44" s="207">
        <v>14</v>
      </c>
      <c r="AO44" s="207">
        <v>45</v>
      </c>
      <c r="AP44" s="207">
        <f t="shared" si="52"/>
        <v>36</v>
      </c>
      <c r="AQ44" s="205">
        <v>9</v>
      </c>
      <c r="AR44" s="211">
        <f t="shared" si="4"/>
        <v>21.875</v>
      </c>
      <c r="AS44" s="210">
        <f t="shared" si="53"/>
        <v>20</v>
      </c>
      <c r="AT44" s="211">
        <f t="shared" si="54"/>
        <v>25</v>
      </c>
      <c r="AU44" s="210">
        <f t="shared" si="8"/>
        <v>70.3125</v>
      </c>
      <c r="AV44" s="210">
        <f t="shared" si="5"/>
        <v>72.5</v>
      </c>
      <c r="AW44" s="210">
        <f t="shared" si="6"/>
        <v>66.666666666666657</v>
      </c>
      <c r="AX44" s="205">
        <v>0</v>
      </c>
    </row>
    <row r="45" spans="1:50" s="232" customFormat="1" ht="19.5" customHeight="1">
      <c r="A45" s="228"/>
      <c r="B45" s="229" t="s">
        <v>89</v>
      </c>
      <c r="C45" s="231">
        <f t="shared" si="9"/>
        <v>138</v>
      </c>
      <c r="D45" s="231">
        <f t="shared" si="48"/>
        <v>59</v>
      </c>
      <c r="E45" s="231">
        <f t="shared" si="49"/>
        <v>79</v>
      </c>
      <c r="F45" s="231">
        <f t="shared" si="12"/>
        <v>23</v>
      </c>
      <c r="G45" s="231">
        <v>10</v>
      </c>
      <c r="H45" s="230">
        <v>13</v>
      </c>
      <c r="I45" s="231">
        <f t="shared" si="13"/>
        <v>26</v>
      </c>
      <c r="J45" s="231">
        <v>7</v>
      </c>
      <c r="K45" s="230">
        <v>19</v>
      </c>
      <c r="L45" s="231">
        <f t="shared" si="14"/>
        <v>1</v>
      </c>
      <c r="M45" s="230">
        <v>1</v>
      </c>
      <c r="N45" s="230">
        <v>0</v>
      </c>
      <c r="O45" s="231">
        <f t="shared" si="15"/>
        <v>4</v>
      </c>
      <c r="P45" s="230">
        <v>3</v>
      </c>
      <c r="Q45" s="230">
        <v>1</v>
      </c>
      <c r="R45" s="231">
        <f t="shared" si="50"/>
        <v>82</v>
      </c>
      <c r="S45" s="230">
        <v>37</v>
      </c>
      <c r="T45" s="231">
        <v>0</v>
      </c>
      <c r="U45" s="231">
        <v>44</v>
      </c>
      <c r="V45" s="231">
        <v>1</v>
      </c>
      <c r="W45" s="231">
        <f t="shared" si="17"/>
        <v>0</v>
      </c>
      <c r="X45" s="231">
        <v>0</v>
      </c>
      <c r="Y45" s="230">
        <v>0</v>
      </c>
      <c r="Z45" s="231">
        <f t="shared" si="18"/>
        <v>2</v>
      </c>
      <c r="AA45" s="230">
        <v>1</v>
      </c>
      <c r="AB45" s="230">
        <v>1</v>
      </c>
      <c r="AC45" s="228"/>
      <c r="AD45" s="229" t="s">
        <v>89</v>
      </c>
      <c r="AE45" s="231">
        <f t="shared" si="19"/>
        <v>0</v>
      </c>
      <c r="AF45" s="230">
        <v>0</v>
      </c>
      <c r="AG45" s="230">
        <v>0</v>
      </c>
      <c r="AI45" s="231">
        <f t="shared" si="51"/>
        <v>0</v>
      </c>
      <c r="AJ45" s="230">
        <v>0</v>
      </c>
      <c r="AK45" s="230">
        <v>0</v>
      </c>
      <c r="AL45" s="230">
        <v>0</v>
      </c>
      <c r="AM45" s="231">
        <v>0</v>
      </c>
      <c r="AN45" s="230">
        <v>23</v>
      </c>
      <c r="AO45" s="231">
        <v>82</v>
      </c>
      <c r="AP45" s="231">
        <f t="shared" si="52"/>
        <v>60</v>
      </c>
      <c r="AQ45" s="230">
        <v>22</v>
      </c>
      <c r="AR45" s="236">
        <f t="shared" si="4"/>
        <v>16.666666666666664</v>
      </c>
      <c r="AS45" s="236">
        <f t="shared" si="53"/>
        <v>16.949152542372879</v>
      </c>
      <c r="AT45" s="236">
        <f t="shared" si="54"/>
        <v>16.455696202531644</v>
      </c>
      <c r="AU45" s="236">
        <f t="shared" si="8"/>
        <v>59.420289855072461</v>
      </c>
      <c r="AV45" s="236">
        <f t="shared" si="5"/>
        <v>62.711864406779661</v>
      </c>
      <c r="AW45" s="236">
        <f t="shared" si="6"/>
        <v>56.962025316455701</v>
      </c>
      <c r="AX45" s="230">
        <v>0</v>
      </c>
    </row>
    <row r="46" spans="1:50" s="172" customFormat="1" ht="19.5" customHeight="1">
      <c r="A46" s="421" t="s">
        <v>90</v>
      </c>
      <c r="B46" s="423"/>
      <c r="C46" s="162">
        <f>SUM(C47:C50)</f>
        <v>75</v>
      </c>
      <c r="D46" s="162">
        <f t="shared" ref="D46:AG46" si="55">SUM(D47:D50)</f>
        <v>43</v>
      </c>
      <c r="E46" s="162">
        <f t="shared" si="55"/>
        <v>32</v>
      </c>
      <c r="F46" s="162">
        <f t="shared" si="55"/>
        <v>17</v>
      </c>
      <c r="G46" s="162">
        <f t="shared" si="55"/>
        <v>5</v>
      </c>
      <c r="H46" s="162">
        <f t="shared" si="55"/>
        <v>12</v>
      </c>
      <c r="I46" s="162">
        <f t="shared" si="55"/>
        <v>14</v>
      </c>
      <c r="J46" s="162">
        <f t="shared" si="55"/>
        <v>9</v>
      </c>
      <c r="K46" s="162">
        <f t="shared" si="55"/>
        <v>5</v>
      </c>
      <c r="L46" s="162">
        <f t="shared" si="55"/>
        <v>0</v>
      </c>
      <c r="M46" s="162">
        <f t="shared" si="55"/>
        <v>0</v>
      </c>
      <c r="N46" s="162">
        <f t="shared" si="55"/>
        <v>0</v>
      </c>
      <c r="O46" s="162">
        <f t="shared" si="55"/>
        <v>0</v>
      </c>
      <c r="P46" s="162">
        <f t="shared" si="55"/>
        <v>0</v>
      </c>
      <c r="Q46" s="162">
        <f t="shared" si="55"/>
        <v>0</v>
      </c>
      <c r="R46" s="162">
        <f t="shared" si="55"/>
        <v>41</v>
      </c>
      <c r="S46" s="162">
        <f t="shared" si="55"/>
        <v>28</v>
      </c>
      <c r="T46" s="162">
        <f t="shared" si="55"/>
        <v>0</v>
      </c>
      <c r="U46" s="162">
        <f t="shared" si="55"/>
        <v>13</v>
      </c>
      <c r="V46" s="162">
        <f t="shared" si="55"/>
        <v>0</v>
      </c>
      <c r="W46" s="162">
        <f t="shared" si="55"/>
        <v>2</v>
      </c>
      <c r="X46" s="162">
        <f t="shared" si="55"/>
        <v>0</v>
      </c>
      <c r="Y46" s="162">
        <f t="shared" si="55"/>
        <v>2</v>
      </c>
      <c r="Z46" s="162">
        <f t="shared" si="55"/>
        <v>1</v>
      </c>
      <c r="AA46" s="162">
        <f t="shared" si="55"/>
        <v>1</v>
      </c>
      <c r="AB46" s="162">
        <f t="shared" si="55"/>
        <v>0</v>
      </c>
      <c r="AC46" s="421" t="s">
        <v>90</v>
      </c>
      <c r="AD46" s="423"/>
      <c r="AE46" s="162">
        <f t="shared" si="55"/>
        <v>0</v>
      </c>
      <c r="AF46" s="162">
        <f t="shared" si="55"/>
        <v>0</v>
      </c>
      <c r="AG46" s="162">
        <f t="shared" si="55"/>
        <v>0</v>
      </c>
      <c r="AH46" s="170"/>
      <c r="AI46" s="162">
        <f>SUM(AI47:AI50)</f>
        <v>0</v>
      </c>
      <c r="AJ46" s="162">
        <f t="shared" ref="AJ46:AQ46" si="56">SUM(AJ47:AJ50)</f>
        <v>0</v>
      </c>
      <c r="AK46" s="162">
        <f t="shared" si="56"/>
        <v>0</v>
      </c>
      <c r="AL46" s="162">
        <f t="shared" si="56"/>
        <v>0</v>
      </c>
      <c r="AM46" s="162">
        <f t="shared" si="56"/>
        <v>0</v>
      </c>
      <c r="AN46" s="162">
        <f t="shared" si="56"/>
        <v>17</v>
      </c>
      <c r="AO46" s="162">
        <f t="shared" si="56"/>
        <v>41</v>
      </c>
      <c r="AP46" s="162">
        <f t="shared" si="56"/>
        <v>32</v>
      </c>
      <c r="AQ46" s="162">
        <f t="shared" si="56"/>
        <v>9</v>
      </c>
      <c r="AR46" s="171">
        <f t="shared" si="4"/>
        <v>22.666666666666664</v>
      </c>
      <c r="AS46" s="171">
        <f>G46/D46*100</f>
        <v>11.627906976744185</v>
      </c>
      <c r="AT46" s="171">
        <f>H46/E46*100</f>
        <v>37.5</v>
      </c>
      <c r="AU46" s="171">
        <f t="shared" si="8"/>
        <v>54.666666666666664</v>
      </c>
      <c r="AV46" s="171">
        <f t="shared" si="5"/>
        <v>65.116279069767444</v>
      </c>
      <c r="AW46" s="171">
        <f t="shared" si="6"/>
        <v>40.625</v>
      </c>
      <c r="AX46" s="162">
        <v>0</v>
      </c>
    </row>
    <row r="47" spans="1:50" s="220" customFormat="1" ht="19.5" customHeight="1">
      <c r="A47" s="215"/>
      <c r="B47" s="216" t="s">
        <v>72</v>
      </c>
      <c r="C47" s="218">
        <f t="shared" si="9"/>
        <v>75</v>
      </c>
      <c r="D47" s="218">
        <f>G47+J47+M47+P47+S47+T47+X47+AA47+AF47</f>
        <v>43</v>
      </c>
      <c r="E47" s="218">
        <f>H47+K47+N47+Q47+U47+V47+Y47+AB47+AG47</f>
        <v>32</v>
      </c>
      <c r="F47" s="218">
        <f t="shared" si="12"/>
        <v>17</v>
      </c>
      <c r="G47" s="218">
        <v>5</v>
      </c>
      <c r="H47" s="218">
        <v>12</v>
      </c>
      <c r="I47" s="218">
        <f t="shared" si="13"/>
        <v>14</v>
      </c>
      <c r="J47" s="218">
        <v>9</v>
      </c>
      <c r="K47" s="218">
        <v>5</v>
      </c>
      <c r="L47" s="218">
        <f t="shared" si="14"/>
        <v>0</v>
      </c>
      <c r="M47" s="217">
        <v>0</v>
      </c>
      <c r="N47" s="217">
        <v>0</v>
      </c>
      <c r="O47" s="218">
        <f t="shared" si="15"/>
        <v>0</v>
      </c>
      <c r="P47" s="218">
        <v>0</v>
      </c>
      <c r="Q47" s="217">
        <v>0</v>
      </c>
      <c r="R47" s="218">
        <f>SUM(S47:V47)</f>
        <v>41</v>
      </c>
      <c r="S47" s="218">
        <v>28</v>
      </c>
      <c r="T47" s="218">
        <v>0</v>
      </c>
      <c r="U47" s="218">
        <v>13</v>
      </c>
      <c r="V47" s="218">
        <v>0</v>
      </c>
      <c r="W47" s="218">
        <f t="shared" si="17"/>
        <v>2</v>
      </c>
      <c r="X47" s="218">
        <v>0</v>
      </c>
      <c r="Y47" s="218">
        <v>2</v>
      </c>
      <c r="Z47" s="218">
        <f t="shared" si="18"/>
        <v>1</v>
      </c>
      <c r="AA47" s="218">
        <v>1</v>
      </c>
      <c r="AB47" s="217">
        <v>0</v>
      </c>
      <c r="AC47" s="215"/>
      <c r="AD47" s="216" t="s">
        <v>72</v>
      </c>
      <c r="AE47" s="218">
        <f t="shared" si="19"/>
        <v>0</v>
      </c>
      <c r="AF47" s="218">
        <v>0</v>
      </c>
      <c r="AG47" s="217">
        <v>0</v>
      </c>
      <c r="AI47" s="218">
        <f>AJ47+AK47+AL47+AM47</f>
        <v>0</v>
      </c>
      <c r="AJ47" s="218">
        <v>0</v>
      </c>
      <c r="AK47" s="217">
        <v>0</v>
      </c>
      <c r="AL47" s="218">
        <v>0</v>
      </c>
      <c r="AM47" s="218">
        <v>0</v>
      </c>
      <c r="AN47" s="218">
        <v>17</v>
      </c>
      <c r="AO47" s="218">
        <v>41</v>
      </c>
      <c r="AP47" s="218">
        <f>AO47-AQ47</f>
        <v>32</v>
      </c>
      <c r="AQ47" s="217">
        <v>9</v>
      </c>
      <c r="AR47" s="223">
        <f t="shared" si="4"/>
        <v>22.666666666666664</v>
      </c>
      <c r="AS47" s="222">
        <f t="shared" ref="AS47:AS50" si="57">IFERROR(G47/D47*100,0)</f>
        <v>11.627906976744185</v>
      </c>
      <c r="AT47" s="223">
        <f t="shared" ref="AT47:AT50" si="58">IFERROR(H47/E47*100,0)</f>
        <v>37.5</v>
      </c>
      <c r="AU47" s="222">
        <f t="shared" si="8"/>
        <v>54.666666666666664</v>
      </c>
      <c r="AV47" s="222">
        <f t="shared" si="5"/>
        <v>65.116279069767444</v>
      </c>
      <c r="AW47" s="222">
        <f t="shared" si="6"/>
        <v>40.625</v>
      </c>
      <c r="AX47" s="217">
        <v>0</v>
      </c>
    </row>
    <row r="48" spans="1:50" s="208" customFormat="1" ht="19.5" customHeight="1">
      <c r="A48" s="227"/>
      <c r="B48" s="204" t="s">
        <v>73</v>
      </c>
      <c r="C48" s="207">
        <f t="shared" si="9"/>
        <v>0</v>
      </c>
      <c r="D48" s="207">
        <f>G48+J48+M48+P48+S48+T48+X48+AA48+AF48</f>
        <v>0</v>
      </c>
      <c r="E48" s="207">
        <f>H48+K48+N48+Q48+U48+V48+Y48+AB48+AG48</f>
        <v>0</v>
      </c>
      <c r="F48" s="207">
        <f t="shared" si="12"/>
        <v>0</v>
      </c>
      <c r="G48" s="207">
        <v>0</v>
      </c>
      <c r="H48" s="207">
        <v>0</v>
      </c>
      <c r="I48" s="207">
        <f t="shared" si="13"/>
        <v>0</v>
      </c>
      <c r="J48" s="207">
        <v>0</v>
      </c>
      <c r="K48" s="207">
        <v>0</v>
      </c>
      <c r="L48" s="207">
        <f t="shared" si="14"/>
        <v>0</v>
      </c>
      <c r="M48" s="205">
        <v>0</v>
      </c>
      <c r="N48" s="205">
        <v>0</v>
      </c>
      <c r="O48" s="207">
        <f t="shared" si="15"/>
        <v>0</v>
      </c>
      <c r="P48" s="207">
        <v>0</v>
      </c>
      <c r="Q48" s="205">
        <v>0</v>
      </c>
      <c r="R48" s="207">
        <f>SUM(S48:V48)</f>
        <v>0</v>
      </c>
      <c r="S48" s="207">
        <v>0</v>
      </c>
      <c r="T48" s="207">
        <v>0</v>
      </c>
      <c r="U48" s="207">
        <v>0</v>
      </c>
      <c r="V48" s="207">
        <v>0</v>
      </c>
      <c r="W48" s="207">
        <f t="shared" si="17"/>
        <v>0</v>
      </c>
      <c r="X48" s="207">
        <v>0</v>
      </c>
      <c r="Y48" s="207">
        <v>0</v>
      </c>
      <c r="Z48" s="207">
        <f t="shared" si="18"/>
        <v>0</v>
      </c>
      <c r="AA48" s="207">
        <v>0</v>
      </c>
      <c r="AB48" s="205">
        <v>0</v>
      </c>
      <c r="AC48" s="227"/>
      <c r="AD48" s="204" t="s">
        <v>73</v>
      </c>
      <c r="AE48" s="207">
        <f t="shared" si="19"/>
        <v>0</v>
      </c>
      <c r="AF48" s="207">
        <v>0</v>
      </c>
      <c r="AG48" s="205">
        <v>0</v>
      </c>
      <c r="AI48" s="207">
        <f>AJ48+AK48+AL48+AM48</f>
        <v>0</v>
      </c>
      <c r="AJ48" s="207">
        <v>0</v>
      </c>
      <c r="AK48" s="205">
        <v>0</v>
      </c>
      <c r="AL48" s="207">
        <v>0</v>
      </c>
      <c r="AM48" s="207">
        <v>0</v>
      </c>
      <c r="AN48" s="207">
        <v>0</v>
      </c>
      <c r="AO48" s="207">
        <v>0</v>
      </c>
      <c r="AP48" s="207">
        <f>AO48-AQ48</f>
        <v>0</v>
      </c>
      <c r="AQ48" s="205">
        <v>0</v>
      </c>
      <c r="AR48" s="205">
        <f t="shared" si="4"/>
        <v>0</v>
      </c>
      <c r="AS48" s="207">
        <f t="shared" si="57"/>
        <v>0</v>
      </c>
      <c r="AT48" s="205">
        <f t="shared" si="58"/>
        <v>0</v>
      </c>
      <c r="AU48" s="207">
        <f t="shared" si="8"/>
        <v>0</v>
      </c>
      <c r="AV48" s="207">
        <f t="shared" si="5"/>
        <v>0</v>
      </c>
      <c r="AW48" s="207">
        <f t="shared" si="6"/>
        <v>0</v>
      </c>
      <c r="AX48" s="205">
        <v>0</v>
      </c>
    </row>
    <row r="49" spans="1:50" s="208" customFormat="1" ht="19.5" customHeight="1">
      <c r="A49" s="277"/>
      <c r="B49" s="204" t="s">
        <v>120</v>
      </c>
      <c r="C49" s="207">
        <f t="shared" si="9"/>
        <v>0</v>
      </c>
      <c r="D49" s="207">
        <f>G49+J49+M49+P49+S49+T49+X49+AA49+AF49</f>
        <v>0</v>
      </c>
      <c r="E49" s="207">
        <f>H49+K49+N49+Q49+U49+V49+Y49+AB49+AG49</f>
        <v>0</v>
      </c>
      <c r="F49" s="207">
        <f t="shared" si="12"/>
        <v>0</v>
      </c>
      <c r="G49" s="207">
        <v>0</v>
      </c>
      <c r="H49" s="207">
        <v>0</v>
      </c>
      <c r="I49" s="207">
        <f t="shared" si="13"/>
        <v>0</v>
      </c>
      <c r="J49" s="207">
        <v>0</v>
      </c>
      <c r="K49" s="207">
        <v>0</v>
      </c>
      <c r="L49" s="207">
        <f t="shared" si="14"/>
        <v>0</v>
      </c>
      <c r="M49" s="205">
        <v>0</v>
      </c>
      <c r="N49" s="205">
        <v>0</v>
      </c>
      <c r="O49" s="207">
        <f t="shared" si="15"/>
        <v>0</v>
      </c>
      <c r="P49" s="207">
        <v>0</v>
      </c>
      <c r="Q49" s="205">
        <v>0</v>
      </c>
      <c r="R49" s="207">
        <f>SUM(S49:V49)</f>
        <v>0</v>
      </c>
      <c r="S49" s="207">
        <v>0</v>
      </c>
      <c r="T49" s="207">
        <v>0</v>
      </c>
      <c r="U49" s="207">
        <v>0</v>
      </c>
      <c r="V49" s="207">
        <v>0</v>
      </c>
      <c r="W49" s="207">
        <f t="shared" si="17"/>
        <v>0</v>
      </c>
      <c r="X49" s="207">
        <v>0</v>
      </c>
      <c r="Y49" s="207">
        <v>0</v>
      </c>
      <c r="Z49" s="207">
        <f t="shared" si="18"/>
        <v>0</v>
      </c>
      <c r="AA49" s="207">
        <v>0</v>
      </c>
      <c r="AB49" s="205">
        <v>0</v>
      </c>
      <c r="AC49" s="277"/>
      <c r="AD49" s="204" t="s">
        <v>120</v>
      </c>
      <c r="AE49" s="207">
        <f t="shared" si="19"/>
        <v>0</v>
      </c>
      <c r="AF49" s="207">
        <v>0</v>
      </c>
      <c r="AG49" s="205">
        <v>0</v>
      </c>
      <c r="AI49" s="207">
        <f>AJ49+AK49+AL49+AM49</f>
        <v>0</v>
      </c>
      <c r="AJ49" s="207">
        <v>0</v>
      </c>
      <c r="AK49" s="205">
        <v>0</v>
      </c>
      <c r="AL49" s="207">
        <v>0</v>
      </c>
      <c r="AM49" s="207">
        <v>0</v>
      </c>
      <c r="AN49" s="207">
        <v>0</v>
      </c>
      <c r="AO49" s="207">
        <v>0</v>
      </c>
      <c r="AP49" s="207">
        <f>AO49-AQ49</f>
        <v>0</v>
      </c>
      <c r="AQ49" s="205">
        <v>0</v>
      </c>
      <c r="AR49" s="205">
        <f t="shared" si="4"/>
        <v>0</v>
      </c>
      <c r="AS49" s="207">
        <f t="shared" si="57"/>
        <v>0</v>
      </c>
      <c r="AT49" s="205">
        <f t="shared" si="58"/>
        <v>0</v>
      </c>
      <c r="AU49" s="207">
        <f t="shared" si="8"/>
        <v>0</v>
      </c>
      <c r="AV49" s="207">
        <f t="shared" si="5"/>
        <v>0</v>
      </c>
      <c r="AW49" s="207">
        <f t="shared" si="6"/>
        <v>0</v>
      </c>
      <c r="AX49" s="205">
        <v>0</v>
      </c>
    </row>
    <row r="50" spans="1:50" s="232" customFormat="1" ht="19.5" customHeight="1">
      <c r="A50" s="241"/>
      <c r="B50" s="229" t="s">
        <v>74</v>
      </c>
      <c r="C50" s="230">
        <f t="shared" si="9"/>
        <v>0</v>
      </c>
      <c r="D50" s="231">
        <f>G50+J50+M50+P50+S50+T50+X50+AA50+AF50</f>
        <v>0</v>
      </c>
      <c r="E50" s="231">
        <f>H50+K50+N50+Q50+U50+V50+Y50+AB50+AG50</f>
        <v>0</v>
      </c>
      <c r="F50" s="230">
        <f t="shared" si="12"/>
        <v>0</v>
      </c>
      <c r="G50" s="231">
        <v>0</v>
      </c>
      <c r="H50" s="231">
        <v>0</v>
      </c>
      <c r="I50" s="230">
        <f t="shared" si="13"/>
        <v>0</v>
      </c>
      <c r="J50" s="231">
        <v>0</v>
      </c>
      <c r="K50" s="230">
        <v>0</v>
      </c>
      <c r="L50" s="230">
        <f t="shared" si="14"/>
        <v>0</v>
      </c>
      <c r="M50" s="230">
        <v>0</v>
      </c>
      <c r="N50" s="230">
        <v>0</v>
      </c>
      <c r="O50" s="230">
        <f t="shared" si="15"/>
        <v>0</v>
      </c>
      <c r="P50" s="230">
        <v>0</v>
      </c>
      <c r="Q50" s="230">
        <v>0</v>
      </c>
      <c r="R50" s="231">
        <f>SUM(S50:V50)</f>
        <v>0</v>
      </c>
      <c r="S50" s="230">
        <v>0</v>
      </c>
      <c r="T50" s="231">
        <v>0</v>
      </c>
      <c r="U50" s="231">
        <v>0</v>
      </c>
      <c r="V50" s="231">
        <v>0</v>
      </c>
      <c r="W50" s="230">
        <f t="shared" si="17"/>
        <v>0</v>
      </c>
      <c r="X50" s="230">
        <v>0</v>
      </c>
      <c r="Y50" s="231">
        <v>0</v>
      </c>
      <c r="Z50" s="230">
        <f t="shared" si="18"/>
        <v>0</v>
      </c>
      <c r="AA50" s="230">
        <v>0</v>
      </c>
      <c r="AB50" s="230">
        <v>0</v>
      </c>
      <c r="AC50" s="241"/>
      <c r="AD50" s="229" t="s">
        <v>74</v>
      </c>
      <c r="AE50" s="230">
        <f t="shared" si="19"/>
        <v>0</v>
      </c>
      <c r="AF50" s="231">
        <v>0</v>
      </c>
      <c r="AG50" s="230">
        <v>0</v>
      </c>
      <c r="AI50" s="230">
        <f>AJ50+AK50+AL50+AM50</f>
        <v>0</v>
      </c>
      <c r="AJ50" s="230">
        <v>0</v>
      </c>
      <c r="AK50" s="230">
        <v>0</v>
      </c>
      <c r="AL50" s="230">
        <v>0</v>
      </c>
      <c r="AM50" s="230">
        <v>0</v>
      </c>
      <c r="AN50" s="230">
        <v>0</v>
      </c>
      <c r="AO50" s="230">
        <v>0</v>
      </c>
      <c r="AP50" s="231">
        <f>AO50-AQ50</f>
        <v>0</v>
      </c>
      <c r="AQ50" s="230">
        <v>0</v>
      </c>
      <c r="AR50" s="230">
        <f t="shared" si="4"/>
        <v>0</v>
      </c>
      <c r="AS50" s="230">
        <f t="shared" si="57"/>
        <v>0</v>
      </c>
      <c r="AT50" s="230">
        <f t="shared" si="58"/>
        <v>0</v>
      </c>
      <c r="AU50" s="230">
        <f t="shared" si="8"/>
        <v>0</v>
      </c>
      <c r="AV50" s="230">
        <f t="shared" si="5"/>
        <v>0</v>
      </c>
      <c r="AW50" s="230">
        <f t="shared" si="6"/>
        <v>0</v>
      </c>
      <c r="AX50" s="230">
        <v>0</v>
      </c>
    </row>
    <row r="51" spans="1:50" s="172" customFormat="1" ht="19.5" customHeight="1">
      <c r="A51" s="421" t="s">
        <v>91</v>
      </c>
      <c r="B51" s="423"/>
      <c r="C51" s="163">
        <f>SUM(C52:C57)</f>
        <v>234</v>
      </c>
      <c r="D51" s="163">
        <f t="shared" ref="D51:AG51" si="59">SUM(D52:D57)</f>
        <v>111</v>
      </c>
      <c r="E51" s="163">
        <f t="shared" si="59"/>
        <v>123</v>
      </c>
      <c r="F51" s="163">
        <f t="shared" si="59"/>
        <v>44</v>
      </c>
      <c r="G51" s="163">
        <f t="shared" si="59"/>
        <v>18</v>
      </c>
      <c r="H51" s="163">
        <f t="shared" si="59"/>
        <v>26</v>
      </c>
      <c r="I51" s="163">
        <f t="shared" si="59"/>
        <v>56</v>
      </c>
      <c r="J51" s="163">
        <f t="shared" si="59"/>
        <v>25</v>
      </c>
      <c r="K51" s="163">
        <f t="shared" si="59"/>
        <v>31</v>
      </c>
      <c r="L51" s="163">
        <f t="shared" si="59"/>
        <v>2</v>
      </c>
      <c r="M51" s="163">
        <f t="shared" si="59"/>
        <v>1</v>
      </c>
      <c r="N51" s="162">
        <f t="shared" si="59"/>
        <v>1</v>
      </c>
      <c r="O51" s="163">
        <f t="shared" si="59"/>
        <v>14</v>
      </c>
      <c r="P51" s="163">
        <f t="shared" si="59"/>
        <v>13</v>
      </c>
      <c r="Q51" s="163">
        <f t="shared" si="59"/>
        <v>1</v>
      </c>
      <c r="R51" s="163">
        <f t="shared" si="59"/>
        <v>116</v>
      </c>
      <c r="S51" s="163">
        <f t="shared" si="59"/>
        <v>52</v>
      </c>
      <c r="T51" s="163">
        <f t="shared" si="59"/>
        <v>0</v>
      </c>
      <c r="U51" s="163">
        <f t="shared" si="59"/>
        <v>64</v>
      </c>
      <c r="V51" s="163">
        <f t="shared" si="59"/>
        <v>0</v>
      </c>
      <c r="W51" s="163">
        <f t="shared" si="59"/>
        <v>1</v>
      </c>
      <c r="X51" s="163">
        <f t="shared" si="59"/>
        <v>1</v>
      </c>
      <c r="Y51" s="163">
        <f t="shared" si="59"/>
        <v>0</v>
      </c>
      <c r="Z51" s="163">
        <f t="shared" si="59"/>
        <v>1</v>
      </c>
      <c r="AA51" s="163">
        <f t="shared" si="59"/>
        <v>1</v>
      </c>
      <c r="AB51" s="162">
        <f t="shared" si="59"/>
        <v>0</v>
      </c>
      <c r="AC51" s="421" t="s">
        <v>91</v>
      </c>
      <c r="AD51" s="423"/>
      <c r="AE51" s="163">
        <f t="shared" si="59"/>
        <v>0</v>
      </c>
      <c r="AF51" s="163">
        <f t="shared" si="59"/>
        <v>0</v>
      </c>
      <c r="AG51" s="162">
        <f t="shared" si="59"/>
        <v>0</v>
      </c>
      <c r="AH51" s="170"/>
      <c r="AI51" s="163">
        <f>SUM(AI52:AI57)</f>
        <v>0</v>
      </c>
      <c r="AJ51" s="163">
        <f t="shared" ref="AJ51:AQ51" si="60">SUM(AJ52:AJ57)</f>
        <v>0</v>
      </c>
      <c r="AK51" s="163">
        <f t="shared" si="60"/>
        <v>0</v>
      </c>
      <c r="AL51" s="163">
        <f t="shared" si="60"/>
        <v>0</v>
      </c>
      <c r="AM51" s="163">
        <f t="shared" si="60"/>
        <v>0</v>
      </c>
      <c r="AN51" s="163">
        <f t="shared" si="60"/>
        <v>44</v>
      </c>
      <c r="AO51" s="163">
        <f t="shared" si="60"/>
        <v>116</v>
      </c>
      <c r="AP51" s="163">
        <f t="shared" si="60"/>
        <v>74</v>
      </c>
      <c r="AQ51" s="162">
        <f t="shared" si="60"/>
        <v>42</v>
      </c>
      <c r="AR51" s="171">
        <f t="shared" si="4"/>
        <v>18.803418803418804</v>
      </c>
      <c r="AS51" s="171">
        <f>G51/D51*100</f>
        <v>16.216216216216218</v>
      </c>
      <c r="AT51" s="171">
        <f>H51/E51*100</f>
        <v>21.138211382113823</v>
      </c>
      <c r="AU51" s="171">
        <f t="shared" si="8"/>
        <v>49.572649572649574</v>
      </c>
      <c r="AV51" s="171">
        <f t="shared" si="5"/>
        <v>46.846846846846844</v>
      </c>
      <c r="AW51" s="171">
        <f t="shared" si="6"/>
        <v>52.032520325203258</v>
      </c>
      <c r="AX51" s="162">
        <v>0</v>
      </c>
    </row>
    <row r="52" spans="1:50" s="220" customFormat="1" ht="19.5" customHeight="1">
      <c r="A52" s="240"/>
      <c r="B52" s="216" t="s">
        <v>75</v>
      </c>
      <c r="C52" s="218">
        <f t="shared" si="9"/>
        <v>66</v>
      </c>
      <c r="D52" s="218">
        <f t="shared" ref="D52:D57" si="61">G52+J52+M52+P52+S52+T52+X52+AA52+AF52</f>
        <v>24</v>
      </c>
      <c r="E52" s="218">
        <f t="shared" ref="E52:E57" si="62">H52+K52+N52+Q52+U52+V52+Y52+AB52+AG52</f>
        <v>42</v>
      </c>
      <c r="F52" s="218">
        <f t="shared" si="12"/>
        <v>19</v>
      </c>
      <c r="G52" s="218">
        <v>8</v>
      </c>
      <c r="H52" s="218">
        <v>11</v>
      </c>
      <c r="I52" s="218">
        <f t="shared" si="13"/>
        <v>17</v>
      </c>
      <c r="J52" s="218">
        <v>7</v>
      </c>
      <c r="K52" s="218">
        <v>10</v>
      </c>
      <c r="L52" s="218">
        <f t="shared" si="14"/>
        <v>1</v>
      </c>
      <c r="M52" s="217">
        <v>1</v>
      </c>
      <c r="N52" s="217">
        <v>0</v>
      </c>
      <c r="O52" s="218">
        <f t="shared" si="15"/>
        <v>2</v>
      </c>
      <c r="P52" s="218">
        <v>1</v>
      </c>
      <c r="Q52" s="217">
        <v>1</v>
      </c>
      <c r="R52" s="218">
        <f t="shared" ref="R52:R57" si="63">SUM(S52:V52)</f>
        <v>26</v>
      </c>
      <c r="S52" s="218">
        <v>6</v>
      </c>
      <c r="T52" s="218">
        <v>0</v>
      </c>
      <c r="U52" s="218">
        <v>20</v>
      </c>
      <c r="V52" s="218">
        <v>0</v>
      </c>
      <c r="W52" s="218">
        <f t="shared" si="17"/>
        <v>0</v>
      </c>
      <c r="X52" s="218">
        <v>0</v>
      </c>
      <c r="Y52" s="218">
        <v>0</v>
      </c>
      <c r="Z52" s="218">
        <f t="shared" si="18"/>
        <v>1</v>
      </c>
      <c r="AA52" s="217">
        <v>1</v>
      </c>
      <c r="AB52" s="217">
        <v>0</v>
      </c>
      <c r="AC52" s="240"/>
      <c r="AD52" s="216" t="s">
        <v>75</v>
      </c>
      <c r="AE52" s="218">
        <f t="shared" si="19"/>
        <v>0</v>
      </c>
      <c r="AF52" s="218">
        <v>0</v>
      </c>
      <c r="AG52" s="217">
        <v>0</v>
      </c>
      <c r="AI52" s="218">
        <f t="shared" ref="AI52:AI57" si="64">AJ52+AK52+AL52+AM52</f>
        <v>0</v>
      </c>
      <c r="AJ52" s="218">
        <v>0</v>
      </c>
      <c r="AK52" s="217">
        <v>0</v>
      </c>
      <c r="AL52" s="218">
        <v>0</v>
      </c>
      <c r="AM52" s="218">
        <v>0</v>
      </c>
      <c r="AN52" s="218">
        <v>19</v>
      </c>
      <c r="AO52" s="218">
        <v>26</v>
      </c>
      <c r="AP52" s="218">
        <f t="shared" ref="AP52:AP57" si="65">AO52-AQ52</f>
        <v>9</v>
      </c>
      <c r="AQ52" s="217">
        <v>17</v>
      </c>
      <c r="AR52" s="223">
        <f t="shared" si="4"/>
        <v>28.787878787878789</v>
      </c>
      <c r="AS52" s="222">
        <f t="shared" ref="AS52:AS57" si="66">IFERROR(G52/D52*100,0)</f>
        <v>33.333333333333329</v>
      </c>
      <c r="AT52" s="223">
        <f t="shared" ref="AT52:AT57" si="67">IFERROR(H52/E52*100,0)</f>
        <v>26.190476190476193</v>
      </c>
      <c r="AU52" s="222">
        <f t="shared" si="8"/>
        <v>39.393939393939391</v>
      </c>
      <c r="AV52" s="222">
        <f t="shared" si="5"/>
        <v>25</v>
      </c>
      <c r="AW52" s="222">
        <f t="shared" si="6"/>
        <v>47.619047619047613</v>
      </c>
      <c r="AX52" s="217">
        <v>0</v>
      </c>
    </row>
    <row r="53" spans="1:50" s="208" customFormat="1" ht="19.5" customHeight="1">
      <c r="A53" s="243"/>
      <c r="B53" s="204" t="s">
        <v>76</v>
      </c>
      <c r="C53" s="207">
        <f t="shared" si="9"/>
        <v>48</v>
      </c>
      <c r="D53" s="207">
        <f t="shared" si="61"/>
        <v>21</v>
      </c>
      <c r="E53" s="207">
        <f t="shared" si="62"/>
        <v>27</v>
      </c>
      <c r="F53" s="207">
        <f t="shared" si="12"/>
        <v>8</v>
      </c>
      <c r="G53" s="207">
        <v>5</v>
      </c>
      <c r="H53" s="207">
        <v>3</v>
      </c>
      <c r="I53" s="207">
        <f t="shared" si="13"/>
        <v>14</v>
      </c>
      <c r="J53" s="207">
        <v>4</v>
      </c>
      <c r="K53" s="207">
        <v>10</v>
      </c>
      <c r="L53" s="207">
        <f t="shared" si="14"/>
        <v>0</v>
      </c>
      <c r="M53" s="205">
        <v>0</v>
      </c>
      <c r="N53" s="205">
        <v>0</v>
      </c>
      <c r="O53" s="207">
        <f t="shared" si="15"/>
        <v>2</v>
      </c>
      <c r="P53" s="207">
        <v>2</v>
      </c>
      <c r="Q53" s="205">
        <v>0</v>
      </c>
      <c r="R53" s="207">
        <f t="shared" si="63"/>
        <v>24</v>
      </c>
      <c r="S53" s="207">
        <v>10</v>
      </c>
      <c r="T53" s="207">
        <v>0</v>
      </c>
      <c r="U53" s="207">
        <v>14</v>
      </c>
      <c r="V53" s="207">
        <v>0</v>
      </c>
      <c r="W53" s="207">
        <f t="shared" si="17"/>
        <v>0</v>
      </c>
      <c r="X53" s="207">
        <v>0</v>
      </c>
      <c r="Y53" s="207">
        <v>0</v>
      </c>
      <c r="Z53" s="207">
        <f t="shared" si="18"/>
        <v>0</v>
      </c>
      <c r="AA53" s="207">
        <v>0</v>
      </c>
      <c r="AB53" s="205">
        <v>0</v>
      </c>
      <c r="AC53" s="243"/>
      <c r="AD53" s="204" t="s">
        <v>76</v>
      </c>
      <c r="AE53" s="207">
        <f t="shared" si="19"/>
        <v>0</v>
      </c>
      <c r="AF53" s="207">
        <v>0</v>
      </c>
      <c r="AG53" s="205">
        <v>0</v>
      </c>
      <c r="AI53" s="207">
        <f t="shared" si="64"/>
        <v>0</v>
      </c>
      <c r="AJ53" s="207">
        <v>0</v>
      </c>
      <c r="AK53" s="205">
        <v>0</v>
      </c>
      <c r="AL53" s="207">
        <v>0</v>
      </c>
      <c r="AM53" s="207">
        <v>0</v>
      </c>
      <c r="AN53" s="207">
        <v>8</v>
      </c>
      <c r="AO53" s="207">
        <v>24</v>
      </c>
      <c r="AP53" s="207">
        <f t="shared" si="65"/>
        <v>18</v>
      </c>
      <c r="AQ53" s="205">
        <v>6</v>
      </c>
      <c r="AR53" s="211">
        <f t="shared" si="4"/>
        <v>16.666666666666664</v>
      </c>
      <c r="AS53" s="210">
        <f t="shared" si="66"/>
        <v>23.809523809523807</v>
      </c>
      <c r="AT53" s="211">
        <f t="shared" si="67"/>
        <v>11.111111111111111</v>
      </c>
      <c r="AU53" s="210">
        <f t="shared" si="8"/>
        <v>50</v>
      </c>
      <c r="AV53" s="210">
        <f t="shared" si="5"/>
        <v>47.619047619047613</v>
      </c>
      <c r="AW53" s="210">
        <f t="shared" si="6"/>
        <v>51.851851851851848</v>
      </c>
      <c r="AX53" s="205">
        <v>0</v>
      </c>
    </row>
    <row r="54" spans="1:50" s="208" customFormat="1" ht="19.5" customHeight="1">
      <c r="A54" s="277"/>
      <c r="B54" s="204" t="s">
        <v>77</v>
      </c>
      <c r="C54" s="207">
        <f t="shared" si="9"/>
        <v>21</v>
      </c>
      <c r="D54" s="207">
        <f t="shared" si="61"/>
        <v>9</v>
      </c>
      <c r="E54" s="207">
        <f t="shared" si="62"/>
        <v>12</v>
      </c>
      <c r="F54" s="207">
        <f t="shared" si="12"/>
        <v>7</v>
      </c>
      <c r="G54" s="207">
        <v>2</v>
      </c>
      <c r="H54" s="207">
        <v>5</v>
      </c>
      <c r="I54" s="207">
        <f t="shared" si="13"/>
        <v>6</v>
      </c>
      <c r="J54" s="207">
        <v>3</v>
      </c>
      <c r="K54" s="207">
        <v>3</v>
      </c>
      <c r="L54" s="207">
        <f t="shared" si="14"/>
        <v>0</v>
      </c>
      <c r="M54" s="205">
        <v>0</v>
      </c>
      <c r="N54" s="205">
        <v>0</v>
      </c>
      <c r="O54" s="207">
        <f t="shared" si="15"/>
        <v>0</v>
      </c>
      <c r="P54" s="207">
        <v>0</v>
      </c>
      <c r="Q54" s="205">
        <v>0</v>
      </c>
      <c r="R54" s="207">
        <f t="shared" si="63"/>
        <v>8</v>
      </c>
      <c r="S54" s="207">
        <v>4</v>
      </c>
      <c r="T54" s="207">
        <v>0</v>
      </c>
      <c r="U54" s="207">
        <v>4</v>
      </c>
      <c r="V54" s="207">
        <v>0</v>
      </c>
      <c r="W54" s="207">
        <f t="shared" si="17"/>
        <v>0</v>
      </c>
      <c r="X54" s="207">
        <v>0</v>
      </c>
      <c r="Y54" s="207">
        <v>0</v>
      </c>
      <c r="Z54" s="207">
        <f t="shared" si="18"/>
        <v>0</v>
      </c>
      <c r="AA54" s="207">
        <v>0</v>
      </c>
      <c r="AB54" s="205">
        <v>0</v>
      </c>
      <c r="AC54" s="277"/>
      <c r="AD54" s="204" t="s">
        <v>77</v>
      </c>
      <c r="AE54" s="207">
        <f t="shared" si="19"/>
        <v>0</v>
      </c>
      <c r="AF54" s="207">
        <v>0</v>
      </c>
      <c r="AG54" s="205">
        <v>0</v>
      </c>
      <c r="AI54" s="207">
        <f t="shared" si="64"/>
        <v>0</v>
      </c>
      <c r="AJ54" s="207">
        <v>0</v>
      </c>
      <c r="AK54" s="205">
        <v>0</v>
      </c>
      <c r="AL54" s="207">
        <v>0</v>
      </c>
      <c r="AM54" s="207">
        <v>0</v>
      </c>
      <c r="AN54" s="218">
        <v>7</v>
      </c>
      <c r="AO54" s="207">
        <v>8</v>
      </c>
      <c r="AP54" s="207">
        <f t="shared" si="65"/>
        <v>6</v>
      </c>
      <c r="AQ54" s="205">
        <v>2</v>
      </c>
      <c r="AR54" s="211">
        <f t="shared" si="4"/>
        <v>33.333333333333329</v>
      </c>
      <c r="AS54" s="210">
        <f t="shared" si="66"/>
        <v>22.222222222222221</v>
      </c>
      <c r="AT54" s="211">
        <f t="shared" si="67"/>
        <v>41.666666666666671</v>
      </c>
      <c r="AU54" s="210">
        <f t="shared" si="8"/>
        <v>38.095238095238095</v>
      </c>
      <c r="AV54" s="210">
        <f t="shared" si="5"/>
        <v>44.444444444444443</v>
      </c>
      <c r="AW54" s="210">
        <f t="shared" si="6"/>
        <v>33.333333333333329</v>
      </c>
      <c r="AX54" s="205">
        <v>0</v>
      </c>
    </row>
    <row r="55" spans="1:50" s="208" customFormat="1" ht="19.5" customHeight="1">
      <c r="A55" s="227"/>
      <c r="B55" s="204" t="s">
        <v>78</v>
      </c>
      <c r="C55" s="207">
        <f t="shared" si="9"/>
        <v>99</v>
      </c>
      <c r="D55" s="207">
        <f t="shared" si="61"/>
        <v>57</v>
      </c>
      <c r="E55" s="207">
        <f t="shared" si="62"/>
        <v>42</v>
      </c>
      <c r="F55" s="207">
        <f t="shared" si="12"/>
        <v>10</v>
      </c>
      <c r="G55" s="207">
        <v>3</v>
      </c>
      <c r="H55" s="207">
        <v>7</v>
      </c>
      <c r="I55" s="207">
        <f t="shared" si="13"/>
        <v>19</v>
      </c>
      <c r="J55" s="207">
        <v>11</v>
      </c>
      <c r="K55" s="207">
        <v>8</v>
      </c>
      <c r="L55" s="207">
        <f t="shared" si="14"/>
        <v>1</v>
      </c>
      <c r="M55" s="205">
        <v>0</v>
      </c>
      <c r="N55" s="205">
        <v>1</v>
      </c>
      <c r="O55" s="207">
        <f t="shared" si="15"/>
        <v>10</v>
      </c>
      <c r="P55" s="207">
        <v>10</v>
      </c>
      <c r="Q55" s="205">
        <v>0</v>
      </c>
      <c r="R55" s="207">
        <f t="shared" si="63"/>
        <v>58</v>
      </c>
      <c r="S55" s="207">
        <v>32</v>
      </c>
      <c r="T55" s="207">
        <v>0</v>
      </c>
      <c r="U55" s="207">
        <v>26</v>
      </c>
      <c r="V55" s="207">
        <v>0</v>
      </c>
      <c r="W55" s="207">
        <f t="shared" si="17"/>
        <v>1</v>
      </c>
      <c r="X55" s="207">
        <v>1</v>
      </c>
      <c r="Y55" s="207">
        <v>0</v>
      </c>
      <c r="Z55" s="207">
        <f t="shared" si="18"/>
        <v>0</v>
      </c>
      <c r="AA55" s="207">
        <v>0</v>
      </c>
      <c r="AB55" s="205">
        <v>0</v>
      </c>
      <c r="AC55" s="227"/>
      <c r="AD55" s="204" t="s">
        <v>78</v>
      </c>
      <c r="AE55" s="207">
        <f t="shared" si="19"/>
        <v>0</v>
      </c>
      <c r="AF55" s="207">
        <v>0</v>
      </c>
      <c r="AG55" s="205">
        <v>0</v>
      </c>
      <c r="AI55" s="207">
        <f t="shared" si="64"/>
        <v>0</v>
      </c>
      <c r="AJ55" s="207">
        <v>0</v>
      </c>
      <c r="AK55" s="205">
        <v>0</v>
      </c>
      <c r="AL55" s="207">
        <v>0</v>
      </c>
      <c r="AM55" s="207">
        <v>0</v>
      </c>
      <c r="AN55" s="207">
        <v>10</v>
      </c>
      <c r="AO55" s="207">
        <v>58</v>
      </c>
      <c r="AP55" s="207">
        <f t="shared" si="65"/>
        <v>41</v>
      </c>
      <c r="AQ55" s="205">
        <v>17</v>
      </c>
      <c r="AR55" s="211">
        <f t="shared" si="4"/>
        <v>10.1010101010101</v>
      </c>
      <c r="AS55" s="210">
        <f t="shared" si="66"/>
        <v>5.2631578947368416</v>
      </c>
      <c r="AT55" s="211">
        <f t="shared" si="67"/>
        <v>16.666666666666664</v>
      </c>
      <c r="AU55" s="210">
        <f t="shared" si="8"/>
        <v>58.585858585858588</v>
      </c>
      <c r="AV55" s="210">
        <f t="shared" si="5"/>
        <v>56.140350877192979</v>
      </c>
      <c r="AW55" s="210">
        <f t="shared" si="6"/>
        <v>61.904761904761905</v>
      </c>
      <c r="AX55" s="205">
        <v>0</v>
      </c>
    </row>
    <row r="56" spans="1:50" s="208" customFormat="1" ht="19.5" customHeight="1">
      <c r="A56" s="227"/>
      <c r="B56" s="204" t="s">
        <v>79</v>
      </c>
      <c r="C56" s="207">
        <f t="shared" si="9"/>
        <v>0</v>
      </c>
      <c r="D56" s="207">
        <f t="shared" si="61"/>
        <v>0</v>
      </c>
      <c r="E56" s="207">
        <f t="shared" si="62"/>
        <v>0</v>
      </c>
      <c r="F56" s="207">
        <f t="shared" si="12"/>
        <v>0</v>
      </c>
      <c r="G56" s="207">
        <v>0</v>
      </c>
      <c r="H56" s="207">
        <v>0</v>
      </c>
      <c r="I56" s="207">
        <f t="shared" si="13"/>
        <v>0</v>
      </c>
      <c r="J56" s="207">
        <v>0</v>
      </c>
      <c r="K56" s="207">
        <v>0</v>
      </c>
      <c r="L56" s="207">
        <f t="shared" si="14"/>
        <v>0</v>
      </c>
      <c r="M56" s="205">
        <v>0</v>
      </c>
      <c r="N56" s="205">
        <v>0</v>
      </c>
      <c r="O56" s="207">
        <f t="shared" si="15"/>
        <v>0</v>
      </c>
      <c r="P56" s="207">
        <v>0</v>
      </c>
      <c r="Q56" s="205">
        <v>0</v>
      </c>
      <c r="R56" s="207">
        <f t="shared" si="63"/>
        <v>0</v>
      </c>
      <c r="S56" s="207">
        <v>0</v>
      </c>
      <c r="T56" s="207">
        <v>0</v>
      </c>
      <c r="U56" s="207">
        <v>0</v>
      </c>
      <c r="V56" s="207">
        <v>0</v>
      </c>
      <c r="W56" s="207">
        <f t="shared" si="17"/>
        <v>0</v>
      </c>
      <c r="X56" s="207">
        <v>0</v>
      </c>
      <c r="Y56" s="207">
        <v>0</v>
      </c>
      <c r="Z56" s="207">
        <f t="shared" si="18"/>
        <v>0</v>
      </c>
      <c r="AA56" s="207">
        <v>0</v>
      </c>
      <c r="AB56" s="205">
        <v>0</v>
      </c>
      <c r="AC56" s="227"/>
      <c r="AD56" s="204" t="s">
        <v>79</v>
      </c>
      <c r="AE56" s="207">
        <f t="shared" si="19"/>
        <v>0</v>
      </c>
      <c r="AF56" s="207">
        <v>0</v>
      </c>
      <c r="AG56" s="205">
        <v>0</v>
      </c>
      <c r="AI56" s="207">
        <f t="shared" si="64"/>
        <v>0</v>
      </c>
      <c r="AJ56" s="207">
        <v>0</v>
      </c>
      <c r="AK56" s="205">
        <v>0</v>
      </c>
      <c r="AL56" s="207">
        <v>0</v>
      </c>
      <c r="AM56" s="207">
        <v>0</v>
      </c>
      <c r="AN56" s="207">
        <v>0</v>
      </c>
      <c r="AO56" s="207">
        <v>0</v>
      </c>
      <c r="AP56" s="207">
        <f t="shared" si="65"/>
        <v>0</v>
      </c>
      <c r="AQ56" s="205">
        <v>0</v>
      </c>
      <c r="AR56" s="205">
        <f t="shared" si="4"/>
        <v>0</v>
      </c>
      <c r="AS56" s="207">
        <f t="shared" si="66"/>
        <v>0</v>
      </c>
      <c r="AT56" s="205">
        <f t="shared" si="67"/>
        <v>0</v>
      </c>
      <c r="AU56" s="207">
        <f t="shared" si="8"/>
        <v>0</v>
      </c>
      <c r="AV56" s="207">
        <f t="shared" si="5"/>
        <v>0</v>
      </c>
      <c r="AW56" s="207">
        <f t="shared" si="6"/>
        <v>0</v>
      </c>
      <c r="AX56" s="205">
        <v>0</v>
      </c>
    </row>
    <row r="57" spans="1:50" s="232" customFormat="1" ht="19.5" customHeight="1">
      <c r="A57" s="249"/>
      <c r="B57" s="250" t="s">
        <v>80</v>
      </c>
      <c r="C57" s="252">
        <f t="shared" si="9"/>
        <v>0</v>
      </c>
      <c r="D57" s="252">
        <f t="shared" si="61"/>
        <v>0</v>
      </c>
      <c r="E57" s="251">
        <f t="shared" si="62"/>
        <v>0</v>
      </c>
      <c r="F57" s="252">
        <f t="shared" si="12"/>
        <v>0</v>
      </c>
      <c r="G57" s="252">
        <v>0</v>
      </c>
      <c r="H57" s="252">
        <v>0</v>
      </c>
      <c r="I57" s="252">
        <f t="shared" si="13"/>
        <v>0</v>
      </c>
      <c r="J57" s="252">
        <v>0</v>
      </c>
      <c r="K57" s="252">
        <v>0</v>
      </c>
      <c r="L57" s="252">
        <f t="shared" si="14"/>
        <v>0</v>
      </c>
      <c r="M57" s="251">
        <v>0</v>
      </c>
      <c r="N57" s="251">
        <v>0</v>
      </c>
      <c r="O57" s="252">
        <f t="shared" si="15"/>
        <v>0</v>
      </c>
      <c r="P57" s="252">
        <v>0</v>
      </c>
      <c r="Q57" s="251">
        <v>0</v>
      </c>
      <c r="R57" s="251">
        <f t="shared" si="63"/>
        <v>0</v>
      </c>
      <c r="S57" s="252">
        <v>0</v>
      </c>
      <c r="T57" s="252">
        <v>0</v>
      </c>
      <c r="U57" s="252">
        <v>0</v>
      </c>
      <c r="V57" s="252">
        <v>0</v>
      </c>
      <c r="W57" s="252">
        <f t="shared" si="17"/>
        <v>0</v>
      </c>
      <c r="X57" s="252">
        <v>0</v>
      </c>
      <c r="Y57" s="252">
        <v>0</v>
      </c>
      <c r="Z57" s="252">
        <f t="shared" si="18"/>
        <v>0</v>
      </c>
      <c r="AA57" s="252">
        <v>0</v>
      </c>
      <c r="AB57" s="251">
        <v>0</v>
      </c>
      <c r="AC57" s="249"/>
      <c r="AD57" s="250" t="s">
        <v>80</v>
      </c>
      <c r="AE57" s="252">
        <f t="shared" si="19"/>
        <v>0</v>
      </c>
      <c r="AF57" s="252">
        <v>0</v>
      </c>
      <c r="AG57" s="251">
        <v>0</v>
      </c>
      <c r="AI57" s="251">
        <f t="shared" si="64"/>
        <v>0</v>
      </c>
      <c r="AJ57" s="252">
        <v>0</v>
      </c>
      <c r="AK57" s="251">
        <v>0</v>
      </c>
      <c r="AL57" s="252">
        <v>0</v>
      </c>
      <c r="AM57" s="252">
        <v>0</v>
      </c>
      <c r="AN57" s="252">
        <v>0</v>
      </c>
      <c r="AO57" s="251">
        <v>0</v>
      </c>
      <c r="AP57" s="251">
        <f t="shared" si="65"/>
        <v>0</v>
      </c>
      <c r="AQ57" s="251">
        <v>0</v>
      </c>
      <c r="AR57" s="251">
        <f t="shared" si="4"/>
        <v>0</v>
      </c>
      <c r="AS57" s="252">
        <f t="shared" si="66"/>
        <v>0</v>
      </c>
      <c r="AT57" s="251">
        <f t="shared" si="67"/>
        <v>0</v>
      </c>
      <c r="AU57" s="252">
        <f t="shared" si="8"/>
        <v>0</v>
      </c>
      <c r="AV57" s="252">
        <f t="shared" si="5"/>
        <v>0</v>
      </c>
      <c r="AW57" s="252">
        <f t="shared" si="6"/>
        <v>0</v>
      </c>
      <c r="AX57" s="251">
        <v>0</v>
      </c>
    </row>
    <row r="58" spans="1:50" ht="27" customHeight="1">
      <c r="A58" s="151"/>
      <c r="B58" s="2"/>
      <c r="N58" s="2"/>
      <c r="O58" s="13"/>
      <c r="P58" s="13"/>
      <c r="Q58" s="13"/>
      <c r="R58" s="13"/>
      <c r="S58" s="13"/>
      <c r="T58" s="13"/>
      <c r="U58" s="13"/>
      <c r="V58" s="13"/>
      <c r="W58" s="13"/>
      <c r="X58" s="13"/>
      <c r="Y58" s="13"/>
      <c r="Z58" s="13"/>
      <c r="AA58" s="13"/>
      <c r="AB58" s="13"/>
      <c r="AC58" s="102"/>
      <c r="AD58" s="2"/>
      <c r="AE58" s="13"/>
      <c r="AF58" s="13"/>
      <c r="AG58" s="13"/>
      <c r="AH58" s="2"/>
      <c r="AQ58" s="2"/>
      <c r="AR58" s="13"/>
      <c r="AS58" s="25"/>
      <c r="AT58" s="25"/>
      <c r="AU58" s="25"/>
      <c r="AV58" s="25"/>
      <c r="AW58" s="25"/>
      <c r="AX58" s="25"/>
    </row>
    <row r="59" spans="1:50" ht="27" customHeight="1">
      <c r="B59" s="2"/>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26"/>
      <c r="AD59" s="27"/>
      <c r="AE59" s="13"/>
      <c r="AF59" s="13"/>
      <c r="AG59" s="13"/>
      <c r="AH59" s="2"/>
      <c r="AI59" s="13"/>
      <c r="AJ59" s="13"/>
      <c r="AK59" s="13"/>
      <c r="AL59" s="13"/>
      <c r="AM59" s="13"/>
      <c r="AN59" s="13"/>
      <c r="AO59" s="13"/>
      <c r="AP59" s="13"/>
      <c r="AQ59" s="13"/>
      <c r="AR59" s="29"/>
      <c r="AS59" s="29"/>
      <c r="AT59" s="29"/>
      <c r="AU59" s="29"/>
      <c r="AV59" s="29"/>
      <c r="AW59" s="29"/>
      <c r="AX59" s="13"/>
    </row>
    <row r="60" spans="1:50" ht="27" customHeight="1">
      <c r="B60" s="2"/>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26"/>
      <c r="AD60" s="27"/>
      <c r="AE60" s="13"/>
      <c r="AF60" s="13"/>
      <c r="AG60" s="13"/>
      <c r="AH60" s="2"/>
      <c r="AI60" s="13"/>
      <c r="AJ60" s="13"/>
      <c r="AK60" s="13"/>
      <c r="AL60" s="13"/>
      <c r="AM60" s="13"/>
      <c r="AN60" s="13"/>
      <c r="AO60" s="13"/>
      <c r="AP60" s="13"/>
      <c r="AQ60" s="13"/>
      <c r="AR60" s="29"/>
      <c r="AS60" s="29"/>
      <c r="AT60" s="29"/>
      <c r="AU60" s="29"/>
      <c r="AV60" s="29"/>
      <c r="AW60" s="29"/>
      <c r="AX60" s="13"/>
    </row>
    <row r="61" spans="1:50" ht="27" customHeight="1">
      <c r="B61" s="2"/>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26"/>
      <c r="AD61" s="27"/>
      <c r="AE61" s="13"/>
      <c r="AF61" s="13"/>
      <c r="AG61" s="13"/>
      <c r="AH61" s="2"/>
      <c r="AI61" s="13"/>
      <c r="AJ61" s="13"/>
      <c r="AK61" s="13"/>
      <c r="AL61" s="13"/>
      <c r="AM61" s="13"/>
      <c r="AN61" s="13"/>
      <c r="AO61" s="13"/>
      <c r="AP61" s="13"/>
      <c r="AQ61" s="13"/>
      <c r="AR61" s="29"/>
      <c r="AS61" s="29"/>
      <c r="AT61" s="29"/>
      <c r="AU61" s="29"/>
      <c r="AV61" s="29"/>
      <c r="AW61" s="29"/>
      <c r="AX61" s="13"/>
    </row>
    <row r="62" spans="1:50" ht="27" customHeight="1">
      <c r="B62" s="2"/>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26"/>
      <c r="AD62" s="27"/>
      <c r="AE62" s="13"/>
      <c r="AF62" s="13"/>
      <c r="AG62" s="13"/>
      <c r="AH62" s="2"/>
      <c r="AI62" s="13"/>
      <c r="AJ62" s="13"/>
      <c r="AK62" s="13"/>
      <c r="AL62" s="13"/>
      <c r="AM62" s="13"/>
      <c r="AN62" s="13"/>
      <c r="AO62" s="13"/>
      <c r="AP62" s="13"/>
      <c r="AQ62" s="13"/>
      <c r="AR62" s="29"/>
      <c r="AS62" s="29"/>
      <c r="AT62" s="29"/>
      <c r="AU62" s="29"/>
      <c r="AV62" s="29"/>
      <c r="AW62" s="29"/>
      <c r="AX62" s="13"/>
    </row>
    <row r="63" spans="1:50" ht="27" customHeight="1">
      <c r="A63" s="30"/>
      <c r="B63" s="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26"/>
      <c r="AD63" s="27"/>
      <c r="AE63" s="13"/>
      <c r="AF63" s="13"/>
      <c r="AG63" s="13"/>
      <c r="AH63" s="2"/>
      <c r="AI63" s="13"/>
      <c r="AJ63" s="13"/>
      <c r="AK63" s="13"/>
      <c r="AL63" s="13"/>
      <c r="AM63" s="13"/>
      <c r="AN63" s="13"/>
      <c r="AO63" s="13"/>
      <c r="AP63" s="13"/>
      <c r="AQ63" s="13"/>
      <c r="AR63" s="13"/>
      <c r="AS63" s="13"/>
      <c r="AT63" s="13"/>
      <c r="AU63" s="13"/>
      <c r="AV63" s="31"/>
      <c r="AW63" s="31"/>
      <c r="AX63" s="13"/>
    </row>
    <row r="64" spans="1:50" ht="27" customHeight="1">
      <c r="A64" s="30"/>
      <c r="B64" s="2"/>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26"/>
      <c r="AD64" s="27"/>
      <c r="AE64" s="13"/>
      <c r="AF64" s="13"/>
      <c r="AG64" s="13"/>
      <c r="AH64" s="2"/>
      <c r="AI64" s="13"/>
      <c r="AJ64" s="13"/>
      <c r="AK64" s="13"/>
      <c r="AL64" s="13"/>
      <c r="AM64" s="13"/>
      <c r="AN64" s="13"/>
      <c r="AO64" s="13"/>
      <c r="AP64" s="13"/>
      <c r="AQ64" s="13"/>
      <c r="AR64" s="13"/>
      <c r="AS64" s="13"/>
      <c r="AT64" s="13"/>
      <c r="AU64" s="13"/>
      <c r="AV64" s="31"/>
      <c r="AW64" s="31"/>
      <c r="AX64" s="13"/>
    </row>
    <row r="65" spans="1:50" ht="27" customHeight="1">
      <c r="A65" s="30"/>
      <c r="B65" s="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26"/>
      <c r="AD65" s="27"/>
      <c r="AE65" s="13"/>
      <c r="AF65" s="13"/>
      <c r="AG65" s="13"/>
      <c r="AH65" s="2"/>
      <c r="AI65" s="13"/>
      <c r="AJ65" s="13"/>
      <c r="AK65" s="13"/>
      <c r="AL65" s="13"/>
      <c r="AM65" s="13"/>
      <c r="AN65" s="13"/>
      <c r="AO65" s="13"/>
      <c r="AP65" s="13"/>
      <c r="AQ65" s="13"/>
      <c r="AR65" s="13"/>
      <c r="AS65" s="13"/>
      <c r="AT65" s="13"/>
      <c r="AU65" s="13"/>
      <c r="AV65" s="31"/>
      <c r="AW65" s="31"/>
      <c r="AX65" s="13"/>
    </row>
    <row r="66" spans="1:50" ht="27" customHeight="1">
      <c r="A66" s="30"/>
      <c r="B66" s="27"/>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26"/>
      <c r="AD66" s="27"/>
      <c r="AE66" s="13"/>
      <c r="AF66" s="13"/>
      <c r="AG66" s="13"/>
      <c r="AH66" s="2"/>
      <c r="AI66" s="13"/>
      <c r="AJ66" s="13"/>
      <c r="AK66" s="13"/>
      <c r="AL66" s="13"/>
      <c r="AM66" s="13"/>
      <c r="AN66" s="13"/>
      <c r="AO66" s="13"/>
      <c r="AP66" s="13"/>
      <c r="AQ66" s="13"/>
      <c r="AR66" s="13"/>
      <c r="AS66" s="13"/>
      <c r="AT66" s="13"/>
      <c r="AU66" s="13"/>
      <c r="AV66" s="31"/>
      <c r="AW66" s="31"/>
      <c r="AX66" s="13"/>
    </row>
    <row r="67" spans="1:50" ht="27" customHeight="1">
      <c r="A67" s="30"/>
      <c r="B67" s="2"/>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26"/>
      <c r="AD67" s="27"/>
      <c r="AE67" s="13"/>
      <c r="AF67" s="13"/>
      <c r="AG67" s="13"/>
      <c r="AH67" s="2"/>
      <c r="AI67" s="13"/>
      <c r="AJ67" s="13"/>
      <c r="AK67" s="13"/>
      <c r="AL67" s="13"/>
      <c r="AM67" s="13"/>
      <c r="AN67" s="13"/>
      <c r="AO67" s="13"/>
      <c r="AP67" s="13"/>
      <c r="AQ67" s="13"/>
      <c r="AR67" s="29"/>
      <c r="AS67" s="29"/>
      <c r="AT67" s="29"/>
      <c r="AU67" s="29"/>
      <c r="AV67" s="29"/>
      <c r="AW67" s="29"/>
      <c r="AX67" s="13"/>
    </row>
    <row r="68" spans="1:50" ht="27" customHeight="1">
      <c r="B68" s="2"/>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26"/>
      <c r="AD68" s="27"/>
      <c r="AE68" s="13"/>
      <c r="AF68" s="13"/>
      <c r="AG68" s="13"/>
      <c r="AH68" s="2"/>
      <c r="AI68" s="13"/>
      <c r="AJ68" s="13"/>
      <c r="AK68" s="13"/>
      <c r="AL68" s="13"/>
      <c r="AM68" s="13"/>
      <c r="AN68" s="13"/>
      <c r="AO68" s="13"/>
      <c r="AP68" s="13"/>
      <c r="AQ68" s="13"/>
      <c r="AR68" s="29"/>
      <c r="AS68" s="29"/>
      <c r="AT68" s="29"/>
      <c r="AU68" s="29"/>
      <c r="AV68" s="29"/>
      <c r="AW68" s="29"/>
      <c r="AX68" s="13"/>
    </row>
    <row r="69" spans="1:50" ht="27" customHeight="1">
      <c r="B69" s="2"/>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26"/>
      <c r="AD69" s="27"/>
      <c r="AE69" s="13"/>
      <c r="AF69" s="13"/>
      <c r="AG69" s="13"/>
      <c r="AH69" s="2"/>
      <c r="AI69" s="13"/>
      <c r="AJ69" s="13"/>
      <c r="AK69" s="13"/>
      <c r="AL69" s="13"/>
      <c r="AM69" s="13"/>
      <c r="AN69" s="13"/>
      <c r="AO69" s="13"/>
      <c r="AP69" s="13"/>
      <c r="AQ69" s="13"/>
      <c r="AR69" s="29"/>
      <c r="AS69" s="29"/>
      <c r="AT69" s="29"/>
      <c r="AU69" s="29"/>
      <c r="AV69" s="29"/>
      <c r="AW69" s="29"/>
      <c r="AX69" s="13"/>
    </row>
    <row r="70" spans="1:50" ht="27" customHeight="1">
      <c r="B70" s="2"/>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26"/>
      <c r="AD70" s="27"/>
      <c r="AE70" s="13"/>
      <c r="AF70" s="13"/>
      <c r="AG70" s="13"/>
      <c r="AH70" s="2"/>
      <c r="AI70" s="13"/>
      <c r="AJ70" s="13"/>
      <c r="AK70" s="13"/>
      <c r="AL70" s="13"/>
      <c r="AM70" s="13"/>
      <c r="AN70" s="13"/>
      <c r="AO70" s="13"/>
      <c r="AP70" s="13"/>
      <c r="AQ70" s="13"/>
      <c r="AR70" s="29"/>
      <c r="AS70" s="29"/>
      <c r="AT70" s="29"/>
      <c r="AU70" s="29"/>
      <c r="AV70" s="29"/>
      <c r="AW70" s="29"/>
      <c r="AX70" s="13"/>
    </row>
    <row r="71" spans="1:50" ht="27" customHeight="1">
      <c r="B71" s="2"/>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26"/>
      <c r="AD71" s="27"/>
      <c r="AE71" s="13"/>
      <c r="AF71" s="13"/>
      <c r="AG71" s="13"/>
      <c r="AH71" s="2"/>
      <c r="AI71" s="13"/>
      <c r="AJ71" s="13"/>
      <c r="AK71" s="13"/>
      <c r="AL71" s="13"/>
      <c r="AM71" s="13"/>
      <c r="AN71" s="13"/>
      <c r="AO71" s="13"/>
      <c r="AP71" s="13"/>
      <c r="AQ71" s="13"/>
      <c r="AR71" s="29"/>
      <c r="AS71" s="29"/>
      <c r="AT71" s="29"/>
      <c r="AU71" s="29"/>
      <c r="AV71" s="29"/>
      <c r="AW71" s="29"/>
      <c r="AX71" s="13"/>
    </row>
    <row r="72" spans="1:50" ht="27" customHeight="1">
      <c r="B72" s="2"/>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26"/>
      <c r="AD72" s="27"/>
      <c r="AE72" s="13"/>
      <c r="AF72" s="13"/>
      <c r="AG72" s="13"/>
      <c r="AH72" s="2"/>
      <c r="AI72" s="13"/>
      <c r="AJ72" s="13"/>
      <c r="AK72" s="13"/>
      <c r="AL72" s="13"/>
      <c r="AM72" s="13"/>
      <c r="AN72" s="13"/>
      <c r="AO72" s="13"/>
      <c r="AP72" s="13"/>
      <c r="AQ72" s="13"/>
      <c r="AR72" s="29"/>
      <c r="AS72" s="29"/>
      <c r="AT72" s="29"/>
      <c r="AU72" s="29"/>
      <c r="AV72" s="29"/>
      <c r="AW72" s="29"/>
      <c r="AX72" s="13"/>
    </row>
    <row r="73" spans="1:50" ht="27" customHeight="1">
      <c r="B73" s="2"/>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26"/>
      <c r="AD73" s="27"/>
      <c r="AE73" s="13"/>
      <c r="AF73" s="13"/>
      <c r="AG73" s="13"/>
      <c r="AH73" s="2"/>
      <c r="AI73" s="13"/>
      <c r="AJ73" s="13"/>
      <c r="AK73" s="13"/>
      <c r="AL73" s="13"/>
      <c r="AM73" s="13"/>
      <c r="AN73" s="13"/>
      <c r="AO73" s="13"/>
      <c r="AP73" s="13"/>
      <c r="AQ73" s="13"/>
      <c r="AR73" s="13"/>
      <c r="AS73" s="13"/>
      <c r="AT73" s="13"/>
      <c r="AU73" s="13"/>
      <c r="AV73" s="31"/>
      <c r="AW73" s="29"/>
      <c r="AX73" s="13"/>
    </row>
    <row r="74" spans="1:50" ht="27" customHeight="1">
      <c r="B74" s="2"/>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26"/>
      <c r="AD74" s="27"/>
      <c r="AE74" s="13"/>
      <c r="AF74" s="13"/>
      <c r="AG74" s="13"/>
      <c r="AH74" s="2"/>
      <c r="AI74" s="13"/>
      <c r="AJ74" s="13"/>
      <c r="AK74" s="13"/>
      <c r="AL74" s="13"/>
      <c r="AM74" s="13"/>
      <c r="AN74" s="13"/>
      <c r="AO74" s="13"/>
      <c r="AP74" s="13"/>
      <c r="AQ74" s="13"/>
      <c r="AR74" s="13"/>
      <c r="AS74" s="13"/>
      <c r="AT74" s="13"/>
      <c r="AU74" s="13"/>
      <c r="AV74" s="31"/>
      <c r="AW74" s="29"/>
      <c r="AX74" s="13"/>
    </row>
    <row r="75" spans="1:50" ht="27" customHeight="1">
      <c r="A75" s="2"/>
      <c r="B75" s="27"/>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26"/>
      <c r="AD75" s="27"/>
      <c r="AE75" s="13"/>
      <c r="AF75" s="13"/>
      <c r="AG75" s="13"/>
      <c r="AH75" s="2"/>
      <c r="AI75" s="13"/>
      <c r="AJ75" s="13"/>
      <c r="AK75" s="13"/>
      <c r="AL75" s="13"/>
      <c r="AM75" s="13"/>
      <c r="AN75" s="13"/>
      <c r="AO75" s="13"/>
      <c r="AP75" s="13"/>
      <c r="AQ75" s="13"/>
      <c r="AR75" s="29"/>
      <c r="AS75" s="29"/>
      <c r="AT75" s="29"/>
      <c r="AU75" s="29"/>
      <c r="AV75" s="29"/>
      <c r="AW75" s="29"/>
      <c r="AX75" s="13"/>
    </row>
    <row r="76" spans="1:50" ht="27" customHeight="1">
      <c r="A76" s="2"/>
      <c r="B76" s="2"/>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26"/>
      <c r="AD76" s="27"/>
      <c r="AE76" s="13"/>
      <c r="AF76" s="13"/>
      <c r="AG76" s="13"/>
      <c r="AH76" s="2"/>
      <c r="AI76" s="13"/>
      <c r="AJ76" s="13"/>
      <c r="AK76" s="13"/>
      <c r="AL76" s="13"/>
      <c r="AM76" s="13"/>
      <c r="AN76" s="13"/>
      <c r="AO76" s="13"/>
      <c r="AP76" s="13"/>
      <c r="AQ76" s="13"/>
      <c r="AR76" s="13"/>
      <c r="AS76" s="13"/>
      <c r="AT76" s="13"/>
      <c r="AU76" s="13"/>
      <c r="AV76" s="31"/>
      <c r="AW76" s="29"/>
      <c r="AX76" s="13"/>
    </row>
    <row r="77" spans="1:50" ht="27" customHeight="1">
      <c r="A77" s="2"/>
      <c r="B77" s="27"/>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26"/>
      <c r="AD77" s="27"/>
      <c r="AE77" s="13"/>
      <c r="AF77" s="13"/>
      <c r="AG77" s="13"/>
      <c r="AH77" s="2"/>
      <c r="AI77" s="13"/>
      <c r="AJ77" s="13"/>
      <c r="AK77" s="13"/>
      <c r="AL77" s="13"/>
      <c r="AM77" s="13"/>
      <c r="AN77" s="13"/>
      <c r="AO77" s="13"/>
      <c r="AP77" s="13"/>
      <c r="AQ77" s="13"/>
      <c r="AR77" s="13"/>
      <c r="AS77" s="13"/>
      <c r="AT77" s="13"/>
      <c r="AU77" s="13"/>
      <c r="AV77" s="31"/>
      <c r="AW77" s="29"/>
      <c r="AX77" s="13"/>
    </row>
    <row r="78" spans="1:50" ht="27" customHeight="1">
      <c r="A78" s="30"/>
      <c r="B78" s="2"/>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26"/>
      <c r="AD78" s="27"/>
      <c r="AE78" s="13"/>
      <c r="AF78" s="13"/>
      <c r="AG78" s="13"/>
      <c r="AI78" s="13"/>
      <c r="AJ78" s="13"/>
      <c r="AK78" s="13"/>
      <c r="AL78" s="13"/>
      <c r="AM78" s="13"/>
      <c r="AN78" s="13"/>
      <c r="AO78" s="13"/>
      <c r="AP78" s="13"/>
      <c r="AQ78" s="13"/>
      <c r="AR78" s="29"/>
      <c r="AS78" s="29"/>
      <c r="AT78" s="29"/>
      <c r="AU78" s="29"/>
      <c r="AV78" s="29"/>
      <c r="AW78" s="29"/>
      <c r="AX78" s="13"/>
    </row>
    <row r="79" spans="1:50" ht="27" customHeight="1">
      <c r="AR79" s="32"/>
      <c r="AS79" s="32"/>
      <c r="AT79" s="32"/>
    </row>
    <row r="80" spans="1:50" ht="27" customHeight="1">
      <c r="AR80" s="32"/>
      <c r="AS80" s="32"/>
      <c r="AT80" s="32"/>
    </row>
    <row r="81" spans="44:46" ht="27" customHeight="1">
      <c r="AR81" s="32"/>
      <c r="AS81" s="32"/>
      <c r="AT81" s="32"/>
    </row>
  </sheetData>
  <mergeCells count="43">
    <mergeCell ref="AU3:AW4"/>
    <mergeCell ref="C3:E4"/>
    <mergeCell ref="F3:H4"/>
    <mergeCell ref="I3:K4"/>
    <mergeCell ref="L3:N4"/>
    <mergeCell ref="O3:Q4"/>
    <mergeCell ref="Z3:AB4"/>
    <mergeCell ref="AO3:AQ3"/>
    <mergeCell ref="AR3:AT3"/>
    <mergeCell ref="AC4:AD4"/>
    <mergeCell ref="AC20:AD20"/>
    <mergeCell ref="A20:B20"/>
    <mergeCell ref="A8:B8"/>
    <mergeCell ref="AC25:AD25"/>
    <mergeCell ref="A25:B25"/>
    <mergeCell ref="A3:B5"/>
    <mergeCell ref="AI3:AM3"/>
    <mergeCell ref="R3:V3"/>
    <mergeCell ref="U4:V4"/>
    <mergeCell ref="S4:T4"/>
    <mergeCell ref="AJ4:AK4"/>
    <mergeCell ref="AL4:AM4"/>
    <mergeCell ref="AE3:AG4"/>
    <mergeCell ref="W3:Y4"/>
    <mergeCell ref="AC28:AD28"/>
    <mergeCell ref="AC51:AD51"/>
    <mergeCell ref="AC38:AD38"/>
    <mergeCell ref="AC46:AD46"/>
    <mergeCell ref="A30:B30"/>
    <mergeCell ref="A51:B51"/>
    <mergeCell ref="A38:B38"/>
    <mergeCell ref="A46:B46"/>
    <mergeCell ref="AC34:AD34"/>
    <mergeCell ref="AC30:AD30"/>
    <mergeCell ref="A34:B34"/>
    <mergeCell ref="A28:B28"/>
    <mergeCell ref="A6:B6"/>
    <mergeCell ref="A7:B7"/>
    <mergeCell ref="AC6:AD6"/>
    <mergeCell ref="AC7:AD7"/>
    <mergeCell ref="A19:B19"/>
    <mergeCell ref="AC8:AD8"/>
    <mergeCell ref="AC19:AD19"/>
  </mergeCells>
  <phoneticPr fontId="2"/>
  <pageMargins left="0.59055118110236227" right="0.59055118110236227" top="0.78740157480314965" bottom="0.39370078740157483" header="0.59055118110236227" footer="0.11811023622047245"/>
  <pageSetup paperSize="9" scale="60" firstPageNumber="66" fitToWidth="0" orientation="portrait" useFirstPageNumber="1" r:id="rId1"/>
  <headerFooter alignWithMargins="0">
    <oddHeader>&amp;L&amp;10高 等  学 校
卒業後の状況&amp;R&amp;10高 等  学 校
卒業後の状況</oddHeader>
    <oddFooter>&amp;C-&amp;P--</oddFooter>
  </headerFooter>
  <colBreaks count="3" manualBreakCount="3">
    <brk id="14" max="57" man="1"/>
    <brk id="28" max="57" man="1"/>
    <brk id="43" max="57" man="1"/>
  </colBreaks>
  <ignoredErrors>
    <ignoredError sqref="C25:R25 C46:R46 C28:J28 F26:F27 I26:I27 F31:F33 I31:I33 F35:F37 I35:I37 F47:F50 I47:I50 L26:L27 L31:L33 L35:L37 L47:L50 O26:O27 O31:O33 O35:O37 W26:W27 W35:W37 W47:W50 AE46:AE51 AE34:AE38 AI25 AI28 AI38 AI46 AI51 F29 I29 L29 O29 O47:O50 Z26:Z27 W29 Z29 Z35:Z37 Z47:Z50 AE25:AE30 C30:R30 C29 C34:R34 C31:C33 C38:R38 C35:C37 C51:R51 C47:C50 W30:AB30 W51:AB51 W28:AB28 W38:AB38 W46:AB46 W34:AB34 W25:AB25 L28:R28 AP25:AU25 AP28:AU28 AP26 AR26:AU26 AP27 AR27:AU27 AP30:AU30 AP29 AR29:AU29 AP34:AU34 AP31 AR31:AU31 AP32 AR32:AU32 AP33 AR33:AU33 AP38:AU38 AP35 AR35 AP36 AR36:AU36 AP37 AR37:AU37 AP46:AU46 AP39 AR39:AU39 AP40 AR40:AU40 AP41 AR41:AU41 AP42 AR42:AU42 AP43 AR43:AU43 AP44 AR44:AU44 AP45 AR45:AU45 AP51:AU51 AP47 AR47:AU47 AP48 AR48:AU48 AP49 AR49:AU49 AP50 AR50:AU50 AP58:AU59 AP52 AR52:AU52 AP53 AR53:AU53 AP54 AR54:AU54 AP55 AR55:AU55 AP56 AR56:AU56 AP57 AR57:AU57 AT35:AU3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92D050"/>
  </sheetPr>
  <dimension ref="A2:AO39"/>
  <sheetViews>
    <sheetView showGridLines="0" zoomScale="75" zoomScaleNormal="75" zoomScaleSheetLayoutView="40" workbookViewId="0">
      <selection activeCell="B1" sqref="B1"/>
    </sheetView>
  </sheetViews>
  <sheetFormatPr defaultColWidth="10.69921875" defaultRowHeight="30" customHeight="1"/>
  <cols>
    <col min="1" max="1" width="4.69921875" style="3" customWidth="1"/>
    <col min="2" max="2" width="10.796875" style="3" customWidth="1"/>
    <col min="3" max="3" width="5.19921875" style="3" customWidth="1"/>
    <col min="4" max="4" width="7.3984375" style="3" customWidth="1"/>
    <col min="5" max="24" width="8.69921875" style="3" customWidth="1"/>
    <col min="25" max="25" width="6.69921875" style="3" customWidth="1"/>
    <col min="26" max="16384" width="10.69921875" style="3"/>
  </cols>
  <sheetData>
    <row r="2" spans="1:41" s="2" customFormat="1" ht="30" customHeight="1">
      <c r="A2" s="3"/>
      <c r="B2" s="1" t="s">
        <v>18</v>
      </c>
      <c r="D2" s="6"/>
      <c r="E2" s="6"/>
      <c r="F2" s="6"/>
      <c r="G2" s="6"/>
      <c r="H2" s="6"/>
      <c r="I2" s="6"/>
      <c r="J2" s="6"/>
      <c r="K2" s="6"/>
      <c r="L2" s="6"/>
      <c r="M2" s="6"/>
      <c r="N2" s="6"/>
      <c r="O2" s="6"/>
      <c r="P2" s="6"/>
      <c r="Q2" s="6"/>
      <c r="R2" s="6"/>
      <c r="S2" s="6"/>
      <c r="T2" s="6"/>
      <c r="U2" s="6"/>
      <c r="V2" s="6"/>
      <c r="W2" s="22"/>
      <c r="X2" s="22" t="s">
        <v>1</v>
      </c>
      <c r="Y2" s="3"/>
      <c r="Z2" s="3"/>
      <c r="AA2" s="3"/>
      <c r="AB2" s="3"/>
      <c r="AC2" s="3"/>
      <c r="AD2" s="3"/>
      <c r="AE2" s="3"/>
      <c r="AF2" s="3"/>
      <c r="AG2" s="3"/>
      <c r="AH2" s="3"/>
      <c r="AI2" s="3"/>
      <c r="AJ2" s="3"/>
      <c r="AK2" s="3"/>
      <c r="AL2" s="3"/>
      <c r="AM2" s="3"/>
      <c r="AN2" s="3"/>
      <c r="AO2" s="3"/>
    </row>
    <row r="3" spans="1:41" ht="58.5" customHeight="1">
      <c r="B3" s="513" t="s">
        <v>169</v>
      </c>
      <c r="C3" s="440"/>
      <c r="D3" s="67" t="s">
        <v>6</v>
      </c>
      <c r="E3" s="90" t="s">
        <v>170</v>
      </c>
      <c r="F3" s="90" t="s">
        <v>171</v>
      </c>
      <c r="G3" s="67" t="s">
        <v>172</v>
      </c>
      <c r="H3" s="90" t="s">
        <v>173</v>
      </c>
      <c r="I3" s="90" t="s">
        <v>174</v>
      </c>
      <c r="J3" s="67" t="s">
        <v>175</v>
      </c>
      <c r="K3" s="90" t="s">
        <v>167</v>
      </c>
      <c r="L3" s="67" t="s">
        <v>176</v>
      </c>
      <c r="M3" s="67" t="s">
        <v>177</v>
      </c>
      <c r="N3" s="67" t="s">
        <v>178</v>
      </c>
      <c r="O3" s="67" t="s">
        <v>179</v>
      </c>
      <c r="P3" s="67" t="s">
        <v>180</v>
      </c>
      <c r="Q3" s="67" t="s">
        <v>181</v>
      </c>
      <c r="R3" s="67" t="s">
        <v>182</v>
      </c>
      <c r="S3" s="67" t="s">
        <v>183</v>
      </c>
      <c r="T3" s="90" t="s">
        <v>168</v>
      </c>
      <c r="U3" s="67" t="s">
        <v>184</v>
      </c>
      <c r="V3" s="67" t="s">
        <v>185</v>
      </c>
      <c r="W3" s="67" t="s">
        <v>186</v>
      </c>
      <c r="X3" s="103" t="s">
        <v>187</v>
      </c>
    </row>
    <row r="4" spans="1:41" ht="21.75" customHeight="1">
      <c r="B4" s="30"/>
      <c r="C4" s="35" t="s">
        <v>6</v>
      </c>
      <c r="D4" s="74">
        <f>SUM(D5:D6)</f>
        <v>3687</v>
      </c>
      <c r="E4" s="74">
        <f t="shared" ref="E4:X4" si="0">SUM(E5:E6)</f>
        <v>33</v>
      </c>
      <c r="F4" s="74">
        <f t="shared" si="0"/>
        <v>14</v>
      </c>
      <c r="G4" s="74">
        <f t="shared" si="0"/>
        <v>6</v>
      </c>
      <c r="H4" s="74">
        <f t="shared" si="0"/>
        <v>436</v>
      </c>
      <c r="I4" s="74">
        <f t="shared" si="0"/>
        <v>846</v>
      </c>
      <c r="J4" s="74">
        <f t="shared" si="0"/>
        <v>46</v>
      </c>
      <c r="K4" s="74">
        <f t="shared" si="0"/>
        <v>62</v>
      </c>
      <c r="L4" s="74">
        <f t="shared" si="0"/>
        <v>183</v>
      </c>
      <c r="M4" s="74">
        <f t="shared" si="0"/>
        <v>492</v>
      </c>
      <c r="N4" s="74">
        <f t="shared" si="0"/>
        <v>43</v>
      </c>
      <c r="O4" s="74">
        <f t="shared" si="0"/>
        <v>30</v>
      </c>
      <c r="P4" s="74">
        <f t="shared" si="0"/>
        <v>57</v>
      </c>
      <c r="Q4" s="74">
        <f t="shared" si="0"/>
        <v>295</v>
      </c>
      <c r="R4" s="74">
        <f t="shared" si="0"/>
        <v>166</v>
      </c>
      <c r="S4" s="74">
        <f t="shared" si="0"/>
        <v>14</v>
      </c>
      <c r="T4" s="74">
        <f t="shared" si="0"/>
        <v>249</v>
      </c>
      <c r="U4" s="74">
        <f t="shared" si="0"/>
        <v>77</v>
      </c>
      <c r="V4" s="74">
        <f t="shared" si="0"/>
        <v>246</v>
      </c>
      <c r="W4" s="74">
        <f t="shared" si="0"/>
        <v>364</v>
      </c>
      <c r="X4" s="74">
        <f t="shared" si="0"/>
        <v>28</v>
      </c>
    </row>
    <row r="5" spans="1:41" ht="21.75" customHeight="1">
      <c r="B5" s="33" t="s">
        <v>40</v>
      </c>
      <c r="C5" s="34" t="s">
        <v>7</v>
      </c>
      <c r="D5" s="93">
        <f>SUM(E5:X5)</f>
        <v>2173</v>
      </c>
      <c r="E5" s="93">
        <f>+E8+E11+E14+E17+E20+E23+E26+E29+E32+E35+E38</f>
        <v>23</v>
      </c>
      <c r="F5" s="93">
        <f t="shared" ref="F5:X5" si="1">+F8+F11+F14+F17+F20+F23+F26+F29+F32+F35+F38</f>
        <v>13</v>
      </c>
      <c r="G5" s="93">
        <f t="shared" si="1"/>
        <v>6</v>
      </c>
      <c r="H5" s="93">
        <f t="shared" si="1"/>
        <v>388</v>
      </c>
      <c r="I5" s="93">
        <f t="shared" si="1"/>
        <v>602</v>
      </c>
      <c r="J5" s="94">
        <f t="shared" si="1"/>
        <v>34</v>
      </c>
      <c r="K5" s="94">
        <f t="shared" si="1"/>
        <v>34</v>
      </c>
      <c r="L5" s="94">
        <f t="shared" si="1"/>
        <v>138</v>
      </c>
      <c r="M5" s="94">
        <f t="shared" si="1"/>
        <v>194</v>
      </c>
      <c r="N5" s="93">
        <f t="shared" si="1"/>
        <v>3</v>
      </c>
      <c r="O5" s="93">
        <f t="shared" si="1"/>
        <v>10</v>
      </c>
      <c r="P5" s="93">
        <f t="shared" si="1"/>
        <v>28</v>
      </c>
      <c r="Q5" s="93">
        <f t="shared" si="1"/>
        <v>86</v>
      </c>
      <c r="R5" s="93">
        <f t="shared" si="1"/>
        <v>42</v>
      </c>
      <c r="S5" s="93">
        <f t="shared" si="1"/>
        <v>7</v>
      </c>
      <c r="T5" s="93">
        <f t="shared" si="1"/>
        <v>63</v>
      </c>
      <c r="U5" s="93">
        <f t="shared" si="1"/>
        <v>44</v>
      </c>
      <c r="V5" s="93">
        <f t="shared" si="1"/>
        <v>166</v>
      </c>
      <c r="W5" s="94">
        <f t="shared" si="1"/>
        <v>275</v>
      </c>
      <c r="X5" s="94">
        <f t="shared" si="1"/>
        <v>17</v>
      </c>
    </row>
    <row r="6" spans="1:41" ht="21.75" customHeight="1">
      <c r="B6" s="37"/>
      <c r="C6" s="35" t="s">
        <v>8</v>
      </c>
      <c r="D6" s="44">
        <f>SUM(E6:X6)</f>
        <v>1514</v>
      </c>
      <c r="E6" s="44">
        <f t="shared" ref="E6:X6" si="2">+E9+E12+E15+E18+E21+E24+E27+E30+E33+E36+E39</f>
        <v>10</v>
      </c>
      <c r="F6" s="44">
        <f t="shared" si="2"/>
        <v>1</v>
      </c>
      <c r="G6" s="44">
        <f t="shared" si="2"/>
        <v>0</v>
      </c>
      <c r="H6" s="44">
        <f t="shared" si="2"/>
        <v>48</v>
      </c>
      <c r="I6" s="44">
        <f t="shared" si="2"/>
        <v>244</v>
      </c>
      <c r="J6" s="44">
        <f t="shared" si="2"/>
        <v>12</v>
      </c>
      <c r="K6" s="44">
        <f t="shared" si="2"/>
        <v>28</v>
      </c>
      <c r="L6" s="44">
        <f t="shared" si="2"/>
        <v>45</v>
      </c>
      <c r="M6" s="44">
        <f t="shared" si="2"/>
        <v>298</v>
      </c>
      <c r="N6" s="44">
        <f t="shared" si="2"/>
        <v>40</v>
      </c>
      <c r="O6" s="44">
        <f t="shared" si="2"/>
        <v>20</v>
      </c>
      <c r="P6" s="44">
        <f t="shared" si="2"/>
        <v>29</v>
      </c>
      <c r="Q6" s="44">
        <f t="shared" si="2"/>
        <v>209</v>
      </c>
      <c r="R6" s="44">
        <f t="shared" si="2"/>
        <v>124</v>
      </c>
      <c r="S6" s="44">
        <f t="shared" si="2"/>
        <v>7</v>
      </c>
      <c r="T6" s="44">
        <f t="shared" si="2"/>
        <v>186</v>
      </c>
      <c r="U6" s="44">
        <f t="shared" si="2"/>
        <v>33</v>
      </c>
      <c r="V6" s="44">
        <f t="shared" si="2"/>
        <v>80</v>
      </c>
      <c r="W6" s="44">
        <f t="shared" si="2"/>
        <v>89</v>
      </c>
      <c r="X6" s="44">
        <f t="shared" si="2"/>
        <v>11</v>
      </c>
    </row>
    <row r="7" spans="1:41" ht="21.75" customHeight="1">
      <c r="B7" s="30"/>
      <c r="C7" s="35" t="s">
        <v>6</v>
      </c>
      <c r="D7" s="42">
        <f>SUM(D8:D9)</f>
        <v>1081</v>
      </c>
      <c r="E7" s="42">
        <f t="shared" ref="E7" si="3">SUM(E8:E9)</f>
        <v>12</v>
      </c>
      <c r="F7" s="42">
        <f t="shared" ref="F7" si="4">SUM(F8:F9)</f>
        <v>4</v>
      </c>
      <c r="G7" s="42">
        <f t="shared" ref="G7" si="5">SUM(G8:G9)</f>
        <v>0</v>
      </c>
      <c r="H7" s="42">
        <f t="shared" ref="H7" si="6">SUM(H8:H9)</f>
        <v>69</v>
      </c>
      <c r="I7" s="42">
        <f t="shared" ref="I7" si="7">SUM(I8:I9)</f>
        <v>155</v>
      </c>
      <c r="J7" s="44">
        <f t="shared" ref="J7" si="8">SUM(J8:J9)</f>
        <v>5</v>
      </c>
      <c r="K7" s="44">
        <f t="shared" ref="K7" si="9">SUM(K8:K9)</f>
        <v>11</v>
      </c>
      <c r="L7" s="44">
        <f t="shared" ref="L7" si="10">SUM(L8:L9)</f>
        <v>43</v>
      </c>
      <c r="M7" s="44">
        <f t="shared" ref="M7" si="11">SUM(M8:M9)</f>
        <v>171</v>
      </c>
      <c r="N7" s="42">
        <f t="shared" ref="N7" si="12">SUM(N8:N9)</f>
        <v>12</v>
      </c>
      <c r="O7" s="42">
        <f t="shared" ref="O7" si="13">SUM(O8:O9)</f>
        <v>4</v>
      </c>
      <c r="P7" s="42">
        <f t="shared" ref="P7" si="14">SUM(P8:P9)</f>
        <v>13</v>
      </c>
      <c r="Q7" s="42">
        <f t="shared" ref="Q7" si="15">SUM(Q8:Q9)</f>
        <v>110</v>
      </c>
      <c r="R7" s="42">
        <f t="shared" ref="R7" si="16">SUM(R8:R9)</f>
        <v>97</v>
      </c>
      <c r="S7" s="42">
        <f t="shared" ref="S7" si="17">SUM(S8:S9)</f>
        <v>5</v>
      </c>
      <c r="T7" s="42">
        <f t="shared" ref="T7" si="18">SUM(T8:T9)</f>
        <v>90</v>
      </c>
      <c r="U7" s="42">
        <f t="shared" ref="U7" si="19">SUM(U8:U9)</f>
        <v>15</v>
      </c>
      <c r="V7" s="42">
        <f t="shared" ref="V7" si="20">SUM(V8:V9)</f>
        <v>80</v>
      </c>
      <c r="W7" s="44">
        <f t="shared" ref="W7" si="21">SUM(W8:W9)</f>
        <v>173</v>
      </c>
      <c r="X7" s="44">
        <f t="shared" ref="X7" si="22">SUM(X8:X9)</f>
        <v>12</v>
      </c>
    </row>
    <row r="8" spans="1:41" ht="21.75" customHeight="1">
      <c r="B8" s="33" t="s">
        <v>159</v>
      </c>
      <c r="C8" s="34" t="s">
        <v>7</v>
      </c>
      <c r="D8" s="93">
        <f>SUM(E8:X8)</f>
        <v>531</v>
      </c>
      <c r="E8" s="93">
        <v>7</v>
      </c>
      <c r="F8" s="93">
        <v>4</v>
      </c>
      <c r="G8" s="93">
        <v>0</v>
      </c>
      <c r="H8" s="93">
        <v>66</v>
      </c>
      <c r="I8" s="93">
        <v>93</v>
      </c>
      <c r="J8" s="94">
        <v>2</v>
      </c>
      <c r="K8" s="94">
        <v>4</v>
      </c>
      <c r="L8" s="94">
        <v>32</v>
      </c>
      <c r="M8" s="94">
        <v>62</v>
      </c>
      <c r="N8" s="93">
        <v>0</v>
      </c>
      <c r="O8" s="93">
        <v>3</v>
      </c>
      <c r="P8" s="93">
        <v>5</v>
      </c>
      <c r="Q8" s="93">
        <v>27</v>
      </c>
      <c r="R8" s="93">
        <v>29</v>
      </c>
      <c r="S8" s="93">
        <v>2</v>
      </c>
      <c r="T8" s="93">
        <v>22</v>
      </c>
      <c r="U8" s="93">
        <v>8</v>
      </c>
      <c r="V8" s="93">
        <v>42</v>
      </c>
      <c r="W8" s="94">
        <v>117</v>
      </c>
      <c r="X8" s="94">
        <v>6</v>
      </c>
    </row>
    <row r="9" spans="1:41" ht="21.75" customHeight="1">
      <c r="B9" s="37"/>
      <c r="C9" s="35" t="s">
        <v>8</v>
      </c>
      <c r="D9" s="42">
        <f>SUM(E9:X9)</f>
        <v>550</v>
      </c>
      <c r="E9" s="42">
        <v>5</v>
      </c>
      <c r="F9" s="42">
        <v>0</v>
      </c>
      <c r="G9" s="42">
        <v>0</v>
      </c>
      <c r="H9" s="42">
        <v>3</v>
      </c>
      <c r="I9" s="42">
        <v>62</v>
      </c>
      <c r="J9" s="44">
        <v>3</v>
      </c>
      <c r="K9" s="44">
        <v>7</v>
      </c>
      <c r="L9" s="44">
        <v>11</v>
      </c>
      <c r="M9" s="44">
        <v>109</v>
      </c>
      <c r="N9" s="42">
        <v>12</v>
      </c>
      <c r="O9" s="42">
        <v>1</v>
      </c>
      <c r="P9" s="42">
        <v>8</v>
      </c>
      <c r="Q9" s="42">
        <v>83</v>
      </c>
      <c r="R9" s="42">
        <v>68</v>
      </c>
      <c r="S9" s="42">
        <v>3</v>
      </c>
      <c r="T9" s="42">
        <v>68</v>
      </c>
      <c r="U9" s="42">
        <v>7</v>
      </c>
      <c r="V9" s="42">
        <v>38</v>
      </c>
      <c r="W9" s="44">
        <v>56</v>
      </c>
      <c r="X9" s="44">
        <v>6</v>
      </c>
    </row>
    <row r="10" spans="1:41" ht="21.75" customHeight="1">
      <c r="B10" s="96"/>
      <c r="C10" s="35" t="s">
        <v>6</v>
      </c>
      <c r="D10" s="42">
        <f>SUM(D11:D12)</f>
        <v>363</v>
      </c>
      <c r="E10" s="42">
        <f t="shared" ref="E10" si="23">SUM(E11:E12)</f>
        <v>12</v>
      </c>
      <c r="F10" s="42">
        <f t="shared" ref="F10" si="24">SUM(F11:F12)</f>
        <v>0</v>
      </c>
      <c r="G10" s="42">
        <f t="shared" ref="G10" si="25">SUM(G11:G12)</f>
        <v>0</v>
      </c>
      <c r="H10" s="42">
        <f t="shared" ref="H10" si="26">SUM(H11:H12)</f>
        <v>54</v>
      </c>
      <c r="I10" s="42">
        <f t="shared" ref="I10" si="27">SUM(I11:I12)</f>
        <v>90</v>
      </c>
      <c r="J10" s="44">
        <f t="shared" ref="J10" si="28">SUM(J11:J12)</f>
        <v>0</v>
      </c>
      <c r="K10" s="44">
        <f t="shared" ref="K10" si="29">SUM(K11:K12)</f>
        <v>1</v>
      </c>
      <c r="L10" s="44">
        <f t="shared" ref="L10" si="30">SUM(L11:L12)</f>
        <v>20</v>
      </c>
      <c r="M10" s="44">
        <f t="shared" ref="M10" si="31">SUM(M11:M12)</f>
        <v>55</v>
      </c>
      <c r="N10" s="42">
        <f t="shared" ref="N10" si="32">SUM(N11:N12)</f>
        <v>1</v>
      </c>
      <c r="O10" s="42">
        <f t="shared" ref="O10" si="33">SUM(O11:O12)</f>
        <v>1</v>
      </c>
      <c r="P10" s="42">
        <f t="shared" ref="P10" si="34">SUM(P11:P12)</f>
        <v>9</v>
      </c>
      <c r="Q10" s="42">
        <f t="shared" ref="Q10" si="35">SUM(Q11:Q12)</f>
        <v>24</v>
      </c>
      <c r="R10" s="42">
        <f t="shared" ref="R10" si="36">SUM(R11:R12)</f>
        <v>13</v>
      </c>
      <c r="S10" s="42">
        <f t="shared" ref="S10" si="37">SUM(S11:S12)</f>
        <v>3</v>
      </c>
      <c r="T10" s="42">
        <f t="shared" ref="T10" si="38">SUM(T11:T12)</f>
        <v>21</v>
      </c>
      <c r="U10" s="42">
        <f t="shared" ref="U10" si="39">SUM(U11:U12)</f>
        <v>14</v>
      </c>
      <c r="V10" s="42">
        <f t="shared" ref="V10" si="40">SUM(V11:V12)</f>
        <v>10</v>
      </c>
      <c r="W10" s="44">
        <f t="shared" ref="W10" si="41">SUM(W11:W12)</f>
        <v>35</v>
      </c>
      <c r="X10" s="44">
        <f t="shared" ref="X10" si="42">SUM(X11:X12)</f>
        <v>0</v>
      </c>
    </row>
    <row r="11" spans="1:41" ht="21.75" customHeight="1">
      <c r="B11" s="63" t="s">
        <v>26</v>
      </c>
      <c r="C11" s="34" t="s">
        <v>7</v>
      </c>
      <c r="D11" s="93">
        <f>SUM(E11:X11)</f>
        <v>225</v>
      </c>
      <c r="E11" s="93">
        <v>11</v>
      </c>
      <c r="F11" s="93">
        <v>0</v>
      </c>
      <c r="G11" s="93">
        <v>0</v>
      </c>
      <c r="H11" s="93">
        <v>51</v>
      </c>
      <c r="I11" s="93">
        <v>50</v>
      </c>
      <c r="J11" s="94">
        <v>0</v>
      </c>
      <c r="K11" s="94">
        <v>0</v>
      </c>
      <c r="L11" s="94">
        <v>15</v>
      </c>
      <c r="M11" s="94">
        <v>25</v>
      </c>
      <c r="N11" s="93">
        <v>0</v>
      </c>
      <c r="O11" s="93">
        <v>0</v>
      </c>
      <c r="P11" s="93">
        <v>5</v>
      </c>
      <c r="Q11" s="93">
        <v>6</v>
      </c>
      <c r="R11" s="93">
        <v>2</v>
      </c>
      <c r="S11" s="93">
        <v>2</v>
      </c>
      <c r="T11" s="93">
        <v>7</v>
      </c>
      <c r="U11" s="93">
        <v>12</v>
      </c>
      <c r="V11" s="93">
        <v>6</v>
      </c>
      <c r="W11" s="94">
        <v>33</v>
      </c>
      <c r="X11" s="94">
        <v>0</v>
      </c>
    </row>
    <row r="12" spans="1:41" ht="21.75" customHeight="1">
      <c r="B12" s="90"/>
      <c r="C12" s="35" t="s">
        <v>8</v>
      </c>
      <c r="D12" s="42">
        <f>SUM(E12:X12)</f>
        <v>138</v>
      </c>
      <c r="E12" s="42">
        <v>1</v>
      </c>
      <c r="F12" s="42">
        <v>0</v>
      </c>
      <c r="G12" s="42">
        <v>0</v>
      </c>
      <c r="H12" s="42">
        <v>3</v>
      </c>
      <c r="I12" s="42">
        <v>40</v>
      </c>
      <c r="J12" s="44">
        <v>0</v>
      </c>
      <c r="K12" s="44">
        <v>1</v>
      </c>
      <c r="L12" s="44">
        <v>5</v>
      </c>
      <c r="M12" s="44">
        <v>30</v>
      </c>
      <c r="N12" s="42">
        <v>1</v>
      </c>
      <c r="O12" s="42">
        <v>1</v>
      </c>
      <c r="P12" s="42">
        <v>4</v>
      </c>
      <c r="Q12" s="42">
        <v>18</v>
      </c>
      <c r="R12" s="42">
        <v>11</v>
      </c>
      <c r="S12" s="42">
        <v>1</v>
      </c>
      <c r="T12" s="44">
        <v>14</v>
      </c>
      <c r="U12" s="42">
        <v>2</v>
      </c>
      <c r="V12" s="42">
        <v>4</v>
      </c>
      <c r="W12" s="44">
        <v>2</v>
      </c>
      <c r="X12" s="44">
        <v>0</v>
      </c>
    </row>
    <row r="13" spans="1:41" ht="21.75" customHeight="1">
      <c r="B13" s="96"/>
      <c r="C13" s="35" t="s">
        <v>6</v>
      </c>
      <c r="D13" s="42">
        <f>SUM(D14:D15)</f>
        <v>1102</v>
      </c>
      <c r="E13" s="42">
        <f t="shared" ref="E13" si="43">SUM(E14:E15)</f>
        <v>2</v>
      </c>
      <c r="F13" s="42">
        <f t="shared" ref="F13" si="44">SUM(F14:F15)</f>
        <v>0</v>
      </c>
      <c r="G13" s="42">
        <f t="shared" ref="G13" si="45">SUM(G14:G15)</f>
        <v>4</v>
      </c>
      <c r="H13" s="42">
        <f t="shared" ref="H13" si="46">SUM(H14:H15)</f>
        <v>244</v>
      </c>
      <c r="I13" s="42">
        <f t="shared" ref="I13" si="47">SUM(I14:I15)</f>
        <v>427</v>
      </c>
      <c r="J13" s="44">
        <f t="shared" ref="J13" si="48">SUM(J14:J15)</f>
        <v>34</v>
      </c>
      <c r="K13" s="44">
        <f t="shared" ref="K13" si="49">SUM(K14:K15)</f>
        <v>32</v>
      </c>
      <c r="L13" s="44">
        <f t="shared" ref="L13" si="50">SUM(L14:L15)</f>
        <v>59</v>
      </c>
      <c r="M13" s="44">
        <f t="shared" ref="M13" si="51">SUM(M14:M15)</f>
        <v>65</v>
      </c>
      <c r="N13" s="42">
        <f t="shared" ref="N13" si="52">SUM(N14:N15)</f>
        <v>2</v>
      </c>
      <c r="O13" s="42">
        <f t="shared" ref="O13" si="53">SUM(O14:O15)</f>
        <v>7</v>
      </c>
      <c r="P13" s="42">
        <f t="shared" ref="P13" si="54">SUM(P14:P15)</f>
        <v>24</v>
      </c>
      <c r="Q13" s="42">
        <f t="shared" ref="Q13" si="55">SUM(Q14:Q15)</f>
        <v>16</v>
      </c>
      <c r="R13" s="42">
        <f t="shared" ref="R13" si="56">SUM(R14:R15)</f>
        <v>7</v>
      </c>
      <c r="S13" s="42">
        <f t="shared" ref="S13" si="57">SUM(S14:S15)</f>
        <v>2</v>
      </c>
      <c r="T13" s="91">
        <f t="shared" ref="T13" si="58">SUM(T14:T15)</f>
        <v>12</v>
      </c>
      <c r="U13" s="42">
        <f t="shared" ref="U13" si="59">SUM(U14:U15)</f>
        <v>24</v>
      </c>
      <c r="V13" s="42">
        <f t="shared" ref="V13" si="60">SUM(V14:V15)</f>
        <v>82</v>
      </c>
      <c r="W13" s="44">
        <f t="shared" ref="W13" si="61">SUM(W14:W15)</f>
        <v>56</v>
      </c>
      <c r="X13" s="44">
        <f t="shared" ref="X13" si="62">SUM(X14:X15)</f>
        <v>3</v>
      </c>
    </row>
    <row r="14" spans="1:41" ht="21.75" customHeight="1">
      <c r="B14" s="63" t="s">
        <v>160</v>
      </c>
      <c r="C14" s="34" t="s">
        <v>7</v>
      </c>
      <c r="D14" s="93">
        <f>SUM(E14:X14)</f>
        <v>963</v>
      </c>
      <c r="E14" s="93">
        <v>2</v>
      </c>
      <c r="F14" s="93">
        <v>0</v>
      </c>
      <c r="G14" s="93">
        <v>4</v>
      </c>
      <c r="H14" s="93">
        <v>220</v>
      </c>
      <c r="I14" s="93">
        <v>376</v>
      </c>
      <c r="J14" s="94">
        <v>30</v>
      </c>
      <c r="K14" s="94">
        <v>25</v>
      </c>
      <c r="L14" s="94">
        <v>53</v>
      </c>
      <c r="M14" s="94">
        <v>55</v>
      </c>
      <c r="N14" s="93">
        <v>1</v>
      </c>
      <c r="O14" s="93">
        <v>4</v>
      </c>
      <c r="P14" s="93">
        <v>16</v>
      </c>
      <c r="Q14" s="93">
        <v>10</v>
      </c>
      <c r="R14" s="93">
        <v>4</v>
      </c>
      <c r="S14" s="93">
        <v>1</v>
      </c>
      <c r="T14" s="93">
        <v>7</v>
      </c>
      <c r="U14" s="93">
        <v>19</v>
      </c>
      <c r="V14" s="93">
        <v>80</v>
      </c>
      <c r="W14" s="94">
        <v>53</v>
      </c>
      <c r="X14" s="94">
        <v>3</v>
      </c>
    </row>
    <row r="15" spans="1:41" ht="21.75" customHeight="1">
      <c r="B15" s="90"/>
      <c r="C15" s="35" t="s">
        <v>8</v>
      </c>
      <c r="D15" s="42">
        <f>SUM(E15:X15)</f>
        <v>139</v>
      </c>
      <c r="E15" s="42">
        <v>0</v>
      </c>
      <c r="F15" s="42">
        <v>0</v>
      </c>
      <c r="G15" s="42">
        <v>0</v>
      </c>
      <c r="H15" s="42">
        <v>24</v>
      </c>
      <c r="I15" s="42">
        <v>51</v>
      </c>
      <c r="J15" s="44">
        <v>4</v>
      </c>
      <c r="K15" s="44">
        <v>7</v>
      </c>
      <c r="L15" s="44">
        <v>6</v>
      </c>
      <c r="M15" s="44">
        <v>10</v>
      </c>
      <c r="N15" s="42">
        <v>1</v>
      </c>
      <c r="O15" s="44">
        <v>3</v>
      </c>
      <c r="P15" s="42">
        <v>8</v>
      </c>
      <c r="Q15" s="42">
        <v>6</v>
      </c>
      <c r="R15" s="42">
        <v>3</v>
      </c>
      <c r="S15" s="42">
        <v>1</v>
      </c>
      <c r="T15" s="44">
        <v>5</v>
      </c>
      <c r="U15" s="42">
        <v>5</v>
      </c>
      <c r="V15" s="42">
        <v>2</v>
      </c>
      <c r="W15" s="44">
        <v>3</v>
      </c>
      <c r="X15" s="44">
        <v>0</v>
      </c>
    </row>
    <row r="16" spans="1:41" ht="21.75" customHeight="1">
      <c r="B16" s="96"/>
      <c r="C16" s="35" t="s">
        <v>6</v>
      </c>
      <c r="D16" s="42">
        <f>SUM(D17:D18)</f>
        <v>507</v>
      </c>
      <c r="E16" s="42">
        <f t="shared" ref="E16" si="63">SUM(E17:E18)</f>
        <v>1</v>
      </c>
      <c r="F16" s="42">
        <f t="shared" ref="F16" si="64">SUM(F17:F18)</f>
        <v>0</v>
      </c>
      <c r="G16" s="42">
        <f t="shared" ref="G16" si="65">SUM(G17:G18)</f>
        <v>0</v>
      </c>
      <c r="H16" s="42">
        <f t="shared" ref="H16" si="66">SUM(H17:H18)</f>
        <v>29</v>
      </c>
      <c r="I16" s="42">
        <f t="shared" ref="I16" si="67">SUM(I17:I18)</f>
        <v>88</v>
      </c>
      <c r="J16" s="44">
        <f t="shared" ref="J16" si="68">SUM(J17:J18)</f>
        <v>5</v>
      </c>
      <c r="K16" s="44">
        <f t="shared" ref="K16" si="69">SUM(K17:K18)</f>
        <v>12</v>
      </c>
      <c r="L16" s="44">
        <f t="shared" ref="L16" si="70">SUM(L17:L18)</f>
        <v>23</v>
      </c>
      <c r="M16" s="44">
        <f t="shared" ref="M16" si="71">SUM(M17:M18)</f>
        <v>130</v>
      </c>
      <c r="N16" s="42">
        <f t="shared" ref="N16" si="72">SUM(N17:N18)</f>
        <v>24</v>
      </c>
      <c r="O16" s="91">
        <f t="shared" ref="O16" si="73">SUM(O17:O18)</f>
        <v>12</v>
      </c>
      <c r="P16" s="42">
        <f t="shared" ref="P16" si="74">SUM(P17:P18)</f>
        <v>9</v>
      </c>
      <c r="Q16" s="42">
        <f t="shared" ref="Q16" si="75">SUM(Q17:Q18)</f>
        <v>43</v>
      </c>
      <c r="R16" s="42">
        <f t="shared" ref="R16" si="76">SUM(R17:R18)</f>
        <v>21</v>
      </c>
      <c r="S16" s="42">
        <f t="shared" ref="S16" si="77">SUM(S17:S18)</f>
        <v>4</v>
      </c>
      <c r="T16" s="42">
        <f t="shared" ref="T16" si="78">SUM(T17:T18)</f>
        <v>29</v>
      </c>
      <c r="U16" s="42">
        <f t="shared" ref="U16" si="79">SUM(U17:U18)</f>
        <v>15</v>
      </c>
      <c r="V16" s="42">
        <f t="shared" ref="V16" si="80">SUM(V17:V18)</f>
        <v>30</v>
      </c>
      <c r="W16" s="44">
        <f t="shared" ref="W16" si="81">SUM(W17:W18)</f>
        <v>24</v>
      </c>
      <c r="X16" s="44">
        <f t="shared" ref="X16" si="82">SUM(X17:X18)</f>
        <v>8</v>
      </c>
    </row>
    <row r="17" spans="2:24" ht="21.75" customHeight="1">
      <c r="B17" s="38" t="s">
        <v>161</v>
      </c>
      <c r="C17" s="34" t="s">
        <v>7</v>
      </c>
      <c r="D17" s="93">
        <f>SUM(E17:X17)</f>
        <v>172</v>
      </c>
      <c r="E17" s="93">
        <v>0</v>
      </c>
      <c r="F17" s="93">
        <v>0</v>
      </c>
      <c r="G17" s="93">
        <v>0</v>
      </c>
      <c r="H17" s="93">
        <v>14</v>
      </c>
      <c r="I17" s="93">
        <v>46</v>
      </c>
      <c r="J17" s="94">
        <v>0</v>
      </c>
      <c r="K17" s="94">
        <v>5</v>
      </c>
      <c r="L17" s="94">
        <v>12</v>
      </c>
      <c r="M17" s="94">
        <v>29</v>
      </c>
      <c r="N17" s="93">
        <v>2</v>
      </c>
      <c r="O17" s="93">
        <v>2</v>
      </c>
      <c r="P17" s="93">
        <v>2</v>
      </c>
      <c r="Q17" s="93">
        <v>11</v>
      </c>
      <c r="R17" s="93">
        <v>2</v>
      </c>
      <c r="S17" s="93">
        <v>2</v>
      </c>
      <c r="T17" s="93">
        <v>4</v>
      </c>
      <c r="U17" s="93">
        <v>3</v>
      </c>
      <c r="V17" s="93">
        <v>16</v>
      </c>
      <c r="W17" s="94">
        <v>17</v>
      </c>
      <c r="X17" s="94">
        <v>5</v>
      </c>
    </row>
    <row r="18" spans="2:24" ht="21.75" customHeight="1">
      <c r="B18" s="61"/>
      <c r="C18" s="35" t="s">
        <v>8</v>
      </c>
      <c r="D18" s="42">
        <f>SUM(E18:X18)</f>
        <v>335</v>
      </c>
      <c r="E18" s="42">
        <v>1</v>
      </c>
      <c r="F18" s="42">
        <v>0</v>
      </c>
      <c r="G18" s="42">
        <v>0</v>
      </c>
      <c r="H18" s="42">
        <v>15</v>
      </c>
      <c r="I18" s="42">
        <v>42</v>
      </c>
      <c r="J18" s="44">
        <v>5</v>
      </c>
      <c r="K18" s="44">
        <v>7</v>
      </c>
      <c r="L18" s="44">
        <v>11</v>
      </c>
      <c r="M18" s="44">
        <v>101</v>
      </c>
      <c r="N18" s="42">
        <v>22</v>
      </c>
      <c r="O18" s="42">
        <v>10</v>
      </c>
      <c r="P18" s="42">
        <v>7</v>
      </c>
      <c r="Q18" s="42">
        <v>32</v>
      </c>
      <c r="R18" s="42">
        <v>19</v>
      </c>
      <c r="S18" s="42">
        <v>2</v>
      </c>
      <c r="T18" s="42">
        <v>25</v>
      </c>
      <c r="U18" s="42">
        <v>12</v>
      </c>
      <c r="V18" s="42">
        <v>14</v>
      </c>
      <c r="W18" s="44">
        <v>7</v>
      </c>
      <c r="X18" s="44">
        <v>3</v>
      </c>
    </row>
    <row r="19" spans="2:24" ht="21.75" customHeight="1">
      <c r="B19" s="96"/>
      <c r="C19" s="35" t="s">
        <v>6</v>
      </c>
      <c r="D19" s="42">
        <f>SUM(D20:D21)</f>
        <v>92</v>
      </c>
      <c r="E19" s="42">
        <f t="shared" ref="E19" si="83">SUM(E20:E21)</f>
        <v>2</v>
      </c>
      <c r="F19" s="42">
        <f t="shared" ref="F19" si="84">SUM(F20:F21)</f>
        <v>10</v>
      </c>
      <c r="G19" s="42">
        <f t="shared" ref="G19" si="85">SUM(G20:G21)</f>
        <v>0</v>
      </c>
      <c r="H19" s="42">
        <f t="shared" ref="H19" si="86">SUM(H20:H21)</f>
        <v>6</v>
      </c>
      <c r="I19" s="42">
        <f t="shared" ref="I19" si="87">SUM(I20:I21)</f>
        <v>24</v>
      </c>
      <c r="J19" s="44">
        <f t="shared" ref="J19" si="88">SUM(J20:J21)</f>
        <v>0</v>
      </c>
      <c r="K19" s="44">
        <f t="shared" ref="K19" si="89">SUM(K20:K21)</f>
        <v>0</v>
      </c>
      <c r="L19" s="44">
        <f t="shared" ref="L19" si="90">SUM(L20:L21)</f>
        <v>12</v>
      </c>
      <c r="M19" s="44">
        <f t="shared" ref="M19" si="91">SUM(M20:M21)</f>
        <v>10</v>
      </c>
      <c r="N19" s="42">
        <f t="shared" ref="N19" si="92">SUM(N20:N21)</f>
        <v>0</v>
      </c>
      <c r="O19" s="42">
        <f t="shared" ref="O19" si="93">SUM(O20:O21)</f>
        <v>2</v>
      </c>
      <c r="P19" s="42">
        <f t="shared" ref="P19" si="94">SUM(P20:P21)</f>
        <v>0</v>
      </c>
      <c r="Q19" s="42">
        <f t="shared" ref="Q19" si="95">SUM(Q20:Q21)</f>
        <v>9</v>
      </c>
      <c r="R19" s="42">
        <f t="shared" ref="R19" si="96">SUM(R20:R21)</f>
        <v>0</v>
      </c>
      <c r="S19" s="42">
        <f t="shared" ref="S19" si="97">SUM(S20:S21)</f>
        <v>0</v>
      </c>
      <c r="T19" s="42">
        <f t="shared" ref="T19" si="98">SUM(T20:T21)</f>
        <v>3</v>
      </c>
      <c r="U19" s="42">
        <f t="shared" ref="U19" si="99">SUM(U20:U21)</f>
        <v>1</v>
      </c>
      <c r="V19" s="42">
        <f t="shared" ref="V19" si="100">SUM(V20:V21)</f>
        <v>10</v>
      </c>
      <c r="W19" s="44">
        <f t="shared" ref="W19" si="101">SUM(W20:W21)</f>
        <v>3</v>
      </c>
      <c r="X19" s="44">
        <f t="shared" ref="X19" si="102">SUM(X20:X21)</f>
        <v>0</v>
      </c>
    </row>
    <row r="20" spans="2:24" ht="21.75" customHeight="1">
      <c r="B20" s="63" t="s">
        <v>162</v>
      </c>
      <c r="C20" s="65" t="s">
        <v>7</v>
      </c>
      <c r="D20" s="93">
        <f>SUM(E20:X20)</f>
        <v>60</v>
      </c>
      <c r="E20" s="93">
        <v>1</v>
      </c>
      <c r="F20" s="93">
        <v>9</v>
      </c>
      <c r="G20" s="93">
        <v>0</v>
      </c>
      <c r="H20" s="93">
        <v>6</v>
      </c>
      <c r="I20" s="93">
        <v>14</v>
      </c>
      <c r="J20" s="94">
        <v>0</v>
      </c>
      <c r="K20" s="94">
        <v>0</v>
      </c>
      <c r="L20" s="94">
        <v>11</v>
      </c>
      <c r="M20" s="94">
        <v>5</v>
      </c>
      <c r="N20" s="93">
        <v>0</v>
      </c>
      <c r="O20" s="93">
        <v>0</v>
      </c>
      <c r="P20" s="93">
        <v>0</v>
      </c>
      <c r="Q20" s="93">
        <v>1</v>
      </c>
      <c r="R20" s="93">
        <v>0</v>
      </c>
      <c r="S20" s="93">
        <v>0</v>
      </c>
      <c r="T20" s="93">
        <v>0</v>
      </c>
      <c r="U20" s="93">
        <v>1</v>
      </c>
      <c r="V20" s="93">
        <v>9</v>
      </c>
      <c r="W20" s="94">
        <v>3</v>
      </c>
      <c r="X20" s="94">
        <v>0</v>
      </c>
    </row>
    <row r="21" spans="2:24" ht="21.75" customHeight="1">
      <c r="B21" s="90"/>
      <c r="C21" s="35" t="s">
        <v>8</v>
      </c>
      <c r="D21" s="42">
        <f>SUM(E21:X21)</f>
        <v>32</v>
      </c>
      <c r="E21" s="42">
        <v>1</v>
      </c>
      <c r="F21" s="42">
        <v>1</v>
      </c>
      <c r="G21" s="42">
        <v>0</v>
      </c>
      <c r="H21" s="42">
        <v>0</v>
      </c>
      <c r="I21" s="42">
        <v>10</v>
      </c>
      <c r="J21" s="44">
        <v>0</v>
      </c>
      <c r="K21" s="44">
        <v>0</v>
      </c>
      <c r="L21" s="44">
        <v>1</v>
      </c>
      <c r="M21" s="44">
        <v>5</v>
      </c>
      <c r="N21" s="42">
        <v>0</v>
      </c>
      <c r="O21" s="42">
        <v>2</v>
      </c>
      <c r="P21" s="42">
        <v>0</v>
      </c>
      <c r="Q21" s="42">
        <v>8</v>
      </c>
      <c r="R21" s="42">
        <v>0</v>
      </c>
      <c r="S21" s="42">
        <v>0</v>
      </c>
      <c r="T21" s="42">
        <v>3</v>
      </c>
      <c r="U21" s="42">
        <v>0</v>
      </c>
      <c r="V21" s="42">
        <v>1</v>
      </c>
      <c r="W21" s="44">
        <v>0</v>
      </c>
      <c r="X21" s="44">
        <v>0</v>
      </c>
    </row>
    <row r="22" spans="2:24" ht="21.75" customHeight="1">
      <c r="B22" s="96"/>
      <c r="C22" s="35" t="s">
        <v>6</v>
      </c>
      <c r="D22" s="42">
        <f>SUM(D23:D24)</f>
        <v>187</v>
      </c>
      <c r="E22" s="42">
        <f t="shared" ref="E22" si="103">SUM(E23:E24)</f>
        <v>3</v>
      </c>
      <c r="F22" s="42">
        <f t="shared" ref="F22" si="104">SUM(F23:F24)</f>
        <v>0</v>
      </c>
      <c r="G22" s="42">
        <f t="shared" ref="G22" si="105">SUM(G23:G24)</f>
        <v>0</v>
      </c>
      <c r="H22" s="42">
        <f t="shared" ref="H22" si="106">SUM(H23:H24)</f>
        <v>3</v>
      </c>
      <c r="I22" s="42">
        <f t="shared" ref="I22" si="107">SUM(I23:I24)</f>
        <v>19</v>
      </c>
      <c r="J22" s="44">
        <f t="shared" ref="J22" si="108">SUM(J23:J24)</f>
        <v>0</v>
      </c>
      <c r="K22" s="44">
        <f t="shared" ref="K22" si="109">SUM(K23:K24)</f>
        <v>3</v>
      </c>
      <c r="L22" s="44">
        <f t="shared" ref="L22" si="110">SUM(L23:L24)</f>
        <v>7</v>
      </c>
      <c r="M22" s="44">
        <f t="shared" ref="M22" si="111">SUM(M23:M24)</f>
        <v>21</v>
      </c>
      <c r="N22" s="42">
        <f t="shared" ref="N22" si="112">SUM(N23:N24)</f>
        <v>0</v>
      </c>
      <c r="O22" s="42">
        <f t="shared" ref="O22" si="113">SUM(O23:O24)</f>
        <v>3</v>
      </c>
      <c r="P22" s="42">
        <f t="shared" ref="P22" si="114">SUM(P23:P24)</f>
        <v>0</v>
      </c>
      <c r="Q22" s="42">
        <f t="shared" ref="Q22" si="115">SUM(Q23:Q24)</f>
        <v>67</v>
      </c>
      <c r="R22" s="42">
        <f t="shared" ref="R22" si="116">SUM(R23:R24)</f>
        <v>15</v>
      </c>
      <c r="S22" s="42">
        <f t="shared" ref="S22" si="117">SUM(S23:S24)</f>
        <v>0</v>
      </c>
      <c r="T22" s="42">
        <f t="shared" ref="T22" si="118">SUM(T23:T24)</f>
        <v>35</v>
      </c>
      <c r="U22" s="42">
        <f t="shared" ref="U22" si="119">SUM(U23:U24)</f>
        <v>1</v>
      </c>
      <c r="V22" s="42">
        <f t="shared" ref="V22" si="120">SUM(V23:V24)</f>
        <v>6</v>
      </c>
      <c r="W22" s="44">
        <f t="shared" ref="W22" si="121">SUM(W23:W24)</f>
        <v>4</v>
      </c>
      <c r="X22" s="44">
        <f t="shared" ref="X22" si="122">SUM(X23:X24)</f>
        <v>0</v>
      </c>
    </row>
    <row r="23" spans="2:24" ht="21.75" customHeight="1">
      <c r="B23" s="38" t="s">
        <v>163</v>
      </c>
      <c r="C23" s="65" t="s">
        <v>164</v>
      </c>
      <c r="D23" s="93">
        <f>SUM(E23:X23)</f>
        <v>43</v>
      </c>
      <c r="E23" s="93">
        <v>1</v>
      </c>
      <c r="F23" s="93">
        <v>0</v>
      </c>
      <c r="G23" s="93">
        <v>0</v>
      </c>
      <c r="H23" s="93">
        <v>2</v>
      </c>
      <c r="I23" s="93">
        <v>2</v>
      </c>
      <c r="J23" s="94">
        <v>0</v>
      </c>
      <c r="K23" s="94">
        <v>0</v>
      </c>
      <c r="L23" s="94">
        <v>5</v>
      </c>
      <c r="M23" s="94">
        <v>1</v>
      </c>
      <c r="N23" s="93">
        <v>0</v>
      </c>
      <c r="O23" s="93">
        <v>0</v>
      </c>
      <c r="P23" s="93">
        <v>0</v>
      </c>
      <c r="Q23" s="93">
        <v>23</v>
      </c>
      <c r="R23" s="93">
        <v>1</v>
      </c>
      <c r="S23" s="93">
        <v>0</v>
      </c>
      <c r="T23" s="93">
        <v>5</v>
      </c>
      <c r="U23" s="93">
        <v>0</v>
      </c>
      <c r="V23" s="93">
        <v>1</v>
      </c>
      <c r="W23" s="94">
        <v>2</v>
      </c>
      <c r="X23" s="94">
        <v>0</v>
      </c>
    </row>
    <row r="24" spans="2:24" ht="21.75" customHeight="1">
      <c r="B24" s="61"/>
      <c r="C24" s="35" t="s">
        <v>8</v>
      </c>
      <c r="D24" s="42">
        <f>SUM(E24:X24)</f>
        <v>144</v>
      </c>
      <c r="E24" s="44">
        <v>2</v>
      </c>
      <c r="F24" s="42">
        <v>0</v>
      </c>
      <c r="G24" s="42">
        <v>0</v>
      </c>
      <c r="H24" s="42">
        <v>1</v>
      </c>
      <c r="I24" s="42">
        <v>17</v>
      </c>
      <c r="J24" s="44">
        <v>0</v>
      </c>
      <c r="K24" s="44">
        <v>3</v>
      </c>
      <c r="L24" s="44">
        <v>2</v>
      </c>
      <c r="M24" s="44">
        <v>20</v>
      </c>
      <c r="N24" s="42">
        <v>0</v>
      </c>
      <c r="O24" s="42">
        <v>3</v>
      </c>
      <c r="P24" s="42">
        <v>0</v>
      </c>
      <c r="Q24" s="42">
        <v>44</v>
      </c>
      <c r="R24" s="42">
        <v>14</v>
      </c>
      <c r="S24" s="42">
        <v>0</v>
      </c>
      <c r="T24" s="42">
        <v>30</v>
      </c>
      <c r="U24" s="42">
        <v>1</v>
      </c>
      <c r="V24" s="42">
        <v>5</v>
      </c>
      <c r="W24" s="44">
        <v>2</v>
      </c>
      <c r="X24" s="44">
        <v>0</v>
      </c>
    </row>
    <row r="25" spans="2:24" ht="21.75" customHeight="1">
      <c r="B25" s="96"/>
      <c r="C25" s="35" t="s">
        <v>6</v>
      </c>
      <c r="D25" s="42">
        <f>SUM(D26:D27)</f>
        <v>1</v>
      </c>
      <c r="E25" s="42">
        <f t="shared" ref="E25" si="123">SUM(E26:E27)</f>
        <v>0</v>
      </c>
      <c r="F25" s="42">
        <f t="shared" ref="F25" si="124">SUM(F26:F27)</f>
        <v>0</v>
      </c>
      <c r="G25" s="42">
        <f t="shared" ref="G25" si="125">SUM(G26:G27)</f>
        <v>0</v>
      </c>
      <c r="H25" s="42">
        <f t="shared" ref="H25" si="126">SUM(H26:H27)</f>
        <v>0</v>
      </c>
      <c r="I25" s="42">
        <f t="shared" ref="I25" si="127">SUM(I26:I27)</f>
        <v>0</v>
      </c>
      <c r="J25" s="44">
        <f t="shared" ref="J25" si="128">SUM(J26:J27)</f>
        <v>0</v>
      </c>
      <c r="K25" s="44">
        <f t="shared" ref="K25" si="129">SUM(K26:K27)</f>
        <v>0</v>
      </c>
      <c r="L25" s="44">
        <f t="shared" ref="L25" si="130">SUM(L26:L27)</f>
        <v>0</v>
      </c>
      <c r="M25" s="44">
        <f t="shared" ref="M25" si="131">SUM(M26:M27)</f>
        <v>0</v>
      </c>
      <c r="N25" s="42">
        <f t="shared" ref="N25" si="132">SUM(N26:N27)</f>
        <v>0</v>
      </c>
      <c r="O25" s="42">
        <f t="shared" ref="O25" si="133">SUM(O26:O27)</f>
        <v>0</v>
      </c>
      <c r="P25" s="42">
        <f t="shared" ref="P25" si="134">SUM(P26:P27)</f>
        <v>0</v>
      </c>
      <c r="Q25" s="42">
        <f t="shared" ref="Q25" si="135">SUM(Q26:Q27)</f>
        <v>0</v>
      </c>
      <c r="R25" s="42">
        <f t="shared" ref="R25" si="136">SUM(R26:R27)</f>
        <v>0</v>
      </c>
      <c r="S25" s="42">
        <f t="shared" ref="S25" si="137">SUM(S26:S27)</f>
        <v>0</v>
      </c>
      <c r="T25" s="42">
        <f t="shared" ref="T25" si="138">SUM(T26:T27)</f>
        <v>1</v>
      </c>
      <c r="U25" s="42">
        <f t="shared" ref="U25" si="139">SUM(U26:U27)</f>
        <v>0</v>
      </c>
      <c r="V25" s="42">
        <f t="shared" ref="V25" si="140">SUM(V26:V27)</f>
        <v>0</v>
      </c>
      <c r="W25" s="44">
        <f t="shared" ref="W25" si="141">SUM(W26:W27)</f>
        <v>0</v>
      </c>
      <c r="X25" s="44">
        <f t="shared" ref="X25" si="142">SUM(X26:X27)</f>
        <v>0</v>
      </c>
    </row>
    <row r="26" spans="2:24" ht="21.75" customHeight="1">
      <c r="B26" s="63" t="s">
        <v>165</v>
      </c>
      <c r="C26" s="65" t="s">
        <v>7</v>
      </c>
      <c r="D26" s="93">
        <f>SUM(E26:X26)</f>
        <v>0</v>
      </c>
      <c r="E26" s="93">
        <v>0</v>
      </c>
      <c r="F26" s="93">
        <v>0</v>
      </c>
      <c r="G26" s="93">
        <v>0</v>
      </c>
      <c r="H26" s="93">
        <v>0</v>
      </c>
      <c r="I26" s="93">
        <v>0</v>
      </c>
      <c r="J26" s="94">
        <v>0</v>
      </c>
      <c r="K26" s="94">
        <v>0</v>
      </c>
      <c r="L26" s="94">
        <v>0</v>
      </c>
      <c r="M26" s="94">
        <v>0</v>
      </c>
      <c r="N26" s="93">
        <v>0</v>
      </c>
      <c r="O26" s="93">
        <v>0</v>
      </c>
      <c r="P26" s="93">
        <v>0</v>
      </c>
      <c r="Q26" s="93">
        <v>0</v>
      </c>
      <c r="R26" s="93">
        <v>0</v>
      </c>
      <c r="S26" s="93">
        <v>0</v>
      </c>
      <c r="T26" s="93">
        <v>0</v>
      </c>
      <c r="U26" s="93">
        <v>0</v>
      </c>
      <c r="V26" s="93">
        <v>0</v>
      </c>
      <c r="W26" s="94">
        <v>0</v>
      </c>
      <c r="X26" s="94">
        <v>0</v>
      </c>
    </row>
    <row r="27" spans="2:24" ht="21.75" customHeight="1">
      <c r="B27" s="90"/>
      <c r="C27" s="35" t="s">
        <v>8</v>
      </c>
      <c r="D27" s="42">
        <f>SUM(E27:X27)</f>
        <v>1</v>
      </c>
      <c r="E27" s="42">
        <v>0</v>
      </c>
      <c r="F27" s="42">
        <v>0</v>
      </c>
      <c r="G27" s="42">
        <v>0</v>
      </c>
      <c r="H27" s="42">
        <v>0</v>
      </c>
      <c r="I27" s="42">
        <v>0</v>
      </c>
      <c r="J27" s="44">
        <v>0</v>
      </c>
      <c r="K27" s="44">
        <v>0</v>
      </c>
      <c r="L27" s="44">
        <v>0</v>
      </c>
      <c r="M27" s="44">
        <v>0</v>
      </c>
      <c r="N27" s="42">
        <v>0</v>
      </c>
      <c r="O27" s="42">
        <v>0</v>
      </c>
      <c r="P27" s="42">
        <v>0</v>
      </c>
      <c r="Q27" s="42">
        <v>0</v>
      </c>
      <c r="R27" s="42">
        <v>0</v>
      </c>
      <c r="S27" s="42">
        <v>0</v>
      </c>
      <c r="T27" s="42">
        <v>1</v>
      </c>
      <c r="U27" s="42">
        <v>0</v>
      </c>
      <c r="V27" s="42">
        <v>0</v>
      </c>
      <c r="W27" s="44">
        <v>0</v>
      </c>
      <c r="X27" s="44">
        <v>0</v>
      </c>
    </row>
    <row r="28" spans="2:24" ht="21.75" customHeight="1">
      <c r="B28" s="96"/>
      <c r="C28" s="35" t="s">
        <v>6</v>
      </c>
      <c r="D28" s="42">
        <f>SUM(D29:D30)</f>
        <v>7</v>
      </c>
      <c r="E28" s="42">
        <f t="shared" ref="E28" si="143">SUM(E29:E30)</f>
        <v>0</v>
      </c>
      <c r="F28" s="42">
        <f t="shared" ref="F28" si="144">SUM(F29:F30)</f>
        <v>0</v>
      </c>
      <c r="G28" s="42">
        <f t="shared" ref="G28" si="145">SUM(G29:G30)</f>
        <v>0</v>
      </c>
      <c r="H28" s="42">
        <f t="shared" ref="H28" si="146">SUM(H29:H30)</f>
        <v>1</v>
      </c>
      <c r="I28" s="42">
        <f t="shared" ref="I28" si="147">SUM(I29:I30)</f>
        <v>2</v>
      </c>
      <c r="J28" s="44">
        <f t="shared" ref="J28" si="148">SUM(J29:J30)</f>
        <v>0</v>
      </c>
      <c r="K28" s="44">
        <f t="shared" ref="K28" si="149">SUM(K29:K30)</f>
        <v>0</v>
      </c>
      <c r="L28" s="44">
        <f t="shared" ref="L28" si="150">SUM(L29:L30)</f>
        <v>0</v>
      </c>
      <c r="M28" s="44">
        <f t="shared" ref="M28" si="151">SUM(M29:M30)</f>
        <v>2</v>
      </c>
      <c r="N28" s="42">
        <f t="shared" ref="N28" si="152">SUM(N29:N30)</f>
        <v>0</v>
      </c>
      <c r="O28" s="42">
        <f t="shared" ref="O28" si="153">SUM(O29:O30)</f>
        <v>0</v>
      </c>
      <c r="P28" s="42">
        <f t="shared" ref="P28" si="154">SUM(P29:P30)</f>
        <v>0</v>
      </c>
      <c r="Q28" s="42">
        <f t="shared" ref="Q28" si="155">SUM(Q29:Q30)</f>
        <v>1</v>
      </c>
      <c r="R28" s="42">
        <f t="shared" ref="R28" si="156">SUM(R29:R30)</f>
        <v>0</v>
      </c>
      <c r="S28" s="42">
        <f t="shared" ref="S28" si="157">SUM(S29:S30)</f>
        <v>0</v>
      </c>
      <c r="T28" s="42">
        <f t="shared" ref="T28" si="158">SUM(T29:T30)</f>
        <v>0</v>
      </c>
      <c r="U28" s="42">
        <f t="shared" ref="U28" si="159">SUM(U29:U30)</f>
        <v>1</v>
      </c>
      <c r="V28" s="42">
        <f t="shared" ref="V28" si="160">SUM(V29:V30)</f>
        <v>0</v>
      </c>
      <c r="W28" s="44">
        <f t="shared" ref="W28" si="161">SUM(W29:W30)</f>
        <v>0</v>
      </c>
      <c r="X28" s="44">
        <f t="shared" ref="X28" si="162">SUM(X29:X30)</f>
        <v>0</v>
      </c>
    </row>
    <row r="29" spans="2:24" ht="21.75" customHeight="1">
      <c r="B29" s="63" t="s">
        <v>92</v>
      </c>
      <c r="C29" s="65" t="s">
        <v>7</v>
      </c>
      <c r="D29" s="93">
        <f>SUM(E29:X29)</f>
        <v>7</v>
      </c>
      <c r="E29" s="93">
        <v>0</v>
      </c>
      <c r="F29" s="93">
        <v>0</v>
      </c>
      <c r="G29" s="93">
        <v>0</v>
      </c>
      <c r="H29" s="93">
        <v>1</v>
      </c>
      <c r="I29" s="93">
        <v>2</v>
      </c>
      <c r="J29" s="94">
        <v>0</v>
      </c>
      <c r="K29" s="94">
        <v>0</v>
      </c>
      <c r="L29" s="94">
        <v>0</v>
      </c>
      <c r="M29" s="94">
        <v>2</v>
      </c>
      <c r="N29" s="93">
        <v>0</v>
      </c>
      <c r="O29" s="93">
        <v>0</v>
      </c>
      <c r="P29" s="93">
        <v>0</v>
      </c>
      <c r="Q29" s="93">
        <v>1</v>
      </c>
      <c r="R29" s="93">
        <v>0</v>
      </c>
      <c r="S29" s="93">
        <v>0</v>
      </c>
      <c r="T29" s="93">
        <v>0</v>
      </c>
      <c r="U29" s="93">
        <v>1</v>
      </c>
      <c r="V29" s="93">
        <v>0</v>
      </c>
      <c r="W29" s="94">
        <v>0</v>
      </c>
      <c r="X29" s="94">
        <v>0</v>
      </c>
    </row>
    <row r="30" spans="2:24" ht="21.75" customHeight="1">
      <c r="B30" s="90"/>
      <c r="C30" s="35" t="s">
        <v>8</v>
      </c>
      <c r="D30" s="42">
        <f>SUM(E30:X30)</f>
        <v>0</v>
      </c>
      <c r="E30" s="42">
        <v>0</v>
      </c>
      <c r="F30" s="42">
        <v>0</v>
      </c>
      <c r="G30" s="42">
        <v>0</v>
      </c>
      <c r="H30" s="42">
        <v>0</v>
      </c>
      <c r="I30" s="42">
        <v>0</v>
      </c>
      <c r="J30" s="44">
        <v>0</v>
      </c>
      <c r="K30" s="44">
        <v>0</v>
      </c>
      <c r="L30" s="44">
        <v>0</v>
      </c>
      <c r="M30" s="44">
        <v>0</v>
      </c>
      <c r="N30" s="42">
        <v>0</v>
      </c>
      <c r="O30" s="42">
        <v>0</v>
      </c>
      <c r="P30" s="42">
        <v>0</v>
      </c>
      <c r="Q30" s="42">
        <v>0</v>
      </c>
      <c r="R30" s="42">
        <v>0</v>
      </c>
      <c r="S30" s="42">
        <v>0</v>
      </c>
      <c r="T30" s="42">
        <v>0</v>
      </c>
      <c r="U30" s="42">
        <v>0</v>
      </c>
      <c r="V30" s="42">
        <v>0</v>
      </c>
      <c r="W30" s="44">
        <v>0</v>
      </c>
      <c r="X30" s="44">
        <v>0</v>
      </c>
    </row>
    <row r="31" spans="2:24" ht="21.75" customHeight="1">
      <c r="B31" s="473" t="s">
        <v>93</v>
      </c>
      <c r="C31" s="35" t="s">
        <v>6</v>
      </c>
      <c r="D31" s="42">
        <f>SUM(D32:D33)</f>
        <v>33</v>
      </c>
      <c r="E31" s="42">
        <f t="shared" ref="E31" si="163">SUM(E32:E33)</f>
        <v>0</v>
      </c>
      <c r="F31" s="42">
        <f t="shared" ref="F31" si="164">SUM(F32:F33)</f>
        <v>0</v>
      </c>
      <c r="G31" s="42">
        <f t="shared" ref="G31" si="165">SUM(G32:G33)</f>
        <v>1</v>
      </c>
      <c r="H31" s="42">
        <f t="shared" ref="H31" si="166">SUM(H32:H33)</f>
        <v>0</v>
      </c>
      <c r="I31" s="42">
        <f t="shared" ref="I31" si="167">SUM(I32:I33)</f>
        <v>0</v>
      </c>
      <c r="J31" s="44">
        <f t="shared" ref="J31" si="168">SUM(J32:J33)</f>
        <v>0</v>
      </c>
      <c r="K31" s="44">
        <f t="shared" ref="K31" si="169">SUM(K32:K33)</f>
        <v>0</v>
      </c>
      <c r="L31" s="44">
        <f t="shared" ref="L31" si="170">SUM(L32:L33)</f>
        <v>0</v>
      </c>
      <c r="M31" s="44">
        <f t="shared" ref="M31" si="171">SUM(M32:M33)</f>
        <v>0</v>
      </c>
      <c r="N31" s="42">
        <f t="shared" ref="N31" si="172">SUM(N32:N33)</f>
        <v>0</v>
      </c>
      <c r="O31" s="42">
        <f t="shared" ref="O31" si="173">SUM(O32:O33)</f>
        <v>0</v>
      </c>
      <c r="P31" s="42">
        <f t="shared" ref="P31" si="174">SUM(P32:P33)</f>
        <v>0</v>
      </c>
      <c r="Q31" s="42">
        <f t="shared" ref="Q31" si="175">SUM(Q32:Q33)</f>
        <v>0</v>
      </c>
      <c r="R31" s="42">
        <f t="shared" ref="R31" si="176">SUM(R32:R33)</f>
        <v>0</v>
      </c>
      <c r="S31" s="42">
        <f t="shared" ref="S31" si="177">SUM(S32:S33)</f>
        <v>0</v>
      </c>
      <c r="T31" s="42">
        <f t="shared" ref="T31" si="178">SUM(T32:T33)</f>
        <v>30</v>
      </c>
      <c r="U31" s="42">
        <f t="shared" ref="U31" si="179">SUM(U32:U33)</f>
        <v>0</v>
      </c>
      <c r="V31" s="42">
        <f t="shared" ref="V31" si="180">SUM(V32:V33)</f>
        <v>1</v>
      </c>
      <c r="W31" s="44">
        <f t="shared" ref="W31" si="181">SUM(W32:W33)</f>
        <v>1</v>
      </c>
      <c r="X31" s="44">
        <f t="shared" ref="X31" si="182">SUM(X32:X33)</f>
        <v>0</v>
      </c>
    </row>
    <row r="32" spans="2:24" ht="21.75" customHeight="1">
      <c r="B32" s="514"/>
      <c r="C32" s="65" t="s">
        <v>7</v>
      </c>
      <c r="D32" s="93">
        <f>SUM(E32:X32)</f>
        <v>11</v>
      </c>
      <c r="E32" s="93">
        <v>0</v>
      </c>
      <c r="F32" s="93">
        <v>0</v>
      </c>
      <c r="G32" s="93">
        <v>1</v>
      </c>
      <c r="H32" s="93">
        <v>0</v>
      </c>
      <c r="I32" s="93">
        <v>0</v>
      </c>
      <c r="J32" s="94">
        <v>0</v>
      </c>
      <c r="K32" s="94">
        <v>0</v>
      </c>
      <c r="L32" s="94">
        <v>0</v>
      </c>
      <c r="M32" s="94">
        <v>0</v>
      </c>
      <c r="N32" s="93">
        <v>0</v>
      </c>
      <c r="O32" s="93">
        <v>0</v>
      </c>
      <c r="P32" s="93">
        <v>0</v>
      </c>
      <c r="Q32" s="93">
        <v>0</v>
      </c>
      <c r="R32" s="93">
        <v>0</v>
      </c>
      <c r="S32" s="93">
        <v>0</v>
      </c>
      <c r="T32" s="93">
        <v>9</v>
      </c>
      <c r="U32" s="93">
        <v>0</v>
      </c>
      <c r="V32" s="93">
        <v>0</v>
      </c>
      <c r="W32" s="94">
        <v>1</v>
      </c>
      <c r="X32" s="94">
        <v>0</v>
      </c>
    </row>
    <row r="33" spans="2:24" ht="21.75" customHeight="1">
      <c r="B33" s="515"/>
      <c r="C33" s="35" t="s">
        <v>8</v>
      </c>
      <c r="D33" s="42">
        <f>SUM(E33:X33)</f>
        <v>22</v>
      </c>
      <c r="E33" s="42">
        <v>0</v>
      </c>
      <c r="F33" s="42">
        <v>0</v>
      </c>
      <c r="G33" s="42">
        <v>0</v>
      </c>
      <c r="H33" s="42">
        <v>0</v>
      </c>
      <c r="I33" s="42">
        <v>0</v>
      </c>
      <c r="J33" s="44">
        <v>0</v>
      </c>
      <c r="K33" s="44">
        <v>0</v>
      </c>
      <c r="L33" s="44">
        <v>0</v>
      </c>
      <c r="M33" s="44">
        <v>0</v>
      </c>
      <c r="N33" s="42">
        <v>0</v>
      </c>
      <c r="O33" s="42">
        <v>0</v>
      </c>
      <c r="P33" s="44">
        <v>0</v>
      </c>
      <c r="Q33" s="42">
        <v>0</v>
      </c>
      <c r="R33" s="42">
        <v>0</v>
      </c>
      <c r="S33" s="44">
        <v>0</v>
      </c>
      <c r="T33" s="44">
        <v>21</v>
      </c>
      <c r="U33" s="42">
        <v>0</v>
      </c>
      <c r="V33" s="42">
        <v>1</v>
      </c>
      <c r="W33" s="44">
        <v>0</v>
      </c>
      <c r="X33" s="44">
        <v>0</v>
      </c>
    </row>
    <row r="34" spans="2:24" ht="21.75" customHeight="1">
      <c r="B34" s="96"/>
      <c r="C34" s="35" t="s">
        <v>6</v>
      </c>
      <c r="D34" s="42">
        <f>SUM(D35:D36)</f>
        <v>47</v>
      </c>
      <c r="E34" s="42">
        <f t="shared" ref="E34" si="183">SUM(E35:E36)</f>
        <v>0</v>
      </c>
      <c r="F34" s="42">
        <f t="shared" ref="F34" si="184">SUM(F35:F36)</f>
        <v>0</v>
      </c>
      <c r="G34" s="42">
        <f t="shared" ref="G34" si="185">SUM(G35:G36)</f>
        <v>0</v>
      </c>
      <c r="H34" s="42">
        <f t="shared" ref="H34" si="186">SUM(H35:H36)</f>
        <v>3</v>
      </c>
      <c r="I34" s="42">
        <f t="shared" ref="I34" si="187">SUM(I35:I36)</f>
        <v>4</v>
      </c>
      <c r="J34" s="44">
        <f t="shared" ref="J34" si="188">SUM(J35:J36)</f>
        <v>1</v>
      </c>
      <c r="K34" s="44">
        <f t="shared" ref="K34" si="189">SUM(K35:K36)</f>
        <v>0</v>
      </c>
      <c r="L34" s="44">
        <f t="shared" ref="L34" si="190">SUM(L35:L36)</f>
        <v>4</v>
      </c>
      <c r="M34" s="44">
        <f t="shared" ref="M34" si="191">SUM(M35:M36)</f>
        <v>2</v>
      </c>
      <c r="N34" s="42">
        <f t="shared" ref="N34" si="192">SUM(N35:N36)</f>
        <v>0</v>
      </c>
      <c r="O34" s="42">
        <f t="shared" ref="O34" si="193">SUM(O35:O36)</f>
        <v>0</v>
      </c>
      <c r="P34" s="42">
        <f t="shared" ref="P34" si="194">SUM(P35:P36)</f>
        <v>0</v>
      </c>
      <c r="Q34" s="42">
        <f t="shared" ref="Q34" si="195">SUM(Q35:Q36)</f>
        <v>4</v>
      </c>
      <c r="R34" s="42">
        <f t="shared" ref="R34" si="196">SUM(R35:R36)</f>
        <v>5</v>
      </c>
      <c r="S34" s="42">
        <f t="shared" ref="S34" si="197">SUM(S35:S36)</f>
        <v>0</v>
      </c>
      <c r="T34" s="42">
        <f t="shared" ref="T34" si="198">SUM(T35:T36)</f>
        <v>3</v>
      </c>
      <c r="U34" s="42">
        <f t="shared" ref="U34" si="199">SUM(U35:U36)</f>
        <v>1</v>
      </c>
      <c r="V34" s="42">
        <f t="shared" ref="V34" si="200">SUM(V35:V36)</f>
        <v>3</v>
      </c>
      <c r="W34" s="44">
        <f t="shared" ref="W34" si="201">SUM(W35:W36)</f>
        <v>17</v>
      </c>
      <c r="X34" s="44">
        <f t="shared" ref="X34" si="202">SUM(X35:X36)</f>
        <v>0</v>
      </c>
    </row>
    <row r="35" spans="2:24" ht="21.75" customHeight="1">
      <c r="B35" s="63" t="s">
        <v>166</v>
      </c>
      <c r="C35" s="65" t="s">
        <v>7</v>
      </c>
      <c r="D35" s="93">
        <f>SUM(E35:X35)</f>
        <v>25</v>
      </c>
      <c r="E35" s="93">
        <v>0</v>
      </c>
      <c r="F35" s="93">
        <v>0</v>
      </c>
      <c r="G35" s="93">
        <v>0</v>
      </c>
      <c r="H35" s="93">
        <v>3</v>
      </c>
      <c r="I35" s="93">
        <v>3</v>
      </c>
      <c r="J35" s="94">
        <v>1</v>
      </c>
      <c r="K35" s="94">
        <v>0</v>
      </c>
      <c r="L35" s="94">
        <v>1</v>
      </c>
      <c r="M35" s="94">
        <v>1</v>
      </c>
      <c r="N35" s="93">
        <v>0</v>
      </c>
      <c r="O35" s="93">
        <v>0</v>
      </c>
      <c r="P35" s="93">
        <v>0</v>
      </c>
      <c r="Q35" s="93">
        <v>2</v>
      </c>
      <c r="R35" s="93">
        <v>1</v>
      </c>
      <c r="S35" s="93">
        <v>0</v>
      </c>
      <c r="T35" s="93">
        <v>1</v>
      </c>
      <c r="U35" s="93">
        <v>0</v>
      </c>
      <c r="V35" s="93">
        <v>1</v>
      </c>
      <c r="W35" s="94">
        <v>11</v>
      </c>
      <c r="X35" s="94">
        <v>0</v>
      </c>
    </row>
    <row r="36" spans="2:24" ht="21.75" customHeight="1">
      <c r="B36" s="90"/>
      <c r="C36" s="35" t="s">
        <v>8</v>
      </c>
      <c r="D36" s="42">
        <f>SUM(E36:X36)</f>
        <v>22</v>
      </c>
      <c r="E36" s="42">
        <v>0</v>
      </c>
      <c r="F36" s="42">
        <v>0</v>
      </c>
      <c r="G36" s="42">
        <v>0</v>
      </c>
      <c r="H36" s="42">
        <v>0</v>
      </c>
      <c r="I36" s="42">
        <v>1</v>
      </c>
      <c r="J36" s="44">
        <v>0</v>
      </c>
      <c r="K36" s="44">
        <v>0</v>
      </c>
      <c r="L36" s="44">
        <v>3</v>
      </c>
      <c r="M36" s="44">
        <v>1</v>
      </c>
      <c r="N36" s="42">
        <v>0</v>
      </c>
      <c r="O36" s="42">
        <v>0</v>
      </c>
      <c r="P36" s="42">
        <v>0</v>
      </c>
      <c r="Q36" s="42">
        <v>2</v>
      </c>
      <c r="R36" s="42">
        <v>4</v>
      </c>
      <c r="S36" s="42">
        <v>0</v>
      </c>
      <c r="T36" s="42">
        <v>2</v>
      </c>
      <c r="U36" s="42">
        <v>1</v>
      </c>
      <c r="V36" s="42">
        <v>2</v>
      </c>
      <c r="W36" s="44">
        <v>6</v>
      </c>
      <c r="X36" s="44">
        <v>0</v>
      </c>
    </row>
    <row r="37" spans="2:24" ht="21.75" customHeight="1">
      <c r="B37" s="473" t="s">
        <v>81</v>
      </c>
      <c r="C37" s="35" t="s">
        <v>6</v>
      </c>
      <c r="D37" s="42">
        <f>SUM(D38:D39)</f>
        <v>267</v>
      </c>
      <c r="E37" s="42">
        <f t="shared" ref="E37" si="203">SUM(E38:E39)</f>
        <v>1</v>
      </c>
      <c r="F37" s="42">
        <f t="shared" ref="F37" si="204">SUM(F38:F39)</f>
        <v>0</v>
      </c>
      <c r="G37" s="42">
        <f t="shared" ref="G37" si="205">SUM(G38:G39)</f>
        <v>1</v>
      </c>
      <c r="H37" s="42">
        <f t="shared" ref="H37" si="206">SUM(H38:H39)</f>
        <v>27</v>
      </c>
      <c r="I37" s="42">
        <f t="shared" ref="I37" si="207">SUM(I38:I39)</f>
        <v>37</v>
      </c>
      <c r="J37" s="44">
        <f t="shared" ref="J37" si="208">SUM(J38:J39)</f>
        <v>1</v>
      </c>
      <c r="K37" s="44">
        <f t="shared" ref="K37" si="209">SUM(K38:K39)</f>
        <v>3</v>
      </c>
      <c r="L37" s="44">
        <f t="shared" ref="L37" si="210">SUM(L38:L39)</f>
        <v>15</v>
      </c>
      <c r="M37" s="44">
        <f t="shared" ref="M37" si="211">SUM(M38:M39)</f>
        <v>36</v>
      </c>
      <c r="N37" s="42">
        <f t="shared" ref="N37" si="212">SUM(N38:N39)</f>
        <v>4</v>
      </c>
      <c r="O37" s="42">
        <f t="shared" ref="O37" si="213">SUM(O38:O39)</f>
        <v>1</v>
      </c>
      <c r="P37" s="42">
        <f t="shared" ref="P37" si="214">SUM(P38:P39)</f>
        <v>2</v>
      </c>
      <c r="Q37" s="42">
        <f t="shared" ref="Q37" si="215">SUM(Q38:Q39)</f>
        <v>21</v>
      </c>
      <c r="R37" s="42">
        <f t="shared" ref="R37" si="216">SUM(R38:R39)</f>
        <v>8</v>
      </c>
      <c r="S37" s="42">
        <f t="shared" ref="S37" si="217">SUM(S38:S39)</f>
        <v>0</v>
      </c>
      <c r="T37" s="42">
        <f t="shared" ref="T37" si="218">SUM(T38:T39)</f>
        <v>25</v>
      </c>
      <c r="U37" s="42">
        <f t="shared" ref="U37" si="219">SUM(U38:U39)</f>
        <v>5</v>
      </c>
      <c r="V37" s="42">
        <f t="shared" ref="V37" si="220">SUM(V38:V39)</f>
        <v>24</v>
      </c>
      <c r="W37" s="44">
        <f t="shared" ref="W37" si="221">SUM(W38:W39)</f>
        <v>51</v>
      </c>
      <c r="X37" s="44">
        <f t="shared" ref="X37" si="222">SUM(X38:X39)</f>
        <v>5</v>
      </c>
    </row>
    <row r="38" spans="2:24" ht="21.75" customHeight="1">
      <c r="B38" s="514"/>
      <c r="C38" s="65" t="s">
        <v>7</v>
      </c>
      <c r="D38" s="93">
        <f>SUM(E38:X38)</f>
        <v>136</v>
      </c>
      <c r="E38" s="93">
        <v>1</v>
      </c>
      <c r="F38" s="93">
        <v>0</v>
      </c>
      <c r="G38" s="93">
        <v>1</v>
      </c>
      <c r="H38" s="93">
        <v>25</v>
      </c>
      <c r="I38" s="93">
        <v>16</v>
      </c>
      <c r="J38" s="94">
        <v>1</v>
      </c>
      <c r="K38" s="94">
        <v>0</v>
      </c>
      <c r="L38" s="94">
        <v>9</v>
      </c>
      <c r="M38" s="94">
        <v>14</v>
      </c>
      <c r="N38" s="93">
        <v>0</v>
      </c>
      <c r="O38" s="93">
        <v>1</v>
      </c>
      <c r="P38" s="93">
        <v>0</v>
      </c>
      <c r="Q38" s="93">
        <v>5</v>
      </c>
      <c r="R38" s="93">
        <v>3</v>
      </c>
      <c r="S38" s="93">
        <v>0</v>
      </c>
      <c r="T38" s="93">
        <v>8</v>
      </c>
      <c r="U38" s="93">
        <v>0</v>
      </c>
      <c r="V38" s="93">
        <v>11</v>
      </c>
      <c r="W38" s="94">
        <v>38</v>
      </c>
      <c r="X38" s="94">
        <v>3</v>
      </c>
    </row>
    <row r="39" spans="2:24" ht="21.75" customHeight="1">
      <c r="B39" s="515"/>
      <c r="C39" s="35" t="s">
        <v>8</v>
      </c>
      <c r="D39" s="42">
        <f>SUM(E39:X39)</f>
        <v>131</v>
      </c>
      <c r="E39" s="42">
        <v>0</v>
      </c>
      <c r="F39" s="42">
        <v>0</v>
      </c>
      <c r="G39" s="42">
        <v>0</v>
      </c>
      <c r="H39" s="42">
        <v>2</v>
      </c>
      <c r="I39" s="42">
        <v>21</v>
      </c>
      <c r="J39" s="44">
        <v>0</v>
      </c>
      <c r="K39" s="44">
        <v>3</v>
      </c>
      <c r="L39" s="44">
        <v>6</v>
      </c>
      <c r="M39" s="44">
        <v>22</v>
      </c>
      <c r="N39" s="42">
        <v>4</v>
      </c>
      <c r="O39" s="42">
        <v>0</v>
      </c>
      <c r="P39" s="44">
        <v>2</v>
      </c>
      <c r="Q39" s="42">
        <v>16</v>
      </c>
      <c r="R39" s="42">
        <v>5</v>
      </c>
      <c r="S39" s="44">
        <v>0</v>
      </c>
      <c r="T39" s="44">
        <v>17</v>
      </c>
      <c r="U39" s="42">
        <v>5</v>
      </c>
      <c r="V39" s="42">
        <v>13</v>
      </c>
      <c r="W39" s="44">
        <v>13</v>
      </c>
      <c r="X39" s="44">
        <v>2</v>
      </c>
    </row>
  </sheetData>
  <mergeCells count="3">
    <mergeCell ref="B3:C3"/>
    <mergeCell ref="B37:B39"/>
    <mergeCell ref="B31:B33"/>
  </mergeCells>
  <phoneticPr fontId="2"/>
  <pageMargins left="0.34" right="0.2" top="0.78740157480314965" bottom="0.39370078740157483" header="0.59055118110236227" footer="0.11811023622047245"/>
  <pageSetup paperSize="9" scale="75" firstPageNumber="66" fitToWidth="16" orientation="portrait" useFirstPageNumber="1" r:id="rId1"/>
  <headerFooter alignWithMargins="0">
    <oddHeader>&amp;L&amp;10高 等  学 校
卒業後の状況&amp;R&amp;10高 等  学 校
卒業後の状況</oddHeader>
    <oddFooter>&amp;C-&amp;P--</oddFooter>
  </headerFooter>
  <colBreaks count="1" manualBreakCount="1">
    <brk id="12" max="1048575" man="1"/>
  </colBreaks>
  <ignoredErrors>
    <ignoredError sqref="D7:D3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K8" transitionEvaluation="1">
    <tabColor rgb="FF92D050"/>
  </sheetPr>
  <dimension ref="A1:EU128"/>
  <sheetViews>
    <sheetView showGridLines="0" zoomScale="90" zoomScaleNormal="90" zoomScaleSheetLayoutView="75" workbookViewId="0">
      <pane xSplit="3" ySplit="7" topLeftCell="DK8" activePane="bottomRight" state="frozen"/>
      <selection pane="topRight" activeCell="D1" sqref="D1"/>
      <selection pane="bottomLeft"/>
      <selection pane="bottomRight"/>
    </sheetView>
  </sheetViews>
  <sheetFormatPr defaultColWidth="13.5" defaultRowHeight="24.95" customHeight="1"/>
  <cols>
    <col min="1" max="1" width="2" style="3" customWidth="1"/>
    <col min="2" max="2" width="3.19921875" style="3" customWidth="1"/>
    <col min="3" max="3" width="11.69921875" style="3" customWidth="1"/>
    <col min="4" max="9" width="8.5" style="3" customWidth="1"/>
    <col min="10" max="15" width="7.19921875" style="3" customWidth="1"/>
    <col min="16" max="33" width="6" style="3" customWidth="1"/>
    <col min="34" max="34" width="2" style="3" customWidth="1"/>
    <col min="35" max="35" width="3.19921875" style="3" customWidth="1"/>
    <col min="36" max="36" width="11.796875" style="3" customWidth="1"/>
    <col min="37" max="37" width="7.3984375" style="3" customWidth="1"/>
    <col min="38" max="42" width="6.5" style="3" customWidth="1"/>
    <col min="43" max="51" width="5.796875" style="3" customWidth="1"/>
    <col min="52" max="66" width="6.5" style="3" customWidth="1"/>
    <col min="67" max="67" width="2" style="3" customWidth="1"/>
    <col min="68" max="68" width="3.19921875" style="3" customWidth="1"/>
    <col min="69" max="69" width="11.69921875" style="3" customWidth="1"/>
    <col min="70" max="87" width="5" style="3" customWidth="1"/>
    <col min="88" max="105" width="5.8984375" style="3" customWidth="1"/>
    <col min="106" max="106" width="2" style="3" customWidth="1"/>
    <col min="107" max="107" width="3.19921875" style="3" customWidth="1"/>
    <col min="108" max="108" width="11.69921875" style="3" customWidth="1"/>
    <col min="109" max="111" width="5.5" style="3" customWidth="1"/>
    <col min="112" max="114" width="5" style="3" customWidth="1"/>
    <col min="115" max="117" width="4.796875" style="3" customWidth="1"/>
    <col min="118" max="120" width="5" style="3" customWidth="1"/>
    <col min="121" max="126" width="5.296875" style="3" customWidth="1"/>
    <col min="127" max="132" width="6" style="3" customWidth="1"/>
    <col min="133" max="138" width="5.5" style="3" customWidth="1"/>
    <col min="139" max="141" width="7.296875" style="3" customWidth="1"/>
    <col min="142" max="144" width="6.5" style="3" customWidth="1"/>
    <col min="145" max="16384" width="13.5" style="3"/>
  </cols>
  <sheetData>
    <row r="1" spans="1:151" ht="24.95" customHeight="1">
      <c r="A1" s="2"/>
      <c r="P1" s="293"/>
      <c r="AH1" s="2"/>
      <c r="BO1" s="2"/>
      <c r="DB1" s="2"/>
    </row>
    <row r="2" spans="1:151" ht="24.95" customHeight="1">
      <c r="A2" s="2"/>
      <c r="B2" s="1" t="s">
        <v>27</v>
      </c>
      <c r="C2" s="2"/>
      <c r="D2" s="2"/>
      <c r="E2" s="2"/>
      <c r="F2" s="2"/>
      <c r="G2" s="2"/>
      <c r="H2" s="2"/>
      <c r="I2" s="2"/>
      <c r="J2" s="2"/>
      <c r="K2" s="2"/>
      <c r="L2" s="2"/>
      <c r="M2" s="2"/>
      <c r="N2" s="2"/>
      <c r="O2" s="2"/>
      <c r="P2" s="278"/>
      <c r="Q2" s="2"/>
      <c r="R2" s="2"/>
      <c r="S2" s="2"/>
      <c r="T2" s="2"/>
      <c r="U2" s="2"/>
      <c r="V2" s="2"/>
      <c r="W2" s="2"/>
      <c r="X2" s="2"/>
      <c r="Y2" s="2"/>
      <c r="Z2" s="5"/>
      <c r="AA2" s="2"/>
      <c r="AB2" s="2"/>
      <c r="AC2" s="2"/>
      <c r="AD2" s="2"/>
      <c r="AE2" s="5"/>
      <c r="AF2" s="97"/>
      <c r="AG2" s="339" t="s">
        <v>216</v>
      </c>
      <c r="AH2" s="2"/>
      <c r="AI2" s="1" t="s">
        <v>28</v>
      </c>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5"/>
      <c r="BM2" s="5"/>
      <c r="BN2" s="339" t="s">
        <v>216</v>
      </c>
      <c r="BO2" s="2"/>
      <c r="BP2" s="1" t="s">
        <v>29</v>
      </c>
      <c r="BQ2" s="2"/>
      <c r="BR2" s="2"/>
      <c r="BS2" s="2"/>
      <c r="BT2" s="2"/>
      <c r="BU2" s="2"/>
      <c r="BV2" s="2"/>
      <c r="BW2" s="2"/>
      <c r="BX2" s="2"/>
      <c r="BY2" s="2"/>
      <c r="BZ2" s="2"/>
      <c r="CA2" s="2"/>
      <c r="CB2" s="2"/>
      <c r="CC2" s="2"/>
      <c r="CD2" s="2"/>
      <c r="CE2" s="2"/>
      <c r="CF2" s="2"/>
      <c r="CG2" s="2"/>
      <c r="CH2" s="2"/>
      <c r="CI2" s="2"/>
      <c r="CJ2" s="2"/>
      <c r="CK2" s="2"/>
      <c r="CL2" s="2"/>
      <c r="CM2" s="2"/>
      <c r="CN2" s="5"/>
      <c r="CO2" s="5"/>
      <c r="CP2" s="5"/>
      <c r="CQ2" s="5"/>
      <c r="CR2" s="5"/>
      <c r="CS2" s="5"/>
      <c r="CT2" s="5"/>
      <c r="CU2" s="5"/>
      <c r="CV2" s="5"/>
      <c r="CW2" s="5"/>
      <c r="CX2" s="5"/>
      <c r="CY2" s="5"/>
      <c r="CZ2" s="5"/>
      <c r="DA2" s="339" t="s">
        <v>216</v>
      </c>
      <c r="DB2" s="2"/>
      <c r="DC2" s="1" t="s">
        <v>30</v>
      </c>
      <c r="DD2" s="2"/>
      <c r="DE2" s="2"/>
      <c r="DF2" s="2"/>
      <c r="DG2" s="2"/>
      <c r="DH2" s="2"/>
      <c r="DI2" s="2"/>
      <c r="DJ2" s="2"/>
      <c r="DK2" s="2"/>
      <c r="DL2" s="2"/>
      <c r="DM2" s="2"/>
      <c r="DN2" s="2"/>
      <c r="DO2" s="2"/>
      <c r="DP2" s="2"/>
      <c r="DQ2" s="2"/>
      <c r="DR2" s="2"/>
      <c r="DS2" s="2"/>
      <c r="DT2" s="2"/>
      <c r="DU2" s="2"/>
      <c r="DV2" s="2"/>
      <c r="DW2" s="2"/>
      <c r="DX2" s="2"/>
      <c r="DY2" s="2"/>
      <c r="DZ2" s="2"/>
      <c r="EA2" s="5"/>
      <c r="EB2" s="2"/>
      <c r="EC2" s="2"/>
      <c r="ED2" s="2"/>
      <c r="EE2" s="2"/>
      <c r="EF2" s="2"/>
      <c r="EG2" s="2"/>
      <c r="EH2" s="2"/>
      <c r="EI2" s="2"/>
      <c r="EJ2" s="2"/>
      <c r="EK2" s="2"/>
      <c r="EL2" s="5"/>
      <c r="EM2" s="2"/>
      <c r="EN2" s="347" t="s">
        <v>216</v>
      </c>
    </row>
    <row r="3" spans="1:151" s="2" customFormat="1" ht="24.95" customHeight="1">
      <c r="B3" s="401" t="s">
        <v>217</v>
      </c>
      <c r="C3" s="403"/>
      <c r="D3" s="436" t="s">
        <v>218</v>
      </c>
      <c r="E3" s="437"/>
      <c r="F3" s="437"/>
      <c r="G3" s="437"/>
      <c r="H3" s="437"/>
      <c r="I3" s="438"/>
      <c r="J3" s="436" t="s">
        <v>237</v>
      </c>
      <c r="K3" s="437"/>
      <c r="L3" s="437"/>
      <c r="M3" s="437"/>
      <c r="N3" s="437"/>
      <c r="O3" s="438"/>
      <c r="P3" s="436" t="s">
        <v>219</v>
      </c>
      <c r="Q3" s="437"/>
      <c r="R3" s="437"/>
      <c r="S3" s="437"/>
      <c r="T3" s="437"/>
      <c r="U3" s="438"/>
      <c r="V3" s="436" t="s">
        <v>238</v>
      </c>
      <c r="W3" s="437"/>
      <c r="X3" s="437"/>
      <c r="Y3" s="437"/>
      <c r="Z3" s="437"/>
      <c r="AA3" s="438"/>
      <c r="AB3" s="436" t="s">
        <v>220</v>
      </c>
      <c r="AC3" s="437"/>
      <c r="AD3" s="437"/>
      <c r="AE3" s="437"/>
      <c r="AF3" s="437"/>
      <c r="AG3" s="438"/>
      <c r="AI3" s="401" t="s">
        <v>217</v>
      </c>
      <c r="AJ3" s="403"/>
      <c r="AK3" s="436" t="s">
        <v>221</v>
      </c>
      <c r="AL3" s="437"/>
      <c r="AM3" s="437"/>
      <c r="AN3" s="437"/>
      <c r="AO3" s="437"/>
      <c r="AP3" s="438"/>
      <c r="AQ3" s="436" t="s">
        <v>222</v>
      </c>
      <c r="AR3" s="437"/>
      <c r="AS3" s="437"/>
      <c r="AT3" s="437"/>
      <c r="AU3" s="437"/>
      <c r="AV3" s="438"/>
      <c r="AW3" s="105"/>
      <c r="AX3" s="106"/>
      <c r="AY3" s="106" t="s">
        <v>223</v>
      </c>
      <c r="AZ3" s="106" t="s">
        <v>197</v>
      </c>
      <c r="BA3" s="106"/>
      <c r="BB3" s="336"/>
      <c r="BC3" s="329"/>
      <c r="BD3" s="106"/>
      <c r="BE3" s="106" t="s">
        <v>224</v>
      </c>
      <c r="BF3" s="106" t="s">
        <v>239</v>
      </c>
      <c r="BG3" s="106"/>
      <c r="BH3" s="336"/>
      <c r="BI3" s="436" t="s">
        <v>225</v>
      </c>
      <c r="BJ3" s="437"/>
      <c r="BK3" s="437"/>
      <c r="BL3" s="437"/>
      <c r="BM3" s="437"/>
      <c r="BN3" s="438"/>
      <c r="BP3" s="401" t="s">
        <v>226</v>
      </c>
      <c r="BQ3" s="491"/>
      <c r="BR3" s="436" t="s">
        <v>227</v>
      </c>
      <c r="BS3" s="437"/>
      <c r="BT3" s="437"/>
      <c r="BU3" s="437"/>
      <c r="BV3" s="437"/>
      <c r="BW3" s="438"/>
      <c r="BX3" s="436" t="s">
        <v>240</v>
      </c>
      <c r="BY3" s="437"/>
      <c r="BZ3" s="437"/>
      <c r="CA3" s="437"/>
      <c r="CB3" s="437"/>
      <c r="CC3" s="438"/>
      <c r="CD3" s="436" t="s">
        <v>241</v>
      </c>
      <c r="CE3" s="437"/>
      <c r="CF3" s="437"/>
      <c r="CG3" s="437"/>
      <c r="CH3" s="437"/>
      <c r="CI3" s="438"/>
      <c r="CJ3" s="436" t="s">
        <v>242</v>
      </c>
      <c r="CK3" s="437"/>
      <c r="CL3" s="437"/>
      <c r="CM3" s="437"/>
      <c r="CN3" s="437"/>
      <c r="CO3" s="438"/>
      <c r="CP3" s="436" t="s">
        <v>243</v>
      </c>
      <c r="CQ3" s="437"/>
      <c r="CR3" s="437"/>
      <c r="CS3" s="437"/>
      <c r="CT3" s="437"/>
      <c r="CU3" s="438"/>
      <c r="CV3" s="436" t="s">
        <v>228</v>
      </c>
      <c r="CW3" s="437"/>
      <c r="CX3" s="437"/>
      <c r="CY3" s="437"/>
      <c r="CZ3" s="437"/>
      <c r="DA3" s="438"/>
      <c r="DC3" s="401" t="s">
        <v>226</v>
      </c>
      <c r="DD3" s="491"/>
      <c r="DE3" s="436" t="s">
        <v>229</v>
      </c>
      <c r="DF3" s="437"/>
      <c r="DG3" s="437"/>
      <c r="DH3" s="437"/>
      <c r="DI3" s="437"/>
      <c r="DJ3" s="438"/>
      <c r="DK3" s="436" t="s">
        <v>47</v>
      </c>
      <c r="DL3" s="437"/>
      <c r="DM3" s="437"/>
      <c r="DN3" s="437"/>
      <c r="DO3" s="437"/>
      <c r="DP3" s="438"/>
      <c r="DQ3" s="436" t="s">
        <v>244</v>
      </c>
      <c r="DR3" s="437"/>
      <c r="DS3" s="437"/>
      <c r="DT3" s="437"/>
      <c r="DU3" s="437"/>
      <c r="DV3" s="438"/>
      <c r="DW3" s="436" t="s">
        <v>245</v>
      </c>
      <c r="DX3" s="437"/>
      <c r="DY3" s="437"/>
      <c r="DZ3" s="437"/>
      <c r="EA3" s="437"/>
      <c r="EB3" s="438"/>
      <c r="EC3" s="436" t="s">
        <v>188</v>
      </c>
      <c r="ED3" s="437"/>
      <c r="EE3" s="437"/>
      <c r="EF3" s="437"/>
      <c r="EG3" s="437"/>
      <c r="EH3" s="438"/>
      <c r="EI3" s="436" t="s">
        <v>189</v>
      </c>
      <c r="EJ3" s="437"/>
      <c r="EK3" s="437"/>
      <c r="EL3" s="437"/>
      <c r="EM3" s="437"/>
      <c r="EN3" s="438"/>
      <c r="EO3" s="3"/>
      <c r="EP3" s="3"/>
      <c r="EQ3" s="3"/>
      <c r="ER3" s="3"/>
      <c r="ES3" s="3"/>
      <c r="ET3" s="3"/>
      <c r="EU3" s="3"/>
    </row>
    <row r="4" spans="1:151" ht="24.95" customHeight="1">
      <c r="A4" s="2"/>
      <c r="B4" s="450"/>
      <c r="C4" s="451"/>
      <c r="D4" s="436" t="s">
        <v>230</v>
      </c>
      <c r="E4" s="437"/>
      <c r="F4" s="438"/>
      <c r="G4" s="517" t="s">
        <v>231</v>
      </c>
      <c r="H4" s="518"/>
      <c r="I4" s="519"/>
      <c r="J4" s="436" t="s">
        <v>230</v>
      </c>
      <c r="K4" s="437"/>
      <c r="L4" s="438"/>
      <c r="M4" s="517" t="s">
        <v>231</v>
      </c>
      <c r="N4" s="518"/>
      <c r="O4" s="519"/>
      <c r="P4" s="436" t="s">
        <v>230</v>
      </c>
      <c r="Q4" s="437"/>
      <c r="R4" s="438"/>
      <c r="S4" s="517" t="s">
        <v>231</v>
      </c>
      <c r="T4" s="518"/>
      <c r="U4" s="519"/>
      <c r="V4" s="436" t="s">
        <v>230</v>
      </c>
      <c r="W4" s="437"/>
      <c r="X4" s="438"/>
      <c r="Y4" s="517" t="s">
        <v>231</v>
      </c>
      <c r="Z4" s="518"/>
      <c r="AA4" s="519"/>
      <c r="AB4" s="436" t="s">
        <v>230</v>
      </c>
      <c r="AC4" s="437"/>
      <c r="AD4" s="438"/>
      <c r="AE4" s="517" t="s">
        <v>231</v>
      </c>
      <c r="AF4" s="518"/>
      <c r="AG4" s="519"/>
      <c r="AH4" s="2"/>
      <c r="AI4" s="450"/>
      <c r="AJ4" s="451"/>
      <c r="AK4" s="436" t="s">
        <v>230</v>
      </c>
      <c r="AL4" s="437"/>
      <c r="AM4" s="438"/>
      <c r="AN4" s="517" t="s">
        <v>31</v>
      </c>
      <c r="AO4" s="518"/>
      <c r="AP4" s="519"/>
      <c r="AQ4" s="436" t="s">
        <v>230</v>
      </c>
      <c r="AR4" s="437"/>
      <c r="AS4" s="438"/>
      <c r="AT4" s="517" t="s">
        <v>31</v>
      </c>
      <c r="AU4" s="518"/>
      <c r="AV4" s="519"/>
      <c r="AW4" s="49" t="s">
        <v>232</v>
      </c>
      <c r="AX4" s="50"/>
      <c r="AY4" s="337"/>
      <c r="AZ4" s="517" t="s">
        <v>31</v>
      </c>
      <c r="BA4" s="518"/>
      <c r="BB4" s="519"/>
      <c r="BC4" s="436" t="s">
        <v>230</v>
      </c>
      <c r="BD4" s="437"/>
      <c r="BE4" s="438"/>
      <c r="BF4" s="517" t="s">
        <v>31</v>
      </c>
      <c r="BG4" s="518"/>
      <c r="BH4" s="519"/>
      <c r="BI4" s="436" t="s">
        <v>230</v>
      </c>
      <c r="BJ4" s="437"/>
      <c r="BK4" s="438"/>
      <c r="BL4" s="517" t="s">
        <v>31</v>
      </c>
      <c r="BM4" s="518"/>
      <c r="BN4" s="519"/>
      <c r="BO4" s="2"/>
      <c r="BP4" s="502"/>
      <c r="BQ4" s="503"/>
      <c r="BR4" s="436" t="s">
        <v>230</v>
      </c>
      <c r="BS4" s="437"/>
      <c r="BT4" s="438"/>
      <c r="BU4" s="436" t="s">
        <v>31</v>
      </c>
      <c r="BV4" s="437"/>
      <c r="BW4" s="438"/>
      <c r="BX4" s="436" t="s">
        <v>230</v>
      </c>
      <c r="BY4" s="437"/>
      <c r="BZ4" s="438"/>
      <c r="CA4" s="436" t="s">
        <v>31</v>
      </c>
      <c r="CB4" s="437"/>
      <c r="CC4" s="438"/>
      <c r="CD4" s="436" t="s">
        <v>230</v>
      </c>
      <c r="CE4" s="437"/>
      <c r="CF4" s="438"/>
      <c r="CG4" s="436" t="s">
        <v>31</v>
      </c>
      <c r="CH4" s="437"/>
      <c r="CI4" s="438"/>
      <c r="CJ4" s="436" t="s">
        <v>230</v>
      </c>
      <c r="CK4" s="437"/>
      <c r="CL4" s="438"/>
      <c r="CM4" s="436" t="s">
        <v>31</v>
      </c>
      <c r="CN4" s="437"/>
      <c r="CO4" s="438"/>
      <c r="CP4" s="436" t="s">
        <v>230</v>
      </c>
      <c r="CQ4" s="437"/>
      <c r="CR4" s="438"/>
      <c r="CS4" s="436" t="s">
        <v>31</v>
      </c>
      <c r="CT4" s="437"/>
      <c r="CU4" s="438"/>
      <c r="CV4" s="436" t="s">
        <v>230</v>
      </c>
      <c r="CW4" s="437"/>
      <c r="CX4" s="438"/>
      <c r="CY4" s="436" t="s">
        <v>31</v>
      </c>
      <c r="CZ4" s="437"/>
      <c r="DA4" s="438"/>
      <c r="DB4" s="2"/>
      <c r="DC4" s="502"/>
      <c r="DD4" s="503"/>
      <c r="DE4" s="436" t="s">
        <v>230</v>
      </c>
      <c r="DF4" s="437"/>
      <c r="DG4" s="438"/>
      <c r="DH4" s="517" t="s">
        <v>31</v>
      </c>
      <c r="DI4" s="518"/>
      <c r="DJ4" s="519"/>
      <c r="DK4" s="436" t="s">
        <v>230</v>
      </c>
      <c r="DL4" s="437"/>
      <c r="DM4" s="438"/>
      <c r="DN4" s="517" t="s">
        <v>31</v>
      </c>
      <c r="DO4" s="518"/>
      <c r="DP4" s="519"/>
      <c r="DQ4" s="436" t="s">
        <v>230</v>
      </c>
      <c r="DR4" s="437"/>
      <c r="DS4" s="438"/>
      <c r="DT4" s="517" t="s">
        <v>31</v>
      </c>
      <c r="DU4" s="518"/>
      <c r="DV4" s="519"/>
      <c r="DW4" s="436" t="s">
        <v>230</v>
      </c>
      <c r="DX4" s="437"/>
      <c r="DY4" s="438"/>
      <c r="DZ4" s="517" t="s">
        <v>31</v>
      </c>
      <c r="EA4" s="518"/>
      <c r="EB4" s="519"/>
      <c r="EC4" s="436" t="s">
        <v>230</v>
      </c>
      <c r="ED4" s="437"/>
      <c r="EE4" s="438"/>
      <c r="EF4" s="517" t="s">
        <v>31</v>
      </c>
      <c r="EG4" s="518"/>
      <c r="EH4" s="519"/>
      <c r="EI4" s="517" t="s">
        <v>32</v>
      </c>
      <c r="EJ4" s="518"/>
      <c r="EK4" s="519"/>
      <c r="EL4" s="517" t="s">
        <v>233</v>
      </c>
      <c r="EM4" s="518"/>
      <c r="EN4" s="519"/>
      <c r="EO4" s="2"/>
      <c r="EP4" s="2"/>
      <c r="EQ4" s="2"/>
      <c r="ER4" s="2"/>
      <c r="ES4" s="2"/>
      <c r="ET4" s="2"/>
      <c r="EU4" s="2"/>
    </row>
    <row r="5" spans="1:151" ht="24.95" customHeight="1">
      <c r="A5" s="2"/>
      <c r="B5" s="404"/>
      <c r="C5" s="406"/>
      <c r="D5" s="331" t="s">
        <v>6</v>
      </c>
      <c r="E5" s="331" t="s">
        <v>7</v>
      </c>
      <c r="F5" s="331" t="s">
        <v>8</v>
      </c>
      <c r="G5" s="331" t="s">
        <v>6</v>
      </c>
      <c r="H5" s="331" t="s">
        <v>7</v>
      </c>
      <c r="I5" s="331" t="s">
        <v>8</v>
      </c>
      <c r="J5" s="331" t="s">
        <v>6</v>
      </c>
      <c r="K5" s="331" t="s">
        <v>7</v>
      </c>
      <c r="L5" s="331" t="s">
        <v>8</v>
      </c>
      <c r="M5" s="330" t="s">
        <v>6</v>
      </c>
      <c r="N5" s="330" t="s">
        <v>7</v>
      </c>
      <c r="O5" s="333" t="s">
        <v>8</v>
      </c>
      <c r="P5" s="333" t="s">
        <v>6</v>
      </c>
      <c r="Q5" s="333" t="s">
        <v>7</v>
      </c>
      <c r="R5" s="333" t="s">
        <v>8</v>
      </c>
      <c r="S5" s="331" t="s">
        <v>6</v>
      </c>
      <c r="T5" s="331" t="s">
        <v>7</v>
      </c>
      <c r="U5" s="331" t="s">
        <v>8</v>
      </c>
      <c r="V5" s="331" t="s">
        <v>6</v>
      </c>
      <c r="W5" s="331" t="s">
        <v>7</v>
      </c>
      <c r="X5" s="331" t="s">
        <v>8</v>
      </c>
      <c r="Y5" s="331" t="s">
        <v>6</v>
      </c>
      <c r="Z5" s="331" t="s">
        <v>7</v>
      </c>
      <c r="AA5" s="61" t="s">
        <v>8</v>
      </c>
      <c r="AB5" s="332" t="s">
        <v>6</v>
      </c>
      <c r="AC5" s="331" t="s">
        <v>7</v>
      </c>
      <c r="AD5" s="331" t="s">
        <v>8</v>
      </c>
      <c r="AE5" s="331" t="s">
        <v>6</v>
      </c>
      <c r="AF5" s="331" t="s">
        <v>7</v>
      </c>
      <c r="AG5" s="333" t="s">
        <v>8</v>
      </c>
      <c r="AH5" s="2"/>
      <c r="AI5" s="404"/>
      <c r="AJ5" s="406"/>
      <c r="AK5" s="331" t="s">
        <v>6</v>
      </c>
      <c r="AL5" s="331" t="s">
        <v>7</v>
      </c>
      <c r="AM5" s="331" t="s">
        <v>8</v>
      </c>
      <c r="AN5" s="331" t="s">
        <v>6</v>
      </c>
      <c r="AO5" s="331" t="s">
        <v>7</v>
      </c>
      <c r="AP5" s="331" t="s">
        <v>8</v>
      </c>
      <c r="AQ5" s="331" t="s">
        <v>6</v>
      </c>
      <c r="AR5" s="331" t="s">
        <v>7</v>
      </c>
      <c r="AS5" s="331" t="s">
        <v>8</v>
      </c>
      <c r="AT5" s="331" t="s">
        <v>6</v>
      </c>
      <c r="AU5" s="331" t="s">
        <v>7</v>
      </c>
      <c r="AV5" s="61" t="s">
        <v>8</v>
      </c>
      <c r="AW5" s="331" t="s">
        <v>6</v>
      </c>
      <c r="AX5" s="333" t="s">
        <v>7</v>
      </c>
      <c r="AY5" s="333" t="s">
        <v>8</v>
      </c>
      <c r="AZ5" s="331" t="s">
        <v>6</v>
      </c>
      <c r="BA5" s="331" t="s">
        <v>7</v>
      </c>
      <c r="BB5" s="333" t="s">
        <v>8</v>
      </c>
      <c r="BC5" s="331" t="s">
        <v>6</v>
      </c>
      <c r="BD5" s="331" t="s">
        <v>7</v>
      </c>
      <c r="BE5" s="331" t="s">
        <v>8</v>
      </c>
      <c r="BF5" s="331" t="s">
        <v>6</v>
      </c>
      <c r="BG5" s="331" t="s">
        <v>7</v>
      </c>
      <c r="BH5" s="61" t="s">
        <v>8</v>
      </c>
      <c r="BI5" s="331" t="s">
        <v>6</v>
      </c>
      <c r="BJ5" s="331" t="s">
        <v>7</v>
      </c>
      <c r="BK5" s="331" t="s">
        <v>8</v>
      </c>
      <c r="BL5" s="331" t="s">
        <v>6</v>
      </c>
      <c r="BM5" s="331" t="s">
        <v>7</v>
      </c>
      <c r="BN5" s="61" t="s">
        <v>8</v>
      </c>
      <c r="BO5" s="2"/>
      <c r="BP5" s="492"/>
      <c r="BQ5" s="493"/>
      <c r="BR5" s="331" t="s">
        <v>6</v>
      </c>
      <c r="BS5" s="331" t="s">
        <v>7</v>
      </c>
      <c r="BT5" s="331" t="s">
        <v>8</v>
      </c>
      <c r="BU5" s="331" t="s">
        <v>6</v>
      </c>
      <c r="BV5" s="331" t="s">
        <v>7</v>
      </c>
      <c r="BW5" s="331" t="s">
        <v>8</v>
      </c>
      <c r="BX5" s="331" t="s">
        <v>6</v>
      </c>
      <c r="BY5" s="331" t="s">
        <v>7</v>
      </c>
      <c r="BZ5" s="331" t="s">
        <v>8</v>
      </c>
      <c r="CA5" s="331" t="s">
        <v>6</v>
      </c>
      <c r="CB5" s="331" t="s">
        <v>7</v>
      </c>
      <c r="CC5" s="331" t="s">
        <v>8</v>
      </c>
      <c r="CD5" s="331" t="s">
        <v>6</v>
      </c>
      <c r="CE5" s="333" t="s">
        <v>7</v>
      </c>
      <c r="CF5" s="333" t="s">
        <v>8</v>
      </c>
      <c r="CG5" s="331" t="s">
        <v>6</v>
      </c>
      <c r="CH5" s="331" t="s">
        <v>7</v>
      </c>
      <c r="CI5" s="333" t="s">
        <v>8</v>
      </c>
      <c r="CJ5" s="331" t="s">
        <v>6</v>
      </c>
      <c r="CK5" s="331" t="s">
        <v>7</v>
      </c>
      <c r="CL5" s="331" t="s">
        <v>8</v>
      </c>
      <c r="CM5" s="331" t="s">
        <v>6</v>
      </c>
      <c r="CN5" s="331" t="s">
        <v>7</v>
      </c>
      <c r="CO5" s="61" t="s">
        <v>8</v>
      </c>
      <c r="CP5" s="331" t="s">
        <v>6</v>
      </c>
      <c r="CQ5" s="331" t="s">
        <v>7</v>
      </c>
      <c r="CR5" s="331" t="s">
        <v>8</v>
      </c>
      <c r="CS5" s="331" t="s">
        <v>6</v>
      </c>
      <c r="CT5" s="331" t="s">
        <v>7</v>
      </c>
      <c r="CU5" s="331" t="s">
        <v>8</v>
      </c>
      <c r="CV5" s="331" t="s">
        <v>6</v>
      </c>
      <c r="CW5" s="331" t="s">
        <v>7</v>
      </c>
      <c r="CX5" s="331" t="s">
        <v>8</v>
      </c>
      <c r="CY5" s="331" t="s">
        <v>6</v>
      </c>
      <c r="CZ5" s="331" t="s">
        <v>7</v>
      </c>
      <c r="DA5" s="61" t="s">
        <v>8</v>
      </c>
      <c r="DB5" s="2"/>
      <c r="DC5" s="492"/>
      <c r="DD5" s="493"/>
      <c r="DE5" s="331" t="s">
        <v>6</v>
      </c>
      <c r="DF5" s="333" t="s">
        <v>7</v>
      </c>
      <c r="DG5" s="333" t="s">
        <v>8</v>
      </c>
      <c r="DH5" s="331" t="s">
        <v>6</v>
      </c>
      <c r="DI5" s="331" t="s">
        <v>7</v>
      </c>
      <c r="DJ5" s="331" t="s">
        <v>8</v>
      </c>
      <c r="DK5" s="331" t="s">
        <v>6</v>
      </c>
      <c r="DL5" s="331" t="s">
        <v>7</v>
      </c>
      <c r="DM5" s="331" t="s">
        <v>8</v>
      </c>
      <c r="DN5" s="331" t="s">
        <v>6</v>
      </c>
      <c r="DO5" s="331" t="s">
        <v>7</v>
      </c>
      <c r="DP5" s="331" t="s">
        <v>8</v>
      </c>
      <c r="DQ5" s="331" t="s">
        <v>6</v>
      </c>
      <c r="DR5" s="331" t="s">
        <v>7</v>
      </c>
      <c r="DS5" s="331" t="s">
        <v>8</v>
      </c>
      <c r="DT5" s="331" t="s">
        <v>6</v>
      </c>
      <c r="DU5" s="331" t="s">
        <v>7</v>
      </c>
      <c r="DV5" s="333" t="s">
        <v>8</v>
      </c>
      <c r="DW5" s="331" t="s">
        <v>6</v>
      </c>
      <c r="DX5" s="331" t="s">
        <v>7</v>
      </c>
      <c r="DY5" s="331" t="s">
        <v>8</v>
      </c>
      <c r="DZ5" s="331" t="s">
        <v>6</v>
      </c>
      <c r="EA5" s="331" t="s">
        <v>7</v>
      </c>
      <c r="EB5" s="61" t="s">
        <v>8</v>
      </c>
      <c r="EC5" s="331" t="s">
        <v>6</v>
      </c>
      <c r="ED5" s="333" t="s">
        <v>7</v>
      </c>
      <c r="EE5" s="333" t="s">
        <v>8</v>
      </c>
      <c r="EF5" s="331" t="s">
        <v>6</v>
      </c>
      <c r="EG5" s="331" t="s">
        <v>7</v>
      </c>
      <c r="EH5" s="331" t="s">
        <v>8</v>
      </c>
      <c r="EI5" s="331" t="s">
        <v>6</v>
      </c>
      <c r="EJ5" s="331" t="s">
        <v>7</v>
      </c>
      <c r="EK5" s="331" t="s">
        <v>8</v>
      </c>
      <c r="EL5" s="331" t="s">
        <v>6</v>
      </c>
      <c r="EM5" s="331" t="s">
        <v>7</v>
      </c>
      <c r="EN5" s="333" t="s">
        <v>8</v>
      </c>
    </row>
    <row r="6" spans="1:151" ht="24" customHeight="1">
      <c r="A6" s="2"/>
      <c r="B6" s="401" t="s">
        <v>340</v>
      </c>
      <c r="C6" s="403"/>
      <c r="D6" s="98">
        <v>3869</v>
      </c>
      <c r="E6" s="98">
        <v>2274</v>
      </c>
      <c r="F6" s="98">
        <v>1595</v>
      </c>
      <c r="G6" s="98">
        <v>1643</v>
      </c>
      <c r="H6" s="98">
        <v>1051</v>
      </c>
      <c r="I6" s="98">
        <v>592</v>
      </c>
      <c r="J6" s="98">
        <v>27</v>
      </c>
      <c r="K6" s="98">
        <v>22</v>
      </c>
      <c r="L6" s="98">
        <v>5</v>
      </c>
      <c r="M6" s="98">
        <v>1</v>
      </c>
      <c r="N6" s="98">
        <v>0</v>
      </c>
      <c r="O6" s="99">
        <v>1</v>
      </c>
      <c r="P6" s="99">
        <v>31</v>
      </c>
      <c r="Q6" s="99">
        <v>31</v>
      </c>
      <c r="R6" s="99">
        <v>0</v>
      </c>
      <c r="S6" s="98">
        <v>12</v>
      </c>
      <c r="T6" s="98">
        <v>12</v>
      </c>
      <c r="U6" s="98">
        <v>0</v>
      </c>
      <c r="V6" s="98">
        <v>2</v>
      </c>
      <c r="W6" s="98">
        <v>2</v>
      </c>
      <c r="X6" s="98">
        <v>0</v>
      </c>
      <c r="Y6" s="98">
        <v>1</v>
      </c>
      <c r="Z6" s="98">
        <v>1</v>
      </c>
      <c r="AA6" s="98">
        <v>0</v>
      </c>
      <c r="AB6" s="98">
        <v>410</v>
      </c>
      <c r="AC6" s="98">
        <v>373</v>
      </c>
      <c r="AD6" s="98">
        <v>37</v>
      </c>
      <c r="AE6" s="98">
        <v>192</v>
      </c>
      <c r="AF6" s="98">
        <v>179</v>
      </c>
      <c r="AG6" s="100">
        <v>13</v>
      </c>
      <c r="AH6" s="2"/>
      <c r="AI6" s="401" t="s">
        <v>340</v>
      </c>
      <c r="AJ6" s="403"/>
      <c r="AK6" s="98">
        <v>860</v>
      </c>
      <c r="AL6" s="98">
        <v>604</v>
      </c>
      <c r="AM6" s="98">
        <v>256</v>
      </c>
      <c r="AN6" s="98">
        <v>351</v>
      </c>
      <c r="AO6" s="98">
        <v>260</v>
      </c>
      <c r="AP6" s="98">
        <v>91</v>
      </c>
      <c r="AQ6" s="98">
        <v>56</v>
      </c>
      <c r="AR6" s="98">
        <v>42</v>
      </c>
      <c r="AS6" s="98">
        <v>14</v>
      </c>
      <c r="AT6" s="98">
        <v>34</v>
      </c>
      <c r="AU6" s="98">
        <v>30</v>
      </c>
      <c r="AV6" s="99">
        <v>4</v>
      </c>
      <c r="AW6" s="98">
        <v>51</v>
      </c>
      <c r="AX6" s="99">
        <v>33</v>
      </c>
      <c r="AY6" s="99">
        <v>18</v>
      </c>
      <c r="AZ6" s="98">
        <v>34</v>
      </c>
      <c r="BA6" s="98">
        <v>25</v>
      </c>
      <c r="BB6" s="99">
        <v>9</v>
      </c>
      <c r="BC6" s="98">
        <v>174</v>
      </c>
      <c r="BD6" s="98">
        <v>134</v>
      </c>
      <c r="BE6" s="98">
        <v>40</v>
      </c>
      <c r="BF6" s="98">
        <v>117</v>
      </c>
      <c r="BG6" s="98">
        <v>93</v>
      </c>
      <c r="BH6" s="98">
        <v>24</v>
      </c>
      <c r="BI6" s="98">
        <v>576</v>
      </c>
      <c r="BJ6" s="98">
        <v>215</v>
      </c>
      <c r="BK6" s="98">
        <v>361</v>
      </c>
      <c r="BL6" s="98">
        <v>160</v>
      </c>
      <c r="BM6" s="98">
        <v>69</v>
      </c>
      <c r="BN6" s="100">
        <v>91</v>
      </c>
      <c r="BO6" s="2"/>
      <c r="BP6" s="401" t="s">
        <v>340</v>
      </c>
      <c r="BQ6" s="403"/>
      <c r="BR6" s="98">
        <v>48</v>
      </c>
      <c r="BS6" s="98">
        <v>6</v>
      </c>
      <c r="BT6" s="98">
        <v>42</v>
      </c>
      <c r="BU6" s="98">
        <v>7</v>
      </c>
      <c r="BV6" s="98">
        <v>0</v>
      </c>
      <c r="BW6" s="98">
        <v>7</v>
      </c>
      <c r="BX6" s="98">
        <v>34</v>
      </c>
      <c r="BY6" s="98">
        <v>15</v>
      </c>
      <c r="BZ6" s="98">
        <v>19</v>
      </c>
      <c r="CA6" s="98">
        <v>13</v>
      </c>
      <c r="CB6" s="98">
        <v>6</v>
      </c>
      <c r="CC6" s="98">
        <v>7</v>
      </c>
      <c r="CD6" s="98">
        <v>68</v>
      </c>
      <c r="CE6" s="100">
        <v>39</v>
      </c>
      <c r="CF6" s="100">
        <v>29</v>
      </c>
      <c r="CG6" s="98">
        <v>20</v>
      </c>
      <c r="CH6" s="98">
        <v>16</v>
      </c>
      <c r="CI6" s="99">
        <v>4</v>
      </c>
      <c r="CJ6" s="98">
        <v>367</v>
      </c>
      <c r="CK6" s="98">
        <v>99</v>
      </c>
      <c r="CL6" s="98">
        <v>268</v>
      </c>
      <c r="CM6" s="98">
        <v>238</v>
      </c>
      <c r="CN6" s="98">
        <v>63</v>
      </c>
      <c r="CO6" s="99">
        <v>175</v>
      </c>
      <c r="CP6" s="98">
        <v>142</v>
      </c>
      <c r="CQ6" s="98">
        <v>42</v>
      </c>
      <c r="CR6" s="98">
        <v>100</v>
      </c>
      <c r="CS6" s="98">
        <v>71</v>
      </c>
      <c r="CT6" s="98">
        <v>22</v>
      </c>
      <c r="CU6" s="98">
        <v>49</v>
      </c>
      <c r="CV6" s="98">
        <v>5</v>
      </c>
      <c r="CW6" s="98">
        <v>1</v>
      </c>
      <c r="CX6" s="98">
        <v>4</v>
      </c>
      <c r="CY6" s="98">
        <v>0</v>
      </c>
      <c r="CZ6" s="98">
        <v>0</v>
      </c>
      <c r="DA6" s="100">
        <v>0</v>
      </c>
      <c r="DB6" s="2"/>
      <c r="DC6" s="401" t="s">
        <v>340</v>
      </c>
      <c r="DD6" s="403"/>
      <c r="DE6" s="98">
        <v>251</v>
      </c>
      <c r="DF6" s="98">
        <v>56</v>
      </c>
      <c r="DG6" s="98">
        <v>195</v>
      </c>
      <c r="DH6" s="98">
        <v>44</v>
      </c>
      <c r="DI6" s="98">
        <v>13</v>
      </c>
      <c r="DJ6" s="98">
        <v>31</v>
      </c>
      <c r="DK6" s="98">
        <v>64</v>
      </c>
      <c r="DL6" s="98">
        <v>27</v>
      </c>
      <c r="DM6" s="98">
        <v>37</v>
      </c>
      <c r="DN6" s="98">
        <v>6</v>
      </c>
      <c r="DO6" s="98">
        <v>4</v>
      </c>
      <c r="DP6" s="98">
        <v>2</v>
      </c>
      <c r="DQ6" s="98">
        <v>219</v>
      </c>
      <c r="DR6" s="98">
        <v>162</v>
      </c>
      <c r="DS6" s="98">
        <v>57</v>
      </c>
      <c r="DT6" s="98">
        <v>109</v>
      </c>
      <c r="DU6" s="98">
        <v>74</v>
      </c>
      <c r="DV6" s="99">
        <v>35</v>
      </c>
      <c r="DW6" s="98">
        <v>457</v>
      </c>
      <c r="DX6" s="98">
        <v>352</v>
      </c>
      <c r="DY6" s="98">
        <v>105</v>
      </c>
      <c r="DZ6" s="98">
        <v>226</v>
      </c>
      <c r="EA6" s="98">
        <v>178</v>
      </c>
      <c r="EB6" s="99">
        <v>48</v>
      </c>
      <c r="EC6" s="98">
        <v>27</v>
      </c>
      <c r="ED6" s="98">
        <v>19</v>
      </c>
      <c r="EE6" s="98">
        <v>8</v>
      </c>
      <c r="EF6" s="98">
        <v>7</v>
      </c>
      <c r="EG6" s="98">
        <v>6</v>
      </c>
      <c r="EH6" s="98">
        <v>1</v>
      </c>
      <c r="EI6" s="98">
        <v>3489</v>
      </c>
      <c r="EJ6" s="98">
        <v>2054</v>
      </c>
      <c r="EK6" s="98">
        <v>1435</v>
      </c>
      <c r="EL6" s="98">
        <v>74</v>
      </c>
      <c r="EM6" s="98">
        <v>54</v>
      </c>
      <c r="EN6" s="100">
        <v>20</v>
      </c>
    </row>
    <row r="7" spans="1:151" ht="24" customHeight="1">
      <c r="A7" s="2"/>
      <c r="B7" s="466" t="s">
        <v>329</v>
      </c>
      <c r="C7" s="467"/>
      <c r="D7" s="43">
        <f t="shared" ref="D7:AG7" si="0">SUM(D8,D19)</f>
        <v>3687</v>
      </c>
      <c r="E7" s="43">
        <f t="shared" si="0"/>
        <v>2173</v>
      </c>
      <c r="F7" s="43">
        <f>SUM(F8,F19)</f>
        <v>1514</v>
      </c>
      <c r="G7" s="43">
        <f>SUM(G8,G19)</f>
        <v>1598</v>
      </c>
      <c r="H7" s="43">
        <f>SUM(H8,H19)</f>
        <v>1014</v>
      </c>
      <c r="I7" s="43">
        <f>SUM(I8,I19)</f>
        <v>584</v>
      </c>
      <c r="J7" s="43">
        <f t="shared" si="0"/>
        <v>33</v>
      </c>
      <c r="K7" s="43">
        <f t="shared" si="0"/>
        <v>23</v>
      </c>
      <c r="L7" s="43">
        <f t="shared" si="0"/>
        <v>10</v>
      </c>
      <c r="M7" s="43">
        <f t="shared" si="0"/>
        <v>3</v>
      </c>
      <c r="N7" s="43">
        <f t="shared" si="0"/>
        <v>3</v>
      </c>
      <c r="O7" s="74">
        <f t="shared" si="0"/>
        <v>0</v>
      </c>
      <c r="P7" s="74">
        <f t="shared" si="0"/>
        <v>14</v>
      </c>
      <c r="Q7" s="74">
        <f t="shared" si="0"/>
        <v>13</v>
      </c>
      <c r="R7" s="74">
        <f t="shared" si="0"/>
        <v>1</v>
      </c>
      <c r="S7" s="43">
        <f t="shared" si="0"/>
        <v>4</v>
      </c>
      <c r="T7" s="43">
        <f t="shared" si="0"/>
        <v>4</v>
      </c>
      <c r="U7" s="43">
        <f t="shared" si="0"/>
        <v>0</v>
      </c>
      <c r="V7" s="43">
        <f t="shared" si="0"/>
        <v>6</v>
      </c>
      <c r="W7" s="43">
        <f t="shared" si="0"/>
        <v>6</v>
      </c>
      <c r="X7" s="43">
        <f t="shared" si="0"/>
        <v>0</v>
      </c>
      <c r="Y7" s="43">
        <f t="shared" si="0"/>
        <v>3</v>
      </c>
      <c r="Z7" s="43">
        <f t="shared" si="0"/>
        <v>3</v>
      </c>
      <c r="AA7" s="74">
        <f t="shared" si="0"/>
        <v>0</v>
      </c>
      <c r="AB7" s="75">
        <f t="shared" si="0"/>
        <v>436</v>
      </c>
      <c r="AC7" s="43">
        <f t="shared" si="0"/>
        <v>388</v>
      </c>
      <c r="AD7" s="43">
        <f t="shared" si="0"/>
        <v>48</v>
      </c>
      <c r="AE7" s="43">
        <f t="shared" si="0"/>
        <v>210</v>
      </c>
      <c r="AF7" s="43">
        <f t="shared" si="0"/>
        <v>196</v>
      </c>
      <c r="AG7" s="74">
        <f t="shared" si="0"/>
        <v>14</v>
      </c>
      <c r="AH7" s="2"/>
      <c r="AI7" s="466" t="s">
        <v>329</v>
      </c>
      <c r="AJ7" s="467"/>
      <c r="AK7" s="43">
        <f t="shared" ref="AK7:BN7" si="1">SUM(AK8,AK19)</f>
        <v>846</v>
      </c>
      <c r="AL7" s="43">
        <f t="shared" si="1"/>
        <v>602</v>
      </c>
      <c r="AM7" s="43">
        <f t="shared" si="1"/>
        <v>244</v>
      </c>
      <c r="AN7" s="43">
        <f t="shared" si="1"/>
        <v>350</v>
      </c>
      <c r="AO7" s="43">
        <f t="shared" si="1"/>
        <v>266</v>
      </c>
      <c r="AP7" s="43">
        <f t="shared" si="1"/>
        <v>84</v>
      </c>
      <c r="AQ7" s="43">
        <f t="shared" si="1"/>
        <v>46</v>
      </c>
      <c r="AR7" s="43">
        <f t="shared" si="1"/>
        <v>34</v>
      </c>
      <c r="AS7" s="43">
        <f t="shared" si="1"/>
        <v>12</v>
      </c>
      <c r="AT7" s="43">
        <f t="shared" si="1"/>
        <v>34</v>
      </c>
      <c r="AU7" s="43">
        <f t="shared" si="1"/>
        <v>26</v>
      </c>
      <c r="AV7" s="74">
        <f t="shared" si="1"/>
        <v>8</v>
      </c>
      <c r="AW7" s="43">
        <f t="shared" si="1"/>
        <v>62</v>
      </c>
      <c r="AX7" s="74">
        <f t="shared" si="1"/>
        <v>34</v>
      </c>
      <c r="AY7" s="74">
        <f t="shared" si="1"/>
        <v>28</v>
      </c>
      <c r="AZ7" s="43">
        <f t="shared" si="1"/>
        <v>47</v>
      </c>
      <c r="BA7" s="43">
        <f t="shared" si="1"/>
        <v>31</v>
      </c>
      <c r="BB7" s="74">
        <f t="shared" si="1"/>
        <v>16</v>
      </c>
      <c r="BC7" s="43">
        <f t="shared" si="1"/>
        <v>183</v>
      </c>
      <c r="BD7" s="43">
        <f t="shared" si="1"/>
        <v>138</v>
      </c>
      <c r="BE7" s="43">
        <f t="shared" si="1"/>
        <v>45</v>
      </c>
      <c r="BF7" s="43">
        <f t="shared" si="1"/>
        <v>107</v>
      </c>
      <c r="BG7" s="43">
        <f t="shared" si="1"/>
        <v>83</v>
      </c>
      <c r="BH7" s="43">
        <f t="shared" si="1"/>
        <v>24</v>
      </c>
      <c r="BI7" s="43">
        <f t="shared" si="1"/>
        <v>492</v>
      </c>
      <c r="BJ7" s="43">
        <f t="shared" si="1"/>
        <v>194</v>
      </c>
      <c r="BK7" s="43">
        <f t="shared" si="1"/>
        <v>298</v>
      </c>
      <c r="BL7" s="43">
        <f t="shared" si="1"/>
        <v>128</v>
      </c>
      <c r="BM7" s="43">
        <f t="shared" si="1"/>
        <v>50</v>
      </c>
      <c r="BN7" s="74">
        <f t="shared" si="1"/>
        <v>78</v>
      </c>
      <c r="BO7" s="2"/>
      <c r="BP7" s="466" t="s">
        <v>329</v>
      </c>
      <c r="BQ7" s="467"/>
      <c r="BR7" s="43">
        <f t="shared" ref="BR7:DA7" si="2">SUM(BR8,BR19)</f>
        <v>43</v>
      </c>
      <c r="BS7" s="43">
        <f t="shared" si="2"/>
        <v>3</v>
      </c>
      <c r="BT7" s="43">
        <f t="shared" si="2"/>
        <v>40</v>
      </c>
      <c r="BU7" s="43">
        <f t="shared" si="2"/>
        <v>2</v>
      </c>
      <c r="BV7" s="43">
        <f t="shared" si="2"/>
        <v>0</v>
      </c>
      <c r="BW7" s="43">
        <f t="shared" si="2"/>
        <v>2</v>
      </c>
      <c r="BX7" s="43">
        <f t="shared" si="2"/>
        <v>30</v>
      </c>
      <c r="BY7" s="43">
        <f t="shared" si="2"/>
        <v>10</v>
      </c>
      <c r="BZ7" s="43">
        <f t="shared" si="2"/>
        <v>20</v>
      </c>
      <c r="CA7" s="43">
        <f t="shared" si="2"/>
        <v>9</v>
      </c>
      <c r="CB7" s="43">
        <f t="shared" si="2"/>
        <v>5</v>
      </c>
      <c r="CC7" s="43">
        <f t="shared" si="2"/>
        <v>4</v>
      </c>
      <c r="CD7" s="43">
        <f t="shared" si="2"/>
        <v>57</v>
      </c>
      <c r="CE7" s="74">
        <f t="shared" si="2"/>
        <v>28</v>
      </c>
      <c r="CF7" s="74">
        <f t="shared" si="2"/>
        <v>29</v>
      </c>
      <c r="CG7" s="43">
        <f t="shared" si="2"/>
        <v>24</v>
      </c>
      <c r="CH7" s="43">
        <f t="shared" si="2"/>
        <v>16</v>
      </c>
      <c r="CI7" s="74">
        <f t="shared" si="2"/>
        <v>8</v>
      </c>
      <c r="CJ7" s="43">
        <f t="shared" si="2"/>
        <v>295</v>
      </c>
      <c r="CK7" s="43">
        <f t="shared" si="2"/>
        <v>86</v>
      </c>
      <c r="CL7" s="43">
        <f t="shared" si="2"/>
        <v>209</v>
      </c>
      <c r="CM7" s="43">
        <f t="shared" si="2"/>
        <v>201</v>
      </c>
      <c r="CN7" s="43">
        <f t="shared" si="2"/>
        <v>59</v>
      </c>
      <c r="CO7" s="74">
        <f t="shared" si="2"/>
        <v>142</v>
      </c>
      <c r="CP7" s="43">
        <f t="shared" si="2"/>
        <v>166</v>
      </c>
      <c r="CQ7" s="43">
        <f t="shared" si="2"/>
        <v>42</v>
      </c>
      <c r="CR7" s="43">
        <f t="shared" si="2"/>
        <v>124</v>
      </c>
      <c r="CS7" s="43">
        <f t="shared" si="2"/>
        <v>74</v>
      </c>
      <c r="CT7" s="43">
        <f t="shared" si="2"/>
        <v>14</v>
      </c>
      <c r="CU7" s="43">
        <f t="shared" si="2"/>
        <v>60</v>
      </c>
      <c r="CV7" s="43">
        <f t="shared" si="2"/>
        <v>14</v>
      </c>
      <c r="CW7" s="43">
        <f t="shared" si="2"/>
        <v>7</v>
      </c>
      <c r="CX7" s="43">
        <f t="shared" si="2"/>
        <v>7</v>
      </c>
      <c r="CY7" s="43">
        <f t="shared" si="2"/>
        <v>3</v>
      </c>
      <c r="CZ7" s="43">
        <f t="shared" si="2"/>
        <v>2</v>
      </c>
      <c r="DA7" s="74">
        <f t="shared" si="2"/>
        <v>1</v>
      </c>
      <c r="DB7" s="2"/>
      <c r="DC7" s="466" t="s">
        <v>329</v>
      </c>
      <c r="DD7" s="467"/>
      <c r="DE7" s="43">
        <f t="shared" ref="DE7:EN7" si="3">SUM(DE8,DE19)</f>
        <v>249</v>
      </c>
      <c r="DF7" s="74">
        <f t="shared" si="3"/>
        <v>63</v>
      </c>
      <c r="DG7" s="74">
        <f t="shared" si="3"/>
        <v>186</v>
      </c>
      <c r="DH7" s="43">
        <f t="shared" si="3"/>
        <v>39</v>
      </c>
      <c r="DI7" s="43">
        <f t="shared" si="3"/>
        <v>3</v>
      </c>
      <c r="DJ7" s="43">
        <f t="shared" si="3"/>
        <v>36</v>
      </c>
      <c r="DK7" s="43">
        <f t="shared" si="3"/>
        <v>77</v>
      </c>
      <c r="DL7" s="43">
        <f t="shared" si="3"/>
        <v>44</v>
      </c>
      <c r="DM7" s="43">
        <f t="shared" si="3"/>
        <v>33</v>
      </c>
      <c r="DN7" s="43">
        <f t="shared" si="3"/>
        <v>26</v>
      </c>
      <c r="DO7" s="43">
        <f t="shared" si="3"/>
        <v>20</v>
      </c>
      <c r="DP7" s="43">
        <f t="shared" si="3"/>
        <v>6</v>
      </c>
      <c r="DQ7" s="43">
        <f t="shared" si="3"/>
        <v>246</v>
      </c>
      <c r="DR7" s="43">
        <f t="shared" si="3"/>
        <v>166</v>
      </c>
      <c r="DS7" s="43">
        <f t="shared" si="3"/>
        <v>80</v>
      </c>
      <c r="DT7" s="43">
        <f t="shared" si="3"/>
        <v>124</v>
      </c>
      <c r="DU7" s="43">
        <f t="shared" si="3"/>
        <v>75</v>
      </c>
      <c r="DV7" s="74">
        <f t="shared" si="3"/>
        <v>49</v>
      </c>
      <c r="DW7" s="43">
        <f t="shared" si="3"/>
        <v>364</v>
      </c>
      <c r="DX7" s="43">
        <f t="shared" si="3"/>
        <v>275</v>
      </c>
      <c r="DY7" s="43">
        <f t="shared" si="3"/>
        <v>89</v>
      </c>
      <c r="DZ7" s="43">
        <f t="shared" si="3"/>
        <v>209</v>
      </c>
      <c r="EA7" s="43">
        <f t="shared" si="3"/>
        <v>157</v>
      </c>
      <c r="EB7" s="74">
        <f t="shared" si="3"/>
        <v>52</v>
      </c>
      <c r="EC7" s="43">
        <f t="shared" si="3"/>
        <v>28</v>
      </c>
      <c r="ED7" s="74">
        <f t="shared" si="3"/>
        <v>17</v>
      </c>
      <c r="EE7" s="74">
        <f t="shared" si="3"/>
        <v>11</v>
      </c>
      <c r="EF7" s="43">
        <f t="shared" si="3"/>
        <v>1</v>
      </c>
      <c r="EG7" s="43">
        <f t="shared" si="3"/>
        <v>1</v>
      </c>
      <c r="EH7" s="43">
        <f t="shared" si="3"/>
        <v>0</v>
      </c>
      <c r="EI7" s="43">
        <f t="shared" si="3"/>
        <v>3322</v>
      </c>
      <c r="EJ7" s="43">
        <f t="shared" si="3"/>
        <v>1960</v>
      </c>
      <c r="EK7" s="43">
        <f t="shared" si="3"/>
        <v>1362</v>
      </c>
      <c r="EL7" s="43">
        <f t="shared" si="3"/>
        <v>67</v>
      </c>
      <c r="EM7" s="43">
        <f t="shared" si="3"/>
        <v>33</v>
      </c>
      <c r="EN7" s="74">
        <f t="shared" si="3"/>
        <v>34</v>
      </c>
    </row>
    <row r="8" spans="1:151" ht="22.5" customHeight="1">
      <c r="A8" s="2"/>
      <c r="B8" s="426" t="s">
        <v>234</v>
      </c>
      <c r="C8" s="427"/>
      <c r="D8" s="79">
        <f t="shared" ref="D8:AG8" si="4">SUM(D9:D18)</f>
        <v>3063</v>
      </c>
      <c r="E8" s="79">
        <f t="shared" si="4"/>
        <v>1835</v>
      </c>
      <c r="F8" s="78">
        <f>SUM(F9:F18)</f>
        <v>1228</v>
      </c>
      <c r="G8" s="79">
        <f t="shared" si="4"/>
        <v>1382</v>
      </c>
      <c r="H8" s="79">
        <f t="shared" si="4"/>
        <v>905</v>
      </c>
      <c r="I8" s="79">
        <f t="shared" si="4"/>
        <v>477</v>
      </c>
      <c r="J8" s="79">
        <f t="shared" si="4"/>
        <v>20</v>
      </c>
      <c r="K8" s="79">
        <f t="shared" si="4"/>
        <v>16</v>
      </c>
      <c r="L8" s="79">
        <f t="shared" si="4"/>
        <v>4</v>
      </c>
      <c r="M8" s="79">
        <f t="shared" si="4"/>
        <v>2</v>
      </c>
      <c r="N8" s="79">
        <f t="shared" si="4"/>
        <v>2</v>
      </c>
      <c r="O8" s="78">
        <f t="shared" si="4"/>
        <v>0</v>
      </c>
      <c r="P8" s="78">
        <f t="shared" si="4"/>
        <v>12</v>
      </c>
      <c r="Q8" s="78">
        <f t="shared" si="4"/>
        <v>11</v>
      </c>
      <c r="R8" s="78">
        <f t="shared" si="4"/>
        <v>1</v>
      </c>
      <c r="S8" s="78">
        <f t="shared" si="4"/>
        <v>4</v>
      </c>
      <c r="T8" s="78">
        <f t="shared" si="4"/>
        <v>4</v>
      </c>
      <c r="U8" s="78">
        <f t="shared" si="4"/>
        <v>0</v>
      </c>
      <c r="V8" s="79">
        <f t="shared" si="4"/>
        <v>5</v>
      </c>
      <c r="W8" s="79">
        <f t="shared" si="4"/>
        <v>5</v>
      </c>
      <c r="X8" s="78">
        <f t="shared" si="4"/>
        <v>0</v>
      </c>
      <c r="Y8" s="79">
        <f t="shared" si="4"/>
        <v>2</v>
      </c>
      <c r="Z8" s="79">
        <f t="shared" si="4"/>
        <v>2</v>
      </c>
      <c r="AA8" s="79">
        <f t="shared" si="4"/>
        <v>0</v>
      </c>
      <c r="AB8" s="79">
        <f t="shared" si="4"/>
        <v>385</v>
      </c>
      <c r="AC8" s="79">
        <f t="shared" si="4"/>
        <v>338</v>
      </c>
      <c r="AD8" s="79">
        <f t="shared" si="4"/>
        <v>47</v>
      </c>
      <c r="AE8" s="79">
        <f t="shared" si="4"/>
        <v>191</v>
      </c>
      <c r="AF8" s="79">
        <f t="shared" si="4"/>
        <v>177</v>
      </c>
      <c r="AG8" s="78">
        <f t="shared" si="4"/>
        <v>14</v>
      </c>
      <c r="AH8" s="2"/>
      <c r="AI8" s="426" t="s">
        <v>234</v>
      </c>
      <c r="AJ8" s="427"/>
      <c r="AK8" s="79">
        <f t="shared" ref="AK8:BN8" si="5">SUM(AK9:AK18)</f>
        <v>710</v>
      </c>
      <c r="AL8" s="79">
        <f t="shared" si="5"/>
        <v>523</v>
      </c>
      <c r="AM8" s="78">
        <f t="shared" si="5"/>
        <v>187</v>
      </c>
      <c r="AN8" s="79">
        <f t="shared" si="5"/>
        <v>310</v>
      </c>
      <c r="AO8" s="79">
        <f t="shared" si="5"/>
        <v>245</v>
      </c>
      <c r="AP8" s="79">
        <f t="shared" si="5"/>
        <v>65</v>
      </c>
      <c r="AQ8" s="79">
        <f t="shared" si="5"/>
        <v>43</v>
      </c>
      <c r="AR8" s="79">
        <f t="shared" si="5"/>
        <v>31</v>
      </c>
      <c r="AS8" s="79">
        <f t="shared" si="5"/>
        <v>12</v>
      </c>
      <c r="AT8" s="79">
        <f t="shared" si="5"/>
        <v>33</v>
      </c>
      <c r="AU8" s="79">
        <f t="shared" si="5"/>
        <v>25</v>
      </c>
      <c r="AV8" s="78">
        <f t="shared" si="5"/>
        <v>8</v>
      </c>
      <c r="AW8" s="79">
        <f t="shared" si="5"/>
        <v>58</v>
      </c>
      <c r="AX8" s="78">
        <f t="shared" si="5"/>
        <v>33</v>
      </c>
      <c r="AY8" s="78">
        <f t="shared" si="5"/>
        <v>25</v>
      </c>
      <c r="AZ8" s="79">
        <f t="shared" si="5"/>
        <v>45</v>
      </c>
      <c r="BA8" s="78">
        <f t="shared" si="5"/>
        <v>30</v>
      </c>
      <c r="BB8" s="78">
        <f t="shared" si="5"/>
        <v>15</v>
      </c>
      <c r="BC8" s="79">
        <f t="shared" si="5"/>
        <v>152</v>
      </c>
      <c r="BD8" s="79">
        <f t="shared" si="5"/>
        <v>114</v>
      </c>
      <c r="BE8" s="79">
        <f t="shared" si="5"/>
        <v>38</v>
      </c>
      <c r="BF8" s="79">
        <f t="shared" si="5"/>
        <v>96</v>
      </c>
      <c r="BG8" s="79">
        <f t="shared" si="5"/>
        <v>75</v>
      </c>
      <c r="BH8" s="79">
        <f t="shared" si="5"/>
        <v>21</v>
      </c>
      <c r="BI8" s="79">
        <f t="shared" si="5"/>
        <v>398</v>
      </c>
      <c r="BJ8" s="78">
        <f t="shared" si="5"/>
        <v>154</v>
      </c>
      <c r="BK8" s="79">
        <f t="shared" si="5"/>
        <v>244</v>
      </c>
      <c r="BL8" s="79">
        <f t="shared" si="5"/>
        <v>103</v>
      </c>
      <c r="BM8" s="79">
        <f t="shared" si="5"/>
        <v>38</v>
      </c>
      <c r="BN8" s="78">
        <f t="shared" si="5"/>
        <v>65</v>
      </c>
      <c r="BO8" s="2"/>
      <c r="BP8" s="426" t="s">
        <v>234</v>
      </c>
      <c r="BQ8" s="427"/>
      <c r="BR8" s="79">
        <f t="shared" ref="BR8:DA8" si="6">SUM(BR9:BR18)</f>
        <v>36</v>
      </c>
      <c r="BS8" s="79">
        <f t="shared" si="6"/>
        <v>3</v>
      </c>
      <c r="BT8" s="78">
        <f t="shared" si="6"/>
        <v>33</v>
      </c>
      <c r="BU8" s="79">
        <f t="shared" si="6"/>
        <v>2</v>
      </c>
      <c r="BV8" s="79">
        <f t="shared" si="6"/>
        <v>0</v>
      </c>
      <c r="BW8" s="79">
        <f t="shared" si="6"/>
        <v>2</v>
      </c>
      <c r="BX8" s="79">
        <f t="shared" si="6"/>
        <v>27</v>
      </c>
      <c r="BY8" s="79">
        <f t="shared" si="6"/>
        <v>8</v>
      </c>
      <c r="BZ8" s="79">
        <f t="shared" si="6"/>
        <v>19</v>
      </c>
      <c r="CA8" s="79">
        <f t="shared" si="6"/>
        <v>7</v>
      </c>
      <c r="CB8" s="79">
        <f t="shared" si="6"/>
        <v>4</v>
      </c>
      <c r="CC8" s="78">
        <f t="shared" si="6"/>
        <v>3</v>
      </c>
      <c r="CD8" s="79">
        <f t="shared" si="6"/>
        <v>52</v>
      </c>
      <c r="CE8" s="78">
        <f t="shared" si="6"/>
        <v>26</v>
      </c>
      <c r="CF8" s="79">
        <f t="shared" si="6"/>
        <v>26</v>
      </c>
      <c r="CG8" s="79">
        <f t="shared" si="6"/>
        <v>23</v>
      </c>
      <c r="CH8" s="79">
        <f t="shared" si="6"/>
        <v>16</v>
      </c>
      <c r="CI8" s="78">
        <f t="shared" si="6"/>
        <v>7</v>
      </c>
      <c r="CJ8" s="79">
        <f t="shared" si="6"/>
        <v>221</v>
      </c>
      <c r="CK8" s="79">
        <f t="shared" si="6"/>
        <v>65</v>
      </c>
      <c r="CL8" s="79">
        <f t="shared" si="6"/>
        <v>156</v>
      </c>
      <c r="CM8" s="79">
        <f t="shared" si="6"/>
        <v>146</v>
      </c>
      <c r="CN8" s="79">
        <f t="shared" si="6"/>
        <v>42</v>
      </c>
      <c r="CO8" s="78">
        <f t="shared" si="6"/>
        <v>104</v>
      </c>
      <c r="CP8" s="79">
        <f t="shared" si="6"/>
        <v>148</v>
      </c>
      <c r="CQ8" s="79">
        <f t="shared" si="6"/>
        <v>38</v>
      </c>
      <c r="CR8" s="79">
        <f t="shared" si="6"/>
        <v>110</v>
      </c>
      <c r="CS8" s="79">
        <f t="shared" si="6"/>
        <v>64</v>
      </c>
      <c r="CT8" s="79">
        <f t="shared" si="6"/>
        <v>11</v>
      </c>
      <c r="CU8" s="79">
        <f t="shared" si="6"/>
        <v>53</v>
      </c>
      <c r="CV8" s="79">
        <f t="shared" si="6"/>
        <v>13</v>
      </c>
      <c r="CW8" s="78">
        <f t="shared" si="6"/>
        <v>6</v>
      </c>
      <c r="CX8" s="79">
        <f t="shared" si="6"/>
        <v>7</v>
      </c>
      <c r="CY8" s="79">
        <f t="shared" si="6"/>
        <v>3</v>
      </c>
      <c r="CZ8" s="78">
        <f t="shared" si="6"/>
        <v>2</v>
      </c>
      <c r="DA8" s="78">
        <f t="shared" si="6"/>
        <v>1</v>
      </c>
      <c r="DB8" s="2"/>
      <c r="DC8" s="426" t="s">
        <v>256</v>
      </c>
      <c r="DD8" s="427"/>
      <c r="DE8" s="79">
        <f t="shared" ref="DE8:EN8" si="7">SUM(DE9:DE18)</f>
        <v>194</v>
      </c>
      <c r="DF8" s="79">
        <f t="shared" si="7"/>
        <v>50</v>
      </c>
      <c r="DG8" s="78">
        <f t="shared" si="7"/>
        <v>144</v>
      </c>
      <c r="DH8" s="79">
        <f t="shared" si="7"/>
        <v>29</v>
      </c>
      <c r="DI8" s="79">
        <f t="shared" si="7"/>
        <v>3</v>
      </c>
      <c r="DJ8" s="79">
        <f t="shared" si="7"/>
        <v>26</v>
      </c>
      <c r="DK8" s="79">
        <f t="shared" si="7"/>
        <v>67</v>
      </c>
      <c r="DL8" s="79">
        <f t="shared" si="7"/>
        <v>38</v>
      </c>
      <c r="DM8" s="79">
        <f t="shared" si="7"/>
        <v>29</v>
      </c>
      <c r="DN8" s="79">
        <f t="shared" si="7"/>
        <v>24</v>
      </c>
      <c r="DO8" s="79">
        <f t="shared" si="7"/>
        <v>18</v>
      </c>
      <c r="DP8" s="78">
        <f t="shared" si="7"/>
        <v>6</v>
      </c>
      <c r="DQ8" s="79">
        <f t="shared" si="7"/>
        <v>185</v>
      </c>
      <c r="DR8" s="79">
        <f t="shared" si="7"/>
        <v>128</v>
      </c>
      <c r="DS8" s="79">
        <f t="shared" si="7"/>
        <v>57</v>
      </c>
      <c r="DT8" s="79">
        <f t="shared" si="7"/>
        <v>103</v>
      </c>
      <c r="DU8" s="78">
        <f t="shared" si="7"/>
        <v>64</v>
      </c>
      <c r="DV8" s="78">
        <f t="shared" si="7"/>
        <v>39</v>
      </c>
      <c r="DW8" s="79">
        <f t="shared" si="7"/>
        <v>312</v>
      </c>
      <c r="DX8" s="79">
        <f t="shared" si="7"/>
        <v>234</v>
      </c>
      <c r="DY8" s="79">
        <f t="shared" si="7"/>
        <v>78</v>
      </c>
      <c r="DZ8" s="79">
        <f t="shared" si="7"/>
        <v>194</v>
      </c>
      <c r="EA8" s="79">
        <f t="shared" si="7"/>
        <v>146</v>
      </c>
      <c r="EB8" s="78">
        <f t="shared" si="7"/>
        <v>48</v>
      </c>
      <c r="EC8" s="79">
        <f t="shared" si="7"/>
        <v>25</v>
      </c>
      <c r="ED8" s="78">
        <f t="shared" si="7"/>
        <v>14</v>
      </c>
      <c r="EE8" s="79">
        <f t="shared" si="7"/>
        <v>11</v>
      </c>
      <c r="EF8" s="79">
        <f t="shared" si="7"/>
        <v>1</v>
      </c>
      <c r="EG8" s="79">
        <f t="shared" si="7"/>
        <v>1</v>
      </c>
      <c r="EH8" s="79">
        <f t="shared" si="7"/>
        <v>0</v>
      </c>
      <c r="EI8" s="79">
        <f t="shared" si="7"/>
        <v>2762</v>
      </c>
      <c r="EJ8" s="79">
        <f t="shared" si="7"/>
        <v>1658</v>
      </c>
      <c r="EK8" s="79">
        <f t="shared" si="7"/>
        <v>1104</v>
      </c>
      <c r="EL8" s="78">
        <f t="shared" si="7"/>
        <v>59</v>
      </c>
      <c r="EM8" s="79">
        <f t="shared" si="7"/>
        <v>27</v>
      </c>
      <c r="EN8" s="78">
        <f t="shared" si="7"/>
        <v>32</v>
      </c>
    </row>
    <row r="9" spans="1:151" s="208" customFormat="1" ht="19.5" customHeight="1">
      <c r="A9" s="2"/>
      <c r="B9" s="203"/>
      <c r="C9" s="204" t="s">
        <v>52</v>
      </c>
      <c r="D9" s="207">
        <f>SUM(E9:F9)</f>
        <v>661</v>
      </c>
      <c r="E9" s="207">
        <f t="shared" ref="E9:F18" si="8">K9+Q9+W9+AC9+AL9+AR9+AX9+BD9+BJ9+BS9+BY9+CE9+CK9+CQ9+CW9+DF9+DL9+DR9+DX9+ED9</f>
        <v>376</v>
      </c>
      <c r="F9" s="207">
        <f t="shared" si="8"/>
        <v>285</v>
      </c>
      <c r="G9" s="207">
        <f>SUM(H9:I9)</f>
        <v>312</v>
      </c>
      <c r="H9" s="207">
        <f t="shared" ref="H9:I18" si="9">N9+T9+Z9+AF9+AO9+AU9+BA9+BG9+BM9+BV9+CB9+CH9+CN9+CT9+CZ9+DI9+DO9+DU9+EA9+EG9</f>
        <v>203</v>
      </c>
      <c r="I9" s="207">
        <f t="shared" si="9"/>
        <v>109</v>
      </c>
      <c r="J9" s="207">
        <f t="shared" ref="J9:J18" si="10">SUM(K9:L9)</f>
        <v>1</v>
      </c>
      <c r="K9" s="207">
        <v>0</v>
      </c>
      <c r="L9" s="207">
        <v>1</v>
      </c>
      <c r="M9" s="207">
        <f>SUM(N9:O9)</f>
        <v>0</v>
      </c>
      <c r="N9" s="207">
        <v>0</v>
      </c>
      <c r="O9" s="205">
        <v>0</v>
      </c>
      <c r="P9" s="207">
        <v>1</v>
      </c>
      <c r="Q9" s="205">
        <v>1</v>
      </c>
      <c r="R9" s="205">
        <v>0</v>
      </c>
      <c r="S9" s="207">
        <f>SUM(T9:U9)</f>
        <v>0</v>
      </c>
      <c r="T9" s="205">
        <v>0</v>
      </c>
      <c r="U9" s="205">
        <v>0</v>
      </c>
      <c r="V9" s="207">
        <f>SUM(W9:X9)</f>
        <v>1</v>
      </c>
      <c r="W9" s="207">
        <v>1</v>
      </c>
      <c r="X9" s="207">
        <v>0</v>
      </c>
      <c r="Y9" s="207">
        <f>SUM(Z9:AA9)</f>
        <v>0</v>
      </c>
      <c r="Z9" s="207">
        <v>0</v>
      </c>
      <c r="AA9" s="207">
        <v>0</v>
      </c>
      <c r="AB9" s="207">
        <f>SUM(AC9:AD9)</f>
        <v>61</v>
      </c>
      <c r="AC9" s="207">
        <v>50</v>
      </c>
      <c r="AD9" s="207">
        <v>11</v>
      </c>
      <c r="AE9" s="207">
        <f>SUM(AF9:AG9)</f>
        <v>41</v>
      </c>
      <c r="AF9" s="207">
        <v>37</v>
      </c>
      <c r="AG9" s="205">
        <v>4</v>
      </c>
      <c r="AH9" s="2"/>
      <c r="AI9" s="203"/>
      <c r="AJ9" s="204" t="s">
        <v>52</v>
      </c>
      <c r="AK9" s="207">
        <f>SUM(AL9:AM9)</f>
        <v>114</v>
      </c>
      <c r="AL9" s="207">
        <v>88</v>
      </c>
      <c r="AM9" s="205">
        <v>26</v>
      </c>
      <c r="AN9" s="207">
        <f t="shared" ref="AN9" si="11">SUM(AO9:AP9)</f>
        <v>67</v>
      </c>
      <c r="AO9" s="207">
        <v>58</v>
      </c>
      <c r="AP9" s="207">
        <v>9</v>
      </c>
      <c r="AQ9" s="207">
        <f t="shared" ref="AQ9" si="12">SUM(AR9:AS9)</f>
        <v>4</v>
      </c>
      <c r="AR9" s="207">
        <v>2</v>
      </c>
      <c r="AS9" s="207">
        <v>2</v>
      </c>
      <c r="AT9" s="207">
        <f t="shared" ref="AT9" si="13">SUM(AU9:AV9)</f>
        <v>3</v>
      </c>
      <c r="AU9" s="207">
        <v>2</v>
      </c>
      <c r="AV9" s="205">
        <v>1</v>
      </c>
      <c r="AW9" s="207">
        <f>SUM(AX9:AY9)</f>
        <v>12</v>
      </c>
      <c r="AX9" s="205">
        <v>9</v>
      </c>
      <c r="AY9" s="205">
        <v>3</v>
      </c>
      <c r="AZ9" s="207">
        <f>SUM(BA9:BB9)</f>
        <v>10</v>
      </c>
      <c r="BA9" s="205">
        <v>8</v>
      </c>
      <c r="BB9" s="205">
        <v>2</v>
      </c>
      <c r="BC9" s="207">
        <f>SUM(BD9:BE9)</f>
        <v>41</v>
      </c>
      <c r="BD9" s="207">
        <v>31</v>
      </c>
      <c r="BE9" s="207">
        <v>10</v>
      </c>
      <c r="BF9" s="207">
        <f>SUM(BG9:BH9)</f>
        <v>24</v>
      </c>
      <c r="BG9" s="207">
        <v>20</v>
      </c>
      <c r="BH9" s="207">
        <v>4</v>
      </c>
      <c r="BI9" s="207">
        <f>SUM(BJ9:BK9)</f>
        <v>105</v>
      </c>
      <c r="BJ9" s="205">
        <v>38</v>
      </c>
      <c r="BK9" s="207">
        <v>67</v>
      </c>
      <c r="BL9" s="207">
        <f>SUM(BM9:BN9)</f>
        <v>15</v>
      </c>
      <c r="BM9" s="207">
        <v>4</v>
      </c>
      <c r="BN9" s="205">
        <v>11</v>
      </c>
      <c r="BO9" s="2"/>
      <c r="BP9" s="203"/>
      <c r="BQ9" s="204" t="s">
        <v>52</v>
      </c>
      <c r="BR9" s="207">
        <f>SUM(BS9:BT9)</f>
        <v>10</v>
      </c>
      <c r="BS9" s="207">
        <v>0</v>
      </c>
      <c r="BT9" s="205">
        <v>10</v>
      </c>
      <c r="BU9" s="207">
        <f>SUM(BV9:BW9)</f>
        <v>0</v>
      </c>
      <c r="BV9" s="207">
        <v>0</v>
      </c>
      <c r="BW9" s="207">
        <v>0</v>
      </c>
      <c r="BX9" s="207">
        <f>SUM(BY9:BZ9)</f>
        <v>6</v>
      </c>
      <c r="BY9" s="207">
        <v>2</v>
      </c>
      <c r="BZ9" s="207">
        <v>4</v>
      </c>
      <c r="CA9" s="207">
        <f>SUM(CB9:CC9)</f>
        <v>2</v>
      </c>
      <c r="CB9" s="207">
        <v>1</v>
      </c>
      <c r="CC9" s="205">
        <v>1</v>
      </c>
      <c r="CD9" s="207">
        <f>SUM(CE9:CF9)</f>
        <v>17</v>
      </c>
      <c r="CE9" s="205">
        <v>7</v>
      </c>
      <c r="CF9" s="207">
        <v>10</v>
      </c>
      <c r="CG9" s="207">
        <f>SUM(CH9:CI9)</f>
        <v>8</v>
      </c>
      <c r="CH9" s="207">
        <v>4</v>
      </c>
      <c r="CI9" s="205">
        <v>4</v>
      </c>
      <c r="CJ9" s="207">
        <f>SUM(CK9:CL9)</f>
        <v>64</v>
      </c>
      <c r="CK9" s="207">
        <v>29</v>
      </c>
      <c r="CL9" s="207">
        <v>35</v>
      </c>
      <c r="CM9" s="207">
        <f>SUM(CN9:CO9)</f>
        <v>42</v>
      </c>
      <c r="CN9" s="207">
        <v>17</v>
      </c>
      <c r="CO9" s="205">
        <v>25</v>
      </c>
      <c r="CP9" s="207">
        <f>SUM(CQ9:CR9)</f>
        <v>48</v>
      </c>
      <c r="CQ9" s="207">
        <v>15</v>
      </c>
      <c r="CR9" s="207">
        <v>33</v>
      </c>
      <c r="CS9" s="207">
        <f>SUM(CT9:CU9)</f>
        <v>19</v>
      </c>
      <c r="CT9" s="207">
        <v>3</v>
      </c>
      <c r="CU9" s="207">
        <v>16</v>
      </c>
      <c r="CV9" s="207">
        <f>SUM(CW9:CX9)</f>
        <v>1</v>
      </c>
      <c r="CW9" s="205">
        <v>1</v>
      </c>
      <c r="CX9" s="207">
        <v>0</v>
      </c>
      <c r="CY9" s="207">
        <f t="shared" ref="CY9:CY18" si="14">SUM(CZ9:DA9)</f>
        <v>0</v>
      </c>
      <c r="CZ9" s="205">
        <v>0</v>
      </c>
      <c r="DA9" s="205">
        <v>0</v>
      </c>
      <c r="DB9" s="2"/>
      <c r="DC9" s="203"/>
      <c r="DD9" s="204" t="s">
        <v>52</v>
      </c>
      <c r="DE9" s="207">
        <f>SUM(DF9:DG9)</f>
        <v>53</v>
      </c>
      <c r="DF9" s="207">
        <v>17</v>
      </c>
      <c r="DG9" s="205">
        <v>36</v>
      </c>
      <c r="DH9" s="207">
        <f>SUM(DI9:DJ9)</f>
        <v>9</v>
      </c>
      <c r="DI9" s="207">
        <v>1</v>
      </c>
      <c r="DJ9" s="207">
        <v>8</v>
      </c>
      <c r="DK9" s="207">
        <f>SUM(DL9:DM9)</f>
        <v>26</v>
      </c>
      <c r="DL9" s="207">
        <v>18</v>
      </c>
      <c r="DM9" s="207">
        <v>8</v>
      </c>
      <c r="DN9" s="207">
        <f>SUM(DO9:DP9)</f>
        <v>19</v>
      </c>
      <c r="DO9" s="207">
        <v>14</v>
      </c>
      <c r="DP9" s="205">
        <v>5</v>
      </c>
      <c r="DQ9" s="207">
        <f>SUM(DR9:DS9)</f>
        <v>28</v>
      </c>
      <c r="DR9" s="207">
        <v>15</v>
      </c>
      <c r="DS9" s="207">
        <v>13</v>
      </c>
      <c r="DT9" s="207">
        <f>SUM(DU9:DV9)</f>
        <v>15</v>
      </c>
      <c r="DU9" s="207">
        <v>5</v>
      </c>
      <c r="DV9" s="205">
        <v>10</v>
      </c>
      <c r="DW9" s="207">
        <f>SUM(DX9:DY9)</f>
        <v>67</v>
      </c>
      <c r="DX9" s="207">
        <v>51</v>
      </c>
      <c r="DY9" s="207">
        <v>16</v>
      </c>
      <c r="DZ9" s="207">
        <f>SUM(EA9:EB9)</f>
        <v>37</v>
      </c>
      <c r="EA9" s="207">
        <v>28</v>
      </c>
      <c r="EB9" s="205">
        <v>9</v>
      </c>
      <c r="EC9" s="207">
        <f>SUM(ED9:EE9)</f>
        <v>1</v>
      </c>
      <c r="ED9" s="205">
        <v>1</v>
      </c>
      <c r="EE9" s="207">
        <v>0</v>
      </c>
      <c r="EF9" s="207">
        <f>SUM(EG9:EH9)</f>
        <v>1</v>
      </c>
      <c r="EG9" s="207">
        <v>1</v>
      </c>
      <c r="EH9" s="207">
        <v>0</v>
      </c>
      <c r="EI9" s="207">
        <f>SUM(EJ9:EK9)</f>
        <v>619</v>
      </c>
      <c r="EJ9" s="207">
        <v>356</v>
      </c>
      <c r="EK9" s="207">
        <v>263</v>
      </c>
      <c r="EL9" s="207">
        <f>SUM(EM9:EN9)</f>
        <v>22</v>
      </c>
      <c r="EM9" s="207">
        <v>4</v>
      </c>
      <c r="EN9" s="205">
        <v>18</v>
      </c>
    </row>
    <row r="10" spans="1:151" s="208" customFormat="1" ht="19.5" customHeight="1">
      <c r="A10" s="2"/>
      <c r="B10" s="203"/>
      <c r="C10" s="204" t="s">
        <v>53</v>
      </c>
      <c r="D10" s="207">
        <f t="shared" ref="D10:D18" si="15">SUM(E10:F10)</f>
        <v>475</v>
      </c>
      <c r="E10" s="207">
        <f t="shared" si="8"/>
        <v>296</v>
      </c>
      <c r="F10" s="207">
        <f t="shared" si="8"/>
        <v>179</v>
      </c>
      <c r="G10" s="207">
        <f t="shared" ref="G10:G18" si="16">SUM(H10:I10)</f>
        <v>210</v>
      </c>
      <c r="H10" s="207">
        <f t="shared" si="9"/>
        <v>142</v>
      </c>
      <c r="I10" s="207">
        <f t="shared" si="9"/>
        <v>68</v>
      </c>
      <c r="J10" s="207">
        <f t="shared" si="10"/>
        <v>3</v>
      </c>
      <c r="K10" s="207">
        <v>3</v>
      </c>
      <c r="L10" s="207">
        <v>0</v>
      </c>
      <c r="M10" s="207">
        <f t="shared" ref="M10:M18" si="17">SUM(N10:O10)</f>
        <v>0</v>
      </c>
      <c r="N10" s="207">
        <v>0</v>
      </c>
      <c r="O10" s="205">
        <v>0</v>
      </c>
      <c r="P10" s="207">
        <v>0</v>
      </c>
      <c r="Q10" s="205">
        <v>0</v>
      </c>
      <c r="R10" s="205">
        <v>0</v>
      </c>
      <c r="S10" s="207">
        <f t="shared" ref="S10:S18" si="18">SUM(T10:U10)</f>
        <v>0</v>
      </c>
      <c r="T10" s="205">
        <v>0</v>
      </c>
      <c r="U10" s="205">
        <v>0</v>
      </c>
      <c r="V10" s="207">
        <f t="shared" ref="V10:V18" si="19">SUM(W10:X10)</f>
        <v>1</v>
      </c>
      <c r="W10" s="207">
        <v>1</v>
      </c>
      <c r="X10" s="207">
        <v>0</v>
      </c>
      <c r="Y10" s="207">
        <f t="shared" ref="Y10:Y18" si="20">SUM(Z10:AA10)</f>
        <v>0</v>
      </c>
      <c r="Z10" s="207">
        <v>0</v>
      </c>
      <c r="AA10" s="207">
        <v>0</v>
      </c>
      <c r="AB10" s="207">
        <f t="shared" ref="AB10:AB18" si="21">SUM(AC10:AD10)</f>
        <v>64</v>
      </c>
      <c r="AC10" s="207">
        <v>54</v>
      </c>
      <c r="AD10" s="207">
        <v>10</v>
      </c>
      <c r="AE10" s="207">
        <f t="shared" ref="AE10:AE18" si="22">SUM(AF10:AG10)</f>
        <v>27</v>
      </c>
      <c r="AF10" s="207">
        <v>25</v>
      </c>
      <c r="AG10" s="205">
        <v>2</v>
      </c>
      <c r="AH10" s="2"/>
      <c r="AI10" s="203"/>
      <c r="AJ10" s="204" t="s">
        <v>53</v>
      </c>
      <c r="AK10" s="207">
        <f t="shared" ref="AK10:AK18" si="23">SUM(AL10:AM10)</f>
        <v>126</v>
      </c>
      <c r="AL10" s="207">
        <v>99</v>
      </c>
      <c r="AM10" s="205">
        <v>27</v>
      </c>
      <c r="AN10" s="207">
        <f t="shared" ref="AN10:AN18" si="24">SUM(AO10:AP10)</f>
        <v>57</v>
      </c>
      <c r="AO10" s="207">
        <v>48</v>
      </c>
      <c r="AP10" s="207">
        <v>9</v>
      </c>
      <c r="AQ10" s="207">
        <f t="shared" ref="AQ10:AQ18" si="25">SUM(AR10:AS10)</f>
        <v>8</v>
      </c>
      <c r="AR10" s="207">
        <v>5</v>
      </c>
      <c r="AS10" s="207">
        <v>3</v>
      </c>
      <c r="AT10" s="207">
        <f t="shared" ref="AT10:AT18" si="26">SUM(AU10:AV10)</f>
        <v>5</v>
      </c>
      <c r="AU10" s="207">
        <v>3</v>
      </c>
      <c r="AV10" s="205">
        <v>2</v>
      </c>
      <c r="AW10" s="207">
        <f t="shared" ref="AW10:AW18" si="27">SUM(AX10:AY10)</f>
        <v>14</v>
      </c>
      <c r="AX10" s="205">
        <v>6</v>
      </c>
      <c r="AY10" s="205">
        <v>8</v>
      </c>
      <c r="AZ10" s="207">
        <f t="shared" ref="AZ10:AZ18" si="28">SUM(BA10:BB10)</f>
        <v>11</v>
      </c>
      <c r="BA10" s="205">
        <v>6</v>
      </c>
      <c r="BB10" s="205">
        <v>5</v>
      </c>
      <c r="BC10" s="207">
        <f t="shared" ref="BC10:BC18" si="29">SUM(BD10:BE10)</f>
        <v>24</v>
      </c>
      <c r="BD10" s="207">
        <v>21</v>
      </c>
      <c r="BE10" s="207">
        <v>3</v>
      </c>
      <c r="BF10" s="207">
        <f t="shared" ref="BF10:BF18" si="30">SUM(BG10:BH10)</f>
        <v>16</v>
      </c>
      <c r="BG10" s="207">
        <v>15</v>
      </c>
      <c r="BH10" s="207">
        <v>1</v>
      </c>
      <c r="BI10" s="207">
        <f t="shared" ref="BI10:BI18" si="31">SUM(BJ10:BK10)</f>
        <v>70</v>
      </c>
      <c r="BJ10" s="205">
        <v>37</v>
      </c>
      <c r="BK10" s="207">
        <v>33</v>
      </c>
      <c r="BL10" s="207">
        <f t="shared" ref="BL10:BL18" si="32">SUM(BM10:BN10)</f>
        <v>20</v>
      </c>
      <c r="BM10" s="207">
        <v>10</v>
      </c>
      <c r="BN10" s="205">
        <v>10</v>
      </c>
      <c r="BO10" s="2"/>
      <c r="BP10" s="203"/>
      <c r="BQ10" s="204" t="s">
        <v>53</v>
      </c>
      <c r="BR10" s="207">
        <f t="shared" ref="BR10:BR18" si="33">SUM(BS10:BT10)</f>
        <v>5</v>
      </c>
      <c r="BS10" s="207">
        <v>0</v>
      </c>
      <c r="BT10" s="205">
        <v>5</v>
      </c>
      <c r="BU10" s="207">
        <f t="shared" ref="BU10:BU18" si="34">SUM(BV10:BW10)</f>
        <v>0</v>
      </c>
      <c r="BV10" s="207">
        <v>0</v>
      </c>
      <c r="BW10" s="207">
        <v>0</v>
      </c>
      <c r="BX10" s="207">
        <f t="shared" ref="BX10:BX18" si="35">SUM(BY10:BZ10)</f>
        <v>4</v>
      </c>
      <c r="BY10" s="207">
        <v>1</v>
      </c>
      <c r="BZ10" s="207">
        <v>3</v>
      </c>
      <c r="CA10" s="207">
        <f t="shared" ref="CA10:CA18" si="36">SUM(CB10:CC10)</f>
        <v>2</v>
      </c>
      <c r="CB10" s="207">
        <v>1</v>
      </c>
      <c r="CC10" s="205">
        <v>1</v>
      </c>
      <c r="CD10" s="207">
        <f t="shared" ref="CD10:CD18" si="37">SUM(CE10:CF10)</f>
        <v>3</v>
      </c>
      <c r="CE10" s="207">
        <v>2</v>
      </c>
      <c r="CF10" s="207">
        <v>1</v>
      </c>
      <c r="CG10" s="207">
        <f t="shared" ref="CG10:CG18" si="38">SUM(CH10:CI10)</f>
        <v>2</v>
      </c>
      <c r="CH10" s="207">
        <v>2</v>
      </c>
      <c r="CI10" s="205">
        <v>0</v>
      </c>
      <c r="CJ10" s="207">
        <f t="shared" ref="CJ10:CJ18" si="39">SUM(CK10:CL10)</f>
        <v>29</v>
      </c>
      <c r="CK10" s="207">
        <v>5</v>
      </c>
      <c r="CL10" s="207">
        <v>24</v>
      </c>
      <c r="CM10" s="207">
        <f t="shared" ref="CM10:CM18" si="40">SUM(CN10:CO10)</f>
        <v>20</v>
      </c>
      <c r="CN10" s="207">
        <v>5</v>
      </c>
      <c r="CO10" s="205">
        <v>15</v>
      </c>
      <c r="CP10" s="207">
        <f t="shared" ref="CP10:CP18" si="41">SUM(CQ10:CR10)</f>
        <v>26</v>
      </c>
      <c r="CQ10" s="207">
        <v>8</v>
      </c>
      <c r="CR10" s="207">
        <v>18</v>
      </c>
      <c r="CS10" s="207">
        <f t="shared" ref="CS10:CS18" si="42">SUM(CT10:CU10)</f>
        <v>8</v>
      </c>
      <c r="CT10" s="207">
        <v>1</v>
      </c>
      <c r="CU10" s="207">
        <v>7</v>
      </c>
      <c r="CV10" s="207">
        <f t="shared" ref="CV10:CV18" si="43">SUM(CW10:CX10)</f>
        <v>4</v>
      </c>
      <c r="CW10" s="205">
        <v>1</v>
      </c>
      <c r="CX10" s="207">
        <v>3</v>
      </c>
      <c r="CY10" s="207">
        <f t="shared" si="14"/>
        <v>0</v>
      </c>
      <c r="CZ10" s="205">
        <v>0</v>
      </c>
      <c r="DA10" s="205">
        <v>0</v>
      </c>
      <c r="DB10" s="2"/>
      <c r="DC10" s="203"/>
      <c r="DD10" s="204" t="s">
        <v>53</v>
      </c>
      <c r="DE10" s="207">
        <f t="shared" ref="DE10:DE18" si="44">SUM(DF10:DG10)</f>
        <v>22</v>
      </c>
      <c r="DF10" s="207">
        <v>5</v>
      </c>
      <c r="DG10" s="205">
        <v>17</v>
      </c>
      <c r="DH10" s="207">
        <f t="shared" ref="DH10:DH18" si="45">SUM(DI10:DJ10)</f>
        <v>3</v>
      </c>
      <c r="DI10" s="207">
        <v>0</v>
      </c>
      <c r="DJ10" s="207">
        <v>3</v>
      </c>
      <c r="DK10" s="207">
        <f t="shared" ref="DK10:DK18" si="46">SUM(DL10:DM10)</f>
        <v>7</v>
      </c>
      <c r="DL10" s="207">
        <v>3</v>
      </c>
      <c r="DM10" s="207">
        <v>4</v>
      </c>
      <c r="DN10" s="207">
        <f t="shared" ref="DN10:DN18" si="47">SUM(DO10:DP10)</f>
        <v>1</v>
      </c>
      <c r="DO10" s="207">
        <v>1</v>
      </c>
      <c r="DP10" s="205">
        <v>0</v>
      </c>
      <c r="DQ10" s="207">
        <f t="shared" ref="DQ10:DQ18" si="48">SUM(DR10:DS10)</f>
        <v>23</v>
      </c>
      <c r="DR10" s="207">
        <v>20</v>
      </c>
      <c r="DS10" s="207">
        <v>3</v>
      </c>
      <c r="DT10" s="207">
        <f t="shared" ref="DT10:DT18" si="49">SUM(DU10:DV10)</f>
        <v>15</v>
      </c>
      <c r="DU10" s="207">
        <v>12</v>
      </c>
      <c r="DV10" s="205">
        <v>3</v>
      </c>
      <c r="DW10" s="207">
        <f t="shared" ref="DW10:DW18" si="50">SUM(DX10:DY10)</f>
        <v>35</v>
      </c>
      <c r="DX10" s="207">
        <v>21</v>
      </c>
      <c r="DY10" s="207">
        <v>14</v>
      </c>
      <c r="DZ10" s="207">
        <f t="shared" ref="DZ10:DZ18" si="51">SUM(EA10:EB10)</f>
        <v>23</v>
      </c>
      <c r="EA10" s="207">
        <v>13</v>
      </c>
      <c r="EB10" s="205">
        <v>10</v>
      </c>
      <c r="EC10" s="207">
        <f t="shared" ref="EC10:EC18" si="52">SUM(ED10:EE10)</f>
        <v>7</v>
      </c>
      <c r="ED10" s="205">
        <v>4</v>
      </c>
      <c r="EE10" s="207">
        <v>3</v>
      </c>
      <c r="EF10" s="207">
        <f t="shared" ref="EF10:EF18" si="53">SUM(EG10:EH10)</f>
        <v>0</v>
      </c>
      <c r="EG10" s="207">
        <v>0</v>
      </c>
      <c r="EH10" s="207">
        <v>0</v>
      </c>
      <c r="EI10" s="207">
        <f t="shared" ref="EI10:EI18" si="54">SUM(EJ10:EK10)</f>
        <v>440</v>
      </c>
      <c r="EJ10" s="207">
        <v>275</v>
      </c>
      <c r="EK10" s="207">
        <v>165</v>
      </c>
      <c r="EL10" s="207">
        <f t="shared" ref="EL10:EL18" si="55">SUM(EM10:EN10)</f>
        <v>6</v>
      </c>
      <c r="EM10" s="207">
        <v>3</v>
      </c>
      <c r="EN10" s="205">
        <v>3</v>
      </c>
    </row>
    <row r="11" spans="1:151" s="208" customFormat="1" ht="19.5" customHeight="1">
      <c r="A11" s="2"/>
      <c r="B11" s="203"/>
      <c r="C11" s="204" t="s">
        <v>54</v>
      </c>
      <c r="D11" s="207">
        <f t="shared" si="15"/>
        <v>759</v>
      </c>
      <c r="E11" s="207">
        <f t="shared" si="8"/>
        <v>453</v>
      </c>
      <c r="F11" s="207">
        <f t="shared" si="8"/>
        <v>306</v>
      </c>
      <c r="G11" s="207">
        <f t="shared" si="16"/>
        <v>354</v>
      </c>
      <c r="H11" s="207">
        <f t="shared" si="9"/>
        <v>232</v>
      </c>
      <c r="I11" s="207">
        <f t="shared" si="9"/>
        <v>122</v>
      </c>
      <c r="J11" s="207">
        <f t="shared" si="10"/>
        <v>5</v>
      </c>
      <c r="K11" s="207">
        <v>2</v>
      </c>
      <c r="L11" s="207">
        <v>3</v>
      </c>
      <c r="M11" s="207">
        <f t="shared" si="17"/>
        <v>1</v>
      </c>
      <c r="N11" s="205">
        <v>1</v>
      </c>
      <c r="O11" s="205">
        <v>0</v>
      </c>
      <c r="P11" s="207">
        <v>10</v>
      </c>
      <c r="Q11" s="205">
        <v>9</v>
      </c>
      <c r="R11" s="205">
        <v>1</v>
      </c>
      <c r="S11" s="207">
        <f t="shared" si="18"/>
        <v>4</v>
      </c>
      <c r="T11" s="205">
        <v>4</v>
      </c>
      <c r="U11" s="205">
        <v>0</v>
      </c>
      <c r="V11" s="207">
        <f t="shared" si="19"/>
        <v>2</v>
      </c>
      <c r="W11" s="207">
        <v>2</v>
      </c>
      <c r="X11" s="207">
        <v>0</v>
      </c>
      <c r="Y11" s="207">
        <f t="shared" si="20"/>
        <v>1</v>
      </c>
      <c r="Z11" s="207">
        <v>1</v>
      </c>
      <c r="AA11" s="207">
        <v>0</v>
      </c>
      <c r="AB11" s="207">
        <f t="shared" si="21"/>
        <v>113</v>
      </c>
      <c r="AC11" s="207">
        <v>109</v>
      </c>
      <c r="AD11" s="207">
        <v>4</v>
      </c>
      <c r="AE11" s="207">
        <f t="shared" si="22"/>
        <v>51</v>
      </c>
      <c r="AF11" s="207">
        <v>49</v>
      </c>
      <c r="AG11" s="205">
        <v>2</v>
      </c>
      <c r="AH11" s="2"/>
      <c r="AI11" s="203"/>
      <c r="AJ11" s="204" t="s">
        <v>54</v>
      </c>
      <c r="AK11" s="207">
        <f t="shared" si="23"/>
        <v>162</v>
      </c>
      <c r="AL11" s="207">
        <v>127</v>
      </c>
      <c r="AM11" s="205">
        <v>35</v>
      </c>
      <c r="AN11" s="207">
        <f t="shared" si="24"/>
        <v>59</v>
      </c>
      <c r="AO11" s="207">
        <v>48</v>
      </c>
      <c r="AP11" s="207">
        <v>11</v>
      </c>
      <c r="AQ11" s="207">
        <f t="shared" si="25"/>
        <v>11</v>
      </c>
      <c r="AR11" s="207">
        <v>9</v>
      </c>
      <c r="AS11" s="207">
        <v>2</v>
      </c>
      <c r="AT11" s="207">
        <f t="shared" si="26"/>
        <v>7</v>
      </c>
      <c r="AU11" s="207">
        <v>6</v>
      </c>
      <c r="AV11" s="205">
        <v>1</v>
      </c>
      <c r="AW11" s="207">
        <f t="shared" si="27"/>
        <v>12</v>
      </c>
      <c r="AX11" s="205">
        <v>7</v>
      </c>
      <c r="AY11" s="205">
        <v>5</v>
      </c>
      <c r="AZ11" s="207">
        <f t="shared" si="28"/>
        <v>9</v>
      </c>
      <c r="BA11" s="205">
        <v>6</v>
      </c>
      <c r="BB11" s="205">
        <v>3</v>
      </c>
      <c r="BC11" s="207">
        <f t="shared" si="29"/>
        <v>47</v>
      </c>
      <c r="BD11" s="207">
        <v>34</v>
      </c>
      <c r="BE11" s="207">
        <v>13</v>
      </c>
      <c r="BF11" s="207">
        <f t="shared" si="30"/>
        <v>31</v>
      </c>
      <c r="BG11" s="207">
        <v>23</v>
      </c>
      <c r="BH11" s="207">
        <v>8</v>
      </c>
      <c r="BI11" s="207">
        <f t="shared" si="31"/>
        <v>79</v>
      </c>
      <c r="BJ11" s="205">
        <v>30</v>
      </c>
      <c r="BK11" s="207">
        <v>49</v>
      </c>
      <c r="BL11" s="207">
        <f t="shared" si="32"/>
        <v>24</v>
      </c>
      <c r="BM11" s="207">
        <v>11</v>
      </c>
      <c r="BN11" s="205">
        <v>13</v>
      </c>
      <c r="BO11" s="2"/>
      <c r="BP11" s="203"/>
      <c r="BQ11" s="204" t="s">
        <v>54</v>
      </c>
      <c r="BR11" s="207">
        <f t="shared" si="33"/>
        <v>8</v>
      </c>
      <c r="BS11" s="207">
        <v>2</v>
      </c>
      <c r="BT11" s="205">
        <v>6</v>
      </c>
      <c r="BU11" s="207">
        <f t="shared" si="34"/>
        <v>0</v>
      </c>
      <c r="BV11" s="207">
        <v>0</v>
      </c>
      <c r="BW11" s="207">
        <v>0</v>
      </c>
      <c r="BX11" s="207">
        <f t="shared" si="35"/>
        <v>12</v>
      </c>
      <c r="BY11" s="207">
        <v>2</v>
      </c>
      <c r="BZ11" s="207">
        <v>10</v>
      </c>
      <c r="CA11" s="207">
        <f t="shared" si="36"/>
        <v>1</v>
      </c>
      <c r="CB11" s="207">
        <v>0</v>
      </c>
      <c r="CC11" s="205">
        <v>1</v>
      </c>
      <c r="CD11" s="207">
        <f t="shared" si="37"/>
        <v>11</v>
      </c>
      <c r="CE11" s="205">
        <v>7</v>
      </c>
      <c r="CF11" s="207">
        <v>4</v>
      </c>
      <c r="CG11" s="207">
        <f t="shared" si="38"/>
        <v>7</v>
      </c>
      <c r="CH11" s="207">
        <v>5</v>
      </c>
      <c r="CI11" s="205">
        <v>2</v>
      </c>
      <c r="CJ11" s="207">
        <f t="shared" si="39"/>
        <v>62</v>
      </c>
      <c r="CK11" s="207">
        <v>8</v>
      </c>
      <c r="CL11" s="207">
        <v>54</v>
      </c>
      <c r="CM11" s="207">
        <f t="shared" si="40"/>
        <v>38</v>
      </c>
      <c r="CN11" s="207">
        <v>4</v>
      </c>
      <c r="CO11" s="205">
        <v>34</v>
      </c>
      <c r="CP11" s="207">
        <f t="shared" si="41"/>
        <v>33</v>
      </c>
      <c r="CQ11" s="207">
        <v>3</v>
      </c>
      <c r="CR11" s="207">
        <v>30</v>
      </c>
      <c r="CS11" s="207">
        <f t="shared" si="42"/>
        <v>15</v>
      </c>
      <c r="CT11" s="207">
        <v>2</v>
      </c>
      <c r="CU11" s="207">
        <v>13</v>
      </c>
      <c r="CV11" s="207">
        <f t="shared" si="43"/>
        <v>4</v>
      </c>
      <c r="CW11" s="205">
        <v>1</v>
      </c>
      <c r="CX11" s="207">
        <v>3</v>
      </c>
      <c r="CY11" s="207">
        <f t="shared" si="14"/>
        <v>0</v>
      </c>
      <c r="CZ11" s="205">
        <v>0</v>
      </c>
      <c r="DA11" s="205">
        <v>0</v>
      </c>
      <c r="DB11" s="2"/>
      <c r="DC11" s="203"/>
      <c r="DD11" s="204" t="s">
        <v>54</v>
      </c>
      <c r="DE11" s="207">
        <f t="shared" si="44"/>
        <v>48</v>
      </c>
      <c r="DF11" s="207">
        <v>4</v>
      </c>
      <c r="DG11" s="205">
        <v>44</v>
      </c>
      <c r="DH11" s="207">
        <f t="shared" si="45"/>
        <v>5</v>
      </c>
      <c r="DI11" s="207">
        <v>0</v>
      </c>
      <c r="DJ11" s="207">
        <v>5</v>
      </c>
      <c r="DK11" s="207">
        <f t="shared" si="46"/>
        <v>9</v>
      </c>
      <c r="DL11" s="207">
        <v>3</v>
      </c>
      <c r="DM11" s="207">
        <v>6</v>
      </c>
      <c r="DN11" s="207">
        <f t="shared" si="47"/>
        <v>2</v>
      </c>
      <c r="DO11" s="207">
        <v>1</v>
      </c>
      <c r="DP11" s="205">
        <v>1</v>
      </c>
      <c r="DQ11" s="207">
        <f t="shared" si="48"/>
        <v>44</v>
      </c>
      <c r="DR11" s="207">
        <v>30</v>
      </c>
      <c r="DS11" s="207">
        <v>14</v>
      </c>
      <c r="DT11" s="207">
        <f t="shared" si="49"/>
        <v>30</v>
      </c>
      <c r="DU11" s="207">
        <v>19</v>
      </c>
      <c r="DV11" s="205">
        <v>11</v>
      </c>
      <c r="DW11" s="207">
        <f t="shared" si="50"/>
        <v>87</v>
      </c>
      <c r="DX11" s="207">
        <v>64</v>
      </c>
      <c r="DY11" s="207">
        <v>23</v>
      </c>
      <c r="DZ11" s="207">
        <f t="shared" si="51"/>
        <v>69</v>
      </c>
      <c r="EA11" s="207">
        <v>52</v>
      </c>
      <c r="EB11" s="205">
        <v>17</v>
      </c>
      <c r="EC11" s="207">
        <f t="shared" si="52"/>
        <v>0</v>
      </c>
      <c r="ED11" s="205">
        <v>0</v>
      </c>
      <c r="EE11" s="207">
        <v>0</v>
      </c>
      <c r="EF11" s="207">
        <f t="shared" si="53"/>
        <v>0</v>
      </c>
      <c r="EG11" s="207">
        <v>0</v>
      </c>
      <c r="EH11" s="207">
        <v>0</v>
      </c>
      <c r="EI11" s="207">
        <f t="shared" si="54"/>
        <v>703</v>
      </c>
      <c r="EJ11" s="207">
        <v>416</v>
      </c>
      <c r="EK11" s="207">
        <v>287</v>
      </c>
      <c r="EL11" s="207">
        <f t="shared" si="55"/>
        <v>10</v>
      </c>
      <c r="EM11" s="207">
        <v>4</v>
      </c>
      <c r="EN11" s="205">
        <v>6</v>
      </c>
    </row>
    <row r="12" spans="1:151" s="208" customFormat="1" ht="19.5" customHeight="1">
      <c r="A12" s="2"/>
      <c r="B12" s="203"/>
      <c r="C12" s="204" t="s">
        <v>55</v>
      </c>
      <c r="D12" s="207">
        <f t="shared" si="15"/>
        <v>98</v>
      </c>
      <c r="E12" s="207">
        <f t="shared" si="8"/>
        <v>52</v>
      </c>
      <c r="F12" s="207">
        <f t="shared" si="8"/>
        <v>46</v>
      </c>
      <c r="G12" s="207">
        <f t="shared" si="16"/>
        <v>29</v>
      </c>
      <c r="H12" s="207">
        <f t="shared" si="9"/>
        <v>13</v>
      </c>
      <c r="I12" s="207">
        <f t="shared" si="9"/>
        <v>16</v>
      </c>
      <c r="J12" s="207">
        <f t="shared" si="10"/>
        <v>0</v>
      </c>
      <c r="K12" s="207">
        <v>0</v>
      </c>
      <c r="L12" s="207">
        <v>0</v>
      </c>
      <c r="M12" s="207">
        <f t="shared" si="17"/>
        <v>0</v>
      </c>
      <c r="N12" s="205">
        <v>0</v>
      </c>
      <c r="O12" s="205">
        <v>0</v>
      </c>
      <c r="P12" s="207">
        <f t="shared" ref="P12:P18" si="56">SUM(Q12:R12)</f>
        <v>0</v>
      </c>
      <c r="Q12" s="205">
        <v>0</v>
      </c>
      <c r="R12" s="205">
        <v>0</v>
      </c>
      <c r="S12" s="207">
        <f t="shared" si="18"/>
        <v>0</v>
      </c>
      <c r="T12" s="205">
        <v>0</v>
      </c>
      <c r="U12" s="205">
        <v>0</v>
      </c>
      <c r="V12" s="207">
        <f t="shared" si="19"/>
        <v>0</v>
      </c>
      <c r="W12" s="207">
        <v>0</v>
      </c>
      <c r="X12" s="207">
        <v>0</v>
      </c>
      <c r="Y12" s="207">
        <f t="shared" si="20"/>
        <v>0</v>
      </c>
      <c r="Z12" s="207">
        <v>0</v>
      </c>
      <c r="AA12" s="207">
        <v>0</v>
      </c>
      <c r="AB12" s="207">
        <f t="shared" si="21"/>
        <v>4</v>
      </c>
      <c r="AC12" s="207">
        <v>3</v>
      </c>
      <c r="AD12" s="207">
        <v>1</v>
      </c>
      <c r="AE12" s="207">
        <f t="shared" si="22"/>
        <v>1</v>
      </c>
      <c r="AF12" s="207">
        <v>1</v>
      </c>
      <c r="AG12" s="205">
        <v>0</v>
      </c>
      <c r="AH12" s="2"/>
      <c r="AI12" s="203"/>
      <c r="AJ12" s="204" t="s">
        <v>55</v>
      </c>
      <c r="AK12" s="207">
        <f t="shared" si="23"/>
        <v>36</v>
      </c>
      <c r="AL12" s="207">
        <v>21</v>
      </c>
      <c r="AM12" s="205">
        <v>15</v>
      </c>
      <c r="AN12" s="207">
        <f t="shared" si="24"/>
        <v>9</v>
      </c>
      <c r="AO12" s="207">
        <v>3</v>
      </c>
      <c r="AP12" s="207">
        <v>6</v>
      </c>
      <c r="AQ12" s="207">
        <f t="shared" si="25"/>
        <v>1</v>
      </c>
      <c r="AR12" s="207">
        <v>0</v>
      </c>
      <c r="AS12" s="207">
        <v>1</v>
      </c>
      <c r="AT12" s="207">
        <f t="shared" si="26"/>
        <v>0</v>
      </c>
      <c r="AU12" s="207">
        <v>0</v>
      </c>
      <c r="AV12" s="205">
        <v>0</v>
      </c>
      <c r="AW12" s="207">
        <f t="shared" si="27"/>
        <v>1</v>
      </c>
      <c r="AX12" s="205">
        <v>0</v>
      </c>
      <c r="AY12" s="205">
        <v>1</v>
      </c>
      <c r="AZ12" s="207">
        <f t="shared" si="28"/>
        <v>0</v>
      </c>
      <c r="BA12" s="205">
        <v>0</v>
      </c>
      <c r="BB12" s="205">
        <v>0</v>
      </c>
      <c r="BC12" s="207">
        <f t="shared" si="29"/>
        <v>0</v>
      </c>
      <c r="BD12" s="207">
        <v>0</v>
      </c>
      <c r="BE12" s="207">
        <v>0</v>
      </c>
      <c r="BF12" s="207">
        <f t="shared" si="30"/>
        <v>0</v>
      </c>
      <c r="BG12" s="207">
        <v>0</v>
      </c>
      <c r="BH12" s="207">
        <v>0</v>
      </c>
      <c r="BI12" s="207">
        <f t="shared" si="31"/>
        <v>26</v>
      </c>
      <c r="BJ12" s="205">
        <v>11</v>
      </c>
      <c r="BK12" s="207">
        <v>15</v>
      </c>
      <c r="BL12" s="207">
        <f t="shared" si="32"/>
        <v>7</v>
      </c>
      <c r="BM12" s="207">
        <v>3</v>
      </c>
      <c r="BN12" s="205">
        <v>4</v>
      </c>
      <c r="BO12" s="2"/>
      <c r="BP12" s="203"/>
      <c r="BQ12" s="204" t="s">
        <v>55</v>
      </c>
      <c r="BR12" s="207">
        <f t="shared" si="33"/>
        <v>0</v>
      </c>
      <c r="BS12" s="207">
        <v>0</v>
      </c>
      <c r="BT12" s="205">
        <v>0</v>
      </c>
      <c r="BU12" s="207">
        <f t="shared" si="34"/>
        <v>0</v>
      </c>
      <c r="BV12" s="207">
        <v>0</v>
      </c>
      <c r="BW12" s="207">
        <v>0</v>
      </c>
      <c r="BX12" s="207">
        <f t="shared" si="35"/>
        <v>0</v>
      </c>
      <c r="BY12" s="207">
        <v>0</v>
      </c>
      <c r="BZ12" s="207">
        <v>0</v>
      </c>
      <c r="CA12" s="207">
        <f t="shared" si="36"/>
        <v>0</v>
      </c>
      <c r="CB12" s="207">
        <v>0</v>
      </c>
      <c r="CC12" s="205">
        <v>0</v>
      </c>
      <c r="CD12" s="207">
        <f t="shared" si="37"/>
        <v>1</v>
      </c>
      <c r="CE12" s="205">
        <v>0</v>
      </c>
      <c r="CF12" s="207">
        <v>1</v>
      </c>
      <c r="CG12" s="207">
        <f t="shared" si="38"/>
        <v>0</v>
      </c>
      <c r="CH12" s="207">
        <v>0</v>
      </c>
      <c r="CI12" s="205">
        <v>0</v>
      </c>
      <c r="CJ12" s="207">
        <f t="shared" si="39"/>
        <v>9</v>
      </c>
      <c r="CK12" s="207">
        <v>4</v>
      </c>
      <c r="CL12" s="207">
        <v>5</v>
      </c>
      <c r="CM12" s="207">
        <f t="shared" si="40"/>
        <v>4</v>
      </c>
      <c r="CN12" s="207">
        <v>1</v>
      </c>
      <c r="CO12" s="205">
        <v>3</v>
      </c>
      <c r="CP12" s="207">
        <f t="shared" si="41"/>
        <v>1</v>
      </c>
      <c r="CQ12" s="207">
        <v>0</v>
      </c>
      <c r="CR12" s="207">
        <v>1</v>
      </c>
      <c r="CS12" s="207">
        <f t="shared" si="42"/>
        <v>1</v>
      </c>
      <c r="CT12" s="207">
        <v>0</v>
      </c>
      <c r="CU12" s="207">
        <v>1</v>
      </c>
      <c r="CV12" s="207">
        <f t="shared" si="43"/>
        <v>0</v>
      </c>
      <c r="CW12" s="205">
        <v>0</v>
      </c>
      <c r="CX12" s="207">
        <v>0</v>
      </c>
      <c r="CY12" s="207">
        <f t="shared" si="14"/>
        <v>0</v>
      </c>
      <c r="CZ12" s="205">
        <v>0</v>
      </c>
      <c r="DA12" s="205">
        <v>0</v>
      </c>
      <c r="DB12" s="2"/>
      <c r="DC12" s="203"/>
      <c r="DD12" s="204" t="s">
        <v>55</v>
      </c>
      <c r="DE12" s="207">
        <f t="shared" si="44"/>
        <v>6</v>
      </c>
      <c r="DF12" s="207">
        <v>3</v>
      </c>
      <c r="DG12" s="205">
        <v>3</v>
      </c>
      <c r="DH12" s="207">
        <f t="shared" si="45"/>
        <v>0</v>
      </c>
      <c r="DI12" s="207">
        <v>0</v>
      </c>
      <c r="DJ12" s="207">
        <v>0</v>
      </c>
      <c r="DK12" s="207">
        <f t="shared" si="46"/>
        <v>1</v>
      </c>
      <c r="DL12" s="207">
        <v>1</v>
      </c>
      <c r="DM12" s="207">
        <v>0</v>
      </c>
      <c r="DN12" s="207">
        <f t="shared" si="47"/>
        <v>1</v>
      </c>
      <c r="DO12" s="207">
        <v>1</v>
      </c>
      <c r="DP12" s="205">
        <v>0</v>
      </c>
      <c r="DQ12" s="207">
        <f t="shared" si="48"/>
        <v>4</v>
      </c>
      <c r="DR12" s="207">
        <v>2</v>
      </c>
      <c r="DS12" s="207">
        <v>2</v>
      </c>
      <c r="DT12" s="207">
        <f t="shared" si="49"/>
        <v>1</v>
      </c>
      <c r="DU12" s="207">
        <v>0</v>
      </c>
      <c r="DV12" s="205">
        <v>1</v>
      </c>
      <c r="DW12" s="207">
        <f t="shared" si="50"/>
        <v>8</v>
      </c>
      <c r="DX12" s="207">
        <v>7</v>
      </c>
      <c r="DY12" s="207">
        <v>1</v>
      </c>
      <c r="DZ12" s="207">
        <f t="shared" si="51"/>
        <v>5</v>
      </c>
      <c r="EA12" s="207">
        <v>4</v>
      </c>
      <c r="EB12" s="205">
        <v>1</v>
      </c>
      <c r="EC12" s="207">
        <f t="shared" si="52"/>
        <v>0</v>
      </c>
      <c r="ED12" s="205">
        <v>0</v>
      </c>
      <c r="EE12" s="207">
        <v>0</v>
      </c>
      <c r="EF12" s="207">
        <f t="shared" si="53"/>
        <v>0</v>
      </c>
      <c r="EG12" s="207">
        <v>0</v>
      </c>
      <c r="EH12" s="207">
        <v>0</v>
      </c>
      <c r="EI12" s="207">
        <f t="shared" si="54"/>
        <v>86</v>
      </c>
      <c r="EJ12" s="207">
        <v>42</v>
      </c>
      <c r="EK12" s="207">
        <v>44</v>
      </c>
      <c r="EL12" s="207">
        <f t="shared" si="55"/>
        <v>6</v>
      </c>
      <c r="EM12" s="207">
        <v>5</v>
      </c>
      <c r="EN12" s="205">
        <v>1</v>
      </c>
    </row>
    <row r="13" spans="1:151" s="208" customFormat="1" ht="19.5" customHeight="1">
      <c r="A13" s="2"/>
      <c r="B13" s="203"/>
      <c r="C13" s="204" t="s">
        <v>56</v>
      </c>
      <c r="D13" s="207">
        <f t="shared" si="15"/>
        <v>346</v>
      </c>
      <c r="E13" s="207">
        <f t="shared" si="8"/>
        <v>207</v>
      </c>
      <c r="F13" s="207">
        <f t="shared" si="8"/>
        <v>139</v>
      </c>
      <c r="G13" s="207">
        <f t="shared" si="16"/>
        <v>174</v>
      </c>
      <c r="H13" s="207">
        <f t="shared" si="9"/>
        <v>108</v>
      </c>
      <c r="I13" s="207">
        <f t="shared" si="9"/>
        <v>66</v>
      </c>
      <c r="J13" s="207">
        <f t="shared" si="10"/>
        <v>5</v>
      </c>
      <c r="K13" s="207">
        <v>5</v>
      </c>
      <c r="L13" s="207">
        <v>0</v>
      </c>
      <c r="M13" s="207">
        <f t="shared" si="17"/>
        <v>0</v>
      </c>
      <c r="N13" s="207">
        <v>0</v>
      </c>
      <c r="O13" s="205">
        <v>0</v>
      </c>
      <c r="P13" s="207">
        <f t="shared" si="56"/>
        <v>1</v>
      </c>
      <c r="Q13" s="205">
        <v>1</v>
      </c>
      <c r="R13" s="205">
        <v>0</v>
      </c>
      <c r="S13" s="207">
        <f t="shared" si="18"/>
        <v>0</v>
      </c>
      <c r="T13" s="205">
        <v>0</v>
      </c>
      <c r="U13" s="205">
        <v>0</v>
      </c>
      <c r="V13" s="207">
        <f t="shared" si="19"/>
        <v>0</v>
      </c>
      <c r="W13" s="207">
        <v>0</v>
      </c>
      <c r="X13" s="207">
        <v>0</v>
      </c>
      <c r="Y13" s="207">
        <f t="shared" si="20"/>
        <v>0</v>
      </c>
      <c r="Z13" s="207">
        <v>0</v>
      </c>
      <c r="AA13" s="207">
        <v>0</v>
      </c>
      <c r="AB13" s="207">
        <f t="shared" si="21"/>
        <v>46</v>
      </c>
      <c r="AC13" s="207">
        <v>40</v>
      </c>
      <c r="AD13" s="207">
        <v>6</v>
      </c>
      <c r="AE13" s="207">
        <f t="shared" si="22"/>
        <v>25</v>
      </c>
      <c r="AF13" s="207">
        <v>23</v>
      </c>
      <c r="AG13" s="205">
        <v>2</v>
      </c>
      <c r="AH13" s="2"/>
      <c r="AI13" s="203"/>
      <c r="AJ13" s="204" t="s">
        <v>56</v>
      </c>
      <c r="AK13" s="207">
        <f t="shared" si="23"/>
        <v>76</v>
      </c>
      <c r="AL13" s="207">
        <v>50</v>
      </c>
      <c r="AM13" s="205">
        <v>26</v>
      </c>
      <c r="AN13" s="207">
        <f t="shared" si="24"/>
        <v>44</v>
      </c>
      <c r="AO13" s="207">
        <v>30</v>
      </c>
      <c r="AP13" s="207">
        <v>14</v>
      </c>
      <c r="AQ13" s="207">
        <f t="shared" si="25"/>
        <v>2</v>
      </c>
      <c r="AR13" s="207">
        <v>2</v>
      </c>
      <c r="AS13" s="207">
        <v>0</v>
      </c>
      <c r="AT13" s="207">
        <f t="shared" si="26"/>
        <v>2</v>
      </c>
      <c r="AU13" s="207">
        <v>2</v>
      </c>
      <c r="AV13" s="205">
        <v>0</v>
      </c>
      <c r="AW13" s="207">
        <f t="shared" si="27"/>
        <v>4</v>
      </c>
      <c r="AX13" s="205">
        <v>4</v>
      </c>
      <c r="AY13" s="205">
        <v>0</v>
      </c>
      <c r="AZ13" s="207">
        <f t="shared" si="28"/>
        <v>4</v>
      </c>
      <c r="BA13" s="205">
        <v>4</v>
      </c>
      <c r="BB13" s="205">
        <v>0</v>
      </c>
      <c r="BC13" s="207">
        <f t="shared" si="29"/>
        <v>7</v>
      </c>
      <c r="BD13" s="207">
        <v>5</v>
      </c>
      <c r="BE13" s="207">
        <v>2</v>
      </c>
      <c r="BF13" s="207">
        <f t="shared" si="30"/>
        <v>5</v>
      </c>
      <c r="BG13" s="207">
        <v>4</v>
      </c>
      <c r="BH13" s="207">
        <v>1</v>
      </c>
      <c r="BI13" s="207">
        <f t="shared" si="31"/>
        <v>48</v>
      </c>
      <c r="BJ13" s="205">
        <v>16</v>
      </c>
      <c r="BK13" s="207">
        <v>32</v>
      </c>
      <c r="BL13" s="207">
        <f t="shared" si="32"/>
        <v>17</v>
      </c>
      <c r="BM13" s="207">
        <v>3</v>
      </c>
      <c r="BN13" s="205">
        <v>14</v>
      </c>
      <c r="BO13" s="2"/>
      <c r="BP13" s="203"/>
      <c r="BQ13" s="204" t="s">
        <v>56</v>
      </c>
      <c r="BR13" s="207">
        <f t="shared" si="33"/>
        <v>6</v>
      </c>
      <c r="BS13" s="207">
        <v>1</v>
      </c>
      <c r="BT13" s="205">
        <v>5</v>
      </c>
      <c r="BU13" s="207">
        <f t="shared" si="34"/>
        <v>1</v>
      </c>
      <c r="BV13" s="207">
        <v>0</v>
      </c>
      <c r="BW13" s="207">
        <v>1</v>
      </c>
      <c r="BX13" s="207">
        <f t="shared" si="35"/>
        <v>1</v>
      </c>
      <c r="BY13" s="207">
        <v>1</v>
      </c>
      <c r="BZ13" s="207">
        <v>0</v>
      </c>
      <c r="CA13" s="207">
        <f t="shared" si="36"/>
        <v>0</v>
      </c>
      <c r="CB13" s="207">
        <v>0</v>
      </c>
      <c r="CC13" s="205">
        <v>0</v>
      </c>
      <c r="CD13" s="207">
        <f t="shared" si="37"/>
        <v>6</v>
      </c>
      <c r="CE13" s="205">
        <v>2</v>
      </c>
      <c r="CF13" s="207">
        <v>4</v>
      </c>
      <c r="CG13" s="207">
        <f t="shared" si="38"/>
        <v>0</v>
      </c>
      <c r="CH13" s="207">
        <v>0</v>
      </c>
      <c r="CI13" s="205">
        <v>0</v>
      </c>
      <c r="CJ13" s="207">
        <f t="shared" si="39"/>
        <v>23</v>
      </c>
      <c r="CK13" s="207">
        <v>9</v>
      </c>
      <c r="CL13" s="207">
        <v>14</v>
      </c>
      <c r="CM13" s="207">
        <f t="shared" si="40"/>
        <v>20</v>
      </c>
      <c r="CN13" s="207">
        <v>8</v>
      </c>
      <c r="CO13" s="205">
        <v>12</v>
      </c>
      <c r="CP13" s="207">
        <f t="shared" si="41"/>
        <v>20</v>
      </c>
      <c r="CQ13" s="207">
        <v>6</v>
      </c>
      <c r="CR13" s="207">
        <v>14</v>
      </c>
      <c r="CS13" s="207">
        <f t="shared" si="42"/>
        <v>14</v>
      </c>
      <c r="CT13" s="207">
        <v>4</v>
      </c>
      <c r="CU13" s="207">
        <v>10</v>
      </c>
      <c r="CV13" s="207">
        <f t="shared" si="43"/>
        <v>1</v>
      </c>
      <c r="CW13" s="205">
        <v>1</v>
      </c>
      <c r="CX13" s="207">
        <v>0</v>
      </c>
      <c r="CY13" s="207">
        <f t="shared" si="14"/>
        <v>1</v>
      </c>
      <c r="CZ13" s="205">
        <v>1</v>
      </c>
      <c r="DA13" s="205">
        <v>0</v>
      </c>
      <c r="DB13" s="2"/>
      <c r="DC13" s="203"/>
      <c r="DD13" s="204" t="s">
        <v>56</v>
      </c>
      <c r="DE13" s="207">
        <f t="shared" si="44"/>
        <v>22</v>
      </c>
      <c r="DF13" s="207">
        <v>5</v>
      </c>
      <c r="DG13" s="205">
        <v>17</v>
      </c>
      <c r="DH13" s="207">
        <f t="shared" si="45"/>
        <v>5</v>
      </c>
      <c r="DI13" s="207">
        <v>0</v>
      </c>
      <c r="DJ13" s="207">
        <v>5</v>
      </c>
      <c r="DK13" s="207">
        <f t="shared" si="46"/>
        <v>10</v>
      </c>
      <c r="DL13" s="207">
        <v>8</v>
      </c>
      <c r="DM13" s="207">
        <v>2</v>
      </c>
      <c r="DN13" s="207">
        <f t="shared" si="47"/>
        <v>1</v>
      </c>
      <c r="DO13" s="207">
        <v>1</v>
      </c>
      <c r="DP13" s="205">
        <v>0</v>
      </c>
      <c r="DQ13" s="207">
        <f t="shared" si="48"/>
        <v>30</v>
      </c>
      <c r="DR13" s="207">
        <v>19</v>
      </c>
      <c r="DS13" s="207">
        <v>11</v>
      </c>
      <c r="DT13" s="207">
        <f t="shared" si="49"/>
        <v>19</v>
      </c>
      <c r="DU13" s="207">
        <v>13</v>
      </c>
      <c r="DV13" s="205">
        <v>6</v>
      </c>
      <c r="DW13" s="207">
        <f t="shared" si="50"/>
        <v>27</v>
      </c>
      <c r="DX13" s="207">
        <v>26</v>
      </c>
      <c r="DY13" s="207">
        <v>1</v>
      </c>
      <c r="DZ13" s="207">
        <f t="shared" si="51"/>
        <v>16</v>
      </c>
      <c r="EA13" s="207">
        <v>15</v>
      </c>
      <c r="EB13" s="205">
        <v>1</v>
      </c>
      <c r="EC13" s="207">
        <f t="shared" si="52"/>
        <v>11</v>
      </c>
      <c r="ED13" s="205">
        <v>6</v>
      </c>
      <c r="EE13" s="207">
        <v>5</v>
      </c>
      <c r="EF13" s="207">
        <f t="shared" si="53"/>
        <v>0</v>
      </c>
      <c r="EG13" s="207">
        <v>0</v>
      </c>
      <c r="EH13" s="207">
        <v>0</v>
      </c>
      <c r="EI13" s="207">
        <f t="shared" si="54"/>
        <v>263</v>
      </c>
      <c r="EJ13" s="207">
        <v>168</v>
      </c>
      <c r="EK13" s="207">
        <v>95</v>
      </c>
      <c r="EL13" s="207">
        <f t="shared" si="55"/>
        <v>5</v>
      </c>
      <c r="EM13" s="207">
        <v>3</v>
      </c>
      <c r="EN13" s="205">
        <v>2</v>
      </c>
    </row>
    <row r="14" spans="1:151" s="208" customFormat="1" ht="19.5" customHeight="1">
      <c r="A14" s="2"/>
      <c r="B14" s="203"/>
      <c r="C14" s="204" t="s">
        <v>235</v>
      </c>
      <c r="D14" s="207">
        <f t="shared" si="15"/>
        <v>243</v>
      </c>
      <c r="E14" s="207">
        <f t="shared" si="8"/>
        <v>179</v>
      </c>
      <c r="F14" s="207">
        <f t="shared" si="8"/>
        <v>64</v>
      </c>
      <c r="G14" s="207">
        <f t="shared" si="16"/>
        <v>103</v>
      </c>
      <c r="H14" s="207">
        <f t="shared" si="9"/>
        <v>84</v>
      </c>
      <c r="I14" s="207">
        <f t="shared" si="9"/>
        <v>19</v>
      </c>
      <c r="J14" s="207">
        <f t="shared" si="10"/>
        <v>3</v>
      </c>
      <c r="K14" s="207">
        <v>3</v>
      </c>
      <c r="L14" s="207">
        <v>0</v>
      </c>
      <c r="M14" s="207">
        <f t="shared" si="17"/>
        <v>1</v>
      </c>
      <c r="N14" s="207">
        <v>1</v>
      </c>
      <c r="O14" s="205">
        <v>0</v>
      </c>
      <c r="P14" s="207">
        <f t="shared" si="56"/>
        <v>0</v>
      </c>
      <c r="Q14" s="205">
        <v>0</v>
      </c>
      <c r="R14" s="205">
        <v>0</v>
      </c>
      <c r="S14" s="207">
        <f t="shared" si="18"/>
        <v>0</v>
      </c>
      <c r="T14" s="205">
        <v>0</v>
      </c>
      <c r="U14" s="205">
        <v>0</v>
      </c>
      <c r="V14" s="207">
        <f t="shared" si="19"/>
        <v>0</v>
      </c>
      <c r="W14" s="207">
        <v>0</v>
      </c>
      <c r="X14" s="207">
        <v>0</v>
      </c>
      <c r="Y14" s="207">
        <f t="shared" si="20"/>
        <v>0</v>
      </c>
      <c r="Z14" s="207">
        <v>0</v>
      </c>
      <c r="AA14" s="207">
        <v>0</v>
      </c>
      <c r="AB14" s="207">
        <f t="shared" si="21"/>
        <v>42</v>
      </c>
      <c r="AC14" s="207">
        <v>38</v>
      </c>
      <c r="AD14" s="207">
        <v>4</v>
      </c>
      <c r="AE14" s="207">
        <f t="shared" si="22"/>
        <v>18</v>
      </c>
      <c r="AF14" s="207">
        <v>16</v>
      </c>
      <c r="AG14" s="205">
        <v>2</v>
      </c>
      <c r="AH14" s="2"/>
      <c r="AI14" s="203"/>
      <c r="AJ14" s="204" t="s">
        <v>235</v>
      </c>
      <c r="AK14" s="207">
        <f t="shared" si="23"/>
        <v>79</v>
      </c>
      <c r="AL14" s="207">
        <v>63</v>
      </c>
      <c r="AM14" s="205">
        <v>16</v>
      </c>
      <c r="AN14" s="207">
        <f t="shared" si="24"/>
        <v>24</v>
      </c>
      <c r="AO14" s="207">
        <v>22</v>
      </c>
      <c r="AP14" s="207">
        <v>2</v>
      </c>
      <c r="AQ14" s="207">
        <f t="shared" si="25"/>
        <v>7</v>
      </c>
      <c r="AR14" s="207">
        <v>7</v>
      </c>
      <c r="AS14" s="207">
        <v>0</v>
      </c>
      <c r="AT14" s="207">
        <f t="shared" si="26"/>
        <v>6</v>
      </c>
      <c r="AU14" s="207">
        <v>6</v>
      </c>
      <c r="AV14" s="205">
        <v>0</v>
      </c>
      <c r="AW14" s="207">
        <f t="shared" si="27"/>
        <v>3</v>
      </c>
      <c r="AX14" s="205">
        <v>3</v>
      </c>
      <c r="AY14" s="205">
        <v>0</v>
      </c>
      <c r="AZ14" s="207">
        <f t="shared" si="28"/>
        <v>3</v>
      </c>
      <c r="BA14" s="205">
        <v>3</v>
      </c>
      <c r="BB14" s="205">
        <v>0</v>
      </c>
      <c r="BC14" s="207">
        <f t="shared" si="29"/>
        <v>3</v>
      </c>
      <c r="BD14" s="207">
        <v>2</v>
      </c>
      <c r="BE14" s="207">
        <v>1</v>
      </c>
      <c r="BF14" s="207">
        <f t="shared" si="30"/>
        <v>3</v>
      </c>
      <c r="BG14" s="207">
        <v>2</v>
      </c>
      <c r="BH14" s="207">
        <v>1</v>
      </c>
      <c r="BI14" s="207">
        <f t="shared" si="31"/>
        <v>26</v>
      </c>
      <c r="BJ14" s="205">
        <v>10</v>
      </c>
      <c r="BK14" s="207">
        <v>16</v>
      </c>
      <c r="BL14" s="207">
        <f t="shared" si="32"/>
        <v>9</v>
      </c>
      <c r="BM14" s="207">
        <v>5</v>
      </c>
      <c r="BN14" s="205">
        <v>4</v>
      </c>
      <c r="BO14" s="2"/>
      <c r="BP14" s="203"/>
      <c r="BQ14" s="204" t="s">
        <v>235</v>
      </c>
      <c r="BR14" s="207">
        <f t="shared" si="33"/>
        <v>0</v>
      </c>
      <c r="BS14" s="207">
        <v>0</v>
      </c>
      <c r="BT14" s="205">
        <v>0</v>
      </c>
      <c r="BU14" s="207">
        <f t="shared" si="34"/>
        <v>0</v>
      </c>
      <c r="BV14" s="207">
        <v>0</v>
      </c>
      <c r="BW14" s="207">
        <v>0</v>
      </c>
      <c r="BX14" s="207">
        <f t="shared" si="35"/>
        <v>1</v>
      </c>
      <c r="BY14" s="207">
        <v>0</v>
      </c>
      <c r="BZ14" s="207">
        <v>1</v>
      </c>
      <c r="CA14" s="207">
        <f t="shared" si="36"/>
        <v>0</v>
      </c>
      <c r="CB14" s="207">
        <v>0</v>
      </c>
      <c r="CC14" s="205">
        <v>0</v>
      </c>
      <c r="CD14" s="207">
        <f t="shared" si="37"/>
        <v>4</v>
      </c>
      <c r="CE14" s="207">
        <v>2</v>
      </c>
      <c r="CF14" s="207">
        <v>2</v>
      </c>
      <c r="CG14" s="207">
        <f t="shared" si="38"/>
        <v>0</v>
      </c>
      <c r="CH14" s="207">
        <v>0</v>
      </c>
      <c r="CI14" s="205">
        <v>0</v>
      </c>
      <c r="CJ14" s="207">
        <f t="shared" si="39"/>
        <v>7</v>
      </c>
      <c r="CK14" s="207">
        <v>2</v>
      </c>
      <c r="CL14" s="207">
        <v>5</v>
      </c>
      <c r="CM14" s="207">
        <f t="shared" si="40"/>
        <v>5</v>
      </c>
      <c r="CN14" s="207">
        <v>1</v>
      </c>
      <c r="CO14" s="205">
        <v>4</v>
      </c>
      <c r="CP14" s="207">
        <f t="shared" si="41"/>
        <v>6</v>
      </c>
      <c r="CQ14" s="207">
        <v>2</v>
      </c>
      <c r="CR14" s="207">
        <v>4</v>
      </c>
      <c r="CS14" s="207">
        <f t="shared" si="42"/>
        <v>4</v>
      </c>
      <c r="CT14" s="207">
        <v>1</v>
      </c>
      <c r="CU14" s="207">
        <v>3</v>
      </c>
      <c r="CV14" s="207">
        <f t="shared" si="43"/>
        <v>1</v>
      </c>
      <c r="CW14" s="207">
        <v>1</v>
      </c>
      <c r="CX14" s="207">
        <v>0</v>
      </c>
      <c r="CY14" s="207">
        <f t="shared" si="14"/>
        <v>1</v>
      </c>
      <c r="CZ14" s="207">
        <v>1</v>
      </c>
      <c r="DA14" s="205">
        <v>0</v>
      </c>
      <c r="DB14" s="2"/>
      <c r="DC14" s="203"/>
      <c r="DD14" s="204" t="s">
        <v>235</v>
      </c>
      <c r="DE14" s="207">
        <f t="shared" si="44"/>
        <v>12</v>
      </c>
      <c r="DF14" s="207">
        <v>5</v>
      </c>
      <c r="DG14" s="205">
        <v>7</v>
      </c>
      <c r="DH14" s="207">
        <f t="shared" si="45"/>
        <v>2</v>
      </c>
      <c r="DI14" s="207">
        <v>2</v>
      </c>
      <c r="DJ14" s="207">
        <v>0</v>
      </c>
      <c r="DK14" s="207">
        <f t="shared" si="46"/>
        <v>6</v>
      </c>
      <c r="DL14" s="207">
        <v>3</v>
      </c>
      <c r="DM14" s="207">
        <v>3</v>
      </c>
      <c r="DN14" s="207">
        <f t="shared" si="47"/>
        <v>0</v>
      </c>
      <c r="DO14" s="207">
        <v>0</v>
      </c>
      <c r="DP14" s="205">
        <v>0</v>
      </c>
      <c r="DQ14" s="207">
        <f t="shared" si="48"/>
        <v>21</v>
      </c>
      <c r="DR14" s="207">
        <v>19</v>
      </c>
      <c r="DS14" s="207">
        <v>2</v>
      </c>
      <c r="DT14" s="207">
        <f t="shared" si="49"/>
        <v>10</v>
      </c>
      <c r="DU14" s="207">
        <v>8</v>
      </c>
      <c r="DV14" s="205">
        <v>2</v>
      </c>
      <c r="DW14" s="207">
        <f t="shared" si="50"/>
        <v>21</v>
      </c>
      <c r="DX14" s="207">
        <v>19</v>
      </c>
      <c r="DY14" s="207">
        <v>2</v>
      </c>
      <c r="DZ14" s="207">
        <f t="shared" si="51"/>
        <v>17</v>
      </c>
      <c r="EA14" s="207">
        <v>16</v>
      </c>
      <c r="EB14" s="205">
        <v>1</v>
      </c>
      <c r="EC14" s="207">
        <f t="shared" si="52"/>
        <v>1</v>
      </c>
      <c r="ED14" s="205">
        <v>0</v>
      </c>
      <c r="EE14" s="207">
        <v>1</v>
      </c>
      <c r="EF14" s="207">
        <f t="shared" si="53"/>
        <v>0</v>
      </c>
      <c r="EG14" s="207">
        <v>0</v>
      </c>
      <c r="EH14" s="207">
        <v>0</v>
      </c>
      <c r="EI14" s="207">
        <f t="shared" si="54"/>
        <v>232</v>
      </c>
      <c r="EJ14" s="207">
        <v>171</v>
      </c>
      <c r="EK14" s="207">
        <v>61</v>
      </c>
      <c r="EL14" s="207">
        <f t="shared" si="55"/>
        <v>4</v>
      </c>
      <c r="EM14" s="207">
        <v>4</v>
      </c>
      <c r="EN14" s="205">
        <v>0</v>
      </c>
    </row>
    <row r="15" spans="1:151" s="208" customFormat="1" ht="19.5" customHeight="1">
      <c r="A15" s="2"/>
      <c r="B15" s="203"/>
      <c r="C15" s="204" t="s">
        <v>57</v>
      </c>
      <c r="D15" s="207">
        <f t="shared" si="15"/>
        <v>110</v>
      </c>
      <c r="E15" s="207">
        <f t="shared" si="8"/>
        <v>41</v>
      </c>
      <c r="F15" s="207">
        <f t="shared" si="8"/>
        <v>69</v>
      </c>
      <c r="G15" s="207">
        <f t="shared" si="16"/>
        <v>33</v>
      </c>
      <c r="H15" s="207">
        <f t="shared" si="9"/>
        <v>12</v>
      </c>
      <c r="I15" s="207">
        <f t="shared" si="9"/>
        <v>21</v>
      </c>
      <c r="J15" s="207">
        <f t="shared" si="10"/>
        <v>0</v>
      </c>
      <c r="K15" s="207">
        <v>0</v>
      </c>
      <c r="L15" s="207">
        <v>0</v>
      </c>
      <c r="M15" s="207">
        <f t="shared" si="17"/>
        <v>0</v>
      </c>
      <c r="N15" s="207">
        <v>0</v>
      </c>
      <c r="O15" s="205">
        <v>0</v>
      </c>
      <c r="P15" s="207">
        <f t="shared" si="56"/>
        <v>0</v>
      </c>
      <c r="Q15" s="205">
        <v>0</v>
      </c>
      <c r="R15" s="205">
        <v>0</v>
      </c>
      <c r="S15" s="207">
        <f t="shared" si="18"/>
        <v>0</v>
      </c>
      <c r="T15" s="207">
        <v>0</v>
      </c>
      <c r="U15" s="207">
        <v>0</v>
      </c>
      <c r="V15" s="207">
        <f t="shared" si="19"/>
        <v>0</v>
      </c>
      <c r="W15" s="205">
        <v>0</v>
      </c>
      <c r="X15" s="205">
        <v>0</v>
      </c>
      <c r="Y15" s="207">
        <f t="shared" si="20"/>
        <v>0</v>
      </c>
      <c r="Z15" s="205">
        <v>0</v>
      </c>
      <c r="AA15" s="205">
        <v>0</v>
      </c>
      <c r="AB15" s="207">
        <f t="shared" si="21"/>
        <v>14</v>
      </c>
      <c r="AC15" s="207">
        <v>4</v>
      </c>
      <c r="AD15" s="207">
        <v>10</v>
      </c>
      <c r="AE15" s="207">
        <f t="shared" si="22"/>
        <v>4</v>
      </c>
      <c r="AF15" s="207">
        <v>3</v>
      </c>
      <c r="AG15" s="205">
        <v>1</v>
      </c>
      <c r="AH15" s="2"/>
      <c r="AI15" s="203"/>
      <c r="AJ15" s="204" t="s">
        <v>57</v>
      </c>
      <c r="AK15" s="207">
        <f t="shared" si="23"/>
        <v>31</v>
      </c>
      <c r="AL15" s="207">
        <v>19</v>
      </c>
      <c r="AM15" s="207">
        <v>12</v>
      </c>
      <c r="AN15" s="207">
        <f t="shared" si="24"/>
        <v>4</v>
      </c>
      <c r="AO15" s="207">
        <v>1</v>
      </c>
      <c r="AP15" s="205">
        <v>3</v>
      </c>
      <c r="AQ15" s="207">
        <f t="shared" si="25"/>
        <v>2</v>
      </c>
      <c r="AR15" s="207">
        <v>0</v>
      </c>
      <c r="AS15" s="207">
        <v>2</v>
      </c>
      <c r="AT15" s="207">
        <f t="shared" si="26"/>
        <v>2</v>
      </c>
      <c r="AU15" s="207">
        <v>0</v>
      </c>
      <c r="AV15" s="205">
        <v>2</v>
      </c>
      <c r="AW15" s="207">
        <f t="shared" si="27"/>
        <v>5</v>
      </c>
      <c r="AX15" s="205">
        <v>2</v>
      </c>
      <c r="AY15" s="205">
        <v>3</v>
      </c>
      <c r="AZ15" s="207">
        <f t="shared" si="28"/>
        <v>3</v>
      </c>
      <c r="BA15" s="205">
        <v>1</v>
      </c>
      <c r="BB15" s="205">
        <v>2</v>
      </c>
      <c r="BC15" s="207">
        <f t="shared" si="29"/>
        <v>2</v>
      </c>
      <c r="BD15" s="205">
        <v>0</v>
      </c>
      <c r="BE15" s="207">
        <v>2</v>
      </c>
      <c r="BF15" s="207">
        <f t="shared" si="30"/>
        <v>1</v>
      </c>
      <c r="BG15" s="205">
        <v>0</v>
      </c>
      <c r="BH15" s="207">
        <v>1</v>
      </c>
      <c r="BI15" s="207">
        <f t="shared" si="31"/>
        <v>12</v>
      </c>
      <c r="BJ15" s="207">
        <v>1</v>
      </c>
      <c r="BK15" s="207">
        <v>11</v>
      </c>
      <c r="BL15" s="207">
        <f t="shared" si="32"/>
        <v>4</v>
      </c>
      <c r="BM15" s="207">
        <v>1</v>
      </c>
      <c r="BN15" s="205">
        <v>3</v>
      </c>
      <c r="BO15" s="2"/>
      <c r="BP15" s="203"/>
      <c r="BQ15" s="204" t="s">
        <v>57</v>
      </c>
      <c r="BR15" s="207">
        <f t="shared" si="33"/>
        <v>5</v>
      </c>
      <c r="BS15" s="207">
        <v>0</v>
      </c>
      <c r="BT15" s="205">
        <v>5</v>
      </c>
      <c r="BU15" s="207">
        <f t="shared" si="34"/>
        <v>1</v>
      </c>
      <c r="BV15" s="207">
        <v>0</v>
      </c>
      <c r="BW15" s="207">
        <v>1</v>
      </c>
      <c r="BX15" s="207">
        <f t="shared" si="35"/>
        <v>3</v>
      </c>
      <c r="BY15" s="207">
        <v>2</v>
      </c>
      <c r="BZ15" s="207">
        <v>1</v>
      </c>
      <c r="CA15" s="207">
        <f t="shared" si="36"/>
        <v>2</v>
      </c>
      <c r="CB15" s="205">
        <v>2</v>
      </c>
      <c r="CC15" s="207">
        <v>0</v>
      </c>
      <c r="CD15" s="207">
        <f t="shared" si="37"/>
        <v>2</v>
      </c>
      <c r="CE15" s="205">
        <v>0</v>
      </c>
      <c r="CF15" s="207">
        <v>2</v>
      </c>
      <c r="CG15" s="207">
        <f t="shared" si="38"/>
        <v>0</v>
      </c>
      <c r="CH15" s="205">
        <v>0</v>
      </c>
      <c r="CI15" s="205">
        <v>0</v>
      </c>
      <c r="CJ15" s="207">
        <f t="shared" si="39"/>
        <v>5</v>
      </c>
      <c r="CK15" s="207">
        <v>0</v>
      </c>
      <c r="CL15" s="205">
        <v>5</v>
      </c>
      <c r="CM15" s="207">
        <f t="shared" si="40"/>
        <v>4</v>
      </c>
      <c r="CN15" s="207">
        <v>0</v>
      </c>
      <c r="CO15" s="205">
        <v>4</v>
      </c>
      <c r="CP15" s="207">
        <f t="shared" si="41"/>
        <v>1</v>
      </c>
      <c r="CQ15" s="207">
        <v>0</v>
      </c>
      <c r="CR15" s="205">
        <v>1</v>
      </c>
      <c r="CS15" s="207">
        <f t="shared" si="42"/>
        <v>0</v>
      </c>
      <c r="CT15" s="207">
        <v>0</v>
      </c>
      <c r="CU15" s="207">
        <v>0</v>
      </c>
      <c r="CV15" s="207">
        <f t="shared" si="43"/>
        <v>1</v>
      </c>
      <c r="CW15" s="205">
        <v>1</v>
      </c>
      <c r="CX15" s="205">
        <v>0</v>
      </c>
      <c r="CY15" s="207">
        <f t="shared" si="14"/>
        <v>0</v>
      </c>
      <c r="CZ15" s="205">
        <v>0</v>
      </c>
      <c r="DA15" s="205">
        <v>0</v>
      </c>
      <c r="DB15" s="2"/>
      <c r="DC15" s="203"/>
      <c r="DD15" s="204" t="s">
        <v>57</v>
      </c>
      <c r="DE15" s="207">
        <f t="shared" si="44"/>
        <v>4</v>
      </c>
      <c r="DF15" s="207">
        <v>0</v>
      </c>
      <c r="DG15" s="207">
        <v>4</v>
      </c>
      <c r="DH15" s="207">
        <f t="shared" si="45"/>
        <v>0</v>
      </c>
      <c r="DI15" s="205">
        <v>0</v>
      </c>
      <c r="DJ15" s="207">
        <v>0</v>
      </c>
      <c r="DK15" s="207">
        <f t="shared" si="46"/>
        <v>3</v>
      </c>
      <c r="DL15" s="207">
        <v>0</v>
      </c>
      <c r="DM15" s="205">
        <v>3</v>
      </c>
      <c r="DN15" s="207">
        <f t="shared" si="47"/>
        <v>0</v>
      </c>
      <c r="DO15" s="207">
        <v>0</v>
      </c>
      <c r="DP15" s="207">
        <v>0</v>
      </c>
      <c r="DQ15" s="207">
        <f t="shared" si="48"/>
        <v>7</v>
      </c>
      <c r="DR15" s="207">
        <v>5</v>
      </c>
      <c r="DS15" s="207">
        <v>2</v>
      </c>
      <c r="DT15" s="207">
        <f t="shared" si="49"/>
        <v>0</v>
      </c>
      <c r="DU15" s="207">
        <v>0</v>
      </c>
      <c r="DV15" s="205">
        <v>0</v>
      </c>
      <c r="DW15" s="207">
        <f t="shared" si="50"/>
        <v>13</v>
      </c>
      <c r="DX15" s="207">
        <v>7</v>
      </c>
      <c r="DY15" s="207">
        <v>6</v>
      </c>
      <c r="DZ15" s="207">
        <f t="shared" si="51"/>
        <v>8</v>
      </c>
      <c r="EA15" s="205">
        <v>4</v>
      </c>
      <c r="EB15" s="205">
        <v>4</v>
      </c>
      <c r="EC15" s="207">
        <f t="shared" si="52"/>
        <v>0</v>
      </c>
      <c r="ED15" s="207">
        <v>0</v>
      </c>
      <c r="EE15" s="207">
        <v>0</v>
      </c>
      <c r="EF15" s="207">
        <f t="shared" si="53"/>
        <v>0</v>
      </c>
      <c r="EG15" s="207">
        <v>0</v>
      </c>
      <c r="EH15" s="207">
        <v>0</v>
      </c>
      <c r="EI15" s="207">
        <f t="shared" si="54"/>
        <v>105</v>
      </c>
      <c r="EJ15" s="205">
        <v>38</v>
      </c>
      <c r="EK15" s="207">
        <v>67</v>
      </c>
      <c r="EL15" s="207">
        <f t="shared" si="55"/>
        <v>0</v>
      </c>
      <c r="EM15" s="207">
        <v>0</v>
      </c>
      <c r="EN15" s="205">
        <v>0</v>
      </c>
    </row>
    <row r="16" spans="1:151" s="208" customFormat="1" ht="19.5" customHeight="1">
      <c r="A16" s="2"/>
      <c r="B16" s="203"/>
      <c r="C16" s="204" t="s">
        <v>58</v>
      </c>
      <c r="D16" s="207">
        <f t="shared" si="15"/>
        <v>235</v>
      </c>
      <c r="E16" s="207">
        <f t="shared" si="8"/>
        <v>144</v>
      </c>
      <c r="F16" s="207">
        <f t="shared" si="8"/>
        <v>91</v>
      </c>
      <c r="G16" s="207">
        <f t="shared" si="16"/>
        <v>130</v>
      </c>
      <c r="H16" s="207">
        <f t="shared" si="9"/>
        <v>89</v>
      </c>
      <c r="I16" s="207">
        <f t="shared" si="9"/>
        <v>41</v>
      </c>
      <c r="J16" s="207">
        <f t="shared" si="10"/>
        <v>1</v>
      </c>
      <c r="K16" s="207">
        <v>1</v>
      </c>
      <c r="L16" s="205">
        <v>0</v>
      </c>
      <c r="M16" s="207">
        <f t="shared" si="17"/>
        <v>0</v>
      </c>
      <c r="N16" s="207">
        <v>0</v>
      </c>
      <c r="O16" s="205">
        <v>0</v>
      </c>
      <c r="P16" s="207">
        <f t="shared" si="56"/>
        <v>0</v>
      </c>
      <c r="Q16" s="205">
        <v>0</v>
      </c>
      <c r="R16" s="205">
        <v>0</v>
      </c>
      <c r="S16" s="207">
        <f t="shared" si="18"/>
        <v>0</v>
      </c>
      <c r="T16" s="207">
        <v>0</v>
      </c>
      <c r="U16" s="207">
        <v>0</v>
      </c>
      <c r="V16" s="207">
        <f t="shared" si="19"/>
        <v>1</v>
      </c>
      <c r="W16" s="207">
        <v>1</v>
      </c>
      <c r="X16" s="207">
        <v>0</v>
      </c>
      <c r="Y16" s="207">
        <f t="shared" si="20"/>
        <v>1</v>
      </c>
      <c r="Z16" s="205">
        <v>1</v>
      </c>
      <c r="AA16" s="207">
        <v>0</v>
      </c>
      <c r="AB16" s="207">
        <f t="shared" si="21"/>
        <v>21</v>
      </c>
      <c r="AC16" s="205">
        <v>20</v>
      </c>
      <c r="AD16" s="207">
        <v>1</v>
      </c>
      <c r="AE16" s="207">
        <f t="shared" si="22"/>
        <v>16</v>
      </c>
      <c r="AF16" s="207">
        <v>15</v>
      </c>
      <c r="AG16" s="205">
        <v>1</v>
      </c>
      <c r="AH16" s="2"/>
      <c r="AI16" s="203"/>
      <c r="AJ16" s="204" t="s">
        <v>58</v>
      </c>
      <c r="AK16" s="207">
        <f t="shared" si="23"/>
        <v>64</v>
      </c>
      <c r="AL16" s="207">
        <v>42</v>
      </c>
      <c r="AM16" s="207">
        <v>22</v>
      </c>
      <c r="AN16" s="207">
        <f t="shared" si="24"/>
        <v>40</v>
      </c>
      <c r="AO16" s="207">
        <v>30</v>
      </c>
      <c r="AP16" s="207">
        <v>10</v>
      </c>
      <c r="AQ16" s="207">
        <f t="shared" si="25"/>
        <v>8</v>
      </c>
      <c r="AR16" s="207">
        <v>6</v>
      </c>
      <c r="AS16" s="205">
        <v>2</v>
      </c>
      <c r="AT16" s="207">
        <f t="shared" si="26"/>
        <v>8</v>
      </c>
      <c r="AU16" s="207">
        <v>6</v>
      </c>
      <c r="AV16" s="205">
        <v>2</v>
      </c>
      <c r="AW16" s="207">
        <f t="shared" si="27"/>
        <v>4</v>
      </c>
      <c r="AX16" s="205">
        <v>2</v>
      </c>
      <c r="AY16" s="205">
        <v>2</v>
      </c>
      <c r="AZ16" s="207">
        <f t="shared" si="28"/>
        <v>4</v>
      </c>
      <c r="BA16" s="205">
        <v>2</v>
      </c>
      <c r="BB16" s="205">
        <v>2</v>
      </c>
      <c r="BC16" s="207">
        <f t="shared" si="29"/>
        <v>13</v>
      </c>
      <c r="BD16" s="205">
        <v>9</v>
      </c>
      <c r="BE16" s="207">
        <v>4</v>
      </c>
      <c r="BF16" s="207">
        <f t="shared" si="30"/>
        <v>10</v>
      </c>
      <c r="BG16" s="205">
        <v>8</v>
      </c>
      <c r="BH16" s="207">
        <v>2</v>
      </c>
      <c r="BI16" s="207">
        <f t="shared" si="31"/>
        <v>17</v>
      </c>
      <c r="BJ16" s="205">
        <v>5</v>
      </c>
      <c r="BK16" s="207">
        <v>12</v>
      </c>
      <c r="BL16" s="207">
        <f t="shared" si="32"/>
        <v>4</v>
      </c>
      <c r="BM16" s="205">
        <v>1</v>
      </c>
      <c r="BN16" s="205">
        <v>3</v>
      </c>
      <c r="BO16" s="2"/>
      <c r="BP16" s="203"/>
      <c r="BQ16" s="204" t="s">
        <v>58</v>
      </c>
      <c r="BR16" s="207">
        <f t="shared" si="33"/>
        <v>1</v>
      </c>
      <c r="BS16" s="207">
        <v>0</v>
      </c>
      <c r="BT16" s="205">
        <v>1</v>
      </c>
      <c r="BU16" s="207">
        <f t="shared" si="34"/>
        <v>0</v>
      </c>
      <c r="BV16" s="207">
        <v>0</v>
      </c>
      <c r="BW16" s="207">
        <v>0</v>
      </c>
      <c r="BX16" s="207">
        <f t="shared" si="35"/>
        <v>0</v>
      </c>
      <c r="BY16" s="207">
        <v>0</v>
      </c>
      <c r="BZ16" s="207">
        <v>0</v>
      </c>
      <c r="CA16" s="207">
        <f t="shared" si="36"/>
        <v>0</v>
      </c>
      <c r="CB16" s="207">
        <v>0</v>
      </c>
      <c r="CC16" s="207">
        <v>0</v>
      </c>
      <c r="CD16" s="207">
        <f t="shared" si="37"/>
        <v>7</v>
      </c>
      <c r="CE16" s="205">
        <v>5</v>
      </c>
      <c r="CF16" s="207">
        <v>2</v>
      </c>
      <c r="CG16" s="207">
        <f t="shared" si="38"/>
        <v>5</v>
      </c>
      <c r="CH16" s="207">
        <v>4</v>
      </c>
      <c r="CI16" s="205">
        <v>1</v>
      </c>
      <c r="CJ16" s="207">
        <f t="shared" si="39"/>
        <v>15</v>
      </c>
      <c r="CK16" s="207">
        <v>6</v>
      </c>
      <c r="CL16" s="205">
        <v>9</v>
      </c>
      <c r="CM16" s="207">
        <f t="shared" si="40"/>
        <v>11</v>
      </c>
      <c r="CN16" s="207">
        <v>4</v>
      </c>
      <c r="CO16" s="205">
        <v>7</v>
      </c>
      <c r="CP16" s="207">
        <f t="shared" si="41"/>
        <v>7</v>
      </c>
      <c r="CQ16" s="207">
        <v>3</v>
      </c>
      <c r="CR16" s="205">
        <v>4</v>
      </c>
      <c r="CS16" s="207">
        <f t="shared" si="42"/>
        <v>0</v>
      </c>
      <c r="CT16" s="207">
        <v>0</v>
      </c>
      <c r="CU16" s="205">
        <v>0</v>
      </c>
      <c r="CV16" s="207">
        <f t="shared" si="43"/>
        <v>1</v>
      </c>
      <c r="CW16" s="207">
        <v>0</v>
      </c>
      <c r="CX16" s="207">
        <v>1</v>
      </c>
      <c r="CY16" s="207">
        <f t="shared" si="14"/>
        <v>1</v>
      </c>
      <c r="CZ16" s="207">
        <v>0</v>
      </c>
      <c r="DA16" s="205">
        <v>1</v>
      </c>
      <c r="DB16" s="2"/>
      <c r="DC16" s="203"/>
      <c r="DD16" s="204" t="s">
        <v>58</v>
      </c>
      <c r="DE16" s="207">
        <f t="shared" si="44"/>
        <v>15</v>
      </c>
      <c r="DF16" s="207">
        <v>5</v>
      </c>
      <c r="DG16" s="205">
        <v>10</v>
      </c>
      <c r="DH16" s="207">
        <f t="shared" si="45"/>
        <v>5</v>
      </c>
      <c r="DI16" s="207">
        <v>0</v>
      </c>
      <c r="DJ16" s="207">
        <v>5</v>
      </c>
      <c r="DK16" s="207">
        <f t="shared" si="46"/>
        <v>3</v>
      </c>
      <c r="DL16" s="207">
        <v>0</v>
      </c>
      <c r="DM16" s="207">
        <v>3</v>
      </c>
      <c r="DN16" s="207">
        <f t="shared" si="47"/>
        <v>0</v>
      </c>
      <c r="DO16" s="207">
        <v>0</v>
      </c>
      <c r="DP16" s="205">
        <v>0</v>
      </c>
      <c r="DQ16" s="207">
        <f t="shared" si="48"/>
        <v>22</v>
      </c>
      <c r="DR16" s="207">
        <v>14</v>
      </c>
      <c r="DS16" s="207">
        <v>8</v>
      </c>
      <c r="DT16" s="207">
        <f t="shared" si="49"/>
        <v>9</v>
      </c>
      <c r="DU16" s="207">
        <v>5</v>
      </c>
      <c r="DV16" s="205">
        <v>4</v>
      </c>
      <c r="DW16" s="207">
        <f t="shared" si="50"/>
        <v>30</v>
      </c>
      <c r="DX16" s="207">
        <v>22</v>
      </c>
      <c r="DY16" s="207">
        <v>8</v>
      </c>
      <c r="DZ16" s="207">
        <f t="shared" si="51"/>
        <v>16</v>
      </c>
      <c r="EA16" s="207">
        <v>13</v>
      </c>
      <c r="EB16" s="205">
        <v>3</v>
      </c>
      <c r="EC16" s="207">
        <f t="shared" si="52"/>
        <v>5</v>
      </c>
      <c r="ED16" s="207">
        <v>3</v>
      </c>
      <c r="EE16" s="207">
        <v>2</v>
      </c>
      <c r="EF16" s="207">
        <f t="shared" si="53"/>
        <v>0</v>
      </c>
      <c r="EG16" s="207">
        <v>0</v>
      </c>
      <c r="EH16" s="205">
        <v>0</v>
      </c>
      <c r="EI16" s="207">
        <f t="shared" si="54"/>
        <v>208</v>
      </c>
      <c r="EJ16" s="207">
        <v>127</v>
      </c>
      <c r="EK16" s="207">
        <v>81</v>
      </c>
      <c r="EL16" s="207">
        <f t="shared" si="55"/>
        <v>5</v>
      </c>
      <c r="EM16" s="207">
        <v>3</v>
      </c>
      <c r="EN16" s="205">
        <v>2</v>
      </c>
    </row>
    <row r="17" spans="1:144" s="208" customFormat="1" ht="19.5" customHeight="1">
      <c r="A17" s="2"/>
      <c r="B17" s="203"/>
      <c r="C17" s="204" t="s">
        <v>50</v>
      </c>
      <c r="D17" s="207">
        <f t="shared" si="15"/>
        <v>31</v>
      </c>
      <c r="E17" s="207">
        <f t="shared" si="8"/>
        <v>16</v>
      </c>
      <c r="F17" s="207">
        <f t="shared" si="8"/>
        <v>15</v>
      </c>
      <c r="G17" s="207">
        <f t="shared" si="16"/>
        <v>10</v>
      </c>
      <c r="H17" s="207">
        <f t="shared" si="9"/>
        <v>4</v>
      </c>
      <c r="I17" s="207">
        <f t="shared" si="9"/>
        <v>6</v>
      </c>
      <c r="J17" s="207">
        <f t="shared" si="10"/>
        <v>0</v>
      </c>
      <c r="K17" s="207">
        <v>0</v>
      </c>
      <c r="L17" s="207">
        <v>0</v>
      </c>
      <c r="M17" s="207">
        <f t="shared" si="17"/>
        <v>0</v>
      </c>
      <c r="N17" s="207">
        <v>0</v>
      </c>
      <c r="O17" s="205">
        <v>0</v>
      </c>
      <c r="P17" s="207">
        <f t="shared" si="56"/>
        <v>0</v>
      </c>
      <c r="Q17" s="205">
        <v>0</v>
      </c>
      <c r="R17" s="205">
        <v>0</v>
      </c>
      <c r="S17" s="207">
        <f t="shared" si="18"/>
        <v>0</v>
      </c>
      <c r="T17" s="207">
        <v>0</v>
      </c>
      <c r="U17" s="207">
        <v>0</v>
      </c>
      <c r="V17" s="207">
        <f t="shared" si="19"/>
        <v>0</v>
      </c>
      <c r="W17" s="207">
        <v>0</v>
      </c>
      <c r="X17" s="207">
        <v>0</v>
      </c>
      <c r="Y17" s="207">
        <f t="shared" si="20"/>
        <v>0</v>
      </c>
      <c r="Z17" s="207">
        <v>0</v>
      </c>
      <c r="AA17" s="207">
        <v>0</v>
      </c>
      <c r="AB17" s="207">
        <f t="shared" si="21"/>
        <v>1</v>
      </c>
      <c r="AC17" s="207">
        <v>1</v>
      </c>
      <c r="AD17" s="207">
        <v>0</v>
      </c>
      <c r="AE17" s="207">
        <f t="shared" si="22"/>
        <v>1</v>
      </c>
      <c r="AF17" s="207">
        <v>1</v>
      </c>
      <c r="AG17" s="205">
        <v>0</v>
      </c>
      <c r="AH17" s="2"/>
      <c r="AI17" s="203"/>
      <c r="AJ17" s="204" t="s">
        <v>50</v>
      </c>
      <c r="AK17" s="207">
        <f t="shared" si="23"/>
        <v>1</v>
      </c>
      <c r="AL17" s="207">
        <v>1</v>
      </c>
      <c r="AM17" s="205">
        <v>0</v>
      </c>
      <c r="AN17" s="207">
        <f t="shared" si="24"/>
        <v>1</v>
      </c>
      <c r="AO17" s="207">
        <v>1</v>
      </c>
      <c r="AP17" s="207">
        <v>0</v>
      </c>
      <c r="AQ17" s="207">
        <f t="shared" si="25"/>
        <v>0</v>
      </c>
      <c r="AR17" s="207">
        <v>0</v>
      </c>
      <c r="AS17" s="207">
        <v>0</v>
      </c>
      <c r="AT17" s="207">
        <f t="shared" si="26"/>
        <v>0</v>
      </c>
      <c r="AU17" s="207">
        <v>0</v>
      </c>
      <c r="AV17" s="205">
        <v>0</v>
      </c>
      <c r="AW17" s="207">
        <f t="shared" si="27"/>
        <v>1</v>
      </c>
      <c r="AX17" s="207">
        <v>0</v>
      </c>
      <c r="AY17" s="205">
        <v>1</v>
      </c>
      <c r="AZ17" s="207">
        <f t="shared" si="28"/>
        <v>1</v>
      </c>
      <c r="BA17" s="207">
        <v>0</v>
      </c>
      <c r="BB17" s="205">
        <v>1</v>
      </c>
      <c r="BC17" s="207">
        <f t="shared" si="29"/>
        <v>2</v>
      </c>
      <c r="BD17" s="207">
        <v>1</v>
      </c>
      <c r="BE17" s="207">
        <v>1</v>
      </c>
      <c r="BF17" s="207">
        <f t="shared" si="30"/>
        <v>2</v>
      </c>
      <c r="BG17" s="207">
        <v>1</v>
      </c>
      <c r="BH17" s="207">
        <v>1</v>
      </c>
      <c r="BI17" s="207">
        <f t="shared" si="31"/>
        <v>4</v>
      </c>
      <c r="BJ17" s="205">
        <v>0</v>
      </c>
      <c r="BK17" s="207">
        <v>4</v>
      </c>
      <c r="BL17" s="207">
        <f t="shared" si="32"/>
        <v>2</v>
      </c>
      <c r="BM17" s="207">
        <v>0</v>
      </c>
      <c r="BN17" s="205">
        <v>2</v>
      </c>
      <c r="BO17" s="2"/>
      <c r="BP17" s="203"/>
      <c r="BQ17" s="204" t="s">
        <v>50</v>
      </c>
      <c r="BR17" s="207">
        <f t="shared" si="33"/>
        <v>1</v>
      </c>
      <c r="BS17" s="207">
        <v>0</v>
      </c>
      <c r="BT17" s="205">
        <v>1</v>
      </c>
      <c r="BU17" s="207">
        <f t="shared" si="34"/>
        <v>0</v>
      </c>
      <c r="BV17" s="207">
        <v>0</v>
      </c>
      <c r="BW17" s="207">
        <v>0</v>
      </c>
      <c r="BX17" s="207">
        <f t="shared" si="35"/>
        <v>0</v>
      </c>
      <c r="BY17" s="207">
        <v>0</v>
      </c>
      <c r="BZ17" s="207">
        <v>0</v>
      </c>
      <c r="CA17" s="207">
        <f t="shared" si="36"/>
        <v>0</v>
      </c>
      <c r="CB17" s="207">
        <v>0</v>
      </c>
      <c r="CC17" s="205">
        <v>0</v>
      </c>
      <c r="CD17" s="207">
        <f t="shared" si="37"/>
        <v>0</v>
      </c>
      <c r="CE17" s="207">
        <v>0</v>
      </c>
      <c r="CF17" s="207">
        <v>0</v>
      </c>
      <c r="CG17" s="207">
        <f t="shared" si="38"/>
        <v>0</v>
      </c>
      <c r="CH17" s="207">
        <v>0</v>
      </c>
      <c r="CI17" s="205">
        <v>0</v>
      </c>
      <c r="CJ17" s="207">
        <f t="shared" si="39"/>
        <v>0</v>
      </c>
      <c r="CK17" s="207">
        <v>0</v>
      </c>
      <c r="CL17" s="207">
        <v>0</v>
      </c>
      <c r="CM17" s="207">
        <f t="shared" si="40"/>
        <v>0</v>
      </c>
      <c r="CN17" s="207">
        <v>0</v>
      </c>
      <c r="CO17" s="205">
        <v>0</v>
      </c>
      <c r="CP17" s="207">
        <f t="shared" si="41"/>
        <v>0</v>
      </c>
      <c r="CQ17" s="207">
        <v>0</v>
      </c>
      <c r="CR17" s="207">
        <v>0</v>
      </c>
      <c r="CS17" s="207">
        <f t="shared" si="42"/>
        <v>0</v>
      </c>
      <c r="CT17" s="207">
        <v>0</v>
      </c>
      <c r="CU17" s="207">
        <v>0</v>
      </c>
      <c r="CV17" s="207">
        <f t="shared" si="43"/>
        <v>0</v>
      </c>
      <c r="CW17" s="207">
        <v>0</v>
      </c>
      <c r="CX17" s="207">
        <v>0</v>
      </c>
      <c r="CY17" s="207">
        <f t="shared" si="14"/>
        <v>0</v>
      </c>
      <c r="CZ17" s="207">
        <v>0</v>
      </c>
      <c r="DA17" s="205">
        <v>0</v>
      </c>
      <c r="DB17" s="2"/>
      <c r="DC17" s="203"/>
      <c r="DD17" s="204" t="s">
        <v>50</v>
      </c>
      <c r="DE17" s="207">
        <f t="shared" si="44"/>
        <v>1</v>
      </c>
      <c r="DF17" s="207">
        <v>0</v>
      </c>
      <c r="DG17" s="207">
        <v>1</v>
      </c>
      <c r="DH17" s="207">
        <f t="shared" si="45"/>
        <v>0</v>
      </c>
      <c r="DI17" s="207">
        <v>0</v>
      </c>
      <c r="DJ17" s="207">
        <v>0</v>
      </c>
      <c r="DK17" s="207">
        <f t="shared" si="46"/>
        <v>0</v>
      </c>
      <c r="DL17" s="207">
        <v>0</v>
      </c>
      <c r="DM17" s="207">
        <v>0</v>
      </c>
      <c r="DN17" s="207">
        <f t="shared" si="47"/>
        <v>0</v>
      </c>
      <c r="DO17" s="207">
        <v>0</v>
      </c>
      <c r="DP17" s="207">
        <v>0</v>
      </c>
      <c r="DQ17" s="207">
        <f t="shared" si="48"/>
        <v>0</v>
      </c>
      <c r="DR17" s="207">
        <v>0</v>
      </c>
      <c r="DS17" s="207">
        <v>0</v>
      </c>
      <c r="DT17" s="207">
        <f t="shared" si="49"/>
        <v>0</v>
      </c>
      <c r="DU17" s="207">
        <v>0</v>
      </c>
      <c r="DV17" s="205">
        <v>0</v>
      </c>
      <c r="DW17" s="207">
        <f t="shared" si="50"/>
        <v>20</v>
      </c>
      <c r="DX17" s="207">
        <v>13</v>
      </c>
      <c r="DY17" s="207">
        <v>7</v>
      </c>
      <c r="DZ17" s="207">
        <f t="shared" si="51"/>
        <v>3</v>
      </c>
      <c r="EA17" s="207">
        <v>1</v>
      </c>
      <c r="EB17" s="205">
        <v>2</v>
      </c>
      <c r="EC17" s="207">
        <f t="shared" si="52"/>
        <v>0</v>
      </c>
      <c r="ED17" s="205">
        <v>0</v>
      </c>
      <c r="EE17" s="207">
        <v>0</v>
      </c>
      <c r="EF17" s="207">
        <f t="shared" si="53"/>
        <v>0</v>
      </c>
      <c r="EG17" s="207">
        <v>0</v>
      </c>
      <c r="EH17" s="207">
        <v>0</v>
      </c>
      <c r="EI17" s="207">
        <f t="shared" si="54"/>
        <v>11</v>
      </c>
      <c r="EJ17" s="207">
        <v>3</v>
      </c>
      <c r="EK17" s="207">
        <v>8</v>
      </c>
      <c r="EL17" s="207">
        <f t="shared" si="55"/>
        <v>0</v>
      </c>
      <c r="EM17" s="207">
        <v>0</v>
      </c>
      <c r="EN17" s="205">
        <v>0</v>
      </c>
    </row>
    <row r="18" spans="1:144" s="208" customFormat="1" ht="19.5" customHeight="1">
      <c r="A18" s="2"/>
      <c r="B18" s="203"/>
      <c r="C18" s="204" t="s">
        <v>82</v>
      </c>
      <c r="D18" s="207">
        <f t="shared" si="15"/>
        <v>105</v>
      </c>
      <c r="E18" s="207">
        <f t="shared" si="8"/>
        <v>71</v>
      </c>
      <c r="F18" s="207">
        <f t="shared" si="8"/>
        <v>34</v>
      </c>
      <c r="G18" s="207">
        <f t="shared" si="16"/>
        <v>27</v>
      </c>
      <c r="H18" s="207">
        <f t="shared" si="9"/>
        <v>18</v>
      </c>
      <c r="I18" s="207">
        <f t="shared" si="9"/>
        <v>9</v>
      </c>
      <c r="J18" s="207">
        <f t="shared" si="10"/>
        <v>2</v>
      </c>
      <c r="K18" s="207">
        <v>2</v>
      </c>
      <c r="L18" s="207">
        <v>0</v>
      </c>
      <c r="M18" s="207">
        <f t="shared" si="17"/>
        <v>0</v>
      </c>
      <c r="N18" s="207">
        <v>0</v>
      </c>
      <c r="O18" s="205">
        <v>0</v>
      </c>
      <c r="P18" s="207">
        <f t="shared" si="56"/>
        <v>0</v>
      </c>
      <c r="Q18" s="205">
        <v>0</v>
      </c>
      <c r="R18" s="205">
        <v>0</v>
      </c>
      <c r="S18" s="207">
        <f t="shared" si="18"/>
        <v>0</v>
      </c>
      <c r="T18" s="207">
        <v>0</v>
      </c>
      <c r="U18" s="207">
        <v>0</v>
      </c>
      <c r="V18" s="207">
        <f t="shared" si="19"/>
        <v>0</v>
      </c>
      <c r="W18" s="207">
        <v>0</v>
      </c>
      <c r="X18" s="207">
        <v>0</v>
      </c>
      <c r="Y18" s="207">
        <f t="shared" si="20"/>
        <v>0</v>
      </c>
      <c r="Z18" s="207">
        <v>0</v>
      </c>
      <c r="AA18" s="207">
        <v>0</v>
      </c>
      <c r="AB18" s="207">
        <f t="shared" si="21"/>
        <v>19</v>
      </c>
      <c r="AC18" s="207">
        <v>19</v>
      </c>
      <c r="AD18" s="207">
        <v>0</v>
      </c>
      <c r="AE18" s="207">
        <f t="shared" si="22"/>
        <v>7</v>
      </c>
      <c r="AF18" s="207">
        <v>7</v>
      </c>
      <c r="AG18" s="205">
        <v>0</v>
      </c>
      <c r="AH18" s="2"/>
      <c r="AI18" s="203"/>
      <c r="AJ18" s="204" t="s">
        <v>82</v>
      </c>
      <c r="AK18" s="207">
        <f t="shared" si="23"/>
        <v>21</v>
      </c>
      <c r="AL18" s="207">
        <v>13</v>
      </c>
      <c r="AM18" s="205">
        <v>8</v>
      </c>
      <c r="AN18" s="207">
        <f t="shared" si="24"/>
        <v>5</v>
      </c>
      <c r="AO18" s="207">
        <v>4</v>
      </c>
      <c r="AP18" s="207">
        <v>1</v>
      </c>
      <c r="AQ18" s="207">
        <f t="shared" si="25"/>
        <v>0</v>
      </c>
      <c r="AR18" s="207">
        <v>0</v>
      </c>
      <c r="AS18" s="207">
        <v>0</v>
      </c>
      <c r="AT18" s="207">
        <f t="shared" si="26"/>
        <v>0</v>
      </c>
      <c r="AU18" s="207">
        <v>0</v>
      </c>
      <c r="AV18" s="205">
        <v>0</v>
      </c>
      <c r="AW18" s="207">
        <f t="shared" si="27"/>
        <v>2</v>
      </c>
      <c r="AX18" s="207">
        <v>0</v>
      </c>
      <c r="AY18" s="205">
        <v>2</v>
      </c>
      <c r="AZ18" s="207">
        <f t="shared" si="28"/>
        <v>0</v>
      </c>
      <c r="BA18" s="207">
        <v>0</v>
      </c>
      <c r="BB18" s="205">
        <v>0</v>
      </c>
      <c r="BC18" s="207">
        <f t="shared" si="29"/>
        <v>13</v>
      </c>
      <c r="BD18" s="207">
        <v>11</v>
      </c>
      <c r="BE18" s="207">
        <v>2</v>
      </c>
      <c r="BF18" s="207">
        <f t="shared" si="30"/>
        <v>4</v>
      </c>
      <c r="BG18" s="207">
        <v>2</v>
      </c>
      <c r="BH18" s="207">
        <v>2</v>
      </c>
      <c r="BI18" s="207">
        <f t="shared" si="31"/>
        <v>11</v>
      </c>
      <c r="BJ18" s="207">
        <v>6</v>
      </c>
      <c r="BK18" s="207">
        <v>5</v>
      </c>
      <c r="BL18" s="207">
        <f t="shared" si="32"/>
        <v>1</v>
      </c>
      <c r="BM18" s="207">
        <v>0</v>
      </c>
      <c r="BN18" s="205">
        <v>1</v>
      </c>
      <c r="BO18" s="2"/>
      <c r="BP18" s="203"/>
      <c r="BQ18" s="204" t="s">
        <v>82</v>
      </c>
      <c r="BR18" s="207">
        <f t="shared" si="33"/>
        <v>0</v>
      </c>
      <c r="BS18" s="207">
        <v>0</v>
      </c>
      <c r="BT18" s="207">
        <v>0</v>
      </c>
      <c r="BU18" s="207">
        <f t="shared" si="34"/>
        <v>0</v>
      </c>
      <c r="BV18" s="207">
        <v>0</v>
      </c>
      <c r="BW18" s="207">
        <v>0</v>
      </c>
      <c r="BX18" s="207">
        <f t="shared" si="35"/>
        <v>0</v>
      </c>
      <c r="BY18" s="207">
        <v>0</v>
      </c>
      <c r="BZ18" s="207">
        <v>0</v>
      </c>
      <c r="CA18" s="207">
        <f t="shared" si="36"/>
        <v>0</v>
      </c>
      <c r="CB18" s="207">
        <v>0</v>
      </c>
      <c r="CC18" s="207">
        <v>0</v>
      </c>
      <c r="CD18" s="207">
        <f t="shared" si="37"/>
        <v>1</v>
      </c>
      <c r="CE18" s="207">
        <v>1</v>
      </c>
      <c r="CF18" s="207">
        <v>0</v>
      </c>
      <c r="CG18" s="207">
        <f t="shared" si="38"/>
        <v>1</v>
      </c>
      <c r="CH18" s="207">
        <v>1</v>
      </c>
      <c r="CI18" s="205">
        <v>0</v>
      </c>
      <c r="CJ18" s="207">
        <f t="shared" si="39"/>
        <v>7</v>
      </c>
      <c r="CK18" s="207">
        <v>2</v>
      </c>
      <c r="CL18" s="207">
        <v>5</v>
      </c>
      <c r="CM18" s="207">
        <f t="shared" si="40"/>
        <v>2</v>
      </c>
      <c r="CN18" s="207">
        <v>2</v>
      </c>
      <c r="CO18" s="205">
        <v>0</v>
      </c>
      <c r="CP18" s="207">
        <f t="shared" si="41"/>
        <v>6</v>
      </c>
      <c r="CQ18" s="207">
        <v>1</v>
      </c>
      <c r="CR18" s="207">
        <v>5</v>
      </c>
      <c r="CS18" s="207">
        <f t="shared" si="42"/>
        <v>3</v>
      </c>
      <c r="CT18" s="207">
        <v>0</v>
      </c>
      <c r="CU18" s="207">
        <v>3</v>
      </c>
      <c r="CV18" s="207">
        <f t="shared" si="43"/>
        <v>0</v>
      </c>
      <c r="CW18" s="207">
        <v>0</v>
      </c>
      <c r="CX18" s="207">
        <v>0</v>
      </c>
      <c r="CY18" s="207">
        <f t="shared" si="14"/>
        <v>0</v>
      </c>
      <c r="CZ18" s="207">
        <v>0</v>
      </c>
      <c r="DA18" s="205">
        <v>0</v>
      </c>
      <c r="DB18" s="2"/>
      <c r="DC18" s="203"/>
      <c r="DD18" s="204" t="s">
        <v>82</v>
      </c>
      <c r="DE18" s="207">
        <f t="shared" si="44"/>
        <v>11</v>
      </c>
      <c r="DF18" s="207">
        <v>6</v>
      </c>
      <c r="DG18" s="207">
        <v>5</v>
      </c>
      <c r="DH18" s="207">
        <f t="shared" si="45"/>
        <v>0</v>
      </c>
      <c r="DI18" s="207">
        <v>0</v>
      </c>
      <c r="DJ18" s="207">
        <v>0</v>
      </c>
      <c r="DK18" s="207">
        <f t="shared" si="46"/>
        <v>2</v>
      </c>
      <c r="DL18" s="207">
        <v>2</v>
      </c>
      <c r="DM18" s="207">
        <v>0</v>
      </c>
      <c r="DN18" s="207">
        <f t="shared" si="47"/>
        <v>0</v>
      </c>
      <c r="DO18" s="207">
        <v>0</v>
      </c>
      <c r="DP18" s="207">
        <v>0</v>
      </c>
      <c r="DQ18" s="207">
        <f t="shared" si="48"/>
        <v>6</v>
      </c>
      <c r="DR18" s="207">
        <v>4</v>
      </c>
      <c r="DS18" s="207">
        <v>2</v>
      </c>
      <c r="DT18" s="207">
        <f t="shared" si="49"/>
        <v>4</v>
      </c>
      <c r="DU18" s="207">
        <v>2</v>
      </c>
      <c r="DV18" s="205">
        <v>2</v>
      </c>
      <c r="DW18" s="207">
        <f t="shared" si="50"/>
        <v>4</v>
      </c>
      <c r="DX18" s="205">
        <v>4</v>
      </c>
      <c r="DY18" s="207">
        <v>0</v>
      </c>
      <c r="DZ18" s="207">
        <f t="shared" si="51"/>
        <v>0</v>
      </c>
      <c r="EA18" s="207">
        <v>0</v>
      </c>
      <c r="EB18" s="205">
        <v>0</v>
      </c>
      <c r="EC18" s="207">
        <f t="shared" si="52"/>
        <v>0</v>
      </c>
      <c r="ED18" s="207">
        <v>0</v>
      </c>
      <c r="EE18" s="207">
        <v>0</v>
      </c>
      <c r="EF18" s="207">
        <f t="shared" si="53"/>
        <v>0</v>
      </c>
      <c r="EG18" s="207">
        <v>0</v>
      </c>
      <c r="EH18" s="207">
        <v>0</v>
      </c>
      <c r="EI18" s="207">
        <f t="shared" si="54"/>
        <v>95</v>
      </c>
      <c r="EJ18" s="207">
        <v>62</v>
      </c>
      <c r="EK18" s="207">
        <v>33</v>
      </c>
      <c r="EL18" s="207">
        <f t="shared" si="55"/>
        <v>1</v>
      </c>
      <c r="EM18" s="207">
        <v>1</v>
      </c>
      <c r="EN18" s="205">
        <v>0</v>
      </c>
    </row>
    <row r="19" spans="1:144" ht="19.5" customHeight="1">
      <c r="A19" s="2"/>
      <c r="B19" s="426" t="s">
        <v>190</v>
      </c>
      <c r="C19" s="516"/>
      <c r="D19" s="79">
        <f t="shared" ref="D19:AG19" si="57">SUM(D20,D25,D28,D30,D34,D38,D46,D51)</f>
        <v>624</v>
      </c>
      <c r="E19" s="79">
        <f t="shared" si="57"/>
        <v>338</v>
      </c>
      <c r="F19" s="79">
        <f t="shared" si="57"/>
        <v>286</v>
      </c>
      <c r="G19" s="79">
        <f t="shared" si="57"/>
        <v>216</v>
      </c>
      <c r="H19" s="79">
        <f t="shared" si="57"/>
        <v>109</v>
      </c>
      <c r="I19" s="79">
        <f t="shared" si="57"/>
        <v>107</v>
      </c>
      <c r="J19" s="79">
        <f t="shared" si="57"/>
        <v>13</v>
      </c>
      <c r="K19" s="79">
        <f t="shared" si="57"/>
        <v>7</v>
      </c>
      <c r="L19" s="79">
        <f t="shared" si="57"/>
        <v>6</v>
      </c>
      <c r="M19" s="79">
        <f t="shared" si="57"/>
        <v>1</v>
      </c>
      <c r="N19" s="79">
        <f t="shared" si="57"/>
        <v>1</v>
      </c>
      <c r="O19" s="78">
        <f t="shared" si="57"/>
        <v>0</v>
      </c>
      <c r="P19" s="79">
        <f t="shared" si="57"/>
        <v>2</v>
      </c>
      <c r="Q19" s="79">
        <f t="shared" si="57"/>
        <v>2</v>
      </c>
      <c r="R19" s="79">
        <f t="shared" si="57"/>
        <v>0</v>
      </c>
      <c r="S19" s="79">
        <f t="shared" si="57"/>
        <v>0</v>
      </c>
      <c r="T19" s="79">
        <f t="shared" si="57"/>
        <v>0</v>
      </c>
      <c r="U19" s="79">
        <f t="shared" si="57"/>
        <v>0</v>
      </c>
      <c r="V19" s="79">
        <f t="shared" si="57"/>
        <v>1</v>
      </c>
      <c r="W19" s="79">
        <f t="shared" si="57"/>
        <v>1</v>
      </c>
      <c r="X19" s="79">
        <f t="shared" si="57"/>
        <v>0</v>
      </c>
      <c r="Y19" s="79">
        <f t="shared" si="57"/>
        <v>1</v>
      </c>
      <c r="Z19" s="79">
        <f t="shared" si="57"/>
        <v>1</v>
      </c>
      <c r="AA19" s="79">
        <f t="shared" si="57"/>
        <v>0</v>
      </c>
      <c r="AB19" s="79">
        <f t="shared" si="57"/>
        <v>51</v>
      </c>
      <c r="AC19" s="79">
        <f t="shared" si="57"/>
        <v>50</v>
      </c>
      <c r="AD19" s="79">
        <f t="shared" si="57"/>
        <v>1</v>
      </c>
      <c r="AE19" s="79">
        <f t="shared" si="57"/>
        <v>19</v>
      </c>
      <c r="AF19" s="79">
        <f t="shared" si="57"/>
        <v>19</v>
      </c>
      <c r="AG19" s="78">
        <f t="shared" si="57"/>
        <v>0</v>
      </c>
      <c r="AH19" s="2"/>
      <c r="AI19" s="426" t="s">
        <v>190</v>
      </c>
      <c r="AJ19" s="516"/>
      <c r="AK19" s="79">
        <f>SUM(AK20,AK25,AK28,AK30,AK34,AK38,AK46,AK51)</f>
        <v>136</v>
      </c>
      <c r="AL19" s="78">
        <f t="shared" ref="AL19:BN19" si="58">SUM(AL20,AL25,AL28,AL30,AL34,AL38,AL46,AL51)</f>
        <v>79</v>
      </c>
      <c r="AM19" s="79">
        <f t="shared" si="58"/>
        <v>57</v>
      </c>
      <c r="AN19" s="79">
        <f t="shared" si="58"/>
        <v>40</v>
      </c>
      <c r="AO19" s="79">
        <f t="shared" si="58"/>
        <v>21</v>
      </c>
      <c r="AP19" s="78">
        <f t="shared" si="58"/>
        <v>19</v>
      </c>
      <c r="AQ19" s="79">
        <f t="shared" si="58"/>
        <v>3</v>
      </c>
      <c r="AR19" s="79">
        <f t="shared" si="58"/>
        <v>3</v>
      </c>
      <c r="AS19" s="79">
        <f t="shared" si="58"/>
        <v>0</v>
      </c>
      <c r="AT19" s="79">
        <f t="shared" si="58"/>
        <v>1</v>
      </c>
      <c r="AU19" s="78">
        <f t="shared" si="58"/>
        <v>1</v>
      </c>
      <c r="AV19" s="78">
        <f t="shared" si="58"/>
        <v>0</v>
      </c>
      <c r="AW19" s="79">
        <f t="shared" si="58"/>
        <v>4</v>
      </c>
      <c r="AX19" s="78">
        <f t="shared" si="58"/>
        <v>1</v>
      </c>
      <c r="AY19" s="78">
        <f t="shared" si="58"/>
        <v>3</v>
      </c>
      <c r="AZ19" s="79">
        <f t="shared" si="58"/>
        <v>2</v>
      </c>
      <c r="BA19" s="78">
        <f t="shared" si="58"/>
        <v>1</v>
      </c>
      <c r="BB19" s="78">
        <f t="shared" si="58"/>
        <v>1</v>
      </c>
      <c r="BC19" s="79">
        <f t="shared" si="58"/>
        <v>31</v>
      </c>
      <c r="BD19" s="78">
        <f t="shared" si="58"/>
        <v>24</v>
      </c>
      <c r="BE19" s="79">
        <f t="shared" si="58"/>
        <v>7</v>
      </c>
      <c r="BF19" s="79">
        <f t="shared" si="58"/>
        <v>11</v>
      </c>
      <c r="BG19" s="78">
        <f t="shared" si="58"/>
        <v>8</v>
      </c>
      <c r="BH19" s="79">
        <f t="shared" si="58"/>
        <v>3</v>
      </c>
      <c r="BI19" s="79">
        <f t="shared" si="58"/>
        <v>94</v>
      </c>
      <c r="BJ19" s="78">
        <f t="shared" si="58"/>
        <v>40</v>
      </c>
      <c r="BK19" s="79">
        <f t="shared" si="58"/>
        <v>54</v>
      </c>
      <c r="BL19" s="79">
        <f t="shared" si="58"/>
        <v>25</v>
      </c>
      <c r="BM19" s="79">
        <f t="shared" si="58"/>
        <v>12</v>
      </c>
      <c r="BN19" s="78">
        <f t="shared" si="58"/>
        <v>13</v>
      </c>
      <c r="BO19" s="2"/>
      <c r="BP19" s="426" t="s">
        <v>255</v>
      </c>
      <c r="BQ19" s="516"/>
      <c r="BR19" s="79">
        <f t="shared" ref="BR19:DA19" si="59">SUM(BR20,BR25,BR28,BR30,BR34,BR38,BR46,BR51)</f>
        <v>7</v>
      </c>
      <c r="BS19" s="79">
        <f t="shared" si="59"/>
        <v>0</v>
      </c>
      <c r="BT19" s="79">
        <f t="shared" si="59"/>
        <v>7</v>
      </c>
      <c r="BU19" s="79">
        <f t="shared" si="59"/>
        <v>0</v>
      </c>
      <c r="BV19" s="79">
        <f t="shared" si="59"/>
        <v>0</v>
      </c>
      <c r="BW19" s="79">
        <f t="shared" si="59"/>
        <v>0</v>
      </c>
      <c r="BX19" s="79">
        <f t="shared" si="59"/>
        <v>3</v>
      </c>
      <c r="BY19" s="79">
        <f t="shared" si="59"/>
        <v>2</v>
      </c>
      <c r="BZ19" s="79">
        <f t="shared" si="59"/>
        <v>1</v>
      </c>
      <c r="CA19" s="79">
        <f t="shared" si="59"/>
        <v>2</v>
      </c>
      <c r="CB19" s="79">
        <f t="shared" si="59"/>
        <v>1</v>
      </c>
      <c r="CC19" s="79">
        <f t="shared" si="59"/>
        <v>1</v>
      </c>
      <c r="CD19" s="79">
        <f t="shared" si="59"/>
        <v>5</v>
      </c>
      <c r="CE19" s="79">
        <f t="shared" si="59"/>
        <v>2</v>
      </c>
      <c r="CF19" s="79">
        <f t="shared" si="59"/>
        <v>3</v>
      </c>
      <c r="CG19" s="79">
        <f t="shared" si="59"/>
        <v>1</v>
      </c>
      <c r="CH19" s="79">
        <f t="shared" si="59"/>
        <v>0</v>
      </c>
      <c r="CI19" s="78">
        <f t="shared" si="59"/>
        <v>1</v>
      </c>
      <c r="CJ19" s="79">
        <f t="shared" si="59"/>
        <v>74</v>
      </c>
      <c r="CK19" s="79">
        <f t="shared" si="59"/>
        <v>21</v>
      </c>
      <c r="CL19" s="79">
        <f t="shared" si="59"/>
        <v>53</v>
      </c>
      <c r="CM19" s="79">
        <f t="shared" si="59"/>
        <v>55</v>
      </c>
      <c r="CN19" s="79">
        <f t="shared" si="59"/>
        <v>17</v>
      </c>
      <c r="CO19" s="79">
        <f t="shared" si="59"/>
        <v>38</v>
      </c>
      <c r="CP19" s="79">
        <f t="shared" si="59"/>
        <v>18</v>
      </c>
      <c r="CQ19" s="79">
        <f t="shared" si="59"/>
        <v>4</v>
      </c>
      <c r="CR19" s="79">
        <f t="shared" si="59"/>
        <v>14</v>
      </c>
      <c r="CS19" s="79">
        <f t="shared" si="59"/>
        <v>10</v>
      </c>
      <c r="CT19" s="79">
        <f t="shared" si="59"/>
        <v>3</v>
      </c>
      <c r="CU19" s="79">
        <f t="shared" si="59"/>
        <v>7</v>
      </c>
      <c r="CV19" s="79">
        <f t="shared" si="59"/>
        <v>1</v>
      </c>
      <c r="CW19" s="79">
        <f t="shared" si="59"/>
        <v>1</v>
      </c>
      <c r="CX19" s="79">
        <f t="shared" si="59"/>
        <v>0</v>
      </c>
      <c r="CY19" s="79">
        <f t="shared" si="59"/>
        <v>0</v>
      </c>
      <c r="CZ19" s="79">
        <f t="shared" si="59"/>
        <v>0</v>
      </c>
      <c r="DA19" s="78">
        <f t="shared" si="59"/>
        <v>0</v>
      </c>
      <c r="DB19" s="2"/>
      <c r="DC19" s="426" t="s">
        <v>255</v>
      </c>
      <c r="DD19" s="516"/>
      <c r="DE19" s="79">
        <f>SUM(DE20,DE25,DE28,DE30,DE34,DE38,DE46,DE51)</f>
        <v>55</v>
      </c>
      <c r="DF19" s="79">
        <f t="shared" ref="DF19:EN19" si="60">SUM(DF20,DF25,DF28,DF30,DF34,DF38,DF46,DF51)</f>
        <v>13</v>
      </c>
      <c r="DG19" s="79">
        <f t="shared" si="60"/>
        <v>42</v>
      </c>
      <c r="DH19" s="79">
        <f t="shared" si="60"/>
        <v>10</v>
      </c>
      <c r="DI19" s="78">
        <f t="shared" si="60"/>
        <v>0</v>
      </c>
      <c r="DJ19" s="79">
        <f t="shared" si="60"/>
        <v>10</v>
      </c>
      <c r="DK19" s="79">
        <f t="shared" si="60"/>
        <v>10</v>
      </c>
      <c r="DL19" s="79">
        <f t="shared" si="60"/>
        <v>6</v>
      </c>
      <c r="DM19" s="79">
        <f t="shared" si="60"/>
        <v>4</v>
      </c>
      <c r="DN19" s="79">
        <f t="shared" si="60"/>
        <v>2</v>
      </c>
      <c r="DO19" s="78">
        <f t="shared" si="60"/>
        <v>2</v>
      </c>
      <c r="DP19" s="79">
        <f t="shared" si="60"/>
        <v>0</v>
      </c>
      <c r="DQ19" s="79">
        <f t="shared" si="60"/>
        <v>61</v>
      </c>
      <c r="DR19" s="79">
        <f t="shared" si="60"/>
        <v>38</v>
      </c>
      <c r="DS19" s="79">
        <f t="shared" si="60"/>
        <v>23</v>
      </c>
      <c r="DT19" s="79">
        <f t="shared" si="60"/>
        <v>21</v>
      </c>
      <c r="DU19" s="79">
        <f t="shared" si="60"/>
        <v>11</v>
      </c>
      <c r="DV19" s="78">
        <f t="shared" si="60"/>
        <v>10</v>
      </c>
      <c r="DW19" s="79">
        <f t="shared" si="60"/>
        <v>52</v>
      </c>
      <c r="DX19" s="79">
        <f t="shared" si="60"/>
        <v>41</v>
      </c>
      <c r="DY19" s="79">
        <f t="shared" si="60"/>
        <v>11</v>
      </c>
      <c r="DZ19" s="79">
        <f t="shared" si="60"/>
        <v>15</v>
      </c>
      <c r="EA19" s="79">
        <f t="shared" si="60"/>
        <v>11</v>
      </c>
      <c r="EB19" s="78">
        <f t="shared" si="60"/>
        <v>4</v>
      </c>
      <c r="EC19" s="79">
        <f t="shared" si="60"/>
        <v>3</v>
      </c>
      <c r="ED19" s="79">
        <f t="shared" si="60"/>
        <v>3</v>
      </c>
      <c r="EE19" s="79">
        <f t="shared" si="60"/>
        <v>0</v>
      </c>
      <c r="EF19" s="79">
        <f t="shared" si="60"/>
        <v>0</v>
      </c>
      <c r="EG19" s="79">
        <f t="shared" si="60"/>
        <v>0</v>
      </c>
      <c r="EH19" s="78">
        <f t="shared" si="60"/>
        <v>0</v>
      </c>
      <c r="EI19" s="79">
        <f t="shared" si="60"/>
        <v>560</v>
      </c>
      <c r="EJ19" s="79">
        <f t="shared" si="60"/>
        <v>302</v>
      </c>
      <c r="EK19" s="79">
        <f t="shared" si="60"/>
        <v>258</v>
      </c>
      <c r="EL19" s="79">
        <f t="shared" si="60"/>
        <v>8</v>
      </c>
      <c r="EM19" s="79">
        <f t="shared" si="60"/>
        <v>6</v>
      </c>
      <c r="EN19" s="78">
        <f t="shared" si="60"/>
        <v>2</v>
      </c>
    </row>
    <row r="20" spans="1:144" ht="19.5" customHeight="1">
      <c r="A20" s="2"/>
      <c r="B20" s="421" t="s">
        <v>83</v>
      </c>
      <c r="C20" s="423"/>
      <c r="D20" s="163">
        <f t="shared" ref="D20:AG20" si="61">SUM(D21:D24)</f>
        <v>24</v>
      </c>
      <c r="E20" s="163">
        <f t="shared" si="61"/>
        <v>20</v>
      </c>
      <c r="F20" s="163">
        <f t="shared" si="61"/>
        <v>4</v>
      </c>
      <c r="G20" s="163">
        <f t="shared" si="61"/>
        <v>12</v>
      </c>
      <c r="H20" s="163">
        <f t="shared" si="61"/>
        <v>9</v>
      </c>
      <c r="I20" s="163">
        <f t="shared" si="61"/>
        <v>3</v>
      </c>
      <c r="J20" s="163">
        <f t="shared" si="61"/>
        <v>0</v>
      </c>
      <c r="K20" s="163">
        <f t="shared" si="61"/>
        <v>0</v>
      </c>
      <c r="L20" s="163">
        <f t="shared" si="61"/>
        <v>0</v>
      </c>
      <c r="M20" s="163">
        <f t="shared" si="61"/>
        <v>0</v>
      </c>
      <c r="N20" s="163">
        <f t="shared" si="61"/>
        <v>0</v>
      </c>
      <c r="O20" s="162">
        <f t="shared" si="61"/>
        <v>0</v>
      </c>
      <c r="P20" s="163">
        <f t="shared" si="61"/>
        <v>0</v>
      </c>
      <c r="Q20" s="163">
        <f t="shared" si="61"/>
        <v>0</v>
      </c>
      <c r="R20" s="163">
        <f t="shared" si="61"/>
        <v>0</v>
      </c>
      <c r="S20" s="163">
        <f t="shared" si="61"/>
        <v>0</v>
      </c>
      <c r="T20" s="163">
        <f t="shared" si="61"/>
        <v>0</v>
      </c>
      <c r="U20" s="163">
        <f t="shared" si="61"/>
        <v>0</v>
      </c>
      <c r="V20" s="163">
        <f t="shared" si="61"/>
        <v>0</v>
      </c>
      <c r="W20" s="163">
        <f t="shared" si="61"/>
        <v>0</v>
      </c>
      <c r="X20" s="163">
        <f t="shared" si="61"/>
        <v>0</v>
      </c>
      <c r="Y20" s="163">
        <f t="shared" si="61"/>
        <v>0</v>
      </c>
      <c r="Z20" s="163">
        <f t="shared" si="61"/>
        <v>0</v>
      </c>
      <c r="AA20" s="163">
        <f t="shared" si="61"/>
        <v>0</v>
      </c>
      <c r="AB20" s="163">
        <f t="shared" si="61"/>
        <v>4</v>
      </c>
      <c r="AC20" s="163">
        <f t="shared" si="61"/>
        <v>4</v>
      </c>
      <c r="AD20" s="163">
        <f t="shared" si="61"/>
        <v>0</v>
      </c>
      <c r="AE20" s="163">
        <f t="shared" si="61"/>
        <v>3</v>
      </c>
      <c r="AF20" s="163">
        <f t="shared" si="61"/>
        <v>3</v>
      </c>
      <c r="AG20" s="162">
        <f t="shared" si="61"/>
        <v>0</v>
      </c>
      <c r="AH20" s="170"/>
      <c r="AI20" s="421" t="s">
        <v>83</v>
      </c>
      <c r="AJ20" s="423"/>
      <c r="AK20" s="163">
        <f>SUM(AK21:AK24)</f>
        <v>4</v>
      </c>
      <c r="AL20" s="163">
        <f t="shared" ref="AL20:BN20" si="62">SUM(AL21:AL24)</f>
        <v>3</v>
      </c>
      <c r="AM20" s="162">
        <f t="shared" si="62"/>
        <v>1</v>
      </c>
      <c r="AN20" s="163">
        <f t="shared" si="62"/>
        <v>0</v>
      </c>
      <c r="AO20" s="163">
        <f t="shared" si="62"/>
        <v>0</v>
      </c>
      <c r="AP20" s="163">
        <f t="shared" si="62"/>
        <v>0</v>
      </c>
      <c r="AQ20" s="163">
        <f t="shared" si="62"/>
        <v>0</v>
      </c>
      <c r="AR20" s="163">
        <f t="shared" si="62"/>
        <v>0</v>
      </c>
      <c r="AS20" s="163">
        <f t="shared" si="62"/>
        <v>0</v>
      </c>
      <c r="AT20" s="163">
        <f t="shared" si="62"/>
        <v>0</v>
      </c>
      <c r="AU20" s="163">
        <f t="shared" si="62"/>
        <v>0</v>
      </c>
      <c r="AV20" s="162">
        <f t="shared" si="62"/>
        <v>0</v>
      </c>
      <c r="AW20" s="163">
        <f t="shared" si="62"/>
        <v>0</v>
      </c>
      <c r="AX20" s="162">
        <f t="shared" si="62"/>
        <v>0</v>
      </c>
      <c r="AY20" s="162">
        <f t="shared" si="62"/>
        <v>0</v>
      </c>
      <c r="AZ20" s="163">
        <f t="shared" si="62"/>
        <v>0</v>
      </c>
      <c r="BA20" s="163">
        <f t="shared" si="62"/>
        <v>0</v>
      </c>
      <c r="BB20" s="162">
        <f t="shared" si="62"/>
        <v>0</v>
      </c>
      <c r="BC20" s="163">
        <f t="shared" si="62"/>
        <v>4</v>
      </c>
      <c r="BD20" s="163">
        <f t="shared" si="62"/>
        <v>4</v>
      </c>
      <c r="BE20" s="163">
        <f t="shared" si="62"/>
        <v>0</v>
      </c>
      <c r="BF20" s="163">
        <f t="shared" si="62"/>
        <v>1</v>
      </c>
      <c r="BG20" s="163">
        <f t="shared" si="62"/>
        <v>1</v>
      </c>
      <c r="BH20" s="163">
        <f t="shared" si="62"/>
        <v>0</v>
      </c>
      <c r="BI20" s="163">
        <f t="shared" si="62"/>
        <v>1</v>
      </c>
      <c r="BJ20" s="162">
        <f t="shared" si="62"/>
        <v>1</v>
      </c>
      <c r="BK20" s="163">
        <f t="shared" si="62"/>
        <v>0</v>
      </c>
      <c r="BL20" s="163">
        <f t="shared" si="62"/>
        <v>1</v>
      </c>
      <c r="BM20" s="163">
        <f t="shared" si="62"/>
        <v>1</v>
      </c>
      <c r="BN20" s="162">
        <f t="shared" si="62"/>
        <v>0</v>
      </c>
      <c r="BO20" s="170"/>
      <c r="BP20" s="421" t="s">
        <v>83</v>
      </c>
      <c r="BQ20" s="423"/>
      <c r="BR20" s="163">
        <f>SUM(BR21:BR24)</f>
        <v>0</v>
      </c>
      <c r="BS20" s="163">
        <f t="shared" ref="BS20:DA20" si="63">SUM(BS21:BS24)</f>
        <v>0</v>
      </c>
      <c r="BT20" s="162">
        <f t="shared" si="63"/>
        <v>0</v>
      </c>
      <c r="BU20" s="163">
        <f t="shared" si="63"/>
        <v>0</v>
      </c>
      <c r="BV20" s="163">
        <f t="shared" si="63"/>
        <v>0</v>
      </c>
      <c r="BW20" s="163">
        <f t="shared" si="63"/>
        <v>0</v>
      </c>
      <c r="BX20" s="163">
        <f t="shared" si="63"/>
        <v>1</v>
      </c>
      <c r="BY20" s="163">
        <f t="shared" si="63"/>
        <v>0</v>
      </c>
      <c r="BZ20" s="163">
        <f t="shared" si="63"/>
        <v>1</v>
      </c>
      <c r="CA20" s="163">
        <f t="shared" si="63"/>
        <v>1</v>
      </c>
      <c r="CB20" s="163">
        <f t="shared" si="63"/>
        <v>0</v>
      </c>
      <c r="CC20" s="162">
        <f t="shared" si="63"/>
        <v>1</v>
      </c>
      <c r="CD20" s="163">
        <f t="shared" si="63"/>
        <v>0</v>
      </c>
      <c r="CE20" s="162">
        <f t="shared" si="63"/>
        <v>0</v>
      </c>
      <c r="CF20" s="163">
        <f t="shared" si="63"/>
        <v>0</v>
      </c>
      <c r="CG20" s="163">
        <f t="shared" si="63"/>
        <v>0</v>
      </c>
      <c r="CH20" s="163">
        <f t="shared" si="63"/>
        <v>0</v>
      </c>
      <c r="CI20" s="162">
        <f t="shared" si="63"/>
        <v>0</v>
      </c>
      <c r="CJ20" s="163">
        <f t="shared" si="63"/>
        <v>4</v>
      </c>
      <c r="CK20" s="163">
        <f t="shared" si="63"/>
        <v>3</v>
      </c>
      <c r="CL20" s="162">
        <f t="shared" si="63"/>
        <v>1</v>
      </c>
      <c r="CM20" s="163">
        <f t="shared" si="63"/>
        <v>3</v>
      </c>
      <c r="CN20" s="163">
        <f t="shared" si="63"/>
        <v>2</v>
      </c>
      <c r="CO20" s="162">
        <f t="shared" si="63"/>
        <v>1</v>
      </c>
      <c r="CP20" s="163">
        <f t="shared" si="63"/>
        <v>1</v>
      </c>
      <c r="CQ20" s="163">
        <f t="shared" si="63"/>
        <v>0</v>
      </c>
      <c r="CR20" s="162">
        <f t="shared" si="63"/>
        <v>1</v>
      </c>
      <c r="CS20" s="163">
        <f t="shared" si="63"/>
        <v>1</v>
      </c>
      <c r="CT20" s="163">
        <f t="shared" si="63"/>
        <v>0</v>
      </c>
      <c r="CU20" s="163">
        <f t="shared" si="63"/>
        <v>1</v>
      </c>
      <c r="CV20" s="163">
        <f t="shared" si="63"/>
        <v>0</v>
      </c>
      <c r="CW20" s="162">
        <f t="shared" si="63"/>
        <v>0</v>
      </c>
      <c r="CX20" s="163">
        <f t="shared" si="63"/>
        <v>0</v>
      </c>
      <c r="CY20" s="163">
        <f t="shared" si="63"/>
        <v>0</v>
      </c>
      <c r="CZ20" s="162">
        <f t="shared" si="63"/>
        <v>0</v>
      </c>
      <c r="DA20" s="162">
        <f t="shared" si="63"/>
        <v>0</v>
      </c>
      <c r="DB20" s="170"/>
      <c r="DC20" s="421" t="s">
        <v>83</v>
      </c>
      <c r="DD20" s="423"/>
      <c r="DE20" s="163">
        <f>SUM(DE21:DE24)</f>
        <v>1</v>
      </c>
      <c r="DF20" s="163">
        <f t="shared" ref="DF20:EN20" si="64">SUM(DF21:DF24)</f>
        <v>1</v>
      </c>
      <c r="DG20" s="163">
        <f t="shared" si="64"/>
        <v>0</v>
      </c>
      <c r="DH20" s="163">
        <f t="shared" si="64"/>
        <v>0</v>
      </c>
      <c r="DI20" s="163">
        <f t="shared" si="64"/>
        <v>0</v>
      </c>
      <c r="DJ20" s="163">
        <f t="shared" si="64"/>
        <v>0</v>
      </c>
      <c r="DK20" s="163">
        <f t="shared" si="64"/>
        <v>0</v>
      </c>
      <c r="DL20" s="163">
        <f t="shared" si="64"/>
        <v>0</v>
      </c>
      <c r="DM20" s="163">
        <f t="shared" si="64"/>
        <v>0</v>
      </c>
      <c r="DN20" s="163">
        <f t="shared" si="64"/>
        <v>0</v>
      </c>
      <c r="DO20" s="163">
        <f t="shared" si="64"/>
        <v>0</v>
      </c>
      <c r="DP20" s="162">
        <f t="shared" si="64"/>
        <v>0</v>
      </c>
      <c r="DQ20" s="163">
        <f t="shared" si="64"/>
        <v>2</v>
      </c>
      <c r="DR20" s="163">
        <f t="shared" si="64"/>
        <v>2</v>
      </c>
      <c r="DS20" s="163">
        <f t="shared" si="64"/>
        <v>0</v>
      </c>
      <c r="DT20" s="163">
        <f t="shared" si="64"/>
        <v>2</v>
      </c>
      <c r="DU20" s="162">
        <f t="shared" si="64"/>
        <v>2</v>
      </c>
      <c r="DV20" s="162">
        <f t="shared" si="64"/>
        <v>0</v>
      </c>
      <c r="DW20" s="163">
        <f t="shared" si="64"/>
        <v>1</v>
      </c>
      <c r="DX20" s="163">
        <f t="shared" si="64"/>
        <v>1</v>
      </c>
      <c r="DY20" s="163">
        <f t="shared" si="64"/>
        <v>0</v>
      </c>
      <c r="DZ20" s="163">
        <f t="shared" si="64"/>
        <v>0</v>
      </c>
      <c r="EA20" s="163">
        <f t="shared" si="64"/>
        <v>0</v>
      </c>
      <c r="EB20" s="162">
        <f t="shared" si="64"/>
        <v>0</v>
      </c>
      <c r="EC20" s="163">
        <f t="shared" si="64"/>
        <v>1</v>
      </c>
      <c r="ED20" s="163">
        <f t="shared" si="64"/>
        <v>1</v>
      </c>
      <c r="EE20" s="163">
        <f t="shared" si="64"/>
        <v>0</v>
      </c>
      <c r="EF20" s="163">
        <f t="shared" si="64"/>
        <v>0</v>
      </c>
      <c r="EG20" s="163">
        <f t="shared" si="64"/>
        <v>0</v>
      </c>
      <c r="EH20" s="163">
        <f t="shared" si="64"/>
        <v>0</v>
      </c>
      <c r="EI20" s="163">
        <f t="shared" si="64"/>
        <v>22</v>
      </c>
      <c r="EJ20" s="163">
        <f t="shared" si="64"/>
        <v>18</v>
      </c>
      <c r="EK20" s="163">
        <f t="shared" si="64"/>
        <v>4</v>
      </c>
      <c r="EL20" s="163">
        <f t="shared" si="64"/>
        <v>1</v>
      </c>
      <c r="EM20" s="163">
        <f t="shared" si="64"/>
        <v>1</v>
      </c>
      <c r="EN20" s="162">
        <f t="shared" si="64"/>
        <v>0</v>
      </c>
    </row>
    <row r="21" spans="1:144" s="220" customFormat="1" ht="19.5" customHeight="1">
      <c r="A21" s="2"/>
      <c r="B21" s="215"/>
      <c r="C21" s="216" t="s">
        <v>59</v>
      </c>
      <c r="D21" s="218">
        <f t="shared" ref="D21:D57" si="65">SUM(E21:F21)</f>
        <v>19</v>
      </c>
      <c r="E21" s="218">
        <f t="shared" ref="E21:E24" si="66">K21+Q21+W21+AC21+AL21+AR21+AX21+BD21+BJ21+BS21+BY21+CE21+CK21+CQ21+CW21+DF21+DL21+DR21+DX21+ED21</f>
        <v>15</v>
      </c>
      <c r="F21" s="218">
        <f t="shared" ref="F21:F24" si="67">L21+R21+X21+AD21+AM21+AS21+AY21+BE21+BK21+BT21+BZ21+CF21+CL21+CR21+CX21+DG21+DM21+DS21+DY21+EE21</f>
        <v>4</v>
      </c>
      <c r="G21" s="218">
        <f>SUM(H21:I21)</f>
        <v>11</v>
      </c>
      <c r="H21" s="218">
        <f t="shared" ref="H21:I27" si="68">N21+T21+Z21+AF21+AO21+AU21+BA21+BG21+BM21+BV21+CB21+CH21+CN21+CT21+CZ21+DI21+DO21+DU21+EA21+EG21</f>
        <v>8</v>
      </c>
      <c r="I21" s="218">
        <f t="shared" si="68"/>
        <v>3</v>
      </c>
      <c r="J21" s="218">
        <f>SUM(K21:L21)</f>
        <v>0</v>
      </c>
      <c r="K21" s="218">
        <v>0</v>
      </c>
      <c r="L21" s="217">
        <v>0</v>
      </c>
      <c r="M21" s="218">
        <f>SUM(N21:O21)</f>
        <v>0</v>
      </c>
      <c r="N21" s="218">
        <v>0</v>
      </c>
      <c r="O21" s="217">
        <v>0</v>
      </c>
      <c r="P21" s="218">
        <f>SUM(Q21:R21)</f>
        <v>0</v>
      </c>
      <c r="Q21" s="217">
        <v>0</v>
      </c>
      <c r="R21" s="217">
        <v>0</v>
      </c>
      <c r="S21" s="218">
        <f>SUM(T21:U21)</f>
        <v>0</v>
      </c>
      <c r="T21" s="218">
        <v>0</v>
      </c>
      <c r="U21" s="217">
        <v>0</v>
      </c>
      <c r="V21" s="218">
        <f>SUM(W21:X21)</f>
        <v>0</v>
      </c>
      <c r="W21" s="218">
        <v>0</v>
      </c>
      <c r="X21" s="217">
        <v>0</v>
      </c>
      <c r="Y21" s="218">
        <f>SUM(Z21:AA21)</f>
        <v>0</v>
      </c>
      <c r="Z21" s="218">
        <v>0</v>
      </c>
      <c r="AA21" s="218">
        <v>0</v>
      </c>
      <c r="AB21" s="218">
        <f>SUM(AC21:AD21)</f>
        <v>4</v>
      </c>
      <c r="AC21" s="217">
        <v>4</v>
      </c>
      <c r="AD21" s="218">
        <v>0</v>
      </c>
      <c r="AE21" s="218">
        <f>SUM(AF21:AG21)</f>
        <v>3</v>
      </c>
      <c r="AF21" s="218">
        <v>3</v>
      </c>
      <c r="AG21" s="217">
        <v>0</v>
      </c>
      <c r="AH21" s="2"/>
      <c r="AI21" s="215"/>
      <c r="AJ21" s="216" t="s">
        <v>59</v>
      </c>
      <c r="AK21" s="218">
        <f>SUM(AL21:AM21)</f>
        <v>4</v>
      </c>
      <c r="AL21" s="217">
        <v>3</v>
      </c>
      <c r="AM21" s="218">
        <v>1</v>
      </c>
      <c r="AN21" s="218">
        <f>SUM(AO21:AP21)</f>
        <v>0</v>
      </c>
      <c r="AO21" s="217">
        <v>0</v>
      </c>
      <c r="AP21" s="218">
        <v>0</v>
      </c>
      <c r="AQ21" s="218">
        <f>SUM(AR21:AS21)</f>
        <v>0</v>
      </c>
      <c r="AR21" s="217">
        <v>0</v>
      </c>
      <c r="AS21" s="217">
        <v>0</v>
      </c>
      <c r="AT21" s="218">
        <f>SUM(AU21:AV21)</f>
        <v>0</v>
      </c>
      <c r="AU21" s="217">
        <v>0</v>
      </c>
      <c r="AV21" s="217">
        <v>0</v>
      </c>
      <c r="AW21" s="218">
        <f>SUM(AX21:AY21)</f>
        <v>0</v>
      </c>
      <c r="AX21" s="218">
        <v>0</v>
      </c>
      <c r="AY21" s="217">
        <v>0</v>
      </c>
      <c r="AZ21" s="218">
        <f>SUM(BA21:BB21)</f>
        <v>0</v>
      </c>
      <c r="BA21" s="218">
        <v>0</v>
      </c>
      <c r="BB21" s="217">
        <v>0</v>
      </c>
      <c r="BC21" s="218">
        <f>SUM(BD21:BE21)</f>
        <v>2</v>
      </c>
      <c r="BD21" s="218">
        <v>2</v>
      </c>
      <c r="BE21" s="217">
        <v>0</v>
      </c>
      <c r="BF21" s="218">
        <f>SUM(BG21:BH21)</f>
        <v>1</v>
      </c>
      <c r="BG21" s="218">
        <v>1</v>
      </c>
      <c r="BH21" s="217">
        <v>0</v>
      </c>
      <c r="BI21" s="218">
        <f>SUM(BJ21:BK21)</f>
        <v>0</v>
      </c>
      <c r="BJ21" s="217">
        <v>0</v>
      </c>
      <c r="BK21" s="217">
        <v>0</v>
      </c>
      <c r="BL21" s="218">
        <f>SUM(BM21:BN21)</f>
        <v>0</v>
      </c>
      <c r="BM21" s="218">
        <v>0</v>
      </c>
      <c r="BN21" s="217">
        <v>0</v>
      </c>
      <c r="BO21" s="2"/>
      <c r="BP21" s="215"/>
      <c r="BQ21" s="216" t="s">
        <v>59</v>
      </c>
      <c r="BR21" s="218">
        <f>SUM(BS21:BT21)</f>
        <v>0</v>
      </c>
      <c r="BS21" s="218">
        <v>0</v>
      </c>
      <c r="BT21" s="218">
        <v>0</v>
      </c>
      <c r="BU21" s="218">
        <f>SUM(BV21:BW21)</f>
        <v>0</v>
      </c>
      <c r="BV21" s="218">
        <v>0</v>
      </c>
      <c r="BW21" s="218">
        <v>0</v>
      </c>
      <c r="BX21" s="218">
        <f>SUM(BY21:BZ21)</f>
        <v>1</v>
      </c>
      <c r="BY21" s="217">
        <v>0</v>
      </c>
      <c r="BZ21" s="217">
        <v>1</v>
      </c>
      <c r="CA21" s="218">
        <f>SUM(CB21:CC21)</f>
        <v>1</v>
      </c>
      <c r="CB21" s="217">
        <v>0</v>
      </c>
      <c r="CC21" s="217">
        <v>1</v>
      </c>
      <c r="CD21" s="218">
        <f>SUM(CE21:CF21)</f>
        <v>0</v>
      </c>
      <c r="CE21" s="218">
        <v>0</v>
      </c>
      <c r="CF21" s="218">
        <v>0</v>
      </c>
      <c r="CG21" s="218">
        <f>SUM(CH21:CI21)</f>
        <v>0</v>
      </c>
      <c r="CH21" s="218">
        <v>0</v>
      </c>
      <c r="CI21" s="217">
        <v>0</v>
      </c>
      <c r="CJ21" s="218">
        <f>SUM(CK21:CL21)</f>
        <v>4</v>
      </c>
      <c r="CK21" s="218">
        <v>3</v>
      </c>
      <c r="CL21" s="218">
        <v>1</v>
      </c>
      <c r="CM21" s="218">
        <f>SUM(CN21:CO21)</f>
        <v>3</v>
      </c>
      <c r="CN21" s="217">
        <v>2</v>
      </c>
      <c r="CO21" s="217">
        <v>1</v>
      </c>
      <c r="CP21" s="218">
        <f>SUM(CQ21:CR21)</f>
        <v>1</v>
      </c>
      <c r="CQ21" s="218">
        <v>0</v>
      </c>
      <c r="CR21" s="218">
        <v>1</v>
      </c>
      <c r="CS21" s="218">
        <f>SUM(CT21:CU21)</f>
        <v>1</v>
      </c>
      <c r="CT21" s="217">
        <v>0</v>
      </c>
      <c r="CU21" s="218">
        <v>1</v>
      </c>
      <c r="CV21" s="218">
        <f>SUM(CW21:CX21)</f>
        <v>0</v>
      </c>
      <c r="CW21" s="218">
        <v>0</v>
      </c>
      <c r="CX21" s="218">
        <v>0</v>
      </c>
      <c r="CY21" s="218">
        <f>SUM(CZ21:DA21)</f>
        <v>0</v>
      </c>
      <c r="CZ21" s="218">
        <v>0</v>
      </c>
      <c r="DA21" s="217">
        <v>0</v>
      </c>
      <c r="DB21" s="2"/>
      <c r="DC21" s="215"/>
      <c r="DD21" s="216" t="s">
        <v>59</v>
      </c>
      <c r="DE21" s="218">
        <f>SUM(DF21:DG21)</f>
        <v>0</v>
      </c>
      <c r="DF21" s="218">
        <v>0</v>
      </c>
      <c r="DG21" s="218">
        <v>0</v>
      </c>
      <c r="DH21" s="218">
        <f>SUM(DI21:DJ21)</f>
        <v>0</v>
      </c>
      <c r="DI21" s="218">
        <v>0</v>
      </c>
      <c r="DJ21" s="217">
        <v>0</v>
      </c>
      <c r="DK21" s="218">
        <f>SUM(DL21:DM21)</f>
        <v>0</v>
      </c>
      <c r="DL21" s="218">
        <v>0</v>
      </c>
      <c r="DM21" s="218">
        <v>0</v>
      </c>
      <c r="DN21" s="218">
        <f>SUM(DO21:DP21)</f>
        <v>0</v>
      </c>
      <c r="DO21" s="217">
        <v>0</v>
      </c>
      <c r="DP21" s="217">
        <v>0</v>
      </c>
      <c r="DQ21" s="218">
        <f>SUM(DR21:DS21)</f>
        <v>2</v>
      </c>
      <c r="DR21" s="218">
        <v>2</v>
      </c>
      <c r="DS21" s="218">
        <v>0</v>
      </c>
      <c r="DT21" s="218">
        <f>SUM(DU21:DV21)</f>
        <v>2</v>
      </c>
      <c r="DU21" s="218">
        <v>2</v>
      </c>
      <c r="DV21" s="217">
        <v>0</v>
      </c>
      <c r="DW21" s="218">
        <f>SUM(DX21:DY21)</f>
        <v>0</v>
      </c>
      <c r="DX21" s="218">
        <v>0</v>
      </c>
      <c r="DY21" s="217">
        <v>0</v>
      </c>
      <c r="DZ21" s="218">
        <f>SUM(EA21:EB21)</f>
        <v>0</v>
      </c>
      <c r="EA21" s="218">
        <v>0</v>
      </c>
      <c r="EB21" s="217">
        <v>0</v>
      </c>
      <c r="EC21" s="218">
        <f>SUM(ED21:EE21)</f>
        <v>1</v>
      </c>
      <c r="ED21" s="217">
        <v>1</v>
      </c>
      <c r="EE21" s="217">
        <v>0</v>
      </c>
      <c r="EF21" s="218">
        <f>SUM(EG21:EH21)</f>
        <v>0</v>
      </c>
      <c r="EG21" s="217">
        <v>0</v>
      </c>
      <c r="EH21" s="217">
        <v>0</v>
      </c>
      <c r="EI21" s="218">
        <f>SUM(EJ21:EK21)</f>
        <v>17</v>
      </c>
      <c r="EJ21" s="218">
        <v>13</v>
      </c>
      <c r="EK21" s="218">
        <v>4</v>
      </c>
      <c r="EL21" s="218">
        <f>SUM(EM21:EN21)</f>
        <v>1</v>
      </c>
      <c r="EM21" s="218">
        <v>1</v>
      </c>
      <c r="EN21" s="217">
        <v>0</v>
      </c>
    </row>
    <row r="22" spans="1:144" s="208" customFormat="1" ht="19.5" customHeight="1">
      <c r="A22" s="2"/>
      <c r="B22" s="227"/>
      <c r="C22" s="204" t="s">
        <v>60</v>
      </c>
      <c r="D22" s="207">
        <f t="shared" si="65"/>
        <v>5</v>
      </c>
      <c r="E22" s="207">
        <f t="shared" si="66"/>
        <v>5</v>
      </c>
      <c r="F22" s="207">
        <f t="shared" si="67"/>
        <v>0</v>
      </c>
      <c r="G22" s="207">
        <f>SUM(H22:I22)</f>
        <v>1</v>
      </c>
      <c r="H22" s="207">
        <f t="shared" si="68"/>
        <v>1</v>
      </c>
      <c r="I22" s="207">
        <f t="shared" si="68"/>
        <v>0</v>
      </c>
      <c r="J22" s="207">
        <f>SUM(K22:L22)</f>
        <v>0</v>
      </c>
      <c r="K22" s="207">
        <v>0</v>
      </c>
      <c r="L22" s="207">
        <v>0</v>
      </c>
      <c r="M22" s="207">
        <f>SUM(N22:O22)</f>
        <v>0</v>
      </c>
      <c r="N22" s="205">
        <v>0</v>
      </c>
      <c r="O22" s="205">
        <v>0</v>
      </c>
      <c r="P22" s="207">
        <f>SUM(Q22:R22)</f>
        <v>0</v>
      </c>
      <c r="Q22" s="205">
        <v>0</v>
      </c>
      <c r="R22" s="205">
        <v>0</v>
      </c>
      <c r="S22" s="207">
        <f>SUM(T22:U22)</f>
        <v>0</v>
      </c>
      <c r="T22" s="207">
        <v>0</v>
      </c>
      <c r="U22" s="205">
        <v>0</v>
      </c>
      <c r="V22" s="207">
        <f>SUM(W22:X22)</f>
        <v>0</v>
      </c>
      <c r="W22" s="205">
        <v>0</v>
      </c>
      <c r="X22" s="207">
        <v>0</v>
      </c>
      <c r="Y22" s="207">
        <f>SUM(Z22:AA22)</f>
        <v>0</v>
      </c>
      <c r="Z22" s="207">
        <v>0</v>
      </c>
      <c r="AA22" s="207">
        <v>0</v>
      </c>
      <c r="AB22" s="207">
        <f>SUM(AC22:AD22)</f>
        <v>0</v>
      </c>
      <c r="AC22" s="205">
        <v>0</v>
      </c>
      <c r="AD22" s="207">
        <v>0</v>
      </c>
      <c r="AE22" s="207">
        <f>SUM(AF22:AG22)</f>
        <v>0</v>
      </c>
      <c r="AF22" s="207">
        <v>0</v>
      </c>
      <c r="AG22" s="205">
        <v>0</v>
      </c>
      <c r="AH22" s="2"/>
      <c r="AI22" s="227"/>
      <c r="AJ22" s="204" t="s">
        <v>60</v>
      </c>
      <c r="AK22" s="207">
        <f>SUM(AL22:AM22)</f>
        <v>0</v>
      </c>
      <c r="AL22" s="205">
        <v>0</v>
      </c>
      <c r="AM22" s="205">
        <v>0</v>
      </c>
      <c r="AN22" s="207">
        <f>SUM(AO22:AP22)</f>
        <v>0</v>
      </c>
      <c r="AO22" s="205">
        <v>0</v>
      </c>
      <c r="AP22" s="207">
        <v>0</v>
      </c>
      <c r="AQ22" s="207">
        <f>SUM(AR22:AS22)</f>
        <v>0</v>
      </c>
      <c r="AR22" s="207">
        <v>0</v>
      </c>
      <c r="AS22" s="207">
        <v>0</v>
      </c>
      <c r="AT22" s="207">
        <f>SUM(AU22:AV22)</f>
        <v>0</v>
      </c>
      <c r="AU22" s="207">
        <v>0</v>
      </c>
      <c r="AV22" s="205">
        <v>0</v>
      </c>
      <c r="AW22" s="207">
        <f>SUM(AX22:AY22)</f>
        <v>0</v>
      </c>
      <c r="AX22" s="207">
        <v>0</v>
      </c>
      <c r="AY22" s="205">
        <v>0</v>
      </c>
      <c r="AZ22" s="207">
        <f>SUM(BA22:BB22)</f>
        <v>0</v>
      </c>
      <c r="BA22" s="207">
        <v>0</v>
      </c>
      <c r="BB22" s="205">
        <v>0</v>
      </c>
      <c r="BC22" s="207">
        <f>SUM(BD22:BE22)</f>
        <v>2</v>
      </c>
      <c r="BD22" s="207">
        <v>2</v>
      </c>
      <c r="BE22" s="207">
        <v>0</v>
      </c>
      <c r="BF22" s="207">
        <f>SUM(BG22:BH22)</f>
        <v>0</v>
      </c>
      <c r="BG22" s="207">
        <v>0</v>
      </c>
      <c r="BH22" s="207">
        <v>0</v>
      </c>
      <c r="BI22" s="207">
        <f>SUM(BJ22:BK22)</f>
        <v>1</v>
      </c>
      <c r="BJ22" s="205">
        <v>1</v>
      </c>
      <c r="BK22" s="205">
        <v>0</v>
      </c>
      <c r="BL22" s="207">
        <f>SUM(BM22:BN22)</f>
        <v>1</v>
      </c>
      <c r="BM22" s="207">
        <v>1</v>
      </c>
      <c r="BN22" s="205">
        <v>0</v>
      </c>
      <c r="BO22" s="2"/>
      <c r="BP22" s="227"/>
      <c r="BQ22" s="204" t="s">
        <v>60</v>
      </c>
      <c r="BR22" s="207">
        <f>SUM(BS22:BT22)</f>
        <v>0</v>
      </c>
      <c r="BS22" s="207">
        <v>0</v>
      </c>
      <c r="BT22" s="207">
        <v>0</v>
      </c>
      <c r="BU22" s="207">
        <f>SUM(BV22:BW22)</f>
        <v>0</v>
      </c>
      <c r="BV22" s="207">
        <v>0</v>
      </c>
      <c r="BW22" s="207">
        <v>0</v>
      </c>
      <c r="BX22" s="207">
        <f>SUM(BY22:BZ22)</f>
        <v>0</v>
      </c>
      <c r="BY22" s="205">
        <v>0</v>
      </c>
      <c r="BZ22" s="205">
        <v>0</v>
      </c>
      <c r="CA22" s="207">
        <f>SUM(CB22:CC22)</f>
        <v>0</v>
      </c>
      <c r="CB22" s="205">
        <v>0</v>
      </c>
      <c r="CC22" s="205">
        <v>0</v>
      </c>
      <c r="CD22" s="207">
        <f>SUM(CE22:CF22)</f>
        <v>0</v>
      </c>
      <c r="CE22" s="207">
        <v>0</v>
      </c>
      <c r="CF22" s="207">
        <v>0</v>
      </c>
      <c r="CG22" s="207">
        <f>SUM(CH22:CI22)</f>
        <v>0</v>
      </c>
      <c r="CH22" s="207">
        <v>0</v>
      </c>
      <c r="CI22" s="205">
        <v>0</v>
      </c>
      <c r="CJ22" s="207">
        <f>SUM(CK22:CL22)</f>
        <v>0</v>
      </c>
      <c r="CK22" s="207">
        <v>0</v>
      </c>
      <c r="CL22" s="207">
        <v>0</v>
      </c>
      <c r="CM22" s="207">
        <f>SUM(CN22:CO22)</f>
        <v>0</v>
      </c>
      <c r="CN22" s="207">
        <v>0</v>
      </c>
      <c r="CO22" s="205">
        <v>0</v>
      </c>
      <c r="CP22" s="207">
        <f>SUM(CQ22:CR22)</f>
        <v>0</v>
      </c>
      <c r="CQ22" s="207">
        <v>0</v>
      </c>
      <c r="CR22" s="207">
        <v>0</v>
      </c>
      <c r="CS22" s="207">
        <f>SUM(CT22:CU22)</f>
        <v>0</v>
      </c>
      <c r="CT22" s="207">
        <v>0</v>
      </c>
      <c r="CU22" s="205">
        <v>0</v>
      </c>
      <c r="CV22" s="207">
        <f>SUM(CW22:CX22)</f>
        <v>0</v>
      </c>
      <c r="CW22" s="205">
        <v>0</v>
      </c>
      <c r="CX22" s="205">
        <v>0</v>
      </c>
      <c r="CY22" s="207">
        <f>SUM(CZ22:DA22)</f>
        <v>0</v>
      </c>
      <c r="CZ22" s="205">
        <v>0</v>
      </c>
      <c r="DA22" s="205">
        <v>0</v>
      </c>
      <c r="DB22" s="2"/>
      <c r="DC22" s="227"/>
      <c r="DD22" s="204" t="s">
        <v>60</v>
      </c>
      <c r="DE22" s="207">
        <f>SUM(DF22:DG22)</f>
        <v>1</v>
      </c>
      <c r="DF22" s="207">
        <v>1</v>
      </c>
      <c r="DG22" s="207">
        <v>0</v>
      </c>
      <c r="DH22" s="207">
        <f>SUM(DI22:DJ22)</f>
        <v>0</v>
      </c>
      <c r="DI22" s="205">
        <v>0</v>
      </c>
      <c r="DJ22" s="207">
        <v>0</v>
      </c>
      <c r="DK22" s="207">
        <f>SUM(DL22:DM22)</f>
        <v>0</v>
      </c>
      <c r="DL22" s="205">
        <v>0</v>
      </c>
      <c r="DM22" s="205">
        <v>0</v>
      </c>
      <c r="DN22" s="207">
        <f>SUM(DO22:DP22)</f>
        <v>0</v>
      </c>
      <c r="DO22" s="205">
        <v>0</v>
      </c>
      <c r="DP22" s="205">
        <v>0</v>
      </c>
      <c r="DQ22" s="207">
        <f>SUM(DR22:DS22)</f>
        <v>0</v>
      </c>
      <c r="DR22" s="207">
        <v>0</v>
      </c>
      <c r="DS22" s="207">
        <v>0</v>
      </c>
      <c r="DT22" s="207">
        <f>SUM(DU22:DV22)</f>
        <v>0</v>
      </c>
      <c r="DU22" s="205">
        <v>0</v>
      </c>
      <c r="DV22" s="205">
        <v>0</v>
      </c>
      <c r="DW22" s="207">
        <f>SUM(DX22:DY22)</f>
        <v>1</v>
      </c>
      <c r="DX22" s="207">
        <v>1</v>
      </c>
      <c r="DY22" s="205">
        <v>0</v>
      </c>
      <c r="DZ22" s="207">
        <f>SUM(EA22:EB22)</f>
        <v>0</v>
      </c>
      <c r="EA22" s="207">
        <v>0</v>
      </c>
      <c r="EB22" s="205">
        <v>0</v>
      </c>
      <c r="EC22" s="207">
        <f>SUM(ED22:EE22)</f>
        <v>0</v>
      </c>
      <c r="ED22" s="205">
        <v>0</v>
      </c>
      <c r="EE22" s="205">
        <v>0</v>
      </c>
      <c r="EF22" s="207">
        <f>SUM(EG22:EH22)</f>
        <v>0</v>
      </c>
      <c r="EG22" s="205">
        <v>0</v>
      </c>
      <c r="EH22" s="205">
        <v>0</v>
      </c>
      <c r="EI22" s="207">
        <f>SUM(EJ22:EK22)</f>
        <v>5</v>
      </c>
      <c r="EJ22" s="207">
        <v>5</v>
      </c>
      <c r="EK22" s="205">
        <v>0</v>
      </c>
      <c r="EL22" s="207">
        <f>SUM(EM22:EN22)</f>
        <v>0</v>
      </c>
      <c r="EM22" s="207">
        <v>0</v>
      </c>
      <c r="EN22" s="205">
        <v>0</v>
      </c>
    </row>
    <row r="23" spans="1:144" s="208" customFormat="1" ht="19.5" customHeight="1">
      <c r="A23" s="2"/>
      <c r="B23" s="227"/>
      <c r="C23" s="204" t="s">
        <v>61</v>
      </c>
      <c r="D23" s="207">
        <f t="shared" si="65"/>
        <v>0</v>
      </c>
      <c r="E23" s="207">
        <f t="shared" si="66"/>
        <v>0</v>
      </c>
      <c r="F23" s="207">
        <f t="shared" si="67"/>
        <v>0</v>
      </c>
      <c r="G23" s="207">
        <f>SUM(H23:I23)</f>
        <v>0</v>
      </c>
      <c r="H23" s="207">
        <f t="shared" si="68"/>
        <v>0</v>
      </c>
      <c r="I23" s="207">
        <f t="shared" si="68"/>
        <v>0</v>
      </c>
      <c r="J23" s="207">
        <f>SUM(K23:L23)</f>
        <v>0</v>
      </c>
      <c r="K23" s="207">
        <v>0</v>
      </c>
      <c r="L23" s="207">
        <v>0</v>
      </c>
      <c r="M23" s="207">
        <f>SUM(N23:O23)</f>
        <v>0</v>
      </c>
      <c r="N23" s="207">
        <v>0</v>
      </c>
      <c r="O23" s="205">
        <v>0</v>
      </c>
      <c r="P23" s="207">
        <f>SUM(Q23:R23)</f>
        <v>0</v>
      </c>
      <c r="Q23" s="207">
        <v>0</v>
      </c>
      <c r="R23" s="207">
        <v>0</v>
      </c>
      <c r="S23" s="207">
        <f>SUM(T23:U23)</f>
        <v>0</v>
      </c>
      <c r="T23" s="207">
        <v>0</v>
      </c>
      <c r="U23" s="207">
        <v>0</v>
      </c>
      <c r="V23" s="207">
        <f>SUM(W23:X23)</f>
        <v>0</v>
      </c>
      <c r="W23" s="207">
        <v>0</v>
      </c>
      <c r="X23" s="207">
        <v>0</v>
      </c>
      <c r="Y23" s="207">
        <f>SUM(Z23:AA23)</f>
        <v>0</v>
      </c>
      <c r="Z23" s="207">
        <v>0</v>
      </c>
      <c r="AA23" s="207">
        <v>0</v>
      </c>
      <c r="AB23" s="207">
        <f>SUM(AC23:AD23)</f>
        <v>0</v>
      </c>
      <c r="AC23" s="207">
        <v>0</v>
      </c>
      <c r="AD23" s="207">
        <v>0</v>
      </c>
      <c r="AE23" s="207">
        <f>SUM(AF23:AG23)</f>
        <v>0</v>
      </c>
      <c r="AF23" s="207">
        <v>0</v>
      </c>
      <c r="AG23" s="205">
        <v>0</v>
      </c>
      <c r="AH23" s="2"/>
      <c r="AI23" s="227"/>
      <c r="AJ23" s="204" t="s">
        <v>61</v>
      </c>
      <c r="AK23" s="207">
        <f>SUM(AL23:AM23)</f>
        <v>0</v>
      </c>
      <c r="AL23" s="207">
        <v>0</v>
      </c>
      <c r="AM23" s="207">
        <v>0</v>
      </c>
      <c r="AN23" s="207">
        <f>SUM(AO23:AP23)</f>
        <v>0</v>
      </c>
      <c r="AO23" s="207">
        <v>0</v>
      </c>
      <c r="AP23" s="207">
        <v>0</v>
      </c>
      <c r="AQ23" s="207">
        <f>SUM(AR23:AS23)</f>
        <v>0</v>
      </c>
      <c r="AR23" s="207">
        <v>0</v>
      </c>
      <c r="AS23" s="207">
        <v>0</v>
      </c>
      <c r="AT23" s="207">
        <f>SUM(AU23:AV23)</f>
        <v>0</v>
      </c>
      <c r="AU23" s="207">
        <v>0</v>
      </c>
      <c r="AV23" s="205">
        <v>0</v>
      </c>
      <c r="AW23" s="207">
        <f>SUM(AX23:AY23)</f>
        <v>0</v>
      </c>
      <c r="AX23" s="207">
        <v>0</v>
      </c>
      <c r="AY23" s="205">
        <v>0</v>
      </c>
      <c r="AZ23" s="207">
        <f>SUM(BA23:BB23)</f>
        <v>0</v>
      </c>
      <c r="BA23" s="207">
        <v>0</v>
      </c>
      <c r="BB23" s="205">
        <v>0</v>
      </c>
      <c r="BC23" s="207">
        <f>SUM(BD23:BE23)</f>
        <v>0</v>
      </c>
      <c r="BD23" s="207">
        <v>0</v>
      </c>
      <c r="BE23" s="207">
        <v>0</v>
      </c>
      <c r="BF23" s="207">
        <f>SUM(BG23:BH23)</f>
        <v>0</v>
      </c>
      <c r="BG23" s="207">
        <v>0</v>
      </c>
      <c r="BH23" s="207">
        <v>0</v>
      </c>
      <c r="BI23" s="207">
        <f>SUM(BJ23:BK23)</f>
        <v>0</v>
      </c>
      <c r="BJ23" s="207">
        <v>0</v>
      </c>
      <c r="BK23" s="207">
        <v>0</v>
      </c>
      <c r="BL23" s="207">
        <f>SUM(BM23:BN23)</f>
        <v>0</v>
      </c>
      <c r="BM23" s="207">
        <v>0</v>
      </c>
      <c r="BN23" s="205">
        <v>0</v>
      </c>
      <c r="BO23" s="2"/>
      <c r="BP23" s="227"/>
      <c r="BQ23" s="204" t="s">
        <v>61</v>
      </c>
      <c r="BR23" s="207">
        <f>SUM(BS23:BT23)</f>
        <v>0</v>
      </c>
      <c r="BS23" s="207">
        <v>0</v>
      </c>
      <c r="BT23" s="207">
        <v>0</v>
      </c>
      <c r="BU23" s="207">
        <f>SUM(BV23:BW23)</f>
        <v>0</v>
      </c>
      <c r="BV23" s="207">
        <v>0</v>
      </c>
      <c r="BW23" s="207">
        <v>0</v>
      </c>
      <c r="BX23" s="207">
        <f>SUM(BY23:BZ23)</f>
        <v>0</v>
      </c>
      <c r="BY23" s="207">
        <v>0</v>
      </c>
      <c r="BZ23" s="207">
        <v>0</v>
      </c>
      <c r="CA23" s="207">
        <f>SUM(CB23:CC23)</f>
        <v>0</v>
      </c>
      <c r="CB23" s="207">
        <v>0</v>
      </c>
      <c r="CC23" s="207">
        <v>0</v>
      </c>
      <c r="CD23" s="207">
        <f>SUM(CE23:CF23)</f>
        <v>0</v>
      </c>
      <c r="CE23" s="207">
        <v>0</v>
      </c>
      <c r="CF23" s="207">
        <v>0</v>
      </c>
      <c r="CG23" s="207">
        <f>SUM(CH23:CI23)</f>
        <v>0</v>
      </c>
      <c r="CH23" s="207">
        <v>0</v>
      </c>
      <c r="CI23" s="205">
        <v>0</v>
      </c>
      <c r="CJ23" s="207">
        <f>SUM(CK23:CL23)</f>
        <v>0</v>
      </c>
      <c r="CK23" s="207">
        <v>0</v>
      </c>
      <c r="CL23" s="207">
        <v>0</v>
      </c>
      <c r="CM23" s="207">
        <f>SUM(CN23:CO23)</f>
        <v>0</v>
      </c>
      <c r="CN23" s="207">
        <v>0</v>
      </c>
      <c r="CO23" s="205">
        <v>0</v>
      </c>
      <c r="CP23" s="207">
        <f>SUM(CQ23:CR23)</f>
        <v>0</v>
      </c>
      <c r="CQ23" s="207">
        <v>0</v>
      </c>
      <c r="CR23" s="207">
        <v>0</v>
      </c>
      <c r="CS23" s="207">
        <f>SUM(CT23:CU23)</f>
        <v>0</v>
      </c>
      <c r="CT23" s="207">
        <v>0</v>
      </c>
      <c r="CU23" s="207">
        <v>0</v>
      </c>
      <c r="CV23" s="207">
        <f>SUM(CW23:CX23)</f>
        <v>0</v>
      </c>
      <c r="CW23" s="207">
        <v>0</v>
      </c>
      <c r="CX23" s="207">
        <v>0</v>
      </c>
      <c r="CY23" s="207">
        <f>SUM(CZ23:DA23)</f>
        <v>0</v>
      </c>
      <c r="CZ23" s="207">
        <v>0</v>
      </c>
      <c r="DA23" s="205">
        <v>0</v>
      </c>
      <c r="DB23" s="2"/>
      <c r="DC23" s="227"/>
      <c r="DD23" s="204" t="s">
        <v>61</v>
      </c>
      <c r="DE23" s="207">
        <f>SUM(DF23:DG23)</f>
        <v>0</v>
      </c>
      <c r="DF23" s="207">
        <v>0</v>
      </c>
      <c r="DG23" s="207">
        <v>0</v>
      </c>
      <c r="DH23" s="207">
        <f>SUM(DI23:DJ23)</f>
        <v>0</v>
      </c>
      <c r="DI23" s="207">
        <v>0</v>
      </c>
      <c r="DJ23" s="207">
        <v>0</v>
      </c>
      <c r="DK23" s="207">
        <f>SUM(DL23:DM23)</f>
        <v>0</v>
      </c>
      <c r="DL23" s="207">
        <v>0</v>
      </c>
      <c r="DM23" s="207">
        <v>0</v>
      </c>
      <c r="DN23" s="207">
        <f>SUM(DO23:DP23)</f>
        <v>0</v>
      </c>
      <c r="DO23" s="207">
        <v>0</v>
      </c>
      <c r="DP23" s="207">
        <v>0</v>
      </c>
      <c r="DQ23" s="207">
        <f>SUM(DR23:DS23)</f>
        <v>0</v>
      </c>
      <c r="DR23" s="207">
        <v>0</v>
      </c>
      <c r="DS23" s="207">
        <v>0</v>
      </c>
      <c r="DT23" s="207">
        <f>SUM(DU23:DV23)</f>
        <v>0</v>
      </c>
      <c r="DU23" s="207">
        <v>0</v>
      </c>
      <c r="DV23" s="205">
        <v>0</v>
      </c>
      <c r="DW23" s="207">
        <f>SUM(DX23:DY23)</f>
        <v>0</v>
      </c>
      <c r="DX23" s="207">
        <v>0</v>
      </c>
      <c r="DY23" s="207">
        <v>0</v>
      </c>
      <c r="DZ23" s="207">
        <f>SUM(EA23:EB23)</f>
        <v>0</v>
      </c>
      <c r="EA23" s="207">
        <v>0</v>
      </c>
      <c r="EB23" s="205">
        <v>0</v>
      </c>
      <c r="EC23" s="207">
        <f>SUM(ED23:EE23)</f>
        <v>0</v>
      </c>
      <c r="ED23" s="207">
        <v>0</v>
      </c>
      <c r="EE23" s="207">
        <v>0</v>
      </c>
      <c r="EF23" s="207">
        <f>SUM(EG23:EH23)</f>
        <v>0</v>
      </c>
      <c r="EG23" s="207">
        <v>0</v>
      </c>
      <c r="EH23" s="207">
        <v>0</v>
      </c>
      <c r="EI23" s="207">
        <f>SUM(EJ23:EK23)</f>
        <v>0</v>
      </c>
      <c r="EJ23" s="207">
        <v>0</v>
      </c>
      <c r="EK23" s="207">
        <v>0</v>
      </c>
      <c r="EL23" s="207">
        <f>SUM(EM23:EN23)</f>
        <v>0</v>
      </c>
      <c r="EM23" s="207">
        <v>0</v>
      </c>
      <c r="EN23" s="205">
        <v>0</v>
      </c>
    </row>
    <row r="24" spans="1:144" s="232" customFormat="1" ht="19.5" customHeight="1">
      <c r="A24" s="2"/>
      <c r="B24" s="228"/>
      <c r="C24" s="229" t="s">
        <v>51</v>
      </c>
      <c r="D24" s="231">
        <f t="shared" si="65"/>
        <v>0</v>
      </c>
      <c r="E24" s="231">
        <f t="shared" si="66"/>
        <v>0</v>
      </c>
      <c r="F24" s="231">
        <f t="shared" si="67"/>
        <v>0</v>
      </c>
      <c r="G24" s="231">
        <f>SUM(H24:I24)</f>
        <v>0</v>
      </c>
      <c r="H24" s="231">
        <f t="shared" si="68"/>
        <v>0</v>
      </c>
      <c r="I24" s="231">
        <f t="shared" si="68"/>
        <v>0</v>
      </c>
      <c r="J24" s="231">
        <f>SUM(K24:L24)</f>
        <v>0</v>
      </c>
      <c r="K24" s="231">
        <v>0</v>
      </c>
      <c r="L24" s="231">
        <v>0</v>
      </c>
      <c r="M24" s="231">
        <f>SUM(N24:O24)</f>
        <v>0</v>
      </c>
      <c r="N24" s="231">
        <v>0</v>
      </c>
      <c r="O24" s="230">
        <v>0</v>
      </c>
      <c r="P24" s="231">
        <f>SUM(Q24:R24)</f>
        <v>0</v>
      </c>
      <c r="Q24" s="231">
        <v>0</v>
      </c>
      <c r="R24" s="231">
        <v>0</v>
      </c>
      <c r="S24" s="231">
        <f>SUM(T24:U24)</f>
        <v>0</v>
      </c>
      <c r="T24" s="231">
        <v>0</v>
      </c>
      <c r="U24" s="231">
        <v>0</v>
      </c>
      <c r="V24" s="231">
        <f>SUM(W24:X24)</f>
        <v>0</v>
      </c>
      <c r="W24" s="231">
        <v>0</v>
      </c>
      <c r="X24" s="231">
        <v>0</v>
      </c>
      <c r="Y24" s="231">
        <f>SUM(Z24:AA24)</f>
        <v>0</v>
      </c>
      <c r="Z24" s="231">
        <v>0</v>
      </c>
      <c r="AA24" s="231">
        <v>0</v>
      </c>
      <c r="AB24" s="231">
        <f>SUM(AC24:AD24)</f>
        <v>0</v>
      </c>
      <c r="AC24" s="231">
        <v>0</v>
      </c>
      <c r="AD24" s="231">
        <v>0</v>
      </c>
      <c r="AE24" s="231">
        <f>SUM(AF24:AG24)</f>
        <v>0</v>
      </c>
      <c r="AF24" s="231">
        <v>0</v>
      </c>
      <c r="AG24" s="230">
        <v>0</v>
      </c>
      <c r="AH24" s="2"/>
      <c r="AI24" s="228"/>
      <c r="AJ24" s="229" t="s">
        <v>51</v>
      </c>
      <c r="AK24" s="231">
        <f>SUM(AL24:AM24)</f>
        <v>0</v>
      </c>
      <c r="AL24" s="231">
        <v>0</v>
      </c>
      <c r="AM24" s="231">
        <v>0</v>
      </c>
      <c r="AN24" s="231">
        <f>SUM(AO24:AP24)</f>
        <v>0</v>
      </c>
      <c r="AO24" s="231">
        <v>0</v>
      </c>
      <c r="AP24" s="231">
        <v>0</v>
      </c>
      <c r="AQ24" s="231">
        <f>SUM(AR24:AS24)</f>
        <v>0</v>
      </c>
      <c r="AR24" s="231">
        <v>0</v>
      </c>
      <c r="AS24" s="231">
        <v>0</v>
      </c>
      <c r="AT24" s="231">
        <f>SUM(AU24:AV24)</f>
        <v>0</v>
      </c>
      <c r="AU24" s="231">
        <v>0</v>
      </c>
      <c r="AV24" s="230">
        <v>0</v>
      </c>
      <c r="AW24" s="231">
        <f>SUM(AX24:AY24)</f>
        <v>0</v>
      </c>
      <c r="AX24" s="231">
        <v>0</v>
      </c>
      <c r="AY24" s="230">
        <v>0</v>
      </c>
      <c r="AZ24" s="231">
        <f>SUM(BA24:BB24)</f>
        <v>0</v>
      </c>
      <c r="BA24" s="231">
        <v>0</v>
      </c>
      <c r="BB24" s="230">
        <v>0</v>
      </c>
      <c r="BC24" s="231">
        <f>SUM(BD24:BE24)</f>
        <v>0</v>
      </c>
      <c r="BD24" s="231">
        <v>0</v>
      </c>
      <c r="BE24" s="231">
        <v>0</v>
      </c>
      <c r="BF24" s="231">
        <f>SUM(BG24:BH24)</f>
        <v>0</v>
      </c>
      <c r="BG24" s="231">
        <v>0</v>
      </c>
      <c r="BH24" s="231">
        <v>0</v>
      </c>
      <c r="BI24" s="231">
        <f>SUM(BJ24:BK24)</f>
        <v>0</v>
      </c>
      <c r="BJ24" s="231">
        <v>0</v>
      </c>
      <c r="BK24" s="231">
        <v>0</v>
      </c>
      <c r="BL24" s="231">
        <f>SUM(BM24:BN24)</f>
        <v>0</v>
      </c>
      <c r="BM24" s="231">
        <v>0</v>
      </c>
      <c r="BN24" s="230">
        <v>0</v>
      </c>
      <c r="BO24" s="2"/>
      <c r="BP24" s="228"/>
      <c r="BQ24" s="229" t="s">
        <v>51</v>
      </c>
      <c r="BR24" s="231">
        <f>SUM(BS24:BT24)</f>
        <v>0</v>
      </c>
      <c r="BS24" s="231">
        <v>0</v>
      </c>
      <c r="BT24" s="231">
        <v>0</v>
      </c>
      <c r="BU24" s="231">
        <f>SUM(BV24:BW24)</f>
        <v>0</v>
      </c>
      <c r="BV24" s="231">
        <v>0</v>
      </c>
      <c r="BW24" s="231">
        <v>0</v>
      </c>
      <c r="BX24" s="231">
        <f>SUM(BY24:BZ24)</f>
        <v>0</v>
      </c>
      <c r="BY24" s="231">
        <v>0</v>
      </c>
      <c r="BZ24" s="231">
        <v>0</v>
      </c>
      <c r="CA24" s="231">
        <f>SUM(CB24:CC24)</f>
        <v>0</v>
      </c>
      <c r="CB24" s="231">
        <v>0</v>
      </c>
      <c r="CC24" s="231">
        <v>0</v>
      </c>
      <c r="CD24" s="231">
        <f>SUM(CE24:CF24)</f>
        <v>0</v>
      </c>
      <c r="CE24" s="231">
        <v>0</v>
      </c>
      <c r="CF24" s="231">
        <v>0</v>
      </c>
      <c r="CG24" s="231">
        <f>SUM(CH24:CI24)</f>
        <v>0</v>
      </c>
      <c r="CH24" s="231">
        <v>0</v>
      </c>
      <c r="CI24" s="230">
        <v>0</v>
      </c>
      <c r="CJ24" s="231">
        <f>SUM(CK24:CL24)</f>
        <v>0</v>
      </c>
      <c r="CK24" s="231">
        <v>0</v>
      </c>
      <c r="CL24" s="231">
        <v>0</v>
      </c>
      <c r="CM24" s="231">
        <f>SUM(CN24:CO24)</f>
        <v>0</v>
      </c>
      <c r="CN24" s="231">
        <v>0</v>
      </c>
      <c r="CO24" s="230">
        <v>0</v>
      </c>
      <c r="CP24" s="231">
        <f>SUM(CQ24:CR24)</f>
        <v>0</v>
      </c>
      <c r="CQ24" s="231">
        <v>0</v>
      </c>
      <c r="CR24" s="231">
        <v>0</v>
      </c>
      <c r="CS24" s="231">
        <f>SUM(CT24:CU24)</f>
        <v>0</v>
      </c>
      <c r="CT24" s="231">
        <v>0</v>
      </c>
      <c r="CU24" s="231">
        <v>0</v>
      </c>
      <c r="CV24" s="231">
        <f>SUM(CW24:CX24)</f>
        <v>0</v>
      </c>
      <c r="CW24" s="231">
        <v>0</v>
      </c>
      <c r="CX24" s="231">
        <v>0</v>
      </c>
      <c r="CY24" s="231">
        <f>SUM(CZ24:DA24)</f>
        <v>0</v>
      </c>
      <c r="CZ24" s="231">
        <v>0</v>
      </c>
      <c r="DA24" s="230">
        <v>0</v>
      </c>
      <c r="DB24" s="2"/>
      <c r="DC24" s="228"/>
      <c r="DD24" s="229" t="s">
        <v>51</v>
      </c>
      <c r="DE24" s="231">
        <f>SUM(DF24:DG24)</f>
        <v>0</v>
      </c>
      <c r="DF24" s="231">
        <v>0</v>
      </c>
      <c r="DG24" s="231">
        <v>0</v>
      </c>
      <c r="DH24" s="231">
        <f>SUM(DI24:DJ24)</f>
        <v>0</v>
      </c>
      <c r="DI24" s="231">
        <v>0</v>
      </c>
      <c r="DJ24" s="231">
        <v>0</v>
      </c>
      <c r="DK24" s="231">
        <f>SUM(DL24:DM24)</f>
        <v>0</v>
      </c>
      <c r="DL24" s="231">
        <v>0</v>
      </c>
      <c r="DM24" s="231">
        <v>0</v>
      </c>
      <c r="DN24" s="231">
        <f>SUM(DO24:DP24)</f>
        <v>0</v>
      </c>
      <c r="DO24" s="231">
        <v>0</v>
      </c>
      <c r="DP24" s="231">
        <v>0</v>
      </c>
      <c r="DQ24" s="231">
        <f>SUM(DR24:DS24)</f>
        <v>0</v>
      </c>
      <c r="DR24" s="231">
        <v>0</v>
      </c>
      <c r="DS24" s="231">
        <v>0</v>
      </c>
      <c r="DT24" s="231">
        <f>SUM(DU24:DV24)</f>
        <v>0</v>
      </c>
      <c r="DU24" s="231">
        <v>0</v>
      </c>
      <c r="DV24" s="230">
        <v>0</v>
      </c>
      <c r="DW24" s="231">
        <f>SUM(DX24:DY24)</f>
        <v>0</v>
      </c>
      <c r="DX24" s="231">
        <v>0</v>
      </c>
      <c r="DY24" s="231">
        <v>0</v>
      </c>
      <c r="DZ24" s="231">
        <f>SUM(EA24:EB24)</f>
        <v>0</v>
      </c>
      <c r="EA24" s="231">
        <v>0</v>
      </c>
      <c r="EB24" s="230">
        <v>0</v>
      </c>
      <c r="EC24" s="231">
        <f>SUM(ED24:EE24)</f>
        <v>0</v>
      </c>
      <c r="ED24" s="231">
        <v>0</v>
      </c>
      <c r="EE24" s="231">
        <v>0</v>
      </c>
      <c r="EF24" s="231">
        <f>SUM(EG24:EH24)</f>
        <v>0</v>
      </c>
      <c r="EG24" s="231">
        <v>0</v>
      </c>
      <c r="EH24" s="231">
        <v>0</v>
      </c>
      <c r="EI24" s="231">
        <f>SUM(EJ24:EK24)</f>
        <v>0</v>
      </c>
      <c r="EJ24" s="231">
        <v>0</v>
      </c>
      <c r="EK24" s="231">
        <v>0</v>
      </c>
      <c r="EL24" s="231">
        <f>SUM(EM24:EN24)</f>
        <v>0</v>
      </c>
      <c r="EM24" s="231">
        <v>0</v>
      </c>
      <c r="EN24" s="230">
        <v>0</v>
      </c>
    </row>
    <row r="25" spans="1:144" ht="19.5" customHeight="1">
      <c r="A25" s="2"/>
      <c r="B25" s="421" t="s">
        <v>84</v>
      </c>
      <c r="C25" s="423"/>
      <c r="D25" s="163">
        <f t="shared" ref="D25:AG25" si="69">SUM(D26:D27)</f>
        <v>39</v>
      </c>
      <c r="E25" s="163">
        <f t="shared" si="69"/>
        <v>21</v>
      </c>
      <c r="F25" s="163">
        <f t="shared" si="69"/>
        <v>18</v>
      </c>
      <c r="G25" s="162">
        <f t="shared" si="69"/>
        <v>23</v>
      </c>
      <c r="H25" s="162">
        <f t="shared" si="69"/>
        <v>15</v>
      </c>
      <c r="I25" s="162">
        <f t="shared" si="69"/>
        <v>8</v>
      </c>
      <c r="J25" s="162">
        <f>SUM(J26:J27)</f>
        <v>0</v>
      </c>
      <c r="K25" s="163">
        <f t="shared" si="69"/>
        <v>0</v>
      </c>
      <c r="L25" s="163">
        <f t="shared" si="69"/>
        <v>0</v>
      </c>
      <c r="M25" s="162">
        <f>SUM(M26:M27)</f>
        <v>0</v>
      </c>
      <c r="N25" s="162">
        <f t="shared" si="69"/>
        <v>0</v>
      </c>
      <c r="O25" s="162">
        <f t="shared" si="69"/>
        <v>0</v>
      </c>
      <c r="P25" s="162">
        <f>SUM(P26:P27)</f>
        <v>0</v>
      </c>
      <c r="Q25" s="162">
        <f t="shared" si="69"/>
        <v>0</v>
      </c>
      <c r="R25" s="162">
        <f t="shared" si="69"/>
        <v>0</v>
      </c>
      <c r="S25" s="162">
        <f>SUM(S26:S27)</f>
        <v>0</v>
      </c>
      <c r="T25" s="163">
        <f t="shared" si="69"/>
        <v>0</v>
      </c>
      <c r="U25" s="162">
        <f t="shared" si="69"/>
        <v>0</v>
      </c>
      <c r="V25" s="162">
        <f>SUM(V26:V27)</f>
        <v>0</v>
      </c>
      <c r="W25" s="163">
        <f t="shared" si="69"/>
        <v>0</v>
      </c>
      <c r="X25" s="162">
        <f t="shared" si="69"/>
        <v>0</v>
      </c>
      <c r="Y25" s="162">
        <f>SUM(Y26:Y27)</f>
        <v>0</v>
      </c>
      <c r="Z25" s="163">
        <f t="shared" si="69"/>
        <v>0</v>
      </c>
      <c r="AA25" s="163">
        <f t="shared" si="69"/>
        <v>0</v>
      </c>
      <c r="AB25" s="162">
        <f>SUM(AB26:AB27)</f>
        <v>5</v>
      </c>
      <c r="AC25" s="162">
        <f t="shared" si="69"/>
        <v>5</v>
      </c>
      <c r="AD25" s="163">
        <f t="shared" si="69"/>
        <v>0</v>
      </c>
      <c r="AE25" s="162">
        <f>SUM(AE26:AE27)</f>
        <v>2</v>
      </c>
      <c r="AF25" s="163">
        <f t="shared" si="69"/>
        <v>2</v>
      </c>
      <c r="AG25" s="162">
        <f t="shared" si="69"/>
        <v>0</v>
      </c>
      <c r="AH25" s="164"/>
      <c r="AI25" s="421" t="s">
        <v>84</v>
      </c>
      <c r="AJ25" s="423"/>
      <c r="AK25" s="162">
        <f>SUM(AK26:AK27)</f>
        <v>8</v>
      </c>
      <c r="AL25" s="163">
        <f t="shared" ref="AL25:BN25" si="70">SUM(AL26:AL27)</f>
        <v>3</v>
      </c>
      <c r="AM25" s="162">
        <f t="shared" si="70"/>
        <v>5</v>
      </c>
      <c r="AN25" s="162">
        <f t="shared" si="70"/>
        <v>6</v>
      </c>
      <c r="AO25" s="163">
        <f t="shared" si="70"/>
        <v>3</v>
      </c>
      <c r="AP25" s="162">
        <f t="shared" si="70"/>
        <v>3</v>
      </c>
      <c r="AQ25" s="162">
        <f t="shared" si="70"/>
        <v>0</v>
      </c>
      <c r="AR25" s="162">
        <f t="shared" si="70"/>
        <v>0</v>
      </c>
      <c r="AS25" s="163">
        <f t="shared" si="70"/>
        <v>0</v>
      </c>
      <c r="AT25" s="162">
        <f t="shared" si="70"/>
        <v>0</v>
      </c>
      <c r="AU25" s="163">
        <f t="shared" si="70"/>
        <v>0</v>
      </c>
      <c r="AV25" s="162">
        <f t="shared" si="70"/>
        <v>0</v>
      </c>
      <c r="AW25" s="162">
        <f t="shared" si="70"/>
        <v>0</v>
      </c>
      <c r="AX25" s="162">
        <f t="shared" si="70"/>
        <v>0</v>
      </c>
      <c r="AY25" s="162">
        <f t="shared" si="70"/>
        <v>0</v>
      </c>
      <c r="AZ25" s="162">
        <f t="shared" si="70"/>
        <v>0</v>
      </c>
      <c r="BA25" s="162">
        <f t="shared" si="70"/>
        <v>0</v>
      </c>
      <c r="BB25" s="162">
        <f t="shared" si="70"/>
        <v>0</v>
      </c>
      <c r="BC25" s="162">
        <f t="shared" si="70"/>
        <v>1</v>
      </c>
      <c r="BD25" s="162">
        <f t="shared" si="70"/>
        <v>1</v>
      </c>
      <c r="BE25" s="163">
        <f t="shared" si="70"/>
        <v>0</v>
      </c>
      <c r="BF25" s="162">
        <f t="shared" si="70"/>
        <v>1</v>
      </c>
      <c r="BG25" s="163">
        <f t="shared" si="70"/>
        <v>1</v>
      </c>
      <c r="BH25" s="162">
        <f t="shared" si="70"/>
        <v>0</v>
      </c>
      <c r="BI25" s="162">
        <f t="shared" si="70"/>
        <v>8</v>
      </c>
      <c r="BJ25" s="163">
        <f t="shared" si="70"/>
        <v>5</v>
      </c>
      <c r="BK25" s="162">
        <f t="shared" si="70"/>
        <v>3</v>
      </c>
      <c r="BL25" s="162">
        <f t="shared" si="70"/>
        <v>6</v>
      </c>
      <c r="BM25" s="163">
        <f t="shared" si="70"/>
        <v>3</v>
      </c>
      <c r="BN25" s="162">
        <f t="shared" si="70"/>
        <v>3</v>
      </c>
      <c r="BO25" s="164"/>
      <c r="BP25" s="421" t="s">
        <v>84</v>
      </c>
      <c r="BQ25" s="423"/>
      <c r="BR25" s="162">
        <f>SUM(BR26:BR27)</f>
        <v>0</v>
      </c>
      <c r="BS25" s="162">
        <f t="shared" ref="BS25:DA25" si="71">SUM(BS26:BS27)</f>
        <v>0</v>
      </c>
      <c r="BT25" s="163">
        <f t="shared" si="71"/>
        <v>0</v>
      </c>
      <c r="BU25" s="162">
        <f t="shared" si="71"/>
        <v>0</v>
      </c>
      <c r="BV25" s="163">
        <f t="shared" si="71"/>
        <v>0</v>
      </c>
      <c r="BW25" s="162">
        <f t="shared" si="71"/>
        <v>0</v>
      </c>
      <c r="BX25" s="162">
        <f t="shared" si="71"/>
        <v>0</v>
      </c>
      <c r="BY25" s="163">
        <f t="shared" si="71"/>
        <v>0</v>
      </c>
      <c r="BZ25" s="163">
        <f t="shared" si="71"/>
        <v>0</v>
      </c>
      <c r="CA25" s="162">
        <f t="shared" si="71"/>
        <v>0</v>
      </c>
      <c r="CB25" s="163">
        <f t="shared" si="71"/>
        <v>0</v>
      </c>
      <c r="CC25" s="162">
        <f t="shared" si="71"/>
        <v>0</v>
      </c>
      <c r="CD25" s="162">
        <f t="shared" si="71"/>
        <v>0</v>
      </c>
      <c r="CE25" s="162">
        <f t="shared" si="71"/>
        <v>0</v>
      </c>
      <c r="CF25" s="162">
        <f t="shared" si="71"/>
        <v>0</v>
      </c>
      <c r="CG25" s="162">
        <f t="shared" si="71"/>
        <v>0</v>
      </c>
      <c r="CH25" s="163">
        <f t="shared" si="71"/>
        <v>0</v>
      </c>
      <c r="CI25" s="162">
        <f t="shared" si="71"/>
        <v>0</v>
      </c>
      <c r="CJ25" s="162">
        <f t="shared" si="71"/>
        <v>4</v>
      </c>
      <c r="CK25" s="162">
        <f t="shared" si="71"/>
        <v>2</v>
      </c>
      <c r="CL25" s="163">
        <f t="shared" si="71"/>
        <v>2</v>
      </c>
      <c r="CM25" s="162">
        <f t="shared" si="71"/>
        <v>3</v>
      </c>
      <c r="CN25" s="162">
        <f t="shared" si="71"/>
        <v>2</v>
      </c>
      <c r="CO25" s="162">
        <f t="shared" si="71"/>
        <v>1</v>
      </c>
      <c r="CP25" s="162">
        <f t="shared" si="71"/>
        <v>3</v>
      </c>
      <c r="CQ25" s="162">
        <f t="shared" si="71"/>
        <v>2</v>
      </c>
      <c r="CR25" s="163">
        <f t="shared" si="71"/>
        <v>1</v>
      </c>
      <c r="CS25" s="162">
        <f t="shared" si="71"/>
        <v>3</v>
      </c>
      <c r="CT25" s="162">
        <f t="shared" si="71"/>
        <v>2</v>
      </c>
      <c r="CU25" s="163">
        <f t="shared" si="71"/>
        <v>1</v>
      </c>
      <c r="CV25" s="162">
        <f t="shared" si="71"/>
        <v>0</v>
      </c>
      <c r="CW25" s="162">
        <f t="shared" si="71"/>
        <v>0</v>
      </c>
      <c r="CX25" s="163">
        <f t="shared" si="71"/>
        <v>0</v>
      </c>
      <c r="CY25" s="162">
        <f t="shared" si="71"/>
        <v>0</v>
      </c>
      <c r="CZ25" s="162">
        <f t="shared" si="71"/>
        <v>0</v>
      </c>
      <c r="DA25" s="162">
        <f t="shared" si="71"/>
        <v>0</v>
      </c>
      <c r="DB25" s="164"/>
      <c r="DC25" s="421" t="s">
        <v>84</v>
      </c>
      <c r="DD25" s="423"/>
      <c r="DE25" s="162">
        <f>SUM(DE26:DE27)</f>
        <v>1</v>
      </c>
      <c r="DF25" s="163">
        <f t="shared" ref="DF25:EN25" si="72">SUM(DF26:DF27)</f>
        <v>0</v>
      </c>
      <c r="DG25" s="163">
        <f t="shared" si="72"/>
        <v>1</v>
      </c>
      <c r="DH25" s="162">
        <f t="shared" si="72"/>
        <v>0</v>
      </c>
      <c r="DI25" s="163">
        <f t="shared" si="72"/>
        <v>0</v>
      </c>
      <c r="DJ25" s="162">
        <f t="shared" si="72"/>
        <v>0</v>
      </c>
      <c r="DK25" s="162">
        <f t="shared" si="72"/>
        <v>2</v>
      </c>
      <c r="DL25" s="163">
        <f t="shared" si="72"/>
        <v>0</v>
      </c>
      <c r="DM25" s="163">
        <f t="shared" si="72"/>
        <v>2</v>
      </c>
      <c r="DN25" s="162">
        <f t="shared" si="72"/>
        <v>0</v>
      </c>
      <c r="DO25" s="163">
        <f t="shared" si="72"/>
        <v>0</v>
      </c>
      <c r="DP25" s="163">
        <f t="shared" si="72"/>
        <v>0</v>
      </c>
      <c r="DQ25" s="162">
        <f t="shared" si="72"/>
        <v>4</v>
      </c>
      <c r="DR25" s="163">
        <f t="shared" si="72"/>
        <v>0</v>
      </c>
      <c r="DS25" s="163">
        <f t="shared" si="72"/>
        <v>4</v>
      </c>
      <c r="DT25" s="162">
        <f t="shared" si="72"/>
        <v>0</v>
      </c>
      <c r="DU25" s="163">
        <f t="shared" si="72"/>
        <v>0</v>
      </c>
      <c r="DV25" s="162">
        <f t="shared" si="72"/>
        <v>0</v>
      </c>
      <c r="DW25" s="162">
        <f t="shared" si="72"/>
        <v>3</v>
      </c>
      <c r="DX25" s="163">
        <f t="shared" si="72"/>
        <v>3</v>
      </c>
      <c r="DY25" s="163">
        <f t="shared" si="72"/>
        <v>0</v>
      </c>
      <c r="DZ25" s="162">
        <f t="shared" si="72"/>
        <v>2</v>
      </c>
      <c r="EA25" s="163">
        <f t="shared" si="72"/>
        <v>2</v>
      </c>
      <c r="EB25" s="162">
        <f t="shared" si="72"/>
        <v>0</v>
      </c>
      <c r="EC25" s="162">
        <f t="shared" si="72"/>
        <v>0</v>
      </c>
      <c r="ED25" s="162">
        <f t="shared" si="72"/>
        <v>0</v>
      </c>
      <c r="EE25" s="163">
        <f t="shared" si="72"/>
        <v>0</v>
      </c>
      <c r="EF25" s="162">
        <f t="shared" si="72"/>
        <v>0</v>
      </c>
      <c r="EG25" s="163">
        <f t="shared" si="72"/>
        <v>0</v>
      </c>
      <c r="EH25" s="163">
        <f t="shared" si="72"/>
        <v>0</v>
      </c>
      <c r="EI25" s="162">
        <f t="shared" si="72"/>
        <v>39</v>
      </c>
      <c r="EJ25" s="163">
        <f t="shared" si="72"/>
        <v>21</v>
      </c>
      <c r="EK25" s="163">
        <f t="shared" si="72"/>
        <v>18</v>
      </c>
      <c r="EL25" s="162">
        <f t="shared" si="72"/>
        <v>0</v>
      </c>
      <c r="EM25" s="163">
        <f t="shared" si="72"/>
        <v>0</v>
      </c>
      <c r="EN25" s="162">
        <f t="shared" si="72"/>
        <v>0</v>
      </c>
    </row>
    <row r="26" spans="1:144" s="220" customFormat="1" ht="19.5" customHeight="1">
      <c r="A26" s="2"/>
      <c r="B26" s="274"/>
      <c r="C26" s="216" t="s">
        <v>191</v>
      </c>
      <c r="D26" s="218">
        <f t="shared" si="65"/>
        <v>25</v>
      </c>
      <c r="E26" s="218">
        <f t="shared" ref="E26:E27" si="73">K26+Q26+W26+AC26+AL26+AR26+AX26+BD26+BJ26+BS26+BY26+CE26+CK26+CQ26+CW26+DF26+DL26+DR26+DX26+ED26</f>
        <v>11</v>
      </c>
      <c r="F26" s="218">
        <f>L26+R26+X26+AD26+AM26+AS26+AY26+BE26+BK26+BT26+BZ26+CF26+CL26+CR26+CX26+DG26+DM26+DS26+DY26+EE26</f>
        <v>14</v>
      </c>
      <c r="G26" s="218">
        <f>SUM(H26:I26)</f>
        <v>10</v>
      </c>
      <c r="H26" s="218">
        <f t="shared" si="68"/>
        <v>6</v>
      </c>
      <c r="I26" s="218">
        <f>O26+U26+AA26+AG26+AP26+AV26+BB26+BH26+BN26+BW26+CC26+CI26+CO26+CU26+DA26+DJ26+DP26+DV26+EB26+EH26</f>
        <v>4</v>
      </c>
      <c r="J26" s="218">
        <f>SUM(K26:L26)</f>
        <v>0</v>
      </c>
      <c r="K26" s="217">
        <v>0</v>
      </c>
      <c r="L26" s="218">
        <v>0</v>
      </c>
      <c r="M26" s="218">
        <f>SUM(N26:O26)</f>
        <v>0</v>
      </c>
      <c r="N26" s="217">
        <v>0</v>
      </c>
      <c r="O26" s="217">
        <v>0</v>
      </c>
      <c r="P26" s="218">
        <f>SUM(Q26:R26)</f>
        <v>0</v>
      </c>
      <c r="Q26" s="217">
        <v>0</v>
      </c>
      <c r="R26" s="217">
        <v>0</v>
      </c>
      <c r="S26" s="218">
        <f>SUM(T26:U26)</f>
        <v>0</v>
      </c>
      <c r="T26" s="218">
        <v>0</v>
      </c>
      <c r="U26" s="217">
        <v>0</v>
      </c>
      <c r="V26" s="218">
        <f>SUM(W26:X26)</f>
        <v>0</v>
      </c>
      <c r="W26" s="217">
        <v>0</v>
      </c>
      <c r="X26" s="218">
        <v>0</v>
      </c>
      <c r="Y26" s="218">
        <f>SUM(Z26:AA26)</f>
        <v>0</v>
      </c>
      <c r="Z26" s="218">
        <v>0</v>
      </c>
      <c r="AA26" s="218">
        <v>0</v>
      </c>
      <c r="AB26" s="218">
        <f>SUM(AC26:AD26)</f>
        <v>3</v>
      </c>
      <c r="AC26" s="218">
        <v>3</v>
      </c>
      <c r="AD26" s="217">
        <v>0</v>
      </c>
      <c r="AE26" s="218">
        <f>SUM(AF26:AG26)</f>
        <v>0</v>
      </c>
      <c r="AF26" s="218">
        <v>0</v>
      </c>
      <c r="AG26" s="217">
        <v>0</v>
      </c>
      <c r="AH26" s="2"/>
      <c r="AI26" s="274"/>
      <c r="AJ26" s="216" t="s">
        <v>191</v>
      </c>
      <c r="AK26" s="218">
        <f>SUM(AL26:AM26)</f>
        <v>8</v>
      </c>
      <c r="AL26" s="217">
        <v>3</v>
      </c>
      <c r="AM26" s="217">
        <v>5</v>
      </c>
      <c r="AN26" s="218">
        <f>SUM(AO26:AP26)</f>
        <v>6</v>
      </c>
      <c r="AO26" s="218">
        <v>3</v>
      </c>
      <c r="AP26" s="217">
        <v>3</v>
      </c>
      <c r="AQ26" s="218">
        <f>SUM(AR26:AS26)</f>
        <v>0</v>
      </c>
      <c r="AR26" s="217">
        <v>0</v>
      </c>
      <c r="AS26" s="218">
        <v>0</v>
      </c>
      <c r="AT26" s="218">
        <f>SUM(AU26:AV26)</f>
        <v>0</v>
      </c>
      <c r="AU26" s="217">
        <v>0</v>
      </c>
      <c r="AV26" s="217">
        <v>0</v>
      </c>
      <c r="AW26" s="218">
        <f>SUM(AX26:AY26)</f>
        <v>0</v>
      </c>
      <c r="AX26" s="218">
        <v>0</v>
      </c>
      <c r="AY26" s="217">
        <v>0</v>
      </c>
      <c r="AZ26" s="218">
        <f>SUM(BA26:BB26)</f>
        <v>0</v>
      </c>
      <c r="BA26" s="218">
        <v>0</v>
      </c>
      <c r="BB26" s="217">
        <v>0</v>
      </c>
      <c r="BC26" s="218">
        <f>SUM(BD26:BE26)</f>
        <v>0</v>
      </c>
      <c r="BD26" s="217">
        <v>0</v>
      </c>
      <c r="BE26" s="218">
        <v>0</v>
      </c>
      <c r="BF26" s="218">
        <f>SUM(BG26:BH26)</f>
        <v>0</v>
      </c>
      <c r="BG26" s="217">
        <v>0</v>
      </c>
      <c r="BH26" s="218">
        <v>0</v>
      </c>
      <c r="BI26" s="218">
        <f>SUM(BJ26:BK26)</f>
        <v>5</v>
      </c>
      <c r="BJ26" s="217">
        <v>4</v>
      </c>
      <c r="BK26" s="218">
        <v>1</v>
      </c>
      <c r="BL26" s="218">
        <f>SUM(BM26:BN26)</f>
        <v>3</v>
      </c>
      <c r="BM26" s="218">
        <v>2</v>
      </c>
      <c r="BN26" s="217">
        <v>1</v>
      </c>
      <c r="BO26" s="2"/>
      <c r="BP26" s="274"/>
      <c r="BQ26" s="216" t="s">
        <v>191</v>
      </c>
      <c r="BR26" s="218">
        <f>SUM(BS26:BT26)</f>
        <v>0</v>
      </c>
      <c r="BS26" s="218">
        <v>0</v>
      </c>
      <c r="BT26" s="218">
        <v>0</v>
      </c>
      <c r="BU26" s="218">
        <f>SUM(BV26:BW26)</f>
        <v>0</v>
      </c>
      <c r="BV26" s="218">
        <v>0</v>
      </c>
      <c r="BW26" s="218">
        <v>0</v>
      </c>
      <c r="BX26" s="218">
        <f>SUM(BY26:BZ26)</f>
        <v>0</v>
      </c>
      <c r="BY26" s="217">
        <v>0</v>
      </c>
      <c r="BZ26" s="217">
        <v>0</v>
      </c>
      <c r="CA26" s="218">
        <f>SUM(CB26:CC26)</f>
        <v>0</v>
      </c>
      <c r="CB26" s="217">
        <v>0</v>
      </c>
      <c r="CC26" s="217">
        <v>0</v>
      </c>
      <c r="CD26" s="218">
        <f>SUM(CE26:CF26)</f>
        <v>0</v>
      </c>
      <c r="CE26" s="218">
        <v>0</v>
      </c>
      <c r="CF26" s="218">
        <v>0</v>
      </c>
      <c r="CG26" s="218">
        <f>SUM(CH26:CI26)</f>
        <v>0</v>
      </c>
      <c r="CH26" s="218">
        <v>0</v>
      </c>
      <c r="CI26" s="217">
        <v>0</v>
      </c>
      <c r="CJ26" s="218">
        <f>SUM(CK26:CL26)</f>
        <v>2</v>
      </c>
      <c r="CK26" s="217">
        <v>1</v>
      </c>
      <c r="CL26" s="217">
        <v>1</v>
      </c>
      <c r="CM26" s="218">
        <f>SUM(CN26:CO26)</f>
        <v>1</v>
      </c>
      <c r="CN26" s="218">
        <v>1</v>
      </c>
      <c r="CO26" s="217">
        <v>0</v>
      </c>
      <c r="CP26" s="218">
        <f>SUM(CQ26:CR26)</f>
        <v>0</v>
      </c>
      <c r="CQ26" s="217">
        <v>0</v>
      </c>
      <c r="CR26" s="217">
        <v>0</v>
      </c>
      <c r="CS26" s="218">
        <f>SUM(CT26:CU26)</f>
        <v>0</v>
      </c>
      <c r="CT26" s="218">
        <v>0</v>
      </c>
      <c r="CU26" s="217">
        <v>0</v>
      </c>
      <c r="CV26" s="218">
        <f>SUM(CW26:CX26)</f>
        <v>0</v>
      </c>
      <c r="CW26" s="217">
        <v>0</v>
      </c>
      <c r="CX26" s="217">
        <v>0</v>
      </c>
      <c r="CY26" s="218">
        <f>SUM(CZ26:DA26)</f>
        <v>0</v>
      </c>
      <c r="CZ26" s="217">
        <v>0</v>
      </c>
      <c r="DA26" s="217">
        <v>0</v>
      </c>
      <c r="DB26" s="2"/>
      <c r="DC26" s="274"/>
      <c r="DD26" s="216" t="s">
        <v>191</v>
      </c>
      <c r="DE26" s="218">
        <f>SUM(DF26:DG26)</f>
        <v>1</v>
      </c>
      <c r="DF26" s="218">
        <v>0</v>
      </c>
      <c r="DG26" s="218">
        <v>1</v>
      </c>
      <c r="DH26" s="218">
        <f>SUM(DI26:DJ26)</f>
        <v>0</v>
      </c>
      <c r="DI26" s="218">
        <v>0</v>
      </c>
      <c r="DJ26" s="218">
        <v>0</v>
      </c>
      <c r="DK26" s="218">
        <f>SUM(DL26:DM26)</f>
        <v>2</v>
      </c>
      <c r="DL26" s="217">
        <v>0</v>
      </c>
      <c r="DM26" s="217">
        <v>2</v>
      </c>
      <c r="DN26" s="218">
        <f>SUM(DO26:DP26)</f>
        <v>0</v>
      </c>
      <c r="DO26" s="217">
        <v>0</v>
      </c>
      <c r="DP26" s="217">
        <v>0</v>
      </c>
      <c r="DQ26" s="218">
        <f>SUM(DR26:DS26)</f>
        <v>4</v>
      </c>
      <c r="DR26" s="217">
        <v>0</v>
      </c>
      <c r="DS26" s="218">
        <v>4</v>
      </c>
      <c r="DT26" s="218">
        <f>SUM(DU26:DV26)</f>
        <v>0</v>
      </c>
      <c r="DU26" s="217">
        <v>0</v>
      </c>
      <c r="DV26" s="217">
        <v>0</v>
      </c>
      <c r="DW26" s="218">
        <f>SUM(DX26:DY26)</f>
        <v>0</v>
      </c>
      <c r="DX26" s="217">
        <v>0</v>
      </c>
      <c r="DY26" s="217">
        <v>0</v>
      </c>
      <c r="DZ26" s="218">
        <f>SUM(EA26:EB26)</f>
        <v>0</v>
      </c>
      <c r="EA26" s="217">
        <v>0</v>
      </c>
      <c r="EB26" s="217">
        <v>0</v>
      </c>
      <c r="EC26" s="218">
        <f>SUM(ED26:EE26)</f>
        <v>0</v>
      </c>
      <c r="ED26" s="217">
        <v>0</v>
      </c>
      <c r="EE26" s="217">
        <v>0</v>
      </c>
      <c r="EF26" s="218">
        <f>SUM(EG26:EH26)</f>
        <v>0</v>
      </c>
      <c r="EG26" s="217">
        <v>0</v>
      </c>
      <c r="EH26" s="217">
        <v>0</v>
      </c>
      <c r="EI26" s="218">
        <f>SUM(EJ26:EK26)</f>
        <v>25</v>
      </c>
      <c r="EJ26" s="218">
        <v>11</v>
      </c>
      <c r="EK26" s="217">
        <v>14</v>
      </c>
      <c r="EL26" s="218">
        <f>SUM(EM26:EN26)</f>
        <v>0</v>
      </c>
      <c r="EM26" s="218">
        <v>0</v>
      </c>
      <c r="EN26" s="217">
        <v>0</v>
      </c>
    </row>
    <row r="27" spans="1:144" s="232" customFormat="1" ht="19.5" customHeight="1">
      <c r="A27" s="2"/>
      <c r="B27" s="275"/>
      <c r="C27" s="229" t="s">
        <v>62</v>
      </c>
      <c r="D27" s="231">
        <f t="shared" si="65"/>
        <v>14</v>
      </c>
      <c r="E27" s="231">
        <f t="shared" si="73"/>
        <v>10</v>
      </c>
      <c r="F27" s="231">
        <f>L27+R27+X27+AD27+AM27+AS27+AY27+BE27+BK27+BT27+BZ27+CF27+CL27+CR27+CX27+DG27+DM27+DS27+DY27+EE27</f>
        <v>4</v>
      </c>
      <c r="G27" s="231">
        <f>SUM(H27:I27)</f>
        <v>13</v>
      </c>
      <c r="H27" s="231">
        <f t="shared" si="68"/>
        <v>9</v>
      </c>
      <c r="I27" s="231">
        <f>O27+U27+AA27+AG27+AP27+AV27+BB27+BH27+BN27+BW27+CC27+CI27+CO27+CU27+DA27+DJ27+DP27+DV27+EB27+EH27</f>
        <v>4</v>
      </c>
      <c r="J27" s="231">
        <f>SUM(K27:L27)</f>
        <v>0</v>
      </c>
      <c r="K27" s="231">
        <v>0</v>
      </c>
      <c r="L27" s="231">
        <v>0</v>
      </c>
      <c r="M27" s="231">
        <f>SUM(N27:O27)</f>
        <v>0</v>
      </c>
      <c r="N27" s="231">
        <v>0</v>
      </c>
      <c r="O27" s="230">
        <v>0</v>
      </c>
      <c r="P27" s="231">
        <f>SUM(Q27:R27)</f>
        <v>0</v>
      </c>
      <c r="Q27" s="230">
        <v>0</v>
      </c>
      <c r="R27" s="230">
        <v>0</v>
      </c>
      <c r="S27" s="231">
        <f>SUM(T27:U27)</f>
        <v>0</v>
      </c>
      <c r="T27" s="231">
        <v>0</v>
      </c>
      <c r="U27" s="231">
        <v>0</v>
      </c>
      <c r="V27" s="231">
        <f>SUM(W27:X27)</f>
        <v>0</v>
      </c>
      <c r="W27" s="231">
        <v>0</v>
      </c>
      <c r="X27" s="230">
        <v>0</v>
      </c>
      <c r="Y27" s="231">
        <f>SUM(Z27:AA27)</f>
        <v>0</v>
      </c>
      <c r="Z27" s="231">
        <v>0</v>
      </c>
      <c r="AA27" s="231">
        <v>0</v>
      </c>
      <c r="AB27" s="231">
        <f>SUM(AC27:AD27)</f>
        <v>2</v>
      </c>
      <c r="AC27" s="231">
        <v>2</v>
      </c>
      <c r="AD27" s="231">
        <v>0</v>
      </c>
      <c r="AE27" s="231">
        <f>SUM(AF27:AG27)</f>
        <v>2</v>
      </c>
      <c r="AF27" s="231">
        <v>2</v>
      </c>
      <c r="AG27" s="230">
        <v>0</v>
      </c>
      <c r="AH27" s="2"/>
      <c r="AI27" s="275"/>
      <c r="AJ27" s="229" t="s">
        <v>62</v>
      </c>
      <c r="AK27" s="231">
        <f>SUM(AL27:AM27)</f>
        <v>0</v>
      </c>
      <c r="AL27" s="231">
        <v>0</v>
      </c>
      <c r="AM27" s="230">
        <v>0</v>
      </c>
      <c r="AN27" s="231">
        <f>SUM(AO27:AP27)</f>
        <v>0</v>
      </c>
      <c r="AO27" s="231">
        <v>0</v>
      </c>
      <c r="AP27" s="231">
        <v>0</v>
      </c>
      <c r="AQ27" s="231">
        <f>SUM(AR27:AS27)</f>
        <v>0</v>
      </c>
      <c r="AR27" s="231">
        <v>0</v>
      </c>
      <c r="AS27" s="231">
        <v>0</v>
      </c>
      <c r="AT27" s="231">
        <f>SUM(AU27:AV27)</f>
        <v>0</v>
      </c>
      <c r="AU27" s="231">
        <v>0</v>
      </c>
      <c r="AV27" s="230">
        <v>0</v>
      </c>
      <c r="AW27" s="231">
        <f>SUM(AX27:AY27)</f>
        <v>0</v>
      </c>
      <c r="AX27" s="231">
        <v>0</v>
      </c>
      <c r="AY27" s="230">
        <v>0</v>
      </c>
      <c r="AZ27" s="231">
        <f>SUM(BA27:BB27)</f>
        <v>0</v>
      </c>
      <c r="BA27" s="231">
        <v>0</v>
      </c>
      <c r="BB27" s="230">
        <v>0</v>
      </c>
      <c r="BC27" s="231">
        <f>SUM(BD27:BE27)</f>
        <v>1</v>
      </c>
      <c r="BD27" s="231">
        <v>1</v>
      </c>
      <c r="BE27" s="231">
        <v>0</v>
      </c>
      <c r="BF27" s="231">
        <f>SUM(BG27:BH27)</f>
        <v>1</v>
      </c>
      <c r="BG27" s="231">
        <v>1</v>
      </c>
      <c r="BH27" s="231">
        <v>0</v>
      </c>
      <c r="BI27" s="231">
        <f>SUM(BJ27:BK27)</f>
        <v>3</v>
      </c>
      <c r="BJ27" s="231">
        <v>1</v>
      </c>
      <c r="BK27" s="231">
        <v>2</v>
      </c>
      <c r="BL27" s="231">
        <f>SUM(BM27:BN27)</f>
        <v>3</v>
      </c>
      <c r="BM27" s="231">
        <v>1</v>
      </c>
      <c r="BN27" s="230">
        <v>2</v>
      </c>
      <c r="BO27" s="2"/>
      <c r="BP27" s="275"/>
      <c r="BQ27" s="229" t="s">
        <v>62</v>
      </c>
      <c r="BR27" s="231">
        <f>SUM(BS27:BT27)</f>
        <v>0</v>
      </c>
      <c r="BS27" s="231">
        <v>0</v>
      </c>
      <c r="BT27" s="231">
        <v>0</v>
      </c>
      <c r="BU27" s="231">
        <f>SUM(BV27:BW27)</f>
        <v>0</v>
      </c>
      <c r="BV27" s="231">
        <v>0</v>
      </c>
      <c r="BW27" s="231">
        <v>0</v>
      </c>
      <c r="BX27" s="231">
        <f>SUM(BY27:BZ27)</f>
        <v>0</v>
      </c>
      <c r="BY27" s="231">
        <v>0</v>
      </c>
      <c r="BZ27" s="231">
        <v>0</v>
      </c>
      <c r="CA27" s="231">
        <f>SUM(CB27:CC27)</f>
        <v>0</v>
      </c>
      <c r="CB27" s="231">
        <v>0</v>
      </c>
      <c r="CC27" s="231">
        <v>0</v>
      </c>
      <c r="CD27" s="231">
        <f>SUM(CE27:CF27)</f>
        <v>0</v>
      </c>
      <c r="CE27" s="231">
        <v>0</v>
      </c>
      <c r="CF27" s="231">
        <v>0</v>
      </c>
      <c r="CG27" s="231">
        <f>SUM(CH27:CI27)</f>
        <v>0</v>
      </c>
      <c r="CH27" s="231">
        <v>0</v>
      </c>
      <c r="CI27" s="230">
        <v>0</v>
      </c>
      <c r="CJ27" s="231">
        <f>SUM(CK27:CL27)</f>
        <v>2</v>
      </c>
      <c r="CK27" s="231">
        <v>1</v>
      </c>
      <c r="CL27" s="231">
        <v>1</v>
      </c>
      <c r="CM27" s="231">
        <f>SUM(CN27:CO27)</f>
        <v>2</v>
      </c>
      <c r="CN27" s="231">
        <v>1</v>
      </c>
      <c r="CO27" s="230">
        <v>1</v>
      </c>
      <c r="CP27" s="231">
        <f>SUM(CQ27:CR27)</f>
        <v>3</v>
      </c>
      <c r="CQ27" s="231">
        <v>2</v>
      </c>
      <c r="CR27" s="231">
        <v>1</v>
      </c>
      <c r="CS27" s="231">
        <f>SUM(CT27:CU27)</f>
        <v>3</v>
      </c>
      <c r="CT27" s="231">
        <v>2</v>
      </c>
      <c r="CU27" s="231">
        <v>1</v>
      </c>
      <c r="CV27" s="231">
        <f>SUM(CW27:CX27)</f>
        <v>0</v>
      </c>
      <c r="CW27" s="231">
        <v>0</v>
      </c>
      <c r="CX27" s="231">
        <v>0</v>
      </c>
      <c r="CY27" s="231">
        <f>SUM(CZ27:DA27)</f>
        <v>0</v>
      </c>
      <c r="CZ27" s="231">
        <v>0</v>
      </c>
      <c r="DA27" s="230">
        <v>0</v>
      </c>
      <c r="DB27" s="2"/>
      <c r="DC27" s="275"/>
      <c r="DD27" s="229" t="s">
        <v>62</v>
      </c>
      <c r="DE27" s="231">
        <f>SUM(DF27:DG27)</f>
        <v>0</v>
      </c>
      <c r="DF27" s="231">
        <v>0</v>
      </c>
      <c r="DG27" s="231">
        <v>0</v>
      </c>
      <c r="DH27" s="231">
        <f>SUM(DI27:DJ27)</f>
        <v>0</v>
      </c>
      <c r="DI27" s="231">
        <v>0</v>
      </c>
      <c r="DJ27" s="231">
        <v>0</v>
      </c>
      <c r="DK27" s="231">
        <f>SUM(DL27:DM27)</f>
        <v>0</v>
      </c>
      <c r="DL27" s="231">
        <v>0</v>
      </c>
      <c r="DM27" s="231">
        <v>0</v>
      </c>
      <c r="DN27" s="231">
        <f>SUM(DO27:DP27)</f>
        <v>0</v>
      </c>
      <c r="DO27" s="231">
        <v>0</v>
      </c>
      <c r="DP27" s="231">
        <v>0</v>
      </c>
      <c r="DQ27" s="231">
        <f>SUM(DR27:DS27)</f>
        <v>0</v>
      </c>
      <c r="DR27" s="231">
        <v>0</v>
      </c>
      <c r="DS27" s="231">
        <v>0</v>
      </c>
      <c r="DT27" s="231">
        <f>SUM(DU27:DV27)</f>
        <v>0</v>
      </c>
      <c r="DU27" s="230">
        <v>0</v>
      </c>
      <c r="DV27" s="230">
        <v>0</v>
      </c>
      <c r="DW27" s="231">
        <f>SUM(DX27:DY27)</f>
        <v>3</v>
      </c>
      <c r="DX27" s="231">
        <v>3</v>
      </c>
      <c r="DY27" s="231">
        <v>0</v>
      </c>
      <c r="DZ27" s="231">
        <f>SUM(EA27:EB27)</f>
        <v>2</v>
      </c>
      <c r="EA27" s="231">
        <v>2</v>
      </c>
      <c r="EB27" s="230">
        <v>0</v>
      </c>
      <c r="EC27" s="231">
        <f>SUM(ED27:EE27)</f>
        <v>0</v>
      </c>
      <c r="ED27" s="231">
        <v>0</v>
      </c>
      <c r="EE27" s="231">
        <v>0</v>
      </c>
      <c r="EF27" s="231">
        <f>SUM(EG27:EH27)</f>
        <v>0</v>
      </c>
      <c r="EG27" s="231">
        <v>0</v>
      </c>
      <c r="EH27" s="231">
        <v>0</v>
      </c>
      <c r="EI27" s="231">
        <f>SUM(EJ27:EK27)</f>
        <v>14</v>
      </c>
      <c r="EJ27" s="231">
        <v>10</v>
      </c>
      <c r="EK27" s="231">
        <v>4</v>
      </c>
      <c r="EL27" s="231">
        <f>SUM(EM27:EN27)</f>
        <v>0</v>
      </c>
      <c r="EM27" s="231">
        <v>0</v>
      </c>
      <c r="EN27" s="230">
        <v>0</v>
      </c>
    </row>
    <row r="28" spans="1:144" ht="19.5" customHeight="1">
      <c r="A28" s="2"/>
      <c r="B28" s="421" t="s">
        <v>85</v>
      </c>
      <c r="C28" s="423"/>
      <c r="D28" s="163">
        <f t="shared" ref="D28:AG28" si="74">D29</f>
        <v>0</v>
      </c>
      <c r="E28" s="163">
        <f t="shared" si="74"/>
        <v>0</v>
      </c>
      <c r="F28" s="162">
        <f t="shared" si="74"/>
        <v>0</v>
      </c>
      <c r="G28" s="163">
        <f t="shared" si="74"/>
        <v>0</v>
      </c>
      <c r="H28" s="163">
        <f t="shared" si="74"/>
        <v>0</v>
      </c>
      <c r="I28" s="162">
        <f t="shared" si="74"/>
        <v>0</v>
      </c>
      <c r="J28" s="163">
        <f t="shared" si="74"/>
        <v>0</v>
      </c>
      <c r="K28" s="163">
        <f t="shared" si="74"/>
        <v>0</v>
      </c>
      <c r="L28" s="163">
        <f t="shared" si="74"/>
        <v>0</v>
      </c>
      <c r="M28" s="163">
        <f t="shared" si="74"/>
        <v>0</v>
      </c>
      <c r="N28" s="163">
        <f t="shared" si="74"/>
        <v>0</v>
      </c>
      <c r="O28" s="162">
        <f t="shared" si="74"/>
        <v>0</v>
      </c>
      <c r="P28" s="163">
        <f t="shared" si="74"/>
        <v>0</v>
      </c>
      <c r="Q28" s="162">
        <f t="shared" si="74"/>
        <v>0</v>
      </c>
      <c r="R28" s="173">
        <f t="shared" si="74"/>
        <v>0</v>
      </c>
      <c r="S28" s="163">
        <f t="shared" si="74"/>
        <v>0</v>
      </c>
      <c r="T28" s="335">
        <f t="shared" si="74"/>
        <v>0</v>
      </c>
      <c r="U28" s="335">
        <f t="shared" si="74"/>
        <v>0</v>
      </c>
      <c r="V28" s="163">
        <f t="shared" si="74"/>
        <v>0</v>
      </c>
      <c r="W28" s="335">
        <f t="shared" si="74"/>
        <v>0</v>
      </c>
      <c r="X28" s="173">
        <f t="shared" si="74"/>
        <v>0</v>
      </c>
      <c r="Y28" s="163">
        <f t="shared" si="74"/>
        <v>0</v>
      </c>
      <c r="Z28" s="335">
        <f t="shared" si="74"/>
        <v>0</v>
      </c>
      <c r="AA28" s="335">
        <f t="shared" si="74"/>
        <v>0</v>
      </c>
      <c r="AB28" s="163">
        <f t="shared" si="74"/>
        <v>0</v>
      </c>
      <c r="AC28" s="335">
        <f t="shared" si="74"/>
        <v>0</v>
      </c>
      <c r="AD28" s="335">
        <f t="shared" si="74"/>
        <v>0</v>
      </c>
      <c r="AE28" s="163">
        <f t="shared" si="74"/>
        <v>0</v>
      </c>
      <c r="AF28" s="335">
        <f t="shared" si="74"/>
        <v>0</v>
      </c>
      <c r="AG28" s="173">
        <f t="shared" si="74"/>
        <v>0</v>
      </c>
      <c r="AH28" s="170"/>
      <c r="AI28" s="421" t="s">
        <v>85</v>
      </c>
      <c r="AJ28" s="423"/>
      <c r="AK28" s="163">
        <f>AK29</f>
        <v>0</v>
      </c>
      <c r="AL28" s="163">
        <f t="shared" ref="AL28:BN28" si="75">AL29</f>
        <v>0</v>
      </c>
      <c r="AM28" s="162">
        <f t="shared" si="75"/>
        <v>0</v>
      </c>
      <c r="AN28" s="163">
        <f t="shared" si="75"/>
        <v>0</v>
      </c>
      <c r="AO28" s="163">
        <f t="shared" si="75"/>
        <v>0</v>
      </c>
      <c r="AP28" s="163">
        <f t="shared" si="75"/>
        <v>0</v>
      </c>
      <c r="AQ28" s="163">
        <f t="shared" si="75"/>
        <v>0</v>
      </c>
      <c r="AR28" s="163">
        <f t="shared" si="75"/>
        <v>0</v>
      </c>
      <c r="AS28" s="163">
        <f t="shared" si="75"/>
        <v>0</v>
      </c>
      <c r="AT28" s="163">
        <f t="shared" si="75"/>
        <v>0</v>
      </c>
      <c r="AU28" s="163">
        <f t="shared" si="75"/>
        <v>0</v>
      </c>
      <c r="AV28" s="162">
        <f t="shared" si="75"/>
        <v>0</v>
      </c>
      <c r="AW28" s="163">
        <f t="shared" si="75"/>
        <v>0</v>
      </c>
      <c r="AX28" s="162">
        <f t="shared" si="75"/>
        <v>0</v>
      </c>
      <c r="AY28" s="162">
        <f t="shared" si="75"/>
        <v>0</v>
      </c>
      <c r="AZ28" s="163">
        <f t="shared" si="75"/>
        <v>0</v>
      </c>
      <c r="BA28" s="163">
        <f t="shared" si="75"/>
        <v>0</v>
      </c>
      <c r="BB28" s="162">
        <f t="shared" si="75"/>
        <v>0</v>
      </c>
      <c r="BC28" s="163">
        <f t="shared" si="75"/>
        <v>0</v>
      </c>
      <c r="BD28" s="163">
        <f t="shared" si="75"/>
        <v>0</v>
      </c>
      <c r="BE28" s="163">
        <f t="shared" si="75"/>
        <v>0</v>
      </c>
      <c r="BF28" s="163">
        <f t="shared" si="75"/>
        <v>0</v>
      </c>
      <c r="BG28" s="163">
        <f t="shared" si="75"/>
        <v>0</v>
      </c>
      <c r="BH28" s="163">
        <f t="shared" si="75"/>
        <v>0</v>
      </c>
      <c r="BI28" s="163">
        <f t="shared" si="75"/>
        <v>0</v>
      </c>
      <c r="BJ28" s="163">
        <f t="shared" si="75"/>
        <v>0</v>
      </c>
      <c r="BK28" s="163">
        <f t="shared" si="75"/>
        <v>0</v>
      </c>
      <c r="BL28" s="163">
        <f t="shared" si="75"/>
        <v>0</v>
      </c>
      <c r="BM28" s="163">
        <f t="shared" si="75"/>
        <v>0</v>
      </c>
      <c r="BN28" s="162">
        <f t="shared" si="75"/>
        <v>0</v>
      </c>
      <c r="BO28" s="170"/>
      <c r="BP28" s="421" t="s">
        <v>85</v>
      </c>
      <c r="BQ28" s="423"/>
      <c r="BR28" s="163">
        <f>BR29</f>
        <v>0</v>
      </c>
      <c r="BS28" s="163">
        <f t="shared" ref="BS28:DA28" si="76">BS29</f>
        <v>0</v>
      </c>
      <c r="BT28" s="162">
        <f t="shared" si="76"/>
        <v>0</v>
      </c>
      <c r="BU28" s="163">
        <f t="shared" si="76"/>
        <v>0</v>
      </c>
      <c r="BV28" s="163">
        <f t="shared" si="76"/>
        <v>0</v>
      </c>
      <c r="BW28" s="163">
        <f t="shared" si="76"/>
        <v>0</v>
      </c>
      <c r="BX28" s="163">
        <f t="shared" si="76"/>
        <v>0</v>
      </c>
      <c r="BY28" s="163">
        <f t="shared" si="76"/>
        <v>0</v>
      </c>
      <c r="BZ28" s="163">
        <f t="shared" si="76"/>
        <v>0</v>
      </c>
      <c r="CA28" s="163">
        <f t="shared" si="76"/>
        <v>0</v>
      </c>
      <c r="CB28" s="163">
        <f t="shared" si="76"/>
        <v>0</v>
      </c>
      <c r="CC28" s="162">
        <f t="shared" si="76"/>
        <v>0</v>
      </c>
      <c r="CD28" s="163">
        <f t="shared" si="76"/>
        <v>0</v>
      </c>
      <c r="CE28" s="162">
        <f t="shared" si="76"/>
        <v>0</v>
      </c>
      <c r="CF28" s="163">
        <f t="shared" si="76"/>
        <v>0</v>
      </c>
      <c r="CG28" s="163">
        <f t="shared" si="76"/>
        <v>0</v>
      </c>
      <c r="CH28" s="163">
        <f t="shared" si="76"/>
        <v>0</v>
      </c>
      <c r="CI28" s="162">
        <f t="shared" si="76"/>
        <v>0</v>
      </c>
      <c r="CJ28" s="163">
        <f t="shared" si="76"/>
        <v>0</v>
      </c>
      <c r="CK28" s="163">
        <f t="shared" si="76"/>
        <v>0</v>
      </c>
      <c r="CL28" s="163">
        <f t="shared" si="76"/>
        <v>0</v>
      </c>
      <c r="CM28" s="163">
        <f t="shared" si="76"/>
        <v>0</v>
      </c>
      <c r="CN28" s="163">
        <f t="shared" si="76"/>
        <v>0</v>
      </c>
      <c r="CO28" s="162">
        <f t="shared" si="76"/>
        <v>0</v>
      </c>
      <c r="CP28" s="163">
        <f t="shared" si="76"/>
        <v>0</v>
      </c>
      <c r="CQ28" s="163">
        <f t="shared" si="76"/>
        <v>0</v>
      </c>
      <c r="CR28" s="163">
        <f t="shared" si="76"/>
        <v>0</v>
      </c>
      <c r="CS28" s="163">
        <f t="shared" si="76"/>
        <v>0</v>
      </c>
      <c r="CT28" s="163">
        <f t="shared" si="76"/>
        <v>0</v>
      </c>
      <c r="CU28" s="163">
        <f t="shared" si="76"/>
        <v>0</v>
      </c>
      <c r="CV28" s="163">
        <f t="shared" si="76"/>
        <v>0</v>
      </c>
      <c r="CW28" s="162">
        <f t="shared" si="76"/>
        <v>0</v>
      </c>
      <c r="CX28" s="163">
        <f t="shared" si="76"/>
        <v>0</v>
      </c>
      <c r="CY28" s="163">
        <f t="shared" si="76"/>
        <v>0</v>
      </c>
      <c r="CZ28" s="162">
        <f t="shared" si="76"/>
        <v>0</v>
      </c>
      <c r="DA28" s="162">
        <f t="shared" si="76"/>
        <v>0</v>
      </c>
      <c r="DB28" s="170"/>
      <c r="DC28" s="421" t="s">
        <v>85</v>
      </c>
      <c r="DD28" s="423"/>
      <c r="DE28" s="163">
        <f>DE29</f>
        <v>0</v>
      </c>
      <c r="DF28" s="163">
        <f t="shared" ref="DF28:EN28" si="77">DF29</f>
        <v>0</v>
      </c>
      <c r="DG28" s="163">
        <f t="shared" si="77"/>
        <v>0</v>
      </c>
      <c r="DH28" s="163">
        <f t="shared" si="77"/>
        <v>0</v>
      </c>
      <c r="DI28" s="163">
        <f t="shared" si="77"/>
        <v>0</v>
      </c>
      <c r="DJ28" s="163">
        <f t="shared" si="77"/>
        <v>0</v>
      </c>
      <c r="DK28" s="163">
        <f t="shared" si="77"/>
        <v>0</v>
      </c>
      <c r="DL28" s="163">
        <f t="shared" si="77"/>
        <v>0</v>
      </c>
      <c r="DM28" s="163">
        <f t="shared" si="77"/>
        <v>0</v>
      </c>
      <c r="DN28" s="163">
        <f t="shared" si="77"/>
        <v>0</v>
      </c>
      <c r="DO28" s="163">
        <f t="shared" si="77"/>
        <v>0</v>
      </c>
      <c r="DP28" s="163">
        <f t="shared" si="77"/>
        <v>0</v>
      </c>
      <c r="DQ28" s="163">
        <f t="shared" si="77"/>
        <v>0</v>
      </c>
      <c r="DR28" s="163">
        <f t="shared" si="77"/>
        <v>0</v>
      </c>
      <c r="DS28" s="163">
        <f t="shared" si="77"/>
        <v>0</v>
      </c>
      <c r="DT28" s="163">
        <f t="shared" si="77"/>
        <v>0</v>
      </c>
      <c r="DU28" s="162">
        <f t="shared" si="77"/>
        <v>0</v>
      </c>
      <c r="DV28" s="162">
        <f t="shared" si="77"/>
        <v>0</v>
      </c>
      <c r="DW28" s="163">
        <f t="shared" si="77"/>
        <v>0</v>
      </c>
      <c r="DX28" s="163">
        <f t="shared" si="77"/>
        <v>0</v>
      </c>
      <c r="DY28" s="163">
        <f t="shared" si="77"/>
        <v>0</v>
      </c>
      <c r="DZ28" s="163">
        <f t="shared" si="77"/>
        <v>0</v>
      </c>
      <c r="EA28" s="163">
        <f t="shared" si="77"/>
        <v>0</v>
      </c>
      <c r="EB28" s="162">
        <f t="shared" si="77"/>
        <v>0</v>
      </c>
      <c r="EC28" s="163">
        <f t="shared" si="77"/>
        <v>0</v>
      </c>
      <c r="ED28" s="162">
        <f t="shared" si="77"/>
        <v>0</v>
      </c>
      <c r="EE28" s="163">
        <f t="shared" si="77"/>
        <v>0</v>
      </c>
      <c r="EF28" s="163">
        <f t="shared" si="77"/>
        <v>0</v>
      </c>
      <c r="EG28" s="163">
        <f t="shared" si="77"/>
        <v>0</v>
      </c>
      <c r="EH28" s="163">
        <f t="shared" si="77"/>
        <v>0</v>
      </c>
      <c r="EI28" s="163">
        <f t="shared" si="77"/>
        <v>0</v>
      </c>
      <c r="EJ28" s="163">
        <f t="shared" si="77"/>
        <v>0</v>
      </c>
      <c r="EK28" s="163">
        <f t="shared" si="77"/>
        <v>0</v>
      </c>
      <c r="EL28" s="163">
        <f t="shared" si="77"/>
        <v>0</v>
      </c>
      <c r="EM28" s="163">
        <f t="shared" si="77"/>
        <v>0</v>
      </c>
      <c r="EN28" s="162">
        <f t="shared" si="77"/>
        <v>0</v>
      </c>
    </row>
    <row r="29" spans="1:144" ht="19.5" customHeight="1">
      <c r="A29" s="2"/>
      <c r="B29" s="86"/>
      <c r="C29" s="82" t="s">
        <v>192</v>
      </c>
      <c r="D29" s="70">
        <f t="shared" si="65"/>
        <v>0</v>
      </c>
      <c r="E29" s="70">
        <f t="shared" ref="E29" si="78">K29+Q29+W29+AC29+AL29+AR29+AX29+BD29+BJ29+BS29+BY29+CE29+CK29+CQ29+CW29+DF29+DL29+DR29+DX29+ED29</f>
        <v>0</v>
      </c>
      <c r="F29" s="70">
        <f>L29+R29+X29+AD29+AM29+AS29+AY29+BE29+BK29+BT29+BZ29+CF29+CL29+CR29+CX29+DG29+DM29+DS29+DY29+EE29</f>
        <v>0</v>
      </c>
      <c r="G29" s="70">
        <f>SUM(H29:I29)</f>
        <v>0</v>
      </c>
      <c r="H29" s="70">
        <v>0</v>
      </c>
      <c r="I29" s="70">
        <f>O29+U29+AA29+AG29+AP29+AV29+BB29+BH29+BN29+BW29+CC29+CI29+CO29+CU29+DA29+DJ29+DP29+DV29+EB29+EH29</f>
        <v>0</v>
      </c>
      <c r="J29" s="70">
        <f>SUM(K29:L29)</f>
        <v>0</v>
      </c>
      <c r="K29" s="70">
        <v>0</v>
      </c>
      <c r="L29" s="70">
        <v>0</v>
      </c>
      <c r="M29" s="70">
        <f>SUM(N29:O29)</f>
        <v>0</v>
      </c>
      <c r="N29" s="70">
        <v>0</v>
      </c>
      <c r="O29" s="71">
        <v>0</v>
      </c>
      <c r="P29" s="70">
        <f>SUM(Q29:R29)</f>
        <v>0</v>
      </c>
      <c r="Q29" s="71">
        <v>0</v>
      </c>
      <c r="R29" s="71">
        <v>0</v>
      </c>
      <c r="S29" s="70">
        <f>SUM(T29:U29)</f>
        <v>0</v>
      </c>
      <c r="T29" s="70">
        <v>0</v>
      </c>
      <c r="U29" s="70">
        <v>0</v>
      </c>
      <c r="V29" s="70">
        <f>SUM(W29:X29)</f>
        <v>0</v>
      </c>
      <c r="W29" s="70">
        <v>0</v>
      </c>
      <c r="X29" s="71">
        <v>0</v>
      </c>
      <c r="Y29" s="70">
        <f>SUM(Z29:AA29)</f>
        <v>0</v>
      </c>
      <c r="Z29" s="70">
        <v>0</v>
      </c>
      <c r="AA29" s="70">
        <v>0</v>
      </c>
      <c r="AB29" s="70">
        <f>SUM(AC29:AD29)</f>
        <v>0</v>
      </c>
      <c r="AC29" s="70">
        <v>0</v>
      </c>
      <c r="AD29" s="70">
        <v>0</v>
      </c>
      <c r="AE29" s="70">
        <f>SUM(AF29:AG29)</f>
        <v>0</v>
      </c>
      <c r="AF29" s="70">
        <v>0</v>
      </c>
      <c r="AG29" s="71">
        <v>0</v>
      </c>
      <c r="AH29" s="2"/>
      <c r="AI29" s="86"/>
      <c r="AJ29" s="82" t="s">
        <v>192</v>
      </c>
      <c r="AK29" s="70">
        <f>SUM(AL29:AM29)</f>
        <v>0</v>
      </c>
      <c r="AL29" s="70">
        <v>0</v>
      </c>
      <c r="AM29" s="70">
        <v>0</v>
      </c>
      <c r="AN29" s="70">
        <f>SUM(AO29:AP29)</f>
        <v>0</v>
      </c>
      <c r="AO29" s="70">
        <v>0</v>
      </c>
      <c r="AP29" s="70">
        <v>0</v>
      </c>
      <c r="AQ29" s="70">
        <f>SUM(AR29:AS29)</f>
        <v>0</v>
      </c>
      <c r="AR29" s="70">
        <v>0</v>
      </c>
      <c r="AS29" s="70">
        <v>0</v>
      </c>
      <c r="AT29" s="70">
        <f>SUM(AU29:AV29)</f>
        <v>0</v>
      </c>
      <c r="AU29" s="70">
        <v>0</v>
      </c>
      <c r="AV29" s="71">
        <v>0</v>
      </c>
      <c r="AW29" s="70">
        <f>SUM(AX29:AY29)</f>
        <v>0</v>
      </c>
      <c r="AX29" s="70">
        <v>0</v>
      </c>
      <c r="AY29" s="71">
        <v>0</v>
      </c>
      <c r="AZ29" s="70">
        <f>SUM(BA29:BB29)</f>
        <v>0</v>
      </c>
      <c r="BA29" s="70">
        <v>0</v>
      </c>
      <c r="BB29" s="71">
        <v>0</v>
      </c>
      <c r="BC29" s="70">
        <f>SUM(BD29:BE29)</f>
        <v>0</v>
      </c>
      <c r="BD29" s="70">
        <v>0</v>
      </c>
      <c r="BE29" s="70">
        <v>0</v>
      </c>
      <c r="BF29" s="70">
        <f>SUM(BG29:BH29)</f>
        <v>0</v>
      </c>
      <c r="BG29" s="70">
        <v>0</v>
      </c>
      <c r="BH29" s="70">
        <v>0</v>
      </c>
      <c r="BI29" s="70">
        <f>SUM(BJ29:BK29)</f>
        <v>0</v>
      </c>
      <c r="BJ29" s="70">
        <v>0</v>
      </c>
      <c r="BK29" s="70">
        <v>0</v>
      </c>
      <c r="BL29" s="70">
        <f>SUM(BM29:BN29)</f>
        <v>0</v>
      </c>
      <c r="BM29" s="70">
        <v>0</v>
      </c>
      <c r="BN29" s="71">
        <v>0</v>
      </c>
      <c r="BO29" s="2"/>
      <c r="BP29" s="86"/>
      <c r="BQ29" s="82" t="s">
        <v>192</v>
      </c>
      <c r="BR29" s="70">
        <f>SUM(BS29:BT29)</f>
        <v>0</v>
      </c>
      <c r="BS29" s="70">
        <v>0</v>
      </c>
      <c r="BT29" s="70">
        <v>0</v>
      </c>
      <c r="BU29" s="70">
        <f>SUM(BV29:BW29)</f>
        <v>0</v>
      </c>
      <c r="BV29" s="70">
        <v>0</v>
      </c>
      <c r="BW29" s="70">
        <v>0</v>
      </c>
      <c r="BX29" s="70">
        <f>SUM(BY29:BZ29)</f>
        <v>0</v>
      </c>
      <c r="BY29" s="70">
        <v>0</v>
      </c>
      <c r="BZ29" s="70">
        <v>0</v>
      </c>
      <c r="CA29" s="70">
        <f>SUM(CB29:CC29)</f>
        <v>0</v>
      </c>
      <c r="CB29" s="70">
        <v>0</v>
      </c>
      <c r="CC29" s="70">
        <v>0</v>
      </c>
      <c r="CD29" s="70">
        <f>SUM(CE29:CF29)</f>
        <v>0</v>
      </c>
      <c r="CE29" s="70">
        <v>0</v>
      </c>
      <c r="CF29" s="70">
        <v>0</v>
      </c>
      <c r="CG29" s="70">
        <f>SUM(CH29:CI29)</f>
        <v>0</v>
      </c>
      <c r="CH29" s="70">
        <v>0</v>
      </c>
      <c r="CI29" s="71">
        <v>0</v>
      </c>
      <c r="CJ29" s="70">
        <f>SUM(CK29:CL29)</f>
        <v>0</v>
      </c>
      <c r="CK29" s="70">
        <v>0</v>
      </c>
      <c r="CL29" s="70">
        <v>0</v>
      </c>
      <c r="CM29" s="70">
        <f>SUM(CN29:CO29)</f>
        <v>0</v>
      </c>
      <c r="CN29" s="70">
        <v>0</v>
      </c>
      <c r="CO29" s="71">
        <v>0</v>
      </c>
      <c r="CP29" s="70">
        <f>SUM(CQ29:CR29)</f>
        <v>0</v>
      </c>
      <c r="CQ29" s="70">
        <v>0</v>
      </c>
      <c r="CR29" s="70">
        <v>0</v>
      </c>
      <c r="CS29" s="70">
        <f>SUM(CT29:CU29)</f>
        <v>0</v>
      </c>
      <c r="CT29" s="70">
        <v>0</v>
      </c>
      <c r="CU29" s="70">
        <v>0</v>
      </c>
      <c r="CV29" s="70">
        <f>SUM(CW29:CX29)</f>
        <v>0</v>
      </c>
      <c r="CW29" s="70">
        <v>0</v>
      </c>
      <c r="CX29" s="70">
        <v>0</v>
      </c>
      <c r="CY29" s="70">
        <f>SUM(CZ29:DA29)</f>
        <v>0</v>
      </c>
      <c r="CZ29" s="70">
        <v>0</v>
      </c>
      <c r="DA29" s="71">
        <v>0</v>
      </c>
      <c r="DB29" s="2"/>
      <c r="DC29" s="86"/>
      <c r="DD29" s="82" t="s">
        <v>192</v>
      </c>
      <c r="DE29" s="70">
        <f>SUM(DF29:DG29)</f>
        <v>0</v>
      </c>
      <c r="DF29" s="70">
        <v>0</v>
      </c>
      <c r="DG29" s="70">
        <v>0</v>
      </c>
      <c r="DH29" s="70">
        <f>SUM(DI29:DJ29)</f>
        <v>0</v>
      </c>
      <c r="DI29" s="70">
        <v>0</v>
      </c>
      <c r="DJ29" s="70">
        <v>0</v>
      </c>
      <c r="DK29" s="70">
        <f>SUM(DL29:DM29)</f>
        <v>0</v>
      </c>
      <c r="DL29" s="70">
        <v>0</v>
      </c>
      <c r="DM29" s="70">
        <v>0</v>
      </c>
      <c r="DN29" s="70">
        <f>SUM(DO29:DP29)</f>
        <v>0</v>
      </c>
      <c r="DO29" s="70">
        <v>0</v>
      </c>
      <c r="DP29" s="70">
        <v>0</v>
      </c>
      <c r="DQ29" s="70">
        <f>SUM(DR29:DS29)</f>
        <v>0</v>
      </c>
      <c r="DR29" s="70">
        <v>0</v>
      </c>
      <c r="DS29" s="70">
        <v>0</v>
      </c>
      <c r="DT29" s="70">
        <f>SUM(DU29:DV29)</f>
        <v>0</v>
      </c>
      <c r="DU29" s="70">
        <v>0</v>
      </c>
      <c r="DV29" s="71">
        <v>0</v>
      </c>
      <c r="DW29" s="70">
        <f>SUM(DX29:DY29)</f>
        <v>0</v>
      </c>
      <c r="DX29" s="70">
        <v>0</v>
      </c>
      <c r="DY29" s="70">
        <v>0</v>
      </c>
      <c r="DZ29" s="70">
        <f>SUM(EA29:EB29)</f>
        <v>0</v>
      </c>
      <c r="EA29" s="70">
        <v>0</v>
      </c>
      <c r="EB29" s="71">
        <v>0</v>
      </c>
      <c r="EC29" s="70">
        <f>SUM(ED29:EE29)</f>
        <v>0</v>
      </c>
      <c r="ED29" s="70">
        <v>0</v>
      </c>
      <c r="EE29" s="70">
        <v>0</v>
      </c>
      <c r="EF29" s="70">
        <f>SUM(EG29:EH29)</f>
        <v>0</v>
      </c>
      <c r="EG29" s="70">
        <v>0</v>
      </c>
      <c r="EH29" s="70">
        <v>0</v>
      </c>
      <c r="EI29" s="70">
        <f>SUM(EJ29:EK29)</f>
        <v>0</v>
      </c>
      <c r="EJ29" s="70">
        <v>0</v>
      </c>
      <c r="EK29" s="70">
        <v>0</v>
      </c>
      <c r="EL29" s="70">
        <f>SUM(EM29:EN29)</f>
        <v>0</v>
      </c>
      <c r="EM29" s="70">
        <v>0</v>
      </c>
      <c r="EN29" s="71">
        <v>0</v>
      </c>
    </row>
    <row r="30" spans="1:144" ht="19.5" customHeight="1">
      <c r="A30" s="2"/>
      <c r="B30" s="421" t="s">
        <v>86</v>
      </c>
      <c r="C30" s="423"/>
      <c r="D30" s="163">
        <f t="shared" ref="D30:AG30" si="79">SUM(D31:D33)</f>
        <v>17</v>
      </c>
      <c r="E30" s="163">
        <f t="shared" si="79"/>
        <v>13</v>
      </c>
      <c r="F30" s="162">
        <f t="shared" si="79"/>
        <v>4</v>
      </c>
      <c r="G30" s="163">
        <f t="shared" si="79"/>
        <v>4</v>
      </c>
      <c r="H30" s="163">
        <f t="shared" si="79"/>
        <v>2</v>
      </c>
      <c r="I30" s="163">
        <f t="shared" si="79"/>
        <v>2</v>
      </c>
      <c r="J30" s="163">
        <f>SUM(J31:J33)</f>
        <v>1</v>
      </c>
      <c r="K30" s="163">
        <f t="shared" si="79"/>
        <v>1</v>
      </c>
      <c r="L30" s="163">
        <f t="shared" si="79"/>
        <v>0</v>
      </c>
      <c r="M30" s="163">
        <f>SUM(M31:M33)</f>
        <v>0</v>
      </c>
      <c r="N30" s="163">
        <f t="shared" si="79"/>
        <v>0</v>
      </c>
      <c r="O30" s="162">
        <f t="shared" si="79"/>
        <v>0</v>
      </c>
      <c r="P30" s="163">
        <f>SUM(P31:P33)</f>
        <v>0</v>
      </c>
      <c r="Q30" s="162">
        <f t="shared" si="79"/>
        <v>0</v>
      </c>
      <c r="R30" s="173">
        <f t="shared" si="79"/>
        <v>0</v>
      </c>
      <c r="S30" s="163">
        <f>SUM(S31:S33)</f>
        <v>0</v>
      </c>
      <c r="T30" s="335">
        <f t="shared" si="79"/>
        <v>0</v>
      </c>
      <c r="U30" s="335">
        <f t="shared" si="79"/>
        <v>0</v>
      </c>
      <c r="V30" s="163">
        <f>SUM(V31:V33)</f>
        <v>0</v>
      </c>
      <c r="W30" s="335">
        <f t="shared" si="79"/>
        <v>0</v>
      </c>
      <c r="X30" s="173">
        <f t="shared" si="79"/>
        <v>0</v>
      </c>
      <c r="Y30" s="163">
        <f>SUM(Y31:Y33)</f>
        <v>0</v>
      </c>
      <c r="Z30" s="335">
        <f t="shared" si="79"/>
        <v>0</v>
      </c>
      <c r="AA30" s="335">
        <f t="shared" si="79"/>
        <v>0</v>
      </c>
      <c r="AB30" s="163">
        <f>SUM(AB31:AB33)</f>
        <v>3</v>
      </c>
      <c r="AC30" s="335">
        <f t="shared" si="79"/>
        <v>3</v>
      </c>
      <c r="AD30" s="335">
        <f t="shared" si="79"/>
        <v>0</v>
      </c>
      <c r="AE30" s="163">
        <f>SUM(AE31:AE33)</f>
        <v>0</v>
      </c>
      <c r="AF30" s="335">
        <f t="shared" si="79"/>
        <v>0</v>
      </c>
      <c r="AG30" s="173">
        <f t="shared" si="79"/>
        <v>0</v>
      </c>
      <c r="AH30" s="170"/>
      <c r="AI30" s="421" t="s">
        <v>86</v>
      </c>
      <c r="AJ30" s="423"/>
      <c r="AK30" s="163">
        <f>SUM(AK31:AK33)</f>
        <v>5</v>
      </c>
      <c r="AL30" s="163">
        <f t="shared" ref="AL30:BN30" si="80">SUM(AL31:AL33)</f>
        <v>4</v>
      </c>
      <c r="AM30" s="162">
        <f t="shared" si="80"/>
        <v>1</v>
      </c>
      <c r="AN30" s="163">
        <f t="shared" si="80"/>
        <v>2</v>
      </c>
      <c r="AO30" s="163">
        <f t="shared" si="80"/>
        <v>2</v>
      </c>
      <c r="AP30" s="163">
        <f t="shared" si="80"/>
        <v>0</v>
      </c>
      <c r="AQ30" s="163">
        <f t="shared" si="80"/>
        <v>0</v>
      </c>
      <c r="AR30" s="163">
        <f t="shared" si="80"/>
        <v>0</v>
      </c>
      <c r="AS30" s="163">
        <f t="shared" si="80"/>
        <v>0</v>
      </c>
      <c r="AT30" s="163">
        <f t="shared" si="80"/>
        <v>0</v>
      </c>
      <c r="AU30" s="163">
        <f t="shared" si="80"/>
        <v>0</v>
      </c>
      <c r="AV30" s="162">
        <f t="shared" si="80"/>
        <v>0</v>
      </c>
      <c r="AW30" s="163">
        <f t="shared" si="80"/>
        <v>1</v>
      </c>
      <c r="AX30" s="162">
        <f t="shared" si="80"/>
        <v>0</v>
      </c>
      <c r="AY30" s="162">
        <f t="shared" si="80"/>
        <v>1</v>
      </c>
      <c r="AZ30" s="163">
        <f t="shared" si="80"/>
        <v>1</v>
      </c>
      <c r="BA30" s="163">
        <f t="shared" si="80"/>
        <v>0</v>
      </c>
      <c r="BB30" s="162">
        <f t="shared" si="80"/>
        <v>1</v>
      </c>
      <c r="BC30" s="163">
        <f t="shared" si="80"/>
        <v>0</v>
      </c>
      <c r="BD30" s="163">
        <f t="shared" si="80"/>
        <v>0</v>
      </c>
      <c r="BE30" s="163">
        <f t="shared" si="80"/>
        <v>0</v>
      </c>
      <c r="BF30" s="163">
        <f t="shared" si="80"/>
        <v>0</v>
      </c>
      <c r="BG30" s="163">
        <f t="shared" si="80"/>
        <v>0</v>
      </c>
      <c r="BH30" s="163">
        <f t="shared" si="80"/>
        <v>0</v>
      </c>
      <c r="BI30" s="163">
        <f t="shared" si="80"/>
        <v>2</v>
      </c>
      <c r="BJ30" s="163">
        <f t="shared" si="80"/>
        <v>1</v>
      </c>
      <c r="BK30" s="163">
        <f t="shared" si="80"/>
        <v>1</v>
      </c>
      <c r="BL30" s="163">
        <f t="shared" si="80"/>
        <v>1</v>
      </c>
      <c r="BM30" s="163">
        <f t="shared" si="80"/>
        <v>0</v>
      </c>
      <c r="BN30" s="162">
        <f t="shared" si="80"/>
        <v>1</v>
      </c>
      <c r="BO30" s="170"/>
      <c r="BP30" s="421" t="s">
        <v>86</v>
      </c>
      <c r="BQ30" s="423"/>
      <c r="BR30" s="163">
        <f>SUM(BR31:BR33)</f>
        <v>0</v>
      </c>
      <c r="BS30" s="163">
        <f t="shared" ref="BS30:DA30" si="81">SUM(BS31:BS33)</f>
        <v>0</v>
      </c>
      <c r="BT30" s="162">
        <f t="shared" si="81"/>
        <v>0</v>
      </c>
      <c r="BU30" s="163">
        <f t="shared" si="81"/>
        <v>0</v>
      </c>
      <c r="BV30" s="163">
        <f t="shared" si="81"/>
        <v>0</v>
      </c>
      <c r="BW30" s="163">
        <f t="shared" si="81"/>
        <v>0</v>
      </c>
      <c r="BX30" s="163">
        <f t="shared" si="81"/>
        <v>0</v>
      </c>
      <c r="BY30" s="163">
        <f t="shared" si="81"/>
        <v>0</v>
      </c>
      <c r="BZ30" s="163">
        <f t="shared" si="81"/>
        <v>0</v>
      </c>
      <c r="CA30" s="163">
        <f t="shared" si="81"/>
        <v>0</v>
      </c>
      <c r="CB30" s="163">
        <f t="shared" si="81"/>
        <v>0</v>
      </c>
      <c r="CC30" s="162">
        <f t="shared" si="81"/>
        <v>0</v>
      </c>
      <c r="CD30" s="163">
        <f t="shared" si="81"/>
        <v>0</v>
      </c>
      <c r="CE30" s="162">
        <f t="shared" si="81"/>
        <v>0</v>
      </c>
      <c r="CF30" s="163">
        <f t="shared" si="81"/>
        <v>0</v>
      </c>
      <c r="CG30" s="163">
        <f t="shared" si="81"/>
        <v>0</v>
      </c>
      <c r="CH30" s="163">
        <f t="shared" si="81"/>
        <v>0</v>
      </c>
      <c r="CI30" s="162">
        <f t="shared" si="81"/>
        <v>0</v>
      </c>
      <c r="CJ30" s="163">
        <f t="shared" si="81"/>
        <v>1</v>
      </c>
      <c r="CK30" s="163">
        <f t="shared" si="81"/>
        <v>1</v>
      </c>
      <c r="CL30" s="163">
        <f t="shared" si="81"/>
        <v>0</v>
      </c>
      <c r="CM30" s="163">
        <f t="shared" si="81"/>
        <v>0</v>
      </c>
      <c r="CN30" s="163">
        <f t="shared" si="81"/>
        <v>0</v>
      </c>
      <c r="CO30" s="162">
        <f t="shared" si="81"/>
        <v>0</v>
      </c>
      <c r="CP30" s="163">
        <f t="shared" si="81"/>
        <v>0</v>
      </c>
      <c r="CQ30" s="163">
        <f t="shared" si="81"/>
        <v>0</v>
      </c>
      <c r="CR30" s="163">
        <f t="shared" si="81"/>
        <v>0</v>
      </c>
      <c r="CS30" s="163">
        <f t="shared" si="81"/>
        <v>0</v>
      </c>
      <c r="CT30" s="163">
        <f t="shared" si="81"/>
        <v>0</v>
      </c>
      <c r="CU30" s="163">
        <f t="shared" si="81"/>
        <v>0</v>
      </c>
      <c r="CV30" s="163">
        <f t="shared" si="81"/>
        <v>1</v>
      </c>
      <c r="CW30" s="162">
        <f t="shared" si="81"/>
        <v>1</v>
      </c>
      <c r="CX30" s="163">
        <f t="shared" si="81"/>
        <v>0</v>
      </c>
      <c r="CY30" s="163">
        <f t="shared" si="81"/>
        <v>0</v>
      </c>
      <c r="CZ30" s="162">
        <f t="shared" si="81"/>
        <v>0</v>
      </c>
      <c r="DA30" s="162">
        <f t="shared" si="81"/>
        <v>0</v>
      </c>
      <c r="DB30" s="170"/>
      <c r="DC30" s="421" t="s">
        <v>86</v>
      </c>
      <c r="DD30" s="423"/>
      <c r="DE30" s="163">
        <f>SUM(DE31:DE33)</f>
        <v>3</v>
      </c>
      <c r="DF30" s="163">
        <f t="shared" ref="DF30:EN30" si="82">SUM(DF31:DF33)</f>
        <v>2</v>
      </c>
      <c r="DG30" s="163">
        <f t="shared" si="82"/>
        <v>1</v>
      </c>
      <c r="DH30" s="163">
        <f t="shared" si="82"/>
        <v>0</v>
      </c>
      <c r="DI30" s="163">
        <f t="shared" si="82"/>
        <v>0</v>
      </c>
      <c r="DJ30" s="163">
        <f t="shared" si="82"/>
        <v>0</v>
      </c>
      <c r="DK30" s="163">
        <f t="shared" si="82"/>
        <v>0</v>
      </c>
      <c r="DL30" s="163">
        <f t="shared" si="82"/>
        <v>0</v>
      </c>
      <c r="DM30" s="163">
        <f t="shared" si="82"/>
        <v>0</v>
      </c>
      <c r="DN30" s="163">
        <f t="shared" si="82"/>
        <v>0</v>
      </c>
      <c r="DO30" s="163">
        <f t="shared" si="82"/>
        <v>0</v>
      </c>
      <c r="DP30" s="163">
        <f t="shared" si="82"/>
        <v>0</v>
      </c>
      <c r="DQ30" s="163">
        <f t="shared" si="82"/>
        <v>0</v>
      </c>
      <c r="DR30" s="163">
        <f t="shared" si="82"/>
        <v>0</v>
      </c>
      <c r="DS30" s="163">
        <f t="shared" si="82"/>
        <v>0</v>
      </c>
      <c r="DT30" s="163">
        <f t="shared" si="82"/>
        <v>0</v>
      </c>
      <c r="DU30" s="162">
        <f t="shared" si="82"/>
        <v>0</v>
      </c>
      <c r="DV30" s="162">
        <f>SUM(DV31:DV33)</f>
        <v>0</v>
      </c>
      <c r="DW30" s="163">
        <f>SUM(DW31:DW33)</f>
        <v>0</v>
      </c>
      <c r="DX30" s="163">
        <f t="shared" si="82"/>
        <v>0</v>
      </c>
      <c r="DY30" s="163">
        <f t="shared" si="82"/>
        <v>0</v>
      </c>
      <c r="DZ30" s="163">
        <f t="shared" si="82"/>
        <v>0</v>
      </c>
      <c r="EA30" s="163">
        <f t="shared" si="82"/>
        <v>0</v>
      </c>
      <c r="EB30" s="162">
        <f t="shared" si="82"/>
        <v>0</v>
      </c>
      <c r="EC30" s="163">
        <f t="shared" si="82"/>
        <v>0</v>
      </c>
      <c r="ED30" s="163">
        <f t="shared" si="82"/>
        <v>0</v>
      </c>
      <c r="EE30" s="163">
        <f t="shared" si="82"/>
        <v>0</v>
      </c>
      <c r="EF30" s="163">
        <f t="shared" si="82"/>
        <v>0</v>
      </c>
      <c r="EG30" s="163">
        <f t="shared" si="82"/>
        <v>0</v>
      </c>
      <c r="EH30" s="163">
        <f t="shared" si="82"/>
        <v>0</v>
      </c>
      <c r="EI30" s="163">
        <f t="shared" si="82"/>
        <v>13</v>
      </c>
      <c r="EJ30" s="163">
        <f t="shared" si="82"/>
        <v>9</v>
      </c>
      <c r="EK30" s="163">
        <f t="shared" si="82"/>
        <v>4</v>
      </c>
      <c r="EL30" s="163">
        <f t="shared" si="82"/>
        <v>1</v>
      </c>
      <c r="EM30" s="163">
        <f t="shared" si="82"/>
        <v>1</v>
      </c>
      <c r="EN30" s="162">
        <f t="shared" si="82"/>
        <v>0</v>
      </c>
    </row>
    <row r="31" spans="1:144" s="220" customFormat="1" ht="19.5" customHeight="1">
      <c r="A31" s="2"/>
      <c r="B31" s="274"/>
      <c r="C31" s="216" t="s">
        <v>63</v>
      </c>
      <c r="D31" s="218">
        <f t="shared" si="65"/>
        <v>17</v>
      </c>
      <c r="E31" s="218">
        <f t="shared" ref="E31:E33" si="83">K31+Q31+W31+AC31+AL31+AR31+AX31+BD31+BJ31+BS31+BY31+CE31+CK31+CQ31+CW31+DF31+DL31+DR31+DX31+ED31</f>
        <v>13</v>
      </c>
      <c r="F31" s="218">
        <f t="shared" ref="F31:F33" si="84">L31+R31+X31+AD31+AM31+AS31+AY31+BE31+BK31+BT31+BZ31+CF31+CL31+CR31+CX31+DG31+DM31+DS31+DY31+EE31</f>
        <v>4</v>
      </c>
      <c r="G31" s="218">
        <f>SUM(H31:I31)</f>
        <v>4</v>
      </c>
      <c r="H31" s="218">
        <f t="shared" ref="H31:H33" si="85">N31+T31+Z31+AF31+AO31+AU31+BA31+BG31+BM31+BV31+CB31+CH31+CN31+CT31+CZ31+DI31+DO31+DU31+EA31+EG31</f>
        <v>2</v>
      </c>
      <c r="I31" s="218">
        <f t="shared" ref="I31:I33" si="86">O31+U31+AA31+AG31+AP31+AV31+BB31+BH31+BN31+BW31+CC31+CI31+CO31+CU31+DA31+DJ31+DP31+DV31+EB31+EH31</f>
        <v>2</v>
      </c>
      <c r="J31" s="218">
        <f>SUM(K31:L31)</f>
        <v>1</v>
      </c>
      <c r="K31" s="218">
        <v>1</v>
      </c>
      <c r="L31" s="218">
        <v>0</v>
      </c>
      <c r="M31" s="218">
        <f>SUM(N31:O31)</f>
        <v>0</v>
      </c>
      <c r="N31" s="218">
        <v>0</v>
      </c>
      <c r="O31" s="217">
        <v>0</v>
      </c>
      <c r="P31" s="218">
        <f>SUM(Q31:R31)</f>
        <v>0</v>
      </c>
      <c r="Q31" s="217">
        <v>0</v>
      </c>
      <c r="R31" s="217">
        <v>0</v>
      </c>
      <c r="S31" s="218">
        <f>SUM(T31:U31)</f>
        <v>0</v>
      </c>
      <c r="T31" s="218">
        <v>0</v>
      </c>
      <c r="U31" s="218">
        <v>0</v>
      </c>
      <c r="V31" s="218">
        <f>SUM(W31:X31)</f>
        <v>0</v>
      </c>
      <c r="W31" s="218">
        <v>0</v>
      </c>
      <c r="X31" s="218">
        <v>0</v>
      </c>
      <c r="Y31" s="218">
        <f>SUM(Z31:AA31)</f>
        <v>0</v>
      </c>
      <c r="Z31" s="218">
        <v>0</v>
      </c>
      <c r="AA31" s="218">
        <v>0</v>
      </c>
      <c r="AB31" s="218">
        <f>SUM(AC31:AD31)</f>
        <v>3</v>
      </c>
      <c r="AC31" s="218">
        <v>3</v>
      </c>
      <c r="AD31" s="218">
        <v>0</v>
      </c>
      <c r="AE31" s="218">
        <f>SUM(AF31:AG31)</f>
        <v>0</v>
      </c>
      <c r="AF31" s="218">
        <v>0</v>
      </c>
      <c r="AG31" s="217">
        <v>0</v>
      </c>
      <c r="AH31" s="2"/>
      <c r="AI31" s="274"/>
      <c r="AJ31" s="216" t="s">
        <v>63</v>
      </c>
      <c r="AK31" s="218">
        <f>SUM(AL31:AM31)</f>
        <v>5</v>
      </c>
      <c r="AL31" s="218">
        <v>4</v>
      </c>
      <c r="AM31" s="218">
        <v>1</v>
      </c>
      <c r="AN31" s="218">
        <f>SUM(AO31:AP31)</f>
        <v>2</v>
      </c>
      <c r="AO31" s="218">
        <v>2</v>
      </c>
      <c r="AP31" s="217">
        <v>0</v>
      </c>
      <c r="AQ31" s="218">
        <f>SUM(AR31:AS31)</f>
        <v>0</v>
      </c>
      <c r="AR31" s="218">
        <v>0</v>
      </c>
      <c r="AS31" s="218">
        <v>0</v>
      </c>
      <c r="AT31" s="218">
        <f>SUM(AU31:AV31)</f>
        <v>0</v>
      </c>
      <c r="AU31" s="218">
        <v>0</v>
      </c>
      <c r="AV31" s="217">
        <v>0</v>
      </c>
      <c r="AW31" s="218">
        <f>SUM(AX31:AY31)</f>
        <v>1</v>
      </c>
      <c r="AX31" s="218">
        <v>0</v>
      </c>
      <c r="AY31" s="217">
        <v>1</v>
      </c>
      <c r="AZ31" s="218">
        <f>SUM(BA31:BB31)</f>
        <v>1</v>
      </c>
      <c r="BA31" s="218">
        <v>0</v>
      </c>
      <c r="BB31" s="217">
        <v>1</v>
      </c>
      <c r="BC31" s="218">
        <f>SUM(BD31:BE31)</f>
        <v>0</v>
      </c>
      <c r="BD31" s="218">
        <v>0</v>
      </c>
      <c r="BE31" s="218">
        <v>0</v>
      </c>
      <c r="BF31" s="218">
        <f>SUM(BG31:BH31)</f>
        <v>0</v>
      </c>
      <c r="BG31" s="218">
        <v>0</v>
      </c>
      <c r="BH31" s="218">
        <v>0</v>
      </c>
      <c r="BI31" s="218">
        <f>SUM(BJ31:BK31)</f>
        <v>2</v>
      </c>
      <c r="BJ31" s="218">
        <v>1</v>
      </c>
      <c r="BK31" s="218">
        <v>1</v>
      </c>
      <c r="BL31" s="218">
        <f>SUM(BM31:BN31)</f>
        <v>1</v>
      </c>
      <c r="BM31" s="218">
        <v>0</v>
      </c>
      <c r="BN31" s="217">
        <v>1</v>
      </c>
      <c r="BO31" s="2"/>
      <c r="BP31" s="274"/>
      <c r="BQ31" s="216" t="s">
        <v>63</v>
      </c>
      <c r="BR31" s="218">
        <f>SUM(BS31:BT31)</f>
        <v>0</v>
      </c>
      <c r="BS31" s="218">
        <v>0</v>
      </c>
      <c r="BT31" s="218">
        <v>0</v>
      </c>
      <c r="BU31" s="218">
        <f>SUM(BV31:BW31)</f>
        <v>0</v>
      </c>
      <c r="BV31" s="218">
        <v>0</v>
      </c>
      <c r="BW31" s="218">
        <v>0</v>
      </c>
      <c r="BX31" s="218">
        <f>SUM(BY31:BZ31)</f>
        <v>0</v>
      </c>
      <c r="BY31" s="218">
        <v>0</v>
      </c>
      <c r="BZ31" s="218">
        <v>0</v>
      </c>
      <c r="CA31" s="218">
        <f>SUM(CB31:CC31)</f>
        <v>0</v>
      </c>
      <c r="CB31" s="218">
        <v>0</v>
      </c>
      <c r="CC31" s="218">
        <v>0</v>
      </c>
      <c r="CD31" s="218">
        <f>SUM(CE31:CF31)</f>
        <v>0</v>
      </c>
      <c r="CE31" s="218">
        <v>0</v>
      </c>
      <c r="CF31" s="218">
        <v>0</v>
      </c>
      <c r="CG31" s="218">
        <f>SUM(CH31:CI31)</f>
        <v>0</v>
      </c>
      <c r="CH31" s="218">
        <v>0</v>
      </c>
      <c r="CI31" s="217">
        <v>0</v>
      </c>
      <c r="CJ31" s="218">
        <f>SUM(CK31:CL31)</f>
        <v>1</v>
      </c>
      <c r="CK31" s="217">
        <v>1</v>
      </c>
      <c r="CL31" s="218">
        <v>0</v>
      </c>
      <c r="CM31" s="218">
        <f>SUM(CN31:CO31)</f>
        <v>0</v>
      </c>
      <c r="CN31" s="217">
        <v>0</v>
      </c>
      <c r="CO31" s="217">
        <v>0</v>
      </c>
      <c r="CP31" s="218">
        <f>SUM(CQ31:CR31)</f>
        <v>0</v>
      </c>
      <c r="CQ31" s="217">
        <v>0</v>
      </c>
      <c r="CR31" s="218">
        <v>0</v>
      </c>
      <c r="CS31" s="218">
        <f>SUM(CT31:CU31)</f>
        <v>0</v>
      </c>
      <c r="CT31" s="217">
        <v>0</v>
      </c>
      <c r="CU31" s="218">
        <v>0</v>
      </c>
      <c r="CV31" s="218">
        <f>SUM(CW31:CX31)</f>
        <v>1</v>
      </c>
      <c r="CW31" s="218">
        <v>1</v>
      </c>
      <c r="CX31" s="218">
        <v>0</v>
      </c>
      <c r="CY31" s="218">
        <f>SUM(CZ31:DA31)</f>
        <v>0</v>
      </c>
      <c r="CZ31" s="218">
        <v>0</v>
      </c>
      <c r="DA31" s="217">
        <v>0</v>
      </c>
      <c r="DB31" s="2"/>
      <c r="DC31" s="274"/>
      <c r="DD31" s="216" t="s">
        <v>63</v>
      </c>
      <c r="DE31" s="218">
        <f>SUM(DF31:DG31)</f>
        <v>3</v>
      </c>
      <c r="DF31" s="218">
        <v>2</v>
      </c>
      <c r="DG31" s="218">
        <v>1</v>
      </c>
      <c r="DH31" s="218">
        <f>SUM(DI31:DJ31)</f>
        <v>0</v>
      </c>
      <c r="DI31" s="218">
        <v>0</v>
      </c>
      <c r="DJ31" s="218">
        <v>0</v>
      </c>
      <c r="DK31" s="218">
        <f>SUM(DL31:DM31)</f>
        <v>0</v>
      </c>
      <c r="DL31" s="218">
        <v>0</v>
      </c>
      <c r="DM31" s="218">
        <v>0</v>
      </c>
      <c r="DN31" s="218">
        <f>SUM(DO31:DP31)</f>
        <v>0</v>
      </c>
      <c r="DO31" s="218">
        <v>0</v>
      </c>
      <c r="DP31" s="218">
        <v>0</v>
      </c>
      <c r="DQ31" s="218">
        <f>SUM(DR31:DS31)</f>
        <v>0</v>
      </c>
      <c r="DR31" s="218">
        <v>0</v>
      </c>
      <c r="DS31" s="218">
        <v>0</v>
      </c>
      <c r="DT31" s="218">
        <f>SUM(DU31:DV31)</f>
        <v>0</v>
      </c>
      <c r="DU31" s="218">
        <v>0</v>
      </c>
      <c r="DV31" s="217">
        <v>0</v>
      </c>
      <c r="DW31" s="218">
        <f>SUM(DX31:DY31)</f>
        <v>0</v>
      </c>
      <c r="DX31" s="218">
        <v>0</v>
      </c>
      <c r="DY31" s="218">
        <v>0</v>
      </c>
      <c r="DZ31" s="218">
        <f>SUM(EA31:EB31)</f>
        <v>0</v>
      </c>
      <c r="EA31" s="218">
        <v>0</v>
      </c>
      <c r="EB31" s="217">
        <v>0</v>
      </c>
      <c r="EC31" s="218">
        <f>SUM(ED31:EE31)</f>
        <v>0</v>
      </c>
      <c r="ED31" s="218">
        <v>0</v>
      </c>
      <c r="EE31" s="218">
        <v>0</v>
      </c>
      <c r="EF31" s="218">
        <f>SUM(EG31:EH31)</f>
        <v>0</v>
      </c>
      <c r="EG31" s="218">
        <v>0</v>
      </c>
      <c r="EH31" s="218">
        <v>0</v>
      </c>
      <c r="EI31" s="218">
        <f>SUM(EJ31:EK31)</f>
        <v>13</v>
      </c>
      <c r="EJ31" s="218">
        <v>9</v>
      </c>
      <c r="EK31" s="218">
        <v>4</v>
      </c>
      <c r="EL31" s="218">
        <f>SUM(EM31:EN31)</f>
        <v>1</v>
      </c>
      <c r="EM31" s="218">
        <v>1</v>
      </c>
      <c r="EN31" s="217">
        <v>0</v>
      </c>
    </row>
    <row r="32" spans="1:144" s="208" customFormat="1" ht="19.5" customHeight="1">
      <c r="A32" s="2"/>
      <c r="B32" s="276"/>
      <c r="C32" s="204" t="s">
        <v>64</v>
      </c>
      <c r="D32" s="207">
        <f t="shared" si="65"/>
        <v>0</v>
      </c>
      <c r="E32" s="207">
        <f t="shared" si="83"/>
        <v>0</v>
      </c>
      <c r="F32" s="207">
        <f t="shared" si="84"/>
        <v>0</v>
      </c>
      <c r="G32" s="207">
        <f>SUM(H32:I32)</f>
        <v>0</v>
      </c>
      <c r="H32" s="207">
        <f t="shared" si="85"/>
        <v>0</v>
      </c>
      <c r="I32" s="207">
        <f t="shared" si="86"/>
        <v>0</v>
      </c>
      <c r="J32" s="207">
        <f>SUM(K32:L32)</f>
        <v>0</v>
      </c>
      <c r="K32" s="207">
        <v>0</v>
      </c>
      <c r="L32" s="207">
        <v>0</v>
      </c>
      <c r="M32" s="207">
        <f>SUM(N32:O32)</f>
        <v>0</v>
      </c>
      <c r="N32" s="207">
        <v>0</v>
      </c>
      <c r="O32" s="205">
        <v>0</v>
      </c>
      <c r="P32" s="207">
        <f>SUM(Q32:R32)</f>
        <v>0</v>
      </c>
      <c r="Q32" s="205">
        <v>0</v>
      </c>
      <c r="R32" s="205">
        <v>0</v>
      </c>
      <c r="S32" s="207">
        <f>SUM(T32:U32)</f>
        <v>0</v>
      </c>
      <c r="T32" s="205">
        <v>0</v>
      </c>
      <c r="U32" s="207">
        <v>0</v>
      </c>
      <c r="V32" s="207">
        <f>SUM(W32:X32)</f>
        <v>0</v>
      </c>
      <c r="W32" s="207">
        <v>0</v>
      </c>
      <c r="X32" s="207">
        <v>0</v>
      </c>
      <c r="Y32" s="207">
        <f>SUM(Z32:AA32)</f>
        <v>0</v>
      </c>
      <c r="Z32" s="207">
        <v>0</v>
      </c>
      <c r="AA32" s="207">
        <v>0</v>
      </c>
      <c r="AB32" s="207">
        <f>SUM(AC32:AD32)</f>
        <v>0</v>
      </c>
      <c r="AC32" s="205">
        <v>0</v>
      </c>
      <c r="AD32" s="207">
        <v>0</v>
      </c>
      <c r="AE32" s="207">
        <f>SUM(AF32:AG32)</f>
        <v>0</v>
      </c>
      <c r="AF32" s="205">
        <v>0</v>
      </c>
      <c r="AG32" s="205">
        <v>0</v>
      </c>
      <c r="AH32" s="2"/>
      <c r="AI32" s="276"/>
      <c r="AJ32" s="204" t="s">
        <v>64</v>
      </c>
      <c r="AK32" s="207">
        <f>SUM(AL32:AM32)</f>
        <v>0</v>
      </c>
      <c r="AL32" s="207">
        <v>0</v>
      </c>
      <c r="AM32" s="207">
        <v>0</v>
      </c>
      <c r="AN32" s="207">
        <f>SUM(AO32:AP32)</f>
        <v>0</v>
      </c>
      <c r="AO32" s="207">
        <v>0</v>
      </c>
      <c r="AP32" s="205">
        <v>0</v>
      </c>
      <c r="AQ32" s="207">
        <f>SUM(AR32:AS32)</f>
        <v>0</v>
      </c>
      <c r="AR32" s="205">
        <v>0</v>
      </c>
      <c r="AS32" s="205">
        <v>0</v>
      </c>
      <c r="AT32" s="207">
        <f>SUM(AU32:AV32)</f>
        <v>0</v>
      </c>
      <c r="AU32" s="205">
        <v>0</v>
      </c>
      <c r="AV32" s="205">
        <v>0</v>
      </c>
      <c r="AW32" s="207">
        <f>SUM(AX32:AY32)</f>
        <v>0</v>
      </c>
      <c r="AX32" s="207">
        <v>0</v>
      </c>
      <c r="AY32" s="205">
        <v>0</v>
      </c>
      <c r="AZ32" s="207">
        <f>SUM(BA32:BB32)</f>
        <v>0</v>
      </c>
      <c r="BA32" s="207">
        <v>0</v>
      </c>
      <c r="BB32" s="205">
        <v>0</v>
      </c>
      <c r="BC32" s="207">
        <f>SUM(BD32:BE32)</f>
        <v>0</v>
      </c>
      <c r="BD32" s="207">
        <v>0</v>
      </c>
      <c r="BE32" s="207">
        <v>0</v>
      </c>
      <c r="BF32" s="207">
        <f>SUM(BG32:BH32)</f>
        <v>0</v>
      </c>
      <c r="BG32" s="207">
        <v>0</v>
      </c>
      <c r="BH32" s="207">
        <v>0</v>
      </c>
      <c r="BI32" s="207">
        <f>SUM(BJ32:BK32)</f>
        <v>0</v>
      </c>
      <c r="BJ32" s="207">
        <v>0</v>
      </c>
      <c r="BK32" s="207">
        <v>0</v>
      </c>
      <c r="BL32" s="207">
        <f>SUM(BM32:BN32)</f>
        <v>0</v>
      </c>
      <c r="BM32" s="207">
        <v>0</v>
      </c>
      <c r="BN32" s="205">
        <v>0</v>
      </c>
      <c r="BO32" s="2"/>
      <c r="BP32" s="276"/>
      <c r="BQ32" s="204" t="s">
        <v>64</v>
      </c>
      <c r="BR32" s="207">
        <f>SUM(BS32:BT32)</f>
        <v>0</v>
      </c>
      <c r="BS32" s="207">
        <v>0</v>
      </c>
      <c r="BT32" s="207">
        <v>0</v>
      </c>
      <c r="BU32" s="207">
        <f>SUM(BV32:BW32)</f>
        <v>0</v>
      </c>
      <c r="BV32" s="207">
        <v>0</v>
      </c>
      <c r="BW32" s="205">
        <v>0</v>
      </c>
      <c r="BX32" s="207">
        <f>SUM(BY32:BZ32)</f>
        <v>0</v>
      </c>
      <c r="BY32" s="205">
        <v>0</v>
      </c>
      <c r="BZ32" s="205">
        <v>0</v>
      </c>
      <c r="CA32" s="207">
        <f>SUM(CB32:CC32)</f>
        <v>0</v>
      </c>
      <c r="CB32" s="205">
        <v>0</v>
      </c>
      <c r="CC32" s="205">
        <v>0</v>
      </c>
      <c r="CD32" s="207">
        <f>SUM(CE32:CF32)</f>
        <v>0</v>
      </c>
      <c r="CE32" s="207">
        <v>0</v>
      </c>
      <c r="CF32" s="207">
        <v>0</v>
      </c>
      <c r="CG32" s="207">
        <f>SUM(CH32:CI32)</f>
        <v>0</v>
      </c>
      <c r="CH32" s="207">
        <v>0</v>
      </c>
      <c r="CI32" s="205">
        <v>0</v>
      </c>
      <c r="CJ32" s="207">
        <f>SUM(CK32:CL32)</f>
        <v>0</v>
      </c>
      <c r="CK32" s="205">
        <v>0</v>
      </c>
      <c r="CL32" s="207">
        <v>0</v>
      </c>
      <c r="CM32" s="207">
        <f>SUM(CN32:CO32)</f>
        <v>0</v>
      </c>
      <c r="CN32" s="205">
        <v>0</v>
      </c>
      <c r="CO32" s="205">
        <v>0</v>
      </c>
      <c r="CP32" s="207">
        <f>SUM(CQ32:CR32)</f>
        <v>0</v>
      </c>
      <c r="CQ32" s="205">
        <v>0</v>
      </c>
      <c r="CR32" s="207">
        <v>0</v>
      </c>
      <c r="CS32" s="207">
        <f>SUM(CT32:CU32)</f>
        <v>0</v>
      </c>
      <c r="CT32" s="205">
        <v>0</v>
      </c>
      <c r="CU32" s="207">
        <v>0</v>
      </c>
      <c r="CV32" s="207">
        <f>SUM(CW32:CX32)</f>
        <v>0</v>
      </c>
      <c r="CW32" s="205">
        <v>0</v>
      </c>
      <c r="CX32" s="205">
        <v>0</v>
      </c>
      <c r="CY32" s="207">
        <f>SUM(CZ32:DA32)</f>
        <v>0</v>
      </c>
      <c r="CZ32" s="205">
        <v>0</v>
      </c>
      <c r="DA32" s="205">
        <v>0</v>
      </c>
      <c r="DB32" s="2"/>
      <c r="DC32" s="276"/>
      <c r="DD32" s="204" t="s">
        <v>64</v>
      </c>
      <c r="DE32" s="207">
        <f>SUM(DF32:DG32)</f>
        <v>0</v>
      </c>
      <c r="DF32" s="207">
        <v>0</v>
      </c>
      <c r="DG32" s="207">
        <v>0</v>
      </c>
      <c r="DH32" s="207">
        <f>SUM(DI32:DJ32)</f>
        <v>0</v>
      </c>
      <c r="DI32" s="207">
        <v>0</v>
      </c>
      <c r="DJ32" s="207">
        <v>0</v>
      </c>
      <c r="DK32" s="207">
        <f>SUM(DL32:DM32)</f>
        <v>0</v>
      </c>
      <c r="DL32" s="207">
        <v>0</v>
      </c>
      <c r="DM32" s="207">
        <v>0</v>
      </c>
      <c r="DN32" s="207">
        <f>SUM(DO32:DP32)</f>
        <v>0</v>
      </c>
      <c r="DO32" s="207">
        <v>0</v>
      </c>
      <c r="DP32" s="207">
        <v>0</v>
      </c>
      <c r="DQ32" s="207">
        <f>SUM(DR32:DS32)</f>
        <v>0</v>
      </c>
      <c r="DR32" s="207">
        <v>0</v>
      </c>
      <c r="DS32" s="207">
        <v>0</v>
      </c>
      <c r="DT32" s="207">
        <f>SUM(DU32:DV32)</f>
        <v>0</v>
      </c>
      <c r="DU32" s="207">
        <v>0</v>
      </c>
      <c r="DV32" s="205">
        <v>0</v>
      </c>
      <c r="DW32" s="207">
        <f>SUM(DX32:DY32)</f>
        <v>0</v>
      </c>
      <c r="DX32" s="207">
        <v>0</v>
      </c>
      <c r="DY32" s="207">
        <v>0</v>
      </c>
      <c r="DZ32" s="207">
        <f>SUM(EA32:EB32)</f>
        <v>0</v>
      </c>
      <c r="EA32" s="207">
        <v>0</v>
      </c>
      <c r="EB32" s="205">
        <v>0</v>
      </c>
      <c r="EC32" s="207">
        <f>SUM(ED32:EE32)</f>
        <v>0</v>
      </c>
      <c r="ED32" s="207">
        <v>0</v>
      </c>
      <c r="EE32" s="207">
        <v>0</v>
      </c>
      <c r="EF32" s="207">
        <f>SUM(EG32:EH32)</f>
        <v>0</v>
      </c>
      <c r="EG32" s="207">
        <v>0</v>
      </c>
      <c r="EH32" s="207">
        <v>0</v>
      </c>
      <c r="EI32" s="207">
        <f>SUM(EJ32:EK32)</f>
        <v>0</v>
      </c>
      <c r="EJ32" s="205">
        <v>0</v>
      </c>
      <c r="EK32" s="207">
        <v>0</v>
      </c>
      <c r="EL32" s="207">
        <f>SUM(EM32:EN32)</f>
        <v>0</v>
      </c>
      <c r="EM32" s="205">
        <v>0</v>
      </c>
      <c r="EN32" s="205">
        <v>0</v>
      </c>
    </row>
    <row r="33" spans="1:144" s="232" customFormat="1" ht="19.5" customHeight="1">
      <c r="A33" s="2"/>
      <c r="B33" s="275"/>
      <c r="C33" s="229" t="s">
        <v>193</v>
      </c>
      <c r="D33" s="231">
        <f t="shared" si="65"/>
        <v>0</v>
      </c>
      <c r="E33" s="231">
        <f t="shared" si="83"/>
        <v>0</v>
      </c>
      <c r="F33" s="231">
        <f t="shared" si="84"/>
        <v>0</v>
      </c>
      <c r="G33" s="231">
        <f>SUM(H33:I33)</f>
        <v>0</v>
      </c>
      <c r="H33" s="231">
        <f t="shared" si="85"/>
        <v>0</v>
      </c>
      <c r="I33" s="231">
        <f t="shared" si="86"/>
        <v>0</v>
      </c>
      <c r="J33" s="231">
        <f>SUM(K33:L33)</f>
        <v>0</v>
      </c>
      <c r="K33" s="231">
        <v>0</v>
      </c>
      <c r="L33" s="231">
        <v>0</v>
      </c>
      <c r="M33" s="231">
        <f>SUM(N33:O33)</f>
        <v>0</v>
      </c>
      <c r="N33" s="231">
        <v>0</v>
      </c>
      <c r="O33" s="230">
        <v>0</v>
      </c>
      <c r="P33" s="231">
        <f>SUM(Q33:R33)</f>
        <v>0</v>
      </c>
      <c r="Q33" s="231">
        <v>0</v>
      </c>
      <c r="R33" s="231">
        <v>0</v>
      </c>
      <c r="S33" s="231">
        <f>SUM(T33:U33)</f>
        <v>0</v>
      </c>
      <c r="T33" s="231">
        <v>0</v>
      </c>
      <c r="U33" s="231">
        <v>0</v>
      </c>
      <c r="V33" s="231">
        <f>SUM(W33:X33)</f>
        <v>0</v>
      </c>
      <c r="W33" s="231">
        <v>0</v>
      </c>
      <c r="X33" s="231">
        <v>0</v>
      </c>
      <c r="Y33" s="231">
        <f>SUM(Z33:AA33)</f>
        <v>0</v>
      </c>
      <c r="Z33" s="231">
        <v>0</v>
      </c>
      <c r="AA33" s="231">
        <v>0</v>
      </c>
      <c r="AB33" s="231">
        <f>SUM(AC33:AD33)</f>
        <v>0</v>
      </c>
      <c r="AC33" s="231">
        <v>0</v>
      </c>
      <c r="AD33" s="231">
        <v>0</v>
      </c>
      <c r="AE33" s="231">
        <f>SUM(AF33:AG33)</f>
        <v>0</v>
      </c>
      <c r="AF33" s="231">
        <v>0</v>
      </c>
      <c r="AG33" s="230">
        <v>0</v>
      </c>
      <c r="AH33" s="2"/>
      <c r="AI33" s="275"/>
      <c r="AJ33" s="229" t="s">
        <v>193</v>
      </c>
      <c r="AK33" s="231">
        <f>SUM(AL33:AM33)</f>
        <v>0</v>
      </c>
      <c r="AL33" s="231">
        <v>0</v>
      </c>
      <c r="AM33" s="231">
        <v>0</v>
      </c>
      <c r="AN33" s="231">
        <f>SUM(AO33:AP33)</f>
        <v>0</v>
      </c>
      <c r="AO33" s="231">
        <v>0</v>
      </c>
      <c r="AP33" s="231">
        <v>0</v>
      </c>
      <c r="AQ33" s="231">
        <f>SUM(AR33:AS33)</f>
        <v>0</v>
      </c>
      <c r="AR33" s="231">
        <v>0</v>
      </c>
      <c r="AS33" s="231">
        <v>0</v>
      </c>
      <c r="AT33" s="231">
        <f>SUM(AU33:AV33)</f>
        <v>0</v>
      </c>
      <c r="AU33" s="231">
        <v>0</v>
      </c>
      <c r="AV33" s="230">
        <v>0</v>
      </c>
      <c r="AW33" s="231">
        <f>SUM(AX33:AY33)</f>
        <v>0</v>
      </c>
      <c r="AX33" s="231">
        <v>0</v>
      </c>
      <c r="AY33" s="230">
        <v>0</v>
      </c>
      <c r="AZ33" s="231">
        <f>SUM(BA33:BB33)</f>
        <v>0</v>
      </c>
      <c r="BA33" s="231">
        <v>0</v>
      </c>
      <c r="BB33" s="230">
        <v>0</v>
      </c>
      <c r="BC33" s="231">
        <f>SUM(BD33:BE33)</f>
        <v>0</v>
      </c>
      <c r="BD33" s="231">
        <v>0</v>
      </c>
      <c r="BE33" s="231">
        <v>0</v>
      </c>
      <c r="BF33" s="231">
        <f>SUM(BG33:BH33)</f>
        <v>0</v>
      </c>
      <c r="BG33" s="231">
        <v>0</v>
      </c>
      <c r="BH33" s="231">
        <v>0</v>
      </c>
      <c r="BI33" s="231">
        <f>SUM(BJ33:BK33)</f>
        <v>0</v>
      </c>
      <c r="BJ33" s="231">
        <v>0</v>
      </c>
      <c r="BK33" s="231">
        <v>0</v>
      </c>
      <c r="BL33" s="231">
        <f>SUM(BM33:BN33)</f>
        <v>0</v>
      </c>
      <c r="BM33" s="231">
        <v>0</v>
      </c>
      <c r="BN33" s="230">
        <v>0</v>
      </c>
      <c r="BO33" s="2"/>
      <c r="BP33" s="275"/>
      <c r="BQ33" s="229" t="s">
        <v>193</v>
      </c>
      <c r="BR33" s="231">
        <f>SUM(BS33:BT33)</f>
        <v>0</v>
      </c>
      <c r="BS33" s="231">
        <v>0</v>
      </c>
      <c r="BT33" s="231">
        <v>0</v>
      </c>
      <c r="BU33" s="231">
        <f>SUM(BV33:BW33)</f>
        <v>0</v>
      </c>
      <c r="BV33" s="231">
        <v>0</v>
      </c>
      <c r="BW33" s="231">
        <v>0</v>
      </c>
      <c r="BX33" s="231">
        <f>SUM(BY33:BZ33)</f>
        <v>0</v>
      </c>
      <c r="BY33" s="230">
        <v>0</v>
      </c>
      <c r="BZ33" s="230">
        <v>0</v>
      </c>
      <c r="CA33" s="231">
        <f>SUM(CB33:CC33)</f>
        <v>0</v>
      </c>
      <c r="CB33" s="230">
        <v>0</v>
      </c>
      <c r="CC33" s="230">
        <v>0</v>
      </c>
      <c r="CD33" s="231">
        <f>SUM(CE33:CF33)</f>
        <v>0</v>
      </c>
      <c r="CE33" s="231">
        <v>0</v>
      </c>
      <c r="CF33" s="231">
        <v>0</v>
      </c>
      <c r="CG33" s="231">
        <f>SUM(CH33:CI33)</f>
        <v>0</v>
      </c>
      <c r="CH33" s="231">
        <v>0</v>
      </c>
      <c r="CI33" s="230">
        <v>0</v>
      </c>
      <c r="CJ33" s="231">
        <f>SUM(CK33:CL33)</f>
        <v>0</v>
      </c>
      <c r="CK33" s="231">
        <v>0</v>
      </c>
      <c r="CL33" s="231">
        <v>0</v>
      </c>
      <c r="CM33" s="231">
        <f>SUM(CN33:CO33)</f>
        <v>0</v>
      </c>
      <c r="CN33" s="231">
        <v>0</v>
      </c>
      <c r="CO33" s="230">
        <v>0</v>
      </c>
      <c r="CP33" s="231">
        <f>SUM(CQ33:CR33)</f>
        <v>0</v>
      </c>
      <c r="CQ33" s="231">
        <v>0</v>
      </c>
      <c r="CR33" s="231">
        <v>0</v>
      </c>
      <c r="CS33" s="231">
        <f>SUM(CT33:CU33)</f>
        <v>0</v>
      </c>
      <c r="CT33" s="231">
        <v>0</v>
      </c>
      <c r="CU33" s="231">
        <v>0</v>
      </c>
      <c r="CV33" s="231">
        <f>SUM(CW33:CX33)</f>
        <v>0</v>
      </c>
      <c r="CW33" s="230">
        <v>0</v>
      </c>
      <c r="CX33" s="230">
        <v>0</v>
      </c>
      <c r="CY33" s="231">
        <f>SUM(CZ33:DA33)</f>
        <v>0</v>
      </c>
      <c r="CZ33" s="230">
        <v>0</v>
      </c>
      <c r="DA33" s="230">
        <v>0</v>
      </c>
      <c r="DB33" s="2"/>
      <c r="DC33" s="275"/>
      <c r="DD33" s="229" t="s">
        <v>193</v>
      </c>
      <c r="DE33" s="231">
        <f>SUM(DF33:DG33)</f>
        <v>0</v>
      </c>
      <c r="DF33" s="231">
        <v>0</v>
      </c>
      <c r="DG33" s="231">
        <v>0</v>
      </c>
      <c r="DH33" s="231">
        <f>SUM(DI33:DJ33)</f>
        <v>0</v>
      </c>
      <c r="DI33" s="231">
        <v>0</v>
      </c>
      <c r="DJ33" s="231">
        <v>0</v>
      </c>
      <c r="DK33" s="231">
        <f>SUM(DL33:DM33)</f>
        <v>0</v>
      </c>
      <c r="DL33" s="231">
        <v>0</v>
      </c>
      <c r="DM33" s="231">
        <v>0</v>
      </c>
      <c r="DN33" s="231">
        <f>SUM(DO33:DP33)</f>
        <v>0</v>
      </c>
      <c r="DO33" s="231">
        <v>0</v>
      </c>
      <c r="DP33" s="231">
        <v>0</v>
      </c>
      <c r="DQ33" s="231">
        <f>SUM(DR33:DS33)</f>
        <v>0</v>
      </c>
      <c r="DR33" s="231">
        <v>0</v>
      </c>
      <c r="DS33" s="231">
        <v>0</v>
      </c>
      <c r="DT33" s="231">
        <f>SUM(DU33:DV33)</f>
        <v>0</v>
      </c>
      <c r="DU33" s="231">
        <v>0</v>
      </c>
      <c r="DV33" s="230">
        <v>0</v>
      </c>
      <c r="DW33" s="231">
        <f>SUM(DX33:DY33)</f>
        <v>0</v>
      </c>
      <c r="DX33" s="231">
        <v>0</v>
      </c>
      <c r="DY33" s="231">
        <v>0</v>
      </c>
      <c r="DZ33" s="231">
        <f>SUM(EA33:EB33)</f>
        <v>0</v>
      </c>
      <c r="EA33" s="231">
        <v>0</v>
      </c>
      <c r="EB33" s="230">
        <v>0</v>
      </c>
      <c r="EC33" s="231">
        <f>SUM(ED33:EE33)</f>
        <v>0</v>
      </c>
      <c r="ED33" s="231">
        <v>0</v>
      </c>
      <c r="EE33" s="231">
        <v>0</v>
      </c>
      <c r="EF33" s="231">
        <f>SUM(EG33:EH33)</f>
        <v>0</v>
      </c>
      <c r="EG33" s="231">
        <v>0</v>
      </c>
      <c r="EH33" s="231">
        <v>0</v>
      </c>
      <c r="EI33" s="231">
        <f>SUM(EJ33:EK33)</f>
        <v>0</v>
      </c>
      <c r="EJ33" s="231">
        <v>0</v>
      </c>
      <c r="EK33" s="231">
        <v>0</v>
      </c>
      <c r="EL33" s="231">
        <f>SUM(EM33:EN33)</f>
        <v>0</v>
      </c>
      <c r="EM33" s="231">
        <v>0</v>
      </c>
      <c r="EN33" s="230">
        <v>0</v>
      </c>
    </row>
    <row r="34" spans="1:144" ht="19.5" customHeight="1">
      <c r="B34" s="421" t="s">
        <v>87</v>
      </c>
      <c r="C34" s="423"/>
      <c r="D34" s="163">
        <f t="shared" ref="D34:AG34" si="87">SUM(D35:D37)</f>
        <v>81</v>
      </c>
      <c r="E34" s="163">
        <f t="shared" si="87"/>
        <v>39</v>
      </c>
      <c r="F34" s="163">
        <f t="shared" si="87"/>
        <v>42</v>
      </c>
      <c r="G34" s="163">
        <f>SUM(G35:G37)</f>
        <v>29</v>
      </c>
      <c r="H34" s="163">
        <f t="shared" si="87"/>
        <v>17</v>
      </c>
      <c r="I34" s="163">
        <f t="shared" si="87"/>
        <v>12</v>
      </c>
      <c r="J34" s="163">
        <f>SUM(J35:J37)</f>
        <v>0</v>
      </c>
      <c r="K34" s="163">
        <f t="shared" si="87"/>
        <v>0</v>
      </c>
      <c r="L34" s="163">
        <f t="shared" si="87"/>
        <v>0</v>
      </c>
      <c r="M34" s="163">
        <f>SUM(M35:M37)</f>
        <v>0</v>
      </c>
      <c r="N34" s="163">
        <f t="shared" si="87"/>
        <v>0</v>
      </c>
      <c r="O34" s="162">
        <f t="shared" si="87"/>
        <v>0</v>
      </c>
      <c r="P34" s="163">
        <f>SUM(P35:P37)</f>
        <v>0</v>
      </c>
      <c r="Q34" s="162">
        <f t="shared" si="87"/>
        <v>0</v>
      </c>
      <c r="R34" s="173">
        <f t="shared" si="87"/>
        <v>0</v>
      </c>
      <c r="S34" s="163">
        <f>SUM(S35:S37)</f>
        <v>0</v>
      </c>
      <c r="T34" s="335">
        <f t="shared" si="87"/>
        <v>0</v>
      </c>
      <c r="U34" s="335">
        <f t="shared" si="87"/>
        <v>0</v>
      </c>
      <c r="V34" s="163">
        <f>SUM(V35:V37)</f>
        <v>0</v>
      </c>
      <c r="W34" s="335">
        <f t="shared" si="87"/>
        <v>0</v>
      </c>
      <c r="X34" s="335">
        <f t="shared" si="87"/>
        <v>0</v>
      </c>
      <c r="Y34" s="163">
        <f>SUM(Y35:Y37)</f>
        <v>0</v>
      </c>
      <c r="Z34" s="335">
        <f t="shared" si="87"/>
        <v>0</v>
      </c>
      <c r="AA34" s="335">
        <f t="shared" si="87"/>
        <v>0</v>
      </c>
      <c r="AB34" s="163">
        <f>SUM(AB35:AB37)</f>
        <v>3</v>
      </c>
      <c r="AC34" s="163">
        <f t="shared" si="87"/>
        <v>3</v>
      </c>
      <c r="AD34" s="335">
        <f t="shared" si="87"/>
        <v>0</v>
      </c>
      <c r="AE34" s="163">
        <f>SUM(AE35:AE37)</f>
        <v>0</v>
      </c>
      <c r="AF34" s="335">
        <f t="shared" si="87"/>
        <v>0</v>
      </c>
      <c r="AG34" s="173">
        <f t="shared" si="87"/>
        <v>0</v>
      </c>
      <c r="AH34" s="170"/>
      <c r="AI34" s="421" t="s">
        <v>87</v>
      </c>
      <c r="AJ34" s="423"/>
      <c r="AK34" s="163">
        <f>SUM(AK35:AK37)</f>
        <v>13</v>
      </c>
      <c r="AL34" s="163">
        <f t="shared" ref="AL34:BN34" si="88">SUM(AL35:AL37)</f>
        <v>6</v>
      </c>
      <c r="AM34" s="163">
        <f t="shared" si="88"/>
        <v>7</v>
      </c>
      <c r="AN34" s="163">
        <f t="shared" si="88"/>
        <v>6</v>
      </c>
      <c r="AO34" s="163">
        <f t="shared" si="88"/>
        <v>3</v>
      </c>
      <c r="AP34" s="163">
        <f t="shared" si="88"/>
        <v>3</v>
      </c>
      <c r="AQ34" s="163">
        <f t="shared" si="88"/>
        <v>0</v>
      </c>
      <c r="AR34" s="163">
        <f t="shared" si="88"/>
        <v>0</v>
      </c>
      <c r="AS34" s="163">
        <f t="shared" si="88"/>
        <v>0</v>
      </c>
      <c r="AT34" s="163">
        <f t="shared" si="88"/>
        <v>0</v>
      </c>
      <c r="AU34" s="163">
        <f t="shared" si="88"/>
        <v>0</v>
      </c>
      <c r="AV34" s="162">
        <f t="shared" si="88"/>
        <v>0</v>
      </c>
      <c r="AW34" s="163">
        <f t="shared" si="88"/>
        <v>1</v>
      </c>
      <c r="AX34" s="162">
        <f t="shared" si="88"/>
        <v>1</v>
      </c>
      <c r="AY34" s="162">
        <f t="shared" si="88"/>
        <v>0</v>
      </c>
      <c r="AZ34" s="163">
        <f t="shared" si="88"/>
        <v>1</v>
      </c>
      <c r="BA34" s="163">
        <f t="shared" si="88"/>
        <v>1</v>
      </c>
      <c r="BB34" s="162">
        <f t="shared" si="88"/>
        <v>0</v>
      </c>
      <c r="BC34" s="163">
        <f t="shared" si="88"/>
        <v>5</v>
      </c>
      <c r="BD34" s="163">
        <f t="shared" si="88"/>
        <v>5</v>
      </c>
      <c r="BE34" s="163">
        <f t="shared" si="88"/>
        <v>0</v>
      </c>
      <c r="BF34" s="163">
        <f t="shared" si="88"/>
        <v>2</v>
      </c>
      <c r="BG34" s="163">
        <f t="shared" si="88"/>
        <v>2</v>
      </c>
      <c r="BH34" s="163">
        <f t="shared" si="88"/>
        <v>0</v>
      </c>
      <c r="BI34" s="163">
        <f t="shared" si="88"/>
        <v>26</v>
      </c>
      <c r="BJ34" s="162">
        <f t="shared" si="88"/>
        <v>11</v>
      </c>
      <c r="BK34" s="163">
        <f t="shared" si="88"/>
        <v>15</v>
      </c>
      <c r="BL34" s="163">
        <f t="shared" si="88"/>
        <v>6</v>
      </c>
      <c r="BM34" s="163">
        <f t="shared" si="88"/>
        <v>4</v>
      </c>
      <c r="BN34" s="162">
        <f t="shared" si="88"/>
        <v>2</v>
      </c>
      <c r="BO34" s="170"/>
      <c r="BP34" s="421" t="s">
        <v>87</v>
      </c>
      <c r="BQ34" s="423"/>
      <c r="BR34" s="163">
        <f>SUM(BR35:BR37)</f>
        <v>1</v>
      </c>
      <c r="BS34" s="163">
        <f t="shared" ref="BS34:DA34" si="89">SUM(BS35:BS37)</f>
        <v>0</v>
      </c>
      <c r="BT34" s="163">
        <f t="shared" si="89"/>
        <v>1</v>
      </c>
      <c r="BU34" s="163">
        <f t="shared" si="89"/>
        <v>0</v>
      </c>
      <c r="BV34" s="163">
        <f t="shared" si="89"/>
        <v>0</v>
      </c>
      <c r="BW34" s="163">
        <f t="shared" si="89"/>
        <v>0</v>
      </c>
      <c r="BX34" s="163">
        <f t="shared" si="89"/>
        <v>0</v>
      </c>
      <c r="BY34" s="163">
        <f t="shared" si="89"/>
        <v>0</v>
      </c>
      <c r="BZ34" s="163">
        <f t="shared" si="89"/>
        <v>0</v>
      </c>
      <c r="CA34" s="163">
        <f t="shared" si="89"/>
        <v>0</v>
      </c>
      <c r="CB34" s="163">
        <f t="shared" si="89"/>
        <v>0</v>
      </c>
      <c r="CC34" s="162">
        <f t="shared" si="89"/>
        <v>0</v>
      </c>
      <c r="CD34" s="163">
        <f t="shared" si="89"/>
        <v>0</v>
      </c>
      <c r="CE34" s="162">
        <f t="shared" si="89"/>
        <v>0</v>
      </c>
      <c r="CF34" s="163">
        <f t="shared" si="89"/>
        <v>0</v>
      </c>
      <c r="CG34" s="163">
        <f t="shared" si="89"/>
        <v>0</v>
      </c>
      <c r="CH34" s="163">
        <f t="shared" si="89"/>
        <v>0</v>
      </c>
      <c r="CI34" s="162">
        <f t="shared" si="89"/>
        <v>0</v>
      </c>
      <c r="CJ34" s="163">
        <f t="shared" si="89"/>
        <v>14</v>
      </c>
      <c r="CK34" s="163">
        <f t="shared" si="89"/>
        <v>5</v>
      </c>
      <c r="CL34" s="163">
        <f t="shared" si="89"/>
        <v>9</v>
      </c>
      <c r="CM34" s="163">
        <f t="shared" si="89"/>
        <v>6</v>
      </c>
      <c r="CN34" s="163">
        <f t="shared" si="89"/>
        <v>3</v>
      </c>
      <c r="CO34" s="162">
        <f t="shared" si="89"/>
        <v>3</v>
      </c>
      <c r="CP34" s="163">
        <f t="shared" si="89"/>
        <v>3</v>
      </c>
      <c r="CQ34" s="163">
        <f t="shared" si="89"/>
        <v>1</v>
      </c>
      <c r="CR34" s="163">
        <f t="shared" si="89"/>
        <v>2</v>
      </c>
      <c r="CS34" s="163">
        <f t="shared" si="89"/>
        <v>0</v>
      </c>
      <c r="CT34" s="163">
        <f t="shared" si="89"/>
        <v>0</v>
      </c>
      <c r="CU34" s="163">
        <f t="shared" si="89"/>
        <v>0</v>
      </c>
      <c r="CV34" s="163">
        <f t="shared" si="89"/>
        <v>0</v>
      </c>
      <c r="CW34" s="162">
        <f t="shared" si="89"/>
        <v>0</v>
      </c>
      <c r="CX34" s="163">
        <f t="shared" si="89"/>
        <v>0</v>
      </c>
      <c r="CY34" s="163">
        <f t="shared" si="89"/>
        <v>0</v>
      </c>
      <c r="CZ34" s="162">
        <f t="shared" si="89"/>
        <v>0</v>
      </c>
      <c r="DA34" s="162">
        <f t="shared" si="89"/>
        <v>0</v>
      </c>
      <c r="DB34" s="170"/>
      <c r="DC34" s="421" t="s">
        <v>87</v>
      </c>
      <c r="DD34" s="423"/>
      <c r="DE34" s="163">
        <f>SUM(DE35:DE37)</f>
        <v>7</v>
      </c>
      <c r="DF34" s="163">
        <f t="shared" ref="DF34:EN34" si="90">SUM(DF35:DF37)</f>
        <v>1</v>
      </c>
      <c r="DG34" s="163">
        <f t="shared" si="90"/>
        <v>6</v>
      </c>
      <c r="DH34" s="163">
        <f t="shared" si="90"/>
        <v>3</v>
      </c>
      <c r="DI34" s="163">
        <f t="shared" si="90"/>
        <v>0</v>
      </c>
      <c r="DJ34" s="163">
        <f t="shared" si="90"/>
        <v>3</v>
      </c>
      <c r="DK34" s="163">
        <f t="shared" si="90"/>
        <v>0</v>
      </c>
      <c r="DL34" s="163">
        <f t="shared" si="90"/>
        <v>0</v>
      </c>
      <c r="DM34" s="163">
        <f t="shared" si="90"/>
        <v>0</v>
      </c>
      <c r="DN34" s="163">
        <f t="shared" si="90"/>
        <v>0</v>
      </c>
      <c r="DO34" s="163">
        <f t="shared" si="90"/>
        <v>0</v>
      </c>
      <c r="DP34" s="162">
        <f t="shared" si="90"/>
        <v>0</v>
      </c>
      <c r="DQ34" s="163">
        <f t="shared" si="90"/>
        <v>4</v>
      </c>
      <c r="DR34" s="162">
        <f t="shared" si="90"/>
        <v>4</v>
      </c>
      <c r="DS34" s="163">
        <f t="shared" si="90"/>
        <v>0</v>
      </c>
      <c r="DT34" s="163">
        <f t="shared" si="90"/>
        <v>2</v>
      </c>
      <c r="DU34" s="163">
        <f t="shared" si="90"/>
        <v>2</v>
      </c>
      <c r="DV34" s="162">
        <f t="shared" si="90"/>
        <v>0</v>
      </c>
      <c r="DW34" s="163">
        <f t="shared" si="90"/>
        <v>4</v>
      </c>
      <c r="DX34" s="163">
        <f t="shared" si="90"/>
        <v>2</v>
      </c>
      <c r="DY34" s="163">
        <f t="shared" si="90"/>
        <v>2</v>
      </c>
      <c r="DZ34" s="163">
        <f t="shared" si="90"/>
        <v>3</v>
      </c>
      <c r="EA34" s="163">
        <f t="shared" si="90"/>
        <v>2</v>
      </c>
      <c r="EB34" s="162">
        <f t="shared" si="90"/>
        <v>1</v>
      </c>
      <c r="EC34" s="163">
        <f t="shared" si="90"/>
        <v>0</v>
      </c>
      <c r="ED34" s="163">
        <f t="shared" si="90"/>
        <v>0</v>
      </c>
      <c r="EE34" s="163">
        <f t="shared" si="90"/>
        <v>0</v>
      </c>
      <c r="EF34" s="163">
        <f t="shared" si="90"/>
        <v>0</v>
      </c>
      <c r="EG34" s="163">
        <f t="shared" si="90"/>
        <v>0</v>
      </c>
      <c r="EH34" s="163">
        <f t="shared" si="90"/>
        <v>0</v>
      </c>
      <c r="EI34" s="163">
        <f t="shared" si="90"/>
        <v>43</v>
      </c>
      <c r="EJ34" s="163">
        <f t="shared" si="90"/>
        <v>19</v>
      </c>
      <c r="EK34" s="163">
        <f t="shared" si="90"/>
        <v>24</v>
      </c>
      <c r="EL34" s="163">
        <f t="shared" si="90"/>
        <v>0</v>
      </c>
      <c r="EM34" s="163">
        <f t="shared" si="90"/>
        <v>0</v>
      </c>
      <c r="EN34" s="162">
        <f t="shared" si="90"/>
        <v>0</v>
      </c>
    </row>
    <row r="35" spans="1:144" s="220" customFormat="1" ht="19.5" customHeight="1">
      <c r="A35" s="2"/>
      <c r="B35" s="240"/>
      <c r="C35" s="216" t="s">
        <v>65</v>
      </c>
      <c r="D35" s="218">
        <f t="shared" si="65"/>
        <v>37</v>
      </c>
      <c r="E35" s="218">
        <f t="shared" ref="E35:E37" si="91">K35+Q35+W35+AC35+AL35+AR35+AX35+BD35+BJ35+BS35+BY35+CE35+CK35+CQ35+CW35+DF35+DL35+DR35+DX35+ED35</f>
        <v>20</v>
      </c>
      <c r="F35" s="218">
        <f t="shared" ref="F35:F37" si="92">L35+R35+X35+AD35+AM35+AS35+AY35+BE35+BK35+BT35+BZ35+CF35+CL35+CR35+CX35+DG35+DM35+DS35+DY35+EE35</f>
        <v>17</v>
      </c>
      <c r="G35" s="218">
        <f>SUM(H35:I35)</f>
        <v>15</v>
      </c>
      <c r="H35" s="218">
        <f t="shared" ref="H35:H37" si="93">N35+T35+Z35+AF35+AO35+AU35+BA35+BG35+BM35+BV35+CB35+CH35+CN35+CT35+CZ35+DI35+DO35+DU35+EA35+EG35</f>
        <v>11</v>
      </c>
      <c r="I35" s="218">
        <f t="shared" ref="I35:I37" si="94">O35+U35+AA35+AG35+AP35+AV35+BB35+BH35+BN35+BW35+CC35+CI35+CO35+CU35+DA35+DJ35+DP35+DV35+EB35+EH35</f>
        <v>4</v>
      </c>
      <c r="J35" s="218">
        <f>SUM(K35:L35)</f>
        <v>0</v>
      </c>
      <c r="K35" s="218">
        <v>0</v>
      </c>
      <c r="L35" s="218">
        <v>0</v>
      </c>
      <c r="M35" s="218">
        <f>SUM(N35:O35)</f>
        <v>0</v>
      </c>
      <c r="N35" s="218">
        <v>0</v>
      </c>
      <c r="O35" s="217">
        <v>0</v>
      </c>
      <c r="P35" s="218">
        <f>SUM(Q35:R35)</f>
        <v>0</v>
      </c>
      <c r="Q35" s="217">
        <v>0</v>
      </c>
      <c r="R35" s="217">
        <v>0</v>
      </c>
      <c r="S35" s="218">
        <f>SUM(T35:U35)</f>
        <v>0</v>
      </c>
      <c r="T35" s="218">
        <v>0</v>
      </c>
      <c r="U35" s="218">
        <v>0</v>
      </c>
      <c r="V35" s="218">
        <f>SUM(W35:X35)</f>
        <v>0</v>
      </c>
      <c r="W35" s="218">
        <v>0</v>
      </c>
      <c r="X35" s="218">
        <v>0</v>
      </c>
      <c r="Y35" s="218">
        <f>SUM(Z35:AA35)</f>
        <v>0</v>
      </c>
      <c r="Z35" s="218">
        <v>0</v>
      </c>
      <c r="AA35" s="218">
        <v>0</v>
      </c>
      <c r="AB35" s="218">
        <f>SUM(AC35:AD35)</f>
        <v>0</v>
      </c>
      <c r="AC35" s="218">
        <v>0</v>
      </c>
      <c r="AD35" s="218">
        <v>0</v>
      </c>
      <c r="AE35" s="218">
        <f>SUM(AF35:AG35)</f>
        <v>0</v>
      </c>
      <c r="AF35" s="218">
        <v>0</v>
      </c>
      <c r="AG35" s="217">
        <v>0</v>
      </c>
      <c r="AH35" s="2"/>
      <c r="AI35" s="240"/>
      <c r="AJ35" s="216" t="s">
        <v>65</v>
      </c>
      <c r="AK35" s="218">
        <f>SUM(AL35:AM35)</f>
        <v>7</v>
      </c>
      <c r="AL35" s="218">
        <v>5</v>
      </c>
      <c r="AM35" s="217">
        <v>2</v>
      </c>
      <c r="AN35" s="218">
        <f>SUM(AO35:AP35)</f>
        <v>2</v>
      </c>
      <c r="AO35" s="218">
        <v>2</v>
      </c>
      <c r="AP35" s="218">
        <v>0</v>
      </c>
      <c r="AQ35" s="218">
        <f>SUM(AR35:AS35)</f>
        <v>0</v>
      </c>
      <c r="AR35" s="218">
        <v>0</v>
      </c>
      <c r="AS35" s="218">
        <v>0</v>
      </c>
      <c r="AT35" s="218">
        <f>SUM(AU35:AV35)</f>
        <v>0</v>
      </c>
      <c r="AU35" s="218">
        <v>0</v>
      </c>
      <c r="AV35" s="217">
        <v>0</v>
      </c>
      <c r="AW35" s="218">
        <f>SUM(AX35:AY35)</f>
        <v>0</v>
      </c>
      <c r="AX35" s="218">
        <v>0</v>
      </c>
      <c r="AY35" s="217">
        <v>0</v>
      </c>
      <c r="AZ35" s="218">
        <f>SUM(BA35:BB35)</f>
        <v>0</v>
      </c>
      <c r="BA35" s="218">
        <v>0</v>
      </c>
      <c r="BB35" s="217">
        <v>0</v>
      </c>
      <c r="BC35" s="218">
        <f>SUM(BD35:BE35)</f>
        <v>3</v>
      </c>
      <c r="BD35" s="218">
        <v>3</v>
      </c>
      <c r="BE35" s="218">
        <v>0</v>
      </c>
      <c r="BF35" s="218">
        <f>SUM(BG35:BH35)</f>
        <v>1</v>
      </c>
      <c r="BG35" s="218">
        <v>1</v>
      </c>
      <c r="BH35" s="218">
        <v>0</v>
      </c>
      <c r="BI35" s="218">
        <f>SUM(BJ35:BK35)</f>
        <v>8</v>
      </c>
      <c r="BJ35" s="217">
        <v>4</v>
      </c>
      <c r="BK35" s="218">
        <v>4</v>
      </c>
      <c r="BL35" s="218">
        <f>SUM(BM35:BN35)</f>
        <v>3</v>
      </c>
      <c r="BM35" s="218">
        <v>3</v>
      </c>
      <c r="BN35" s="217">
        <v>0</v>
      </c>
      <c r="BO35" s="2"/>
      <c r="BP35" s="240"/>
      <c r="BQ35" s="216" t="s">
        <v>65</v>
      </c>
      <c r="BR35" s="218">
        <f>SUM(BS35:BT35)</f>
        <v>0</v>
      </c>
      <c r="BS35" s="218">
        <v>0</v>
      </c>
      <c r="BT35" s="218">
        <v>0</v>
      </c>
      <c r="BU35" s="218">
        <f>SUM(BV35:BW35)</f>
        <v>0</v>
      </c>
      <c r="BV35" s="218">
        <v>0</v>
      </c>
      <c r="BW35" s="218">
        <v>0</v>
      </c>
      <c r="BX35" s="218">
        <f>SUM(BY35:BZ35)</f>
        <v>0</v>
      </c>
      <c r="BY35" s="218">
        <v>0</v>
      </c>
      <c r="BZ35" s="218">
        <v>0</v>
      </c>
      <c r="CA35" s="218">
        <f>SUM(CB35:CC35)</f>
        <v>0</v>
      </c>
      <c r="CB35" s="218">
        <v>0</v>
      </c>
      <c r="CC35" s="218">
        <v>0</v>
      </c>
      <c r="CD35" s="218">
        <f>SUM(CE35:CF35)</f>
        <v>0</v>
      </c>
      <c r="CE35" s="217">
        <v>0</v>
      </c>
      <c r="CF35" s="217">
        <v>0</v>
      </c>
      <c r="CG35" s="218">
        <f>SUM(CH35:CI35)</f>
        <v>0</v>
      </c>
      <c r="CH35" s="217">
        <v>0</v>
      </c>
      <c r="CI35" s="217">
        <v>0</v>
      </c>
      <c r="CJ35" s="218">
        <f>SUM(CK35:CL35)</f>
        <v>12</v>
      </c>
      <c r="CK35" s="218">
        <v>5</v>
      </c>
      <c r="CL35" s="217">
        <v>7</v>
      </c>
      <c r="CM35" s="218">
        <f>SUM(CN35:CO35)</f>
        <v>5</v>
      </c>
      <c r="CN35" s="218">
        <v>3</v>
      </c>
      <c r="CO35" s="217">
        <v>2</v>
      </c>
      <c r="CP35" s="218">
        <f>SUM(CQ35:CR35)</f>
        <v>2</v>
      </c>
      <c r="CQ35" s="218">
        <v>1</v>
      </c>
      <c r="CR35" s="218">
        <v>1</v>
      </c>
      <c r="CS35" s="218">
        <f>SUM(CT35:CU35)</f>
        <v>0</v>
      </c>
      <c r="CT35" s="218">
        <v>0</v>
      </c>
      <c r="CU35" s="218">
        <v>0</v>
      </c>
      <c r="CV35" s="218">
        <f>SUM(CW35:CX35)</f>
        <v>0</v>
      </c>
      <c r="CW35" s="218">
        <v>0</v>
      </c>
      <c r="CX35" s="218">
        <v>0</v>
      </c>
      <c r="CY35" s="218">
        <f>SUM(CZ35:DA35)</f>
        <v>0</v>
      </c>
      <c r="CZ35" s="218">
        <v>0</v>
      </c>
      <c r="DA35" s="217">
        <v>0</v>
      </c>
      <c r="DB35" s="2"/>
      <c r="DC35" s="240"/>
      <c r="DD35" s="216" t="s">
        <v>65</v>
      </c>
      <c r="DE35" s="218">
        <f>SUM(DF35:DG35)</f>
        <v>3</v>
      </c>
      <c r="DF35" s="218">
        <v>0</v>
      </c>
      <c r="DG35" s="218">
        <v>3</v>
      </c>
      <c r="DH35" s="218">
        <f>SUM(DI35:DJ35)</f>
        <v>2</v>
      </c>
      <c r="DI35" s="218">
        <v>0</v>
      </c>
      <c r="DJ35" s="218">
        <v>2</v>
      </c>
      <c r="DK35" s="218">
        <f>SUM(DL35:DM35)</f>
        <v>0</v>
      </c>
      <c r="DL35" s="218">
        <v>0</v>
      </c>
      <c r="DM35" s="218">
        <v>0</v>
      </c>
      <c r="DN35" s="218">
        <f>SUM(DO35:DP35)</f>
        <v>0</v>
      </c>
      <c r="DO35" s="218">
        <v>0</v>
      </c>
      <c r="DP35" s="217">
        <v>0</v>
      </c>
      <c r="DQ35" s="218">
        <f>SUM(DR35:DS35)</f>
        <v>0</v>
      </c>
      <c r="DR35" s="217">
        <v>0</v>
      </c>
      <c r="DS35" s="218">
        <v>0</v>
      </c>
      <c r="DT35" s="218">
        <f>SUM(DU35:DV35)</f>
        <v>0</v>
      </c>
      <c r="DU35" s="217">
        <v>0</v>
      </c>
      <c r="DV35" s="217">
        <v>0</v>
      </c>
      <c r="DW35" s="218">
        <f>SUM(DX35:DY35)</f>
        <v>2</v>
      </c>
      <c r="DX35" s="218">
        <v>2</v>
      </c>
      <c r="DY35" s="218">
        <v>0</v>
      </c>
      <c r="DZ35" s="218">
        <f>SUM(EA35:EB35)</f>
        <v>2</v>
      </c>
      <c r="EA35" s="218">
        <v>2</v>
      </c>
      <c r="EB35" s="217">
        <v>0</v>
      </c>
      <c r="EC35" s="218">
        <f>SUM(ED35:EE35)</f>
        <v>0</v>
      </c>
      <c r="ED35" s="218">
        <v>0</v>
      </c>
      <c r="EE35" s="218">
        <v>0</v>
      </c>
      <c r="EF35" s="218">
        <f>SUM(EG35:EH35)</f>
        <v>0</v>
      </c>
      <c r="EG35" s="218">
        <v>0</v>
      </c>
      <c r="EH35" s="218">
        <v>0</v>
      </c>
      <c r="EI35" s="218">
        <f>SUM(EJ35:EK35)</f>
        <v>0</v>
      </c>
      <c r="EJ35" s="218">
        <v>0</v>
      </c>
      <c r="EK35" s="218">
        <v>0</v>
      </c>
      <c r="EL35" s="218">
        <f>SUM(EM35:EN35)</f>
        <v>0</v>
      </c>
      <c r="EM35" s="217">
        <v>0</v>
      </c>
      <c r="EN35" s="217">
        <v>0</v>
      </c>
    </row>
    <row r="36" spans="1:144" s="208" customFormat="1" ht="19.5" customHeight="1">
      <c r="A36" s="2"/>
      <c r="B36" s="243"/>
      <c r="C36" s="204" t="s">
        <v>66</v>
      </c>
      <c r="D36" s="207">
        <f t="shared" si="65"/>
        <v>37</v>
      </c>
      <c r="E36" s="207">
        <f t="shared" si="91"/>
        <v>15</v>
      </c>
      <c r="F36" s="207">
        <f t="shared" si="92"/>
        <v>22</v>
      </c>
      <c r="G36" s="207">
        <f>SUM(H36:I36)</f>
        <v>13</v>
      </c>
      <c r="H36" s="207">
        <f t="shared" si="93"/>
        <v>6</v>
      </c>
      <c r="I36" s="207">
        <f t="shared" si="94"/>
        <v>7</v>
      </c>
      <c r="J36" s="207">
        <f>SUM(K36:L36)</f>
        <v>0</v>
      </c>
      <c r="K36" s="205">
        <v>0</v>
      </c>
      <c r="L36" s="207">
        <v>0</v>
      </c>
      <c r="M36" s="207">
        <f>SUM(N36:O36)</f>
        <v>0</v>
      </c>
      <c r="N36" s="207">
        <v>0</v>
      </c>
      <c r="O36" s="205">
        <v>0</v>
      </c>
      <c r="P36" s="207">
        <f>SUM(Q36:R36)</f>
        <v>0</v>
      </c>
      <c r="Q36" s="205">
        <v>0</v>
      </c>
      <c r="R36" s="205">
        <v>0</v>
      </c>
      <c r="S36" s="207">
        <f>SUM(T36:U36)</f>
        <v>0</v>
      </c>
      <c r="T36" s="207">
        <v>0</v>
      </c>
      <c r="U36" s="205">
        <v>0</v>
      </c>
      <c r="V36" s="207">
        <f>SUM(W36:X36)</f>
        <v>0</v>
      </c>
      <c r="W36" s="207">
        <v>0</v>
      </c>
      <c r="X36" s="207">
        <v>0</v>
      </c>
      <c r="Y36" s="207">
        <f>SUM(Z36:AA36)</f>
        <v>0</v>
      </c>
      <c r="Z36" s="207">
        <v>0</v>
      </c>
      <c r="AA36" s="207">
        <v>0</v>
      </c>
      <c r="AB36" s="207">
        <f>SUM(AC36:AD36)</f>
        <v>3</v>
      </c>
      <c r="AC36" s="207">
        <v>3</v>
      </c>
      <c r="AD36" s="207">
        <v>0</v>
      </c>
      <c r="AE36" s="207">
        <f>SUM(AF36:AG36)</f>
        <v>0</v>
      </c>
      <c r="AF36" s="205">
        <v>0</v>
      </c>
      <c r="AG36" s="205">
        <v>0</v>
      </c>
      <c r="AH36" s="2"/>
      <c r="AI36" s="243"/>
      <c r="AJ36" s="204" t="s">
        <v>66</v>
      </c>
      <c r="AK36" s="207">
        <f>SUM(AL36:AM36)</f>
        <v>6</v>
      </c>
      <c r="AL36" s="207">
        <v>1</v>
      </c>
      <c r="AM36" s="205">
        <v>5</v>
      </c>
      <c r="AN36" s="207">
        <f>SUM(AO36:AP36)</f>
        <v>4</v>
      </c>
      <c r="AO36" s="207">
        <v>1</v>
      </c>
      <c r="AP36" s="205">
        <v>3</v>
      </c>
      <c r="AQ36" s="207">
        <f>SUM(AR36:AS36)</f>
        <v>0</v>
      </c>
      <c r="AR36" s="207">
        <v>0</v>
      </c>
      <c r="AS36" s="207">
        <v>0</v>
      </c>
      <c r="AT36" s="207">
        <f>SUM(AU36:AV36)</f>
        <v>0</v>
      </c>
      <c r="AU36" s="207">
        <v>0</v>
      </c>
      <c r="AV36" s="205">
        <v>0</v>
      </c>
      <c r="AW36" s="207">
        <f>SUM(AX36:AY36)</f>
        <v>1</v>
      </c>
      <c r="AX36" s="205">
        <v>1</v>
      </c>
      <c r="AY36" s="205">
        <v>0</v>
      </c>
      <c r="AZ36" s="207">
        <f>SUM(BA36:BB36)</f>
        <v>1</v>
      </c>
      <c r="BA36" s="205">
        <v>1</v>
      </c>
      <c r="BB36" s="205">
        <v>0</v>
      </c>
      <c r="BC36" s="207">
        <f>SUM(BD36:BE36)</f>
        <v>2</v>
      </c>
      <c r="BD36" s="205">
        <v>2</v>
      </c>
      <c r="BE36" s="207">
        <v>0</v>
      </c>
      <c r="BF36" s="207">
        <f>SUM(BG36:BH36)</f>
        <v>1</v>
      </c>
      <c r="BG36" s="207">
        <v>1</v>
      </c>
      <c r="BH36" s="207">
        <v>0</v>
      </c>
      <c r="BI36" s="207">
        <f>SUM(BJ36:BK36)</f>
        <v>14</v>
      </c>
      <c r="BJ36" s="205">
        <v>4</v>
      </c>
      <c r="BK36" s="205">
        <v>10</v>
      </c>
      <c r="BL36" s="207">
        <f>SUM(BM36:BN36)</f>
        <v>3</v>
      </c>
      <c r="BM36" s="207">
        <v>1</v>
      </c>
      <c r="BN36" s="205">
        <v>2</v>
      </c>
      <c r="BO36" s="2"/>
      <c r="BP36" s="243"/>
      <c r="BQ36" s="204" t="s">
        <v>66</v>
      </c>
      <c r="BR36" s="207">
        <f>SUM(BS36:BT36)</f>
        <v>1</v>
      </c>
      <c r="BS36" s="207">
        <v>0</v>
      </c>
      <c r="BT36" s="207">
        <v>1</v>
      </c>
      <c r="BU36" s="207">
        <f>SUM(BV36:BW36)</f>
        <v>0</v>
      </c>
      <c r="BV36" s="207">
        <v>0</v>
      </c>
      <c r="BW36" s="207">
        <v>0</v>
      </c>
      <c r="BX36" s="207">
        <f>SUM(BY36:BZ36)</f>
        <v>0</v>
      </c>
      <c r="BY36" s="207">
        <v>0</v>
      </c>
      <c r="BZ36" s="207">
        <v>0</v>
      </c>
      <c r="CA36" s="207">
        <f>SUM(CB36:CC36)</f>
        <v>0</v>
      </c>
      <c r="CB36" s="207">
        <v>0</v>
      </c>
      <c r="CC36" s="207">
        <v>0</v>
      </c>
      <c r="CD36" s="207">
        <f>SUM(CE36:CF36)</f>
        <v>0</v>
      </c>
      <c r="CE36" s="205">
        <v>0</v>
      </c>
      <c r="CF36" s="205">
        <v>0</v>
      </c>
      <c r="CG36" s="207">
        <f>SUM(CH36:CI36)</f>
        <v>0</v>
      </c>
      <c r="CH36" s="205">
        <v>0</v>
      </c>
      <c r="CI36" s="205">
        <v>0</v>
      </c>
      <c r="CJ36" s="207">
        <f>SUM(CK36:CL36)</f>
        <v>2</v>
      </c>
      <c r="CK36" s="207">
        <v>0</v>
      </c>
      <c r="CL36" s="205">
        <v>2</v>
      </c>
      <c r="CM36" s="207">
        <f>SUM(CN36:CO36)</f>
        <v>1</v>
      </c>
      <c r="CN36" s="207">
        <v>0</v>
      </c>
      <c r="CO36" s="205">
        <v>1</v>
      </c>
      <c r="CP36" s="207">
        <f>SUM(CQ36:CR36)</f>
        <v>1</v>
      </c>
      <c r="CQ36" s="207">
        <v>0</v>
      </c>
      <c r="CR36" s="207">
        <v>1</v>
      </c>
      <c r="CS36" s="207">
        <f>SUM(CT36:CU36)</f>
        <v>0</v>
      </c>
      <c r="CT36" s="207">
        <v>0</v>
      </c>
      <c r="CU36" s="207">
        <v>0</v>
      </c>
      <c r="CV36" s="207">
        <f>SUM(CW36:CX36)</f>
        <v>0</v>
      </c>
      <c r="CW36" s="207">
        <v>0</v>
      </c>
      <c r="CX36" s="207">
        <v>0</v>
      </c>
      <c r="CY36" s="207">
        <f>SUM(CZ36:DA36)</f>
        <v>0</v>
      </c>
      <c r="CZ36" s="207">
        <v>0</v>
      </c>
      <c r="DA36" s="205">
        <v>0</v>
      </c>
      <c r="DB36" s="2"/>
      <c r="DC36" s="243"/>
      <c r="DD36" s="204" t="s">
        <v>66</v>
      </c>
      <c r="DE36" s="207">
        <f>SUM(DF36:DG36)</f>
        <v>2</v>
      </c>
      <c r="DF36" s="207">
        <v>0</v>
      </c>
      <c r="DG36" s="207">
        <v>2</v>
      </c>
      <c r="DH36" s="207">
        <f>SUM(DI36:DJ36)</f>
        <v>1</v>
      </c>
      <c r="DI36" s="207">
        <v>0</v>
      </c>
      <c r="DJ36" s="207">
        <v>1</v>
      </c>
      <c r="DK36" s="207">
        <f>SUM(DL36:DM36)</f>
        <v>0</v>
      </c>
      <c r="DL36" s="207">
        <v>0</v>
      </c>
      <c r="DM36" s="207">
        <v>0</v>
      </c>
      <c r="DN36" s="207">
        <f>SUM(DO36:DP36)</f>
        <v>0</v>
      </c>
      <c r="DO36" s="207">
        <v>0</v>
      </c>
      <c r="DP36" s="207">
        <v>0</v>
      </c>
      <c r="DQ36" s="207">
        <f>SUM(DR36:DS36)</f>
        <v>4</v>
      </c>
      <c r="DR36" s="205">
        <v>4</v>
      </c>
      <c r="DS36" s="207">
        <v>0</v>
      </c>
      <c r="DT36" s="207">
        <f>SUM(DU36:DV36)</f>
        <v>2</v>
      </c>
      <c r="DU36" s="205">
        <v>2</v>
      </c>
      <c r="DV36" s="205">
        <v>0</v>
      </c>
      <c r="DW36" s="207">
        <f>SUM(DX36:DY36)</f>
        <v>1</v>
      </c>
      <c r="DX36" s="207">
        <v>0</v>
      </c>
      <c r="DY36" s="207">
        <v>1</v>
      </c>
      <c r="DZ36" s="207">
        <f>SUM(EA36:EB36)</f>
        <v>0</v>
      </c>
      <c r="EA36" s="207">
        <v>0</v>
      </c>
      <c r="EB36" s="205">
        <v>0</v>
      </c>
      <c r="EC36" s="207">
        <f>SUM(ED36:EE36)</f>
        <v>0</v>
      </c>
      <c r="ED36" s="207">
        <v>0</v>
      </c>
      <c r="EE36" s="207">
        <v>0</v>
      </c>
      <c r="EF36" s="207">
        <f>SUM(EG36:EH36)</f>
        <v>0</v>
      </c>
      <c r="EG36" s="207">
        <v>0</v>
      </c>
      <c r="EH36" s="207">
        <v>0</v>
      </c>
      <c r="EI36" s="207">
        <f>SUM(EJ36:EK36)</f>
        <v>36</v>
      </c>
      <c r="EJ36" s="207">
        <v>15</v>
      </c>
      <c r="EK36" s="205">
        <v>21</v>
      </c>
      <c r="EL36" s="207">
        <f>SUM(EM36:EN36)</f>
        <v>0</v>
      </c>
      <c r="EM36" s="205">
        <v>0</v>
      </c>
      <c r="EN36" s="205">
        <v>0</v>
      </c>
    </row>
    <row r="37" spans="1:144" s="232" customFormat="1" ht="19.5" customHeight="1">
      <c r="A37" s="2"/>
      <c r="B37" s="275"/>
      <c r="C37" s="229" t="s">
        <v>67</v>
      </c>
      <c r="D37" s="231">
        <f t="shared" si="65"/>
        <v>7</v>
      </c>
      <c r="E37" s="231">
        <f t="shared" si="91"/>
        <v>4</v>
      </c>
      <c r="F37" s="231">
        <f t="shared" si="92"/>
        <v>3</v>
      </c>
      <c r="G37" s="231">
        <f>SUM(H37:I37)</f>
        <v>1</v>
      </c>
      <c r="H37" s="231">
        <f t="shared" si="93"/>
        <v>0</v>
      </c>
      <c r="I37" s="231">
        <f t="shared" si="94"/>
        <v>1</v>
      </c>
      <c r="J37" s="231">
        <f>SUM(K37:L37)</f>
        <v>0</v>
      </c>
      <c r="K37" s="231">
        <v>0</v>
      </c>
      <c r="L37" s="231">
        <v>0</v>
      </c>
      <c r="M37" s="231">
        <f>SUM(N37:O37)</f>
        <v>0</v>
      </c>
      <c r="N37" s="230">
        <v>0</v>
      </c>
      <c r="O37" s="230">
        <v>0</v>
      </c>
      <c r="P37" s="231">
        <f>SUM(Q37:R37)</f>
        <v>0</v>
      </c>
      <c r="Q37" s="230">
        <v>0</v>
      </c>
      <c r="R37" s="230">
        <v>0</v>
      </c>
      <c r="S37" s="231">
        <f>SUM(T37:U37)</f>
        <v>0</v>
      </c>
      <c r="T37" s="231">
        <v>0</v>
      </c>
      <c r="U37" s="230">
        <v>0</v>
      </c>
      <c r="V37" s="231">
        <f>SUM(W37:X37)</f>
        <v>0</v>
      </c>
      <c r="W37" s="231">
        <v>0</v>
      </c>
      <c r="X37" s="231">
        <v>0</v>
      </c>
      <c r="Y37" s="231">
        <f>SUM(Z37:AA37)</f>
        <v>0</v>
      </c>
      <c r="Z37" s="231">
        <v>0</v>
      </c>
      <c r="AA37" s="231">
        <v>0</v>
      </c>
      <c r="AB37" s="231">
        <f>SUM(AC37:AD37)</f>
        <v>0</v>
      </c>
      <c r="AC37" s="231">
        <v>0</v>
      </c>
      <c r="AD37" s="230">
        <v>0</v>
      </c>
      <c r="AE37" s="231">
        <f>SUM(AF37:AG37)</f>
        <v>0</v>
      </c>
      <c r="AF37" s="231">
        <v>0</v>
      </c>
      <c r="AG37" s="230">
        <v>0</v>
      </c>
      <c r="AH37" s="2"/>
      <c r="AI37" s="275"/>
      <c r="AJ37" s="229" t="s">
        <v>67</v>
      </c>
      <c r="AK37" s="231">
        <f>SUM(AL37:AM37)</f>
        <v>0</v>
      </c>
      <c r="AL37" s="231">
        <v>0</v>
      </c>
      <c r="AM37" s="230">
        <v>0</v>
      </c>
      <c r="AN37" s="231">
        <f>SUM(AO37:AP37)</f>
        <v>0</v>
      </c>
      <c r="AO37" s="231">
        <v>0</v>
      </c>
      <c r="AP37" s="230">
        <v>0</v>
      </c>
      <c r="AQ37" s="231">
        <f>SUM(AR37:AS37)</f>
        <v>0</v>
      </c>
      <c r="AR37" s="230">
        <v>0</v>
      </c>
      <c r="AS37" s="230">
        <v>0</v>
      </c>
      <c r="AT37" s="231">
        <f>SUM(AU37:AV37)</f>
        <v>0</v>
      </c>
      <c r="AU37" s="230">
        <v>0</v>
      </c>
      <c r="AV37" s="230">
        <v>0</v>
      </c>
      <c r="AW37" s="231">
        <f>SUM(AX37:AY37)</f>
        <v>0</v>
      </c>
      <c r="AX37" s="231">
        <v>0</v>
      </c>
      <c r="AY37" s="230">
        <v>0</v>
      </c>
      <c r="AZ37" s="231">
        <f>SUM(BA37:BB37)</f>
        <v>0</v>
      </c>
      <c r="BA37" s="231">
        <v>0</v>
      </c>
      <c r="BB37" s="230">
        <v>0</v>
      </c>
      <c r="BC37" s="231">
        <f>SUM(BD37:BE37)</f>
        <v>0</v>
      </c>
      <c r="BD37" s="230">
        <v>0</v>
      </c>
      <c r="BE37" s="231">
        <v>0</v>
      </c>
      <c r="BF37" s="231">
        <f>SUM(BG37:BH37)</f>
        <v>0</v>
      </c>
      <c r="BG37" s="230">
        <v>0</v>
      </c>
      <c r="BH37" s="231">
        <v>0</v>
      </c>
      <c r="BI37" s="231">
        <f>SUM(BJ37:BK37)</f>
        <v>4</v>
      </c>
      <c r="BJ37" s="230">
        <v>3</v>
      </c>
      <c r="BK37" s="231">
        <v>1</v>
      </c>
      <c r="BL37" s="231">
        <f>SUM(BM37:BN37)</f>
        <v>0</v>
      </c>
      <c r="BM37" s="230">
        <v>0</v>
      </c>
      <c r="BN37" s="230">
        <v>0</v>
      </c>
      <c r="BO37" s="2"/>
      <c r="BP37" s="275"/>
      <c r="BQ37" s="229" t="s">
        <v>67</v>
      </c>
      <c r="BR37" s="231">
        <f>SUM(BS37:BT37)</f>
        <v>0</v>
      </c>
      <c r="BS37" s="231">
        <v>0</v>
      </c>
      <c r="BT37" s="230">
        <v>0</v>
      </c>
      <c r="BU37" s="231">
        <f>SUM(BV37:BW37)</f>
        <v>0</v>
      </c>
      <c r="BV37" s="231">
        <v>0</v>
      </c>
      <c r="BW37" s="230">
        <v>0</v>
      </c>
      <c r="BX37" s="231">
        <f>SUM(BY37:BZ37)</f>
        <v>0</v>
      </c>
      <c r="BY37" s="230">
        <v>0</v>
      </c>
      <c r="BZ37" s="230">
        <v>0</v>
      </c>
      <c r="CA37" s="231">
        <f>SUM(CB37:CC37)</f>
        <v>0</v>
      </c>
      <c r="CB37" s="230">
        <v>0</v>
      </c>
      <c r="CC37" s="230">
        <v>0</v>
      </c>
      <c r="CD37" s="231">
        <f>SUM(CE37:CF37)</f>
        <v>0</v>
      </c>
      <c r="CE37" s="230">
        <v>0</v>
      </c>
      <c r="CF37" s="230">
        <v>0</v>
      </c>
      <c r="CG37" s="231">
        <f>SUM(CH37:CI37)</f>
        <v>0</v>
      </c>
      <c r="CH37" s="230">
        <v>0</v>
      </c>
      <c r="CI37" s="230">
        <v>0</v>
      </c>
      <c r="CJ37" s="231">
        <f>SUM(CK37:CL37)</f>
        <v>0</v>
      </c>
      <c r="CK37" s="231">
        <v>0</v>
      </c>
      <c r="CL37" s="230">
        <v>0</v>
      </c>
      <c r="CM37" s="231">
        <f>SUM(CN37:CO37)</f>
        <v>0</v>
      </c>
      <c r="CN37" s="231">
        <v>0</v>
      </c>
      <c r="CO37" s="230">
        <v>0</v>
      </c>
      <c r="CP37" s="231">
        <f>SUM(CQ37:CR37)</f>
        <v>0</v>
      </c>
      <c r="CQ37" s="231">
        <v>0</v>
      </c>
      <c r="CR37" s="230">
        <v>0</v>
      </c>
      <c r="CS37" s="231">
        <f>SUM(CT37:CU37)</f>
        <v>0</v>
      </c>
      <c r="CT37" s="231">
        <v>0</v>
      </c>
      <c r="CU37" s="231">
        <v>0</v>
      </c>
      <c r="CV37" s="231">
        <f>SUM(CW37:CX37)</f>
        <v>0</v>
      </c>
      <c r="CW37" s="230">
        <v>0</v>
      </c>
      <c r="CX37" s="230">
        <v>0</v>
      </c>
      <c r="CY37" s="231">
        <f>SUM(CZ37:DA37)</f>
        <v>0</v>
      </c>
      <c r="CZ37" s="230">
        <v>0</v>
      </c>
      <c r="DA37" s="230">
        <v>0</v>
      </c>
      <c r="DB37" s="2"/>
      <c r="DC37" s="275"/>
      <c r="DD37" s="229" t="s">
        <v>67</v>
      </c>
      <c r="DE37" s="231">
        <f>SUM(DF37:DG37)</f>
        <v>2</v>
      </c>
      <c r="DF37" s="231">
        <v>1</v>
      </c>
      <c r="DG37" s="231">
        <v>1</v>
      </c>
      <c r="DH37" s="231">
        <f>SUM(DI37:DJ37)</f>
        <v>0</v>
      </c>
      <c r="DI37" s="231">
        <v>0</v>
      </c>
      <c r="DJ37" s="231">
        <v>0</v>
      </c>
      <c r="DK37" s="231">
        <f>SUM(DL37:DM37)</f>
        <v>0</v>
      </c>
      <c r="DL37" s="230">
        <v>0</v>
      </c>
      <c r="DM37" s="230">
        <v>0</v>
      </c>
      <c r="DN37" s="231">
        <f>SUM(DO37:DP37)</f>
        <v>0</v>
      </c>
      <c r="DO37" s="230">
        <v>0</v>
      </c>
      <c r="DP37" s="230">
        <v>0</v>
      </c>
      <c r="DQ37" s="231">
        <f>SUM(DR37:DS37)</f>
        <v>0</v>
      </c>
      <c r="DR37" s="230">
        <v>0</v>
      </c>
      <c r="DS37" s="231">
        <v>0</v>
      </c>
      <c r="DT37" s="231">
        <f>SUM(DU37:DV37)</f>
        <v>0</v>
      </c>
      <c r="DU37" s="231">
        <v>0</v>
      </c>
      <c r="DV37" s="230">
        <v>0</v>
      </c>
      <c r="DW37" s="231">
        <f>SUM(DX37:DY37)</f>
        <v>1</v>
      </c>
      <c r="DX37" s="231">
        <v>0</v>
      </c>
      <c r="DY37" s="231">
        <v>1</v>
      </c>
      <c r="DZ37" s="231">
        <f>SUM(EA37:EB37)</f>
        <v>1</v>
      </c>
      <c r="EA37" s="231">
        <v>0</v>
      </c>
      <c r="EB37" s="230">
        <v>1</v>
      </c>
      <c r="EC37" s="231">
        <f>SUM(ED37:EE37)</f>
        <v>0</v>
      </c>
      <c r="ED37" s="230">
        <v>0</v>
      </c>
      <c r="EE37" s="230">
        <v>0</v>
      </c>
      <c r="EF37" s="231">
        <f>SUM(EG37:EH37)</f>
        <v>0</v>
      </c>
      <c r="EG37" s="230">
        <v>0</v>
      </c>
      <c r="EH37" s="230">
        <v>0</v>
      </c>
      <c r="EI37" s="231">
        <f>SUM(EJ37:EK37)</f>
        <v>7</v>
      </c>
      <c r="EJ37" s="231">
        <v>4</v>
      </c>
      <c r="EK37" s="230">
        <v>3</v>
      </c>
      <c r="EL37" s="231">
        <f>SUM(EM37:EN37)</f>
        <v>0</v>
      </c>
      <c r="EM37" s="230">
        <v>0</v>
      </c>
      <c r="EN37" s="230">
        <v>0</v>
      </c>
    </row>
    <row r="38" spans="1:144" ht="19.5" customHeight="1">
      <c r="A38" s="2"/>
      <c r="B38" s="421" t="s">
        <v>88</v>
      </c>
      <c r="C38" s="423"/>
      <c r="D38" s="163">
        <f t="shared" ref="D38:AG38" si="95">SUM(D39:D45)</f>
        <v>306</v>
      </c>
      <c r="E38" s="163">
        <f t="shared" si="95"/>
        <v>165</v>
      </c>
      <c r="F38" s="162">
        <f t="shared" si="95"/>
        <v>141</v>
      </c>
      <c r="G38" s="163">
        <f>SUM(G39:G45)</f>
        <v>97</v>
      </c>
      <c r="H38" s="163">
        <f t="shared" si="95"/>
        <v>43</v>
      </c>
      <c r="I38" s="163">
        <f t="shared" si="95"/>
        <v>54</v>
      </c>
      <c r="J38" s="163">
        <f>SUM(J39:J45)</f>
        <v>6</v>
      </c>
      <c r="K38" s="163">
        <f t="shared" si="95"/>
        <v>3</v>
      </c>
      <c r="L38" s="163">
        <f t="shared" si="95"/>
        <v>3</v>
      </c>
      <c r="M38" s="163">
        <f>SUM(M39:M45)</f>
        <v>1</v>
      </c>
      <c r="N38" s="163">
        <f t="shared" si="95"/>
        <v>1</v>
      </c>
      <c r="O38" s="162">
        <f t="shared" si="95"/>
        <v>0</v>
      </c>
      <c r="P38" s="163">
        <f>SUM(P39:P45)</f>
        <v>1</v>
      </c>
      <c r="Q38" s="162">
        <f t="shared" si="95"/>
        <v>1</v>
      </c>
      <c r="R38" s="162">
        <f t="shared" si="95"/>
        <v>0</v>
      </c>
      <c r="S38" s="163">
        <f>SUM(S39:S45)</f>
        <v>0</v>
      </c>
      <c r="T38" s="163">
        <f t="shared" si="95"/>
        <v>0</v>
      </c>
      <c r="U38" s="163">
        <f t="shared" si="95"/>
        <v>0</v>
      </c>
      <c r="V38" s="163">
        <f>SUM(V39:V45)</f>
        <v>1</v>
      </c>
      <c r="W38" s="163">
        <f t="shared" si="95"/>
        <v>1</v>
      </c>
      <c r="X38" s="163">
        <f t="shared" si="95"/>
        <v>0</v>
      </c>
      <c r="Y38" s="163">
        <f>SUM(Y39:Y45)</f>
        <v>1</v>
      </c>
      <c r="Z38" s="163">
        <f t="shared" si="95"/>
        <v>1</v>
      </c>
      <c r="AA38" s="163">
        <f t="shared" si="95"/>
        <v>0</v>
      </c>
      <c r="AB38" s="163">
        <f>SUM(AB39:AB45)</f>
        <v>20</v>
      </c>
      <c r="AC38" s="163">
        <f t="shared" si="95"/>
        <v>19</v>
      </c>
      <c r="AD38" s="163">
        <f t="shared" si="95"/>
        <v>1</v>
      </c>
      <c r="AE38" s="163">
        <f>SUM(AE39:AE45)</f>
        <v>7</v>
      </c>
      <c r="AF38" s="163">
        <f t="shared" si="95"/>
        <v>7</v>
      </c>
      <c r="AG38" s="162">
        <f t="shared" si="95"/>
        <v>0</v>
      </c>
      <c r="AH38" s="170"/>
      <c r="AI38" s="421" t="s">
        <v>88</v>
      </c>
      <c r="AJ38" s="423"/>
      <c r="AK38" s="163">
        <f>SUM(AK39:AK45)</f>
        <v>61</v>
      </c>
      <c r="AL38" s="163">
        <f t="shared" ref="AL38:BN38" si="96">SUM(AL39:AL45)</f>
        <v>35</v>
      </c>
      <c r="AM38" s="162">
        <f t="shared" si="96"/>
        <v>26</v>
      </c>
      <c r="AN38" s="163">
        <f t="shared" si="96"/>
        <v>19</v>
      </c>
      <c r="AO38" s="163">
        <f t="shared" si="96"/>
        <v>9</v>
      </c>
      <c r="AP38" s="163">
        <f t="shared" si="96"/>
        <v>10</v>
      </c>
      <c r="AQ38" s="163">
        <f t="shared" si="96"/>
        <v>3</v>
      </c>
      <c r="AR38" s="163">
        <f t="shared" si="96"/>
        <v>3</v>
      </c>
      <c r="AS38" s="163">
        <f t="shared" si="96"/>
        <v>0</v>
      </c>
      <c r="AT38" s="163">
        <f t="shared" si="96"/>
        <v>1</v>
      </c>
      <c r="AU38" s="163">
        <f t="shared" si="96"/>
        <v>1</v>
      </c>
      <c r="AV38" s="162">
        <f t="shared" si="96"/>
        <v>0</v>
      </c>
      <c r="AW38" s="163">
        <f t="shared" si="96"/>
        <v>2</v>
      </c>
      <c r="AX38" s="162">
        <f t="shared" si="96"/>
        <v>0</v>
      </c>
      <c r="AY38" s="162">
        <f t="shared" si="96"/>
        <v>2</v>
      </c>
      <c r="AZ38" s="163">
        <f t="shared" si="96"/>
        <v>0</v>
      </c>
      <c r="BA38" s="163">
        <f t="shared" si="96"/>
        <v>0</v>
      </c>
      <c r="BB38" s="162">
        <f t="shared" si="96"/>
        <v>0</v>
      </c>
      <c r="BC38" s="163">
        <f t="shared" si="96"/>
        <v>11</v>
      </c>
      <c r="BD38" s="163">
        <f t="shared" si="96"/>
        <v>8</v>
      </c>
      <c r="BE38" s="163">
        <f t="shared" si="96"/>
        <v>3</v>
      </c>
      <c r="BF38" s="163">
        <f t="shared" si="96"/>
        <v>5</v>
      </c>
      <c r="BG38" s="163">
        <f t="shared" si="96"/>
        <v>3</v>
      </c>
      <c r="BH38" s="163">
        <f t="shared" si="96"/>
        <v>2</v>
      </c>
      <c r="BI38" s="163">
        <f t="shared" si="96"/>
        <v>34</v>
      </c>
      <c r="BJ38" s="162">
        <f t="shared" si="96"/>
        <v>13</v>
      </c>
      <c r="BK38" s="163">
        <f t="shared" si="96"/>
        <v>21</v>
      </c>
      <c r="BL38" s="163">
        <f t="shared" si="96"/>
        <v>5</v>
      </c>
      <c r="BM38" s="163">
        <f t="shared" si="96"/>
        <v>1</v>
      </c>
      <c r="BN38" s="162">
        <f t="shared" si="96"/>
        <v>4</v>
      </c>
      <c r="BO38" s="170"/>
      <c r="BP38" s="421" t="s">
        <v>88</v>
      </c>
      <c r="BQ38" s="423"/>
      <c r="BR38" s="163">
        <f>SUM(BR39:BR45)</f>
        <v>5</v>
      </c>
      <c r="BS38" s="163">
        <f t="shared" ref="BS38:DA38" si="97">SUM(BS39:BS45)</f>
        <v>0</v>
      </c>
      <c r="BT38" s="162">
        <f t="shared" si="97"/>
        <v>5</v>
      </c>
      <c r="BU38" s="163">
        <f t="shared" si="97"/>
        <v>0</v>
      </c>
      <c r="BV38" s="163">
        <f t="shared" si="97"/>
        <v>0</v>
      </c>
      <c r="BW38" s="163">
        <f t="shared" si="97"/>
        <v>0</v>
      </c>
      <c r="BX38" s="163">
        <f t="shared" si="97"/>
        <v>2</v>
      </c>
      <c r="BY38" s="163">
        <f t="shared" si="97"/>
        <v>2</v>
      </c>
      <c r="BZ38" s="163">
        <f t="shared" si="97"/>
        <v>0</v>
      </c>
      <c r="CA38" s="163">
        <f t="shared" si="97"/>
        <v>1</v>
      </c>
      <c r="CB38" s="163">
        <f t="shared" si="97"/>
        <v>1</v>
      </c>
      <c r="CC38" s="162">
        <f t="shared" si="97"/>
        <v>0</v>
      </c>
      <c r="CD38" s="163">
        <f t="shared" si="97"/>
        <v>5</v>
      </c>
      <c r="CE38" s="162">
        <f t="shared" si="97"/>
        <v>2</v>
      </c>
      <c r="CF38" s="163">
        <f t="shared" si="97"/>
        <v>3</v>
      </c>
      <c r="CG38" s="163">
        <f t="shared" si="97"/>
        <v>1</v>
      </c>
      <c r="CH38" s="163">
        <f t="shared" si="97"/>
        <v>0</v>
      </c>
      <c r="CI38" s="162">
        <f t="shared" si="97"/>
        <v>1</v>
      </c>
      <c r="CJ38" s="163">
        <f t="shared" si="97"/>
        <v>36</v>
      </c>
      <c r="CK38" s="163">
        <f t="shared" si="97"/>
        <v>8</v>
      </c>
      <c r="CL38" s="163">
        <f t="shared" si="97"/>
        <v>28</v>
      </c>
      <c r="CM38" s="163">
        <f t="shared" si="97"/>
        <v>29</v>
      </c>
      <c r="CN38" s="163">
        <f t="shared" si="97"/>
        <v>8</v>
      </c>
      <c r="CO38" s="162">
        <f>SUM(CO39:CO45)</f>
        <v>21</v>
      </c>
      <c r="CP38" s="163">
        <f t="shared" si="97"/>
        <v>7</v>
      </c>
      <c r="CQ38" s="163">
        <f t="shared" si="97"/>
        <v>1</v>
      </c>
      <c r="CR38" s="163">
        <f t="shared" si="97"/>
        <v>6</v>
      </c>
      <c r="CS38" s="163">
        <f t="shared" si="97"/>
        <v>4</v>
      </c>
      <c r="CT38" s="163">
        <f t="shared" si="97"/>
        <v>1</v>
      </c>
      <c r="CU38" s="163">
        <f t="shared" si="97"/>
        <v>3</v>
      </c>
      <c r="CV38" s="163">
        <f t="shared" si="97"/>
        <v>0</v>
      </c>
      <c r="CW38" s="162">
        <f t="shared" si="97"/>
        <v>0</v>
      </c>
      <c r="CX38" s="163">
        <f t="shared" si="97"/>
        <v>0</v>
      </c>
      <c r="CY38" s="163">
        <f t="shared" si="97"/>
        <v>0</v>
      </c>
      <c r="CZ38" s="162">
        <f t="shared" si="97"/>
        <v>0</v>
      </c>
      <c r="DA38" s="162">
        <f t="shared" si="97"/>
        <v>0</v>
      </c>
      <c r="DB38" s="170"/>
      <c r="DC38" s="421" t="s">
        <v>88</v>
      </c>
      <c r="DD38" s="423"/>
      <c r="DE38" s="163">
        <f>SUM(DE39:DE45)</f>
        <v>30</v>
      </c>
      <c r="DF38" s="163">
        <f t="shared" ref="DF38:EN38" si="98">SUM(DF39:DF45)</f>
        <v>9</v>
      </c>
      <c r="DG38" s="163">
        <f t="shared" si="98"/>
        <v>21</v>
      </c>
      <c r="DH38" s="163">
        <f t="shared" si="98"/>
        <v>4</v>
      </c>
      <c r="DI38" s="163">
        <f t="shared" si="98"/>
        <v>0</v>
      </c>
      <c r="DJ38" s="163">
        <f t="shared" si="98"/>
        <v>4</v>
      </c>
      <c r="DK38" s="163">
        <f t="shared" si="98"/>
        <v>5</v>
      </c>
      <c r="DL38" s="163">
        <f t="shared" si="98"/>
        <v>4</v>
      </c>
      <c r="DM38" s="163">
        <f t="shared" si="98"/>
        <v>1</v>
      </c>
      <c r="DN38" s="163">
        <f t="shared" si="98"/>
        <v>0</v>
      </c>
      <c r="DO38" s="163">
        <f t="shared" si="98"/>
        <v>0</v>
      </c>
      <c r="DP38" s="162">
        <f t="shared" si="98"/>
        <v>0</v>
      </c>
      <c r="DQ38" s="163">
        <f t="shared" si="98"/>
        <v>42</v>
      </c>
      <c r="DR38" s="163">
        <f t="shared" si="98"/>
        <v>29</v>
      </c>
      <c r="DS38" s="163">
        <f t="shared" si="98"/>
        <v>13</v>
      </c>
      <c r="DT38" s="163">
        <f t="shared" si="98"/>
        <v>13</v>
      </c>
      <c r="DU38" s="162">
        <f t="shared" si="98"/>
        <v>7</v>
      </c>
      <c r="DV38" s="162">
        <f t="shared" si="98"/>
        <v>6</v>
      </c>
      <c r="DW38" s="163">
        <f t="shared" si="98"/>
        <v>33</v>
      </c>
      <c r="DX38" s="163">
        <f t="shared" si="98"/>
        <v>25</v>
      </c>
      <c r="DY38" s="163">
        <f t="shared" si="98"/>
        <v>8</v>
      </c>
      <c r="DZ38" s="163">
        <f t="shared" si="98"/>
        <v>6</v>
      </c>
      <c r="EA38" s="163">
        <f t="shared" si="98"/>
        <v>3</v>
      </c>
      <c r="EB38" s="162">
        <f t="shared" si="98"/>
        <v>3</v>
      </c>
      <c r="EC38" s="163">
        <f t="shared" si="98"/>
        <v>2</v>
      </c>
      <c r="ED38" s="162">
        <f t="shared" si="98"/>
        <v>2</v>
      </c>
      <c r="EE38" s="163">
        <f t="shared" si="98"/>
        <v>0</v>
      </c>
      <c r="EF38" s="163">
        <f t="shared" si="98"/>
        <v>0</v>
      </c>
      <c r="EG38" s="163">
        <f t="shared" si="98"/>
        <v>0</v>
      </c>
      <c r="EH38" s="163">
        <f t="shared" si="98"/>
        <v>0</v>
      </c>
      <c r="EI38" s="163">
        <f t="shared" si="98"/>
        <v>294</v>
      </c>
      <c r="EJ38" s="163">
        <f t="shared" si="98"/>
        <v>162</v>
      </c>
      <c r="EK38" s="163">
        <f t="shared" si="98"/>
        <v>132</v>
      </c>
      <c r="EL38" s="163">
        <f t="shared" si="98"/>
        <v>2</v>
      </c>
      <c r="EM38" s="163">
        <f t="shared" si="98"/>
        <v>1</v>
      </c>
      <c r="EN38" s="162">
        <f t="shared" si="98"/>
        <v>1</v>
      </c>
    </row>
    <row r="39" spans="1:144" s="220" customFormat="1" ht="19.5" customHeight="1">
      <c r="A39" s="2"/>
      <c r="B39" s="215"/>
      <c r="C39" s="216" t="s">
        <v>194</v>
      </c>
      <c r="D39" s="218">
        <f t="shared" si="65"/>
        <v>95</v>
      </c>
      <c r="E39" s="218">
        <f t="shared" ref="E39:E45" si="99">K39+Q39+W39+AC39+AL39+AR39+AX39+BD39+BJ39+BS39+BY39+CE39+CK39+CQ39+CW39+DF39+DL39+DR39+DX39+ED39</f>
        <v>67</v>
      </c>
      <c r="F39" s="218">
        <f t="shared" ref="F39:F45" si="100">L39+R39+X39+AD39+AM39+AS39+AY39+BE39+BK39+BT39+BZ39+CF39+CL39+CR39+CX39+DG39+DM39+DS39+DY39+EE39</f>
        <v>28</v>
      </c>
      <c r="G39" s="218">
        <f t="shared" ref="G39:G45" si="101">SUM(H39:I39)</f>
        <v>37</v>
      </c>
      <c r="H39" s="218">
        <f t="shared" ref="H39:H45" si="102">N39+T39+Z39+AF39+AO39+AU39+BA39+BG39+BM39+BV39+CB39+CH39+CN39+CT39+CZ39+DI39+DO39+DU39+EA39+EG39</f>
        <v>22</v>
      </c>
      <c r="I39" s="218">
        <f t="shared" ref="I39:I45" si="103">O39+U39+AA39+AG39+AP39+AV39+BB39+BH39+BN39+BW39+CC39+CI39+CO39+CU39+DA39+DJ39+DP39+DV39+EB39+EH39</f>
        <v>15</v>
      </c>
      <c r="J39" s="218">
        <f t="shared" ref="J39:J45" si="104">SUM(K39:L39)</f>
        <v>3</v>
      </c>
      <c r="K39" s="218">
        <v>3</v>
      </c>
      <c r="L39" s="218">
        <v>0</v>
      </c>
      <c r="M39" s="218">
        <f t="shared" ref="M39:M45" si="105">SUM(N39:O39)</f>
        <v>1</v>
      </c>
      <c r="N39" s="218">
        <v>1</v>
      </c>
      <c r="O39" s="217">
        <v>0</v>
      </c>
      <c r="P39" s="218">
        <f t="shared" ref="P39:P45" si="106">SUM(Q39:R39)</f>
        <v>1</v>
      </c>
      <c r="Q39" s="217">
        <v>1</v>
      </c>
      <c r="R39" s="217">
        <v>0</v>
      </c>
      <c r="S39" s="218">
        <f t="shared" ref="S39:S45" si="107">SUM(T39:U39)</f>
        <v>0</v>
      </c>
      <c r="T39" s="218">
        <v>0</v>
      </c>
      <c r="U39" s="218">
        <v>0</v>
      </c>
      <c r="V39" s="218">
        <f t="shared" ref="V39:V45" si="108">SUM(W39:X39)</f>
        <v>1</v>
      </c>
      <c r="W39" s="218">
        <v>1</v>
      </c>
      <c r="X39" s="218">
        <v>0</v>
      </c>
      <c r="Y39" s="218">
        <f t="shared" ref="Y39:Y45" si="109">SUM(Z39:AA39)</f>
        <v>1</v>
      </c>
      <c r="Z39" s="218">
        <v>1</v>
      </c>
      <c r="AA39" s="218">
        <v>0</v>
      </c>
      <c r="AB39" s="218">
        <f t="shared" ref="AB39:AB45" si="110">SUM(AC39:AD39)</f>
        <v>15</v>
      </c>
      <c r="AC39" s="218">
        <v>15</v>
      </c>
      <c r="AD39" s="218">
        <v>0</v>
      </c>
      <c r="AE39" s="218">
        <f t="shared" ref="AE39:AE45" si="111">SUM(AF39:AG39)</f>
        <v>6</v>
      </c>
      <c r="AF39" s="218">
        <v>6</v>
      </c>
      <c r="AG39" s="217">
        <v>0</v>
      </c>
      <c r="AH39" s="2"/>
      <c r="AI39" s="215"/>
      <c r="AJ39" s="216" t="s">
        <v>194</v>
      </c>
      <c r="AK39" s="218">
        <f t="shared" ref="AK39:AK45" si="112">SUM(AL39:AM39)</f>
        <v>13</v>
      </c>
      <c r="AL39" s="218">
        <v>8</v>
      </c>
      <c r="AM39" s="217">
        <v>5</v>
      </c>
      <c r="AN39" s="218">
        <f t="shared" ref="AN39:AN45" si="113">SUM(AO39:AP39)</f>
        <v>6</v>
      </c>
      <c r="AO39" s="218">
        <v>2</v>
      </c>
      <c r="AP39" s="218">
        <v>4</v>
      </c>
      <c r="AQ39" s="218">
        <f t="shared" ref="AQ39:AQ45" si="114">SUM(AR39:AS39)</f>
        <v>0</v>
      </c>
      <c r="AR39" s="218">
        <v>0</v>
      </c>
      <c r="AS39" s="218">
        <v>0</v>
      </c>
      <c r="AT39" s="218">
        <f t="shared" ref="AT39:AT45" si="115">SUM(AU39:AV39)</f>
        <v>0</v>
      </c>
      <c r="AU39" s="218">
        <v>0</v>
      </c>
      <c r="AV39" s="217">
        <v>0</v>
      </c>
      <c r="AW39" s="218">
        <f t="shared" ref="AW39:AW45" si="116">SUM(AX39:AY39)</f>
        <v>0</v>
      </c>
      <c r="AX39" s="217">
        <v>0</v>
      </c>
      <c r="AY39" s="217">
        <v>0</v>
      </c>
      <c r="AZ39" s="218">
        <f t="shared" ref="AZ39:AZ45" si="117">SUM(BA39:BB39)</f>
        <v>0</v>
      </c>
      <c r="BA39" s="218">
        <v>0</v>
      </c>
      <c r="BB39" s="217">
        <v>0</v>
      </c>
      <c r="BC39" s="218">
        <f t="shared" ref="BC39:BC45" si="118">SUM(BD39:BE39)</f>
        <v>5</v>
      </c>
      <c r="BD39" s="218">
        <v>3</v>
      </c>
      <c r="BE39" s="218">
        <v>2</v>
      </c>
      <c r="BF39" s="218">
        <f t="shared" ref="BF39:BF45" si="119">SUM(BG39:BH39)</f>
        <v>4</v>
      </c>
      <c r="BG39" s="218">
        <v>2</v>
      </c>
      <c r="BH39" s="218">
        <v>2</v>
      </c>
      <c r="BI39" s="218">
        <f t="shared" ref="BI39:BI45" si="120">SUM(BJ39:BK39)</f>
        <v>5</v>
      </c>
      <c r="BJ39" s="217">
        <v>4</v>
      </c>
      <c r="BK39" s="218">
        <v>1</v>
      </c>
      <c r="BL39" s="218">
        <f t="shared" ref="BL39:BL45" si="121">SUM(BM39:BN39)</f>
        <v>0</v>
      </c>
      <c r="BM39" s="218">
        <v>0</v>
      </c>
      <c r="BN39" s="217">
        <v>0</v>
      </c>
      <c r="BO39" s="2"/>
      <c r="BP39" s="215"/>
      <c r="BQ39" s="216" t="s">
        <v>194</v>
      </c>
      <c r="BR39" s="218">
        <f t="shared" ref="BR39:BR45" si="122">SUM(BS39:BT39)</f>
        <v>0</v>
      </c>
      <c r="BS39" s="218">
        <v>0</v>
      </c>
      <c r="BT39" s="218">
        <v>0</v>
      </c>
      <c r="BU39" s="218">
        <f t="shared" ref="BU39:BU45" si="123">SUM(BV39:BW39)</f>
        <v>0</v>
      </c>
      <c r="BV39" s="218">
        <v>0</v>
      </c>
      <c r="BW39" s="218">
        <v>0</v>
      </c>
      <c r="BX39" s="218">
        <f t="shared" ref="BX39:BX45" si="124">SUM(BY39:BZ39)</f>
        <v>1</v>
      </c>
      <c r="BY39" s="218">
        <v>1</v>
      </c>
      <c r="BZ39" s="218">
        <v>0</v>
      </c>
      <c r="CA39" s="218">
        <f t="shared" ref="CA39:CA45" si="125">SUM(CB39:CC39)</f>
        <v>1</v>
      </c>
      <c r="CB39" s="218">
        <v>1</v>
      </c>
      <c r="CC39" s="218">
        <v>0</v>
      </c>
      <c r="CD39" s="218">
        <f t="shared" ref="CD39:CD45" si="126">SUM(CE39:CF39)</f>
        <v>4</v>
      </c>
      <c r="CE39" s="217">
        <v>2</v>
      </c>
      <c r="CF39" s="218">
        <v>2</v>
      </c>
      <c r="CG39" s="218">
        <f t="shared" ref="CG39:CG45" si="127">SUM(CH39:CI39)</f>
        <v>0</v>
      </c>
      <c r="CH39" s="218">
        <v>0</v>
      </c>
      <c r="CI39" s="217">
        <v>0</v>
      </c>
      <c r="CJ39" s="218">
        <f t="shared" ref="CJ39:CJ45" si="128">SUM(CK39:CL39)</f>
        <v>6</v>
      </c>
      <c r="CK39" s="218">
        <v>1</v>
      </c>
      <c r="CL39" s="218">
        <v>5</v>
      </c>
      <c r="CM39" s="218">
        <f t="shared" ref="CM39:CM45" si="129">SUM(CN39:CO39)</f>
        <v>5</v>
      </c>
      <c r="CN39" s="218">
        <v>1</v>
      </c>
      <c r="CO39" s="217">
        <v>4</v>
      </c>
      <c r="CP39" s="218">
        <f t="shared" ref="CP39:CP45" si="130">SUM(CQ39:CR39)</f>
        <v>3</v>
      </c>
      <c r="CQ39" s="218">
        <v>1</v>
      </c>
      <c r="CR39" s="218">
        <v>2</v>
      </c>
      <c r="CS39" s="218">
        <f t="shared" ref="CS39:CS45" si="131">SUM(CT39:CU39)</f>
        <v>2</v>
      </c>
      <c r="CT39" s="218">
        <v>1</v>
      </c>
      <c r="CU39" s="218">
        <v>1</v>
      </c>
      <c r="CV39" s="218">
        <f t="shared" ref="CV39:CV45" si="132">SUM(CW39:CX39)</f>
        <v>0</v>
      </c>
      <c r="CW39" s="218">
        <v>0</v>
      </c>
      <c r="CX39" s="218">
        <v>0</v>
      </c>
      <c r="CY39" s="218">
        <f t="shared" ref="CY39:CY45" si="133">SUM(CZ39:DA39)</f>
        <v>0</v>
      </c>
      <c r="CZ39" s="218">
        <v>0</v>
      </c>
      <c r="DA39" s="217">
        <v>0</v>
      </c>
      <c r="DB39" s="2"/>
      <c r="DC39" s="215"/>
      <c r="DD39" s="216" t="s">
        <v>194</v>
      </c>
      <c r="DE39" s="218">
        <f t="shared" ref="DE39:DE45" si="134">SUM(DF39:DG39)</f>
        <v>8</v>
      </c>
      <c r="DF39" s="218">
        <v>3</v>
      </c>
      <c r="DG39" s="218">
        <v>5</v>
      </c>
      <c r="DH39" s="218">
        <f t="shared" ref="DH39:DH45" si="135">SUM(DI39:DJ39)</f>
        <v>1</v>
      </c>
      <c r="DI39" s="218">
        <v>0</v>
      </c>
      <c r="DJ39" s="218">
        <v>1</v>
      </c>
      <c r="DK39" s="218">
        <f t="shared" ref="DK39:DK45" si="136">SUM(DL39:DM39)</f>
        <v>2</v>
      </c>
      <c r="DL39" s="218">
        <v>2</v>
      </c>
      <c r="DM39" s="218">
        <v>0</v>
      </c>
      <c r="DN39" s="218">
        <f t="shared" ref="DN39:DN45" si="137">SUM(DO39:DP39)</f>
        <v>0</v>
      </c>
      <c r="DO39" s="218">
        <v>0</v>
      </c>
      <c r="DP39" s="217">
        <v>0</v>
      </c>
      <c r="DQ39" s="218">
        <f t="shared" ref="DQ39:DQ45" si="138">SUM(DR39:DS39)</f>
        <v>18</v>
      </c>
      <c r="DR39" s="218">
        <v>14</v>
      </c>
      <c r="DS39" s="218">
        <v>4</v>
      </c>
      <c r="DT39" s="218">
        <f t="shared" ref="DT39:DT45" si="139">SUM(DU39:DV39)</f>
        <v>10</v>
      </c>
      <c r="DU39" s="217">
        <v>7</v>
      </c>
      <c r="DV39" s="217">
        <v>3</v>
      </c>
      <c r="DW39" s="218">
        <f t="shared" ref="DW39:DW45" si="140">SUM(DX39:DY39)</f>
        <v>10</v>
      </c>
      <c r="DX39" s="218">
        <v>8</v>
      </c>
      <c r="DY39" s="218">
        <v>2</v>
      </c>
      <c r="DZ39" s="218">
        <f t="shared" ref="DZ39:DZ45" si="141">SUM(EA39:EB39)</f>
        <v>0</v>
      </c>
      <c r="EA39" s="218">
        <v>0</v>
      </c>
      <c r="EB39" s="217">
        <v>0</v>
      </c>
      <c r="EC39" s="218">
        <f t="shared" ref="EC39:EC45" si="142">SUM(ED39:EE39)</f>
        <v>0</v>
      </c>
      <c r="ED39" s="218">
        <v>0</v>
      </c>
      <c r="EE39" s="218">
        <v>0</v>
      </c>
      <c r="EF39" s="218">
        <f t="shared" ref="EF39:EF45" si="143">SUM(EG39:EH39)</f>
        <v>0</v>
      </c>
      <c r="EG39" s="218">
        <v>0</v>
      </c>
      <c r="EH39" s="218">
        <v>0</v>
      </c>
      <c r="EI39" s="218">
        <f t="shared" ref="EI39:EI45" si="144">SUM(EJ39:EK39)</f>
        <v>90</v>
      </c>
      <c r="EJ39" s="218">
        <v>65</v>
      </c>
      <c r="EK39" s="218">
        <v>25</v>
      </c>
      <c r="EL39" s="218">
        <f t="shared" ref="EL39:EL45" si="145">SUM(EM39:EN39)</f>
        <v>1</v>
      </c>
      <c r="EM39" s="218">
        <v>1</v>
      </c>
      <c r="EN39" s="217">
        <v>0</v>
      </c>
    </row>
    <row r="40" spans="1:144" s="208" customFormat="1" ht="19.5" customHeight="1">
      <c r="A40" s="2"/>
      <c r="B40" s="227"/>
      <c r="C40" s="204" t="s">
        <v>68</v>
      </c>
      <c r="D40" s="207">
        <f t="shared" si="65"/>
        <v>60</v>
      </c>
      <c r="E40" s="207">
        <f t="shared" si="99"/>
        <v>27</v>
      </c>
      <c r="F40" s="207">
        <f t="shared" si="100"/>
        <v>33</v>
      </c>
      <c r="G40" s="207">
        <f t="shared" si="101"/>
        <v>18</v>
      </c>
      <c r="H40" s="207">
        <f t="shared" si="102"/>
        <v>6</v>
      </c>
      <c r="I40" s="207">
        <f t="shared" si="103"/>
        <v>12</v>
      </c>
      <c r="J40" s="207">
        <f t="shared" si="104"/>
        <v>0</v>
      </c>
      <c r="K40" s="207">
        <v>0</v>
      </c>
      <c r="L40" s="207">
        <v>0</v>
      </c>
      <c r="M40" s="207">
        <f t="shared" si="105"/>
        <v>0</v>
      </c>
      <c r="N40" s="207">
        <v>0</v>
      </c>
      <c r="O40" s="205">
        <v>0</v>
      </c>
      <c r="P40" s="207">
        <f t="shared" si="106"/>
        <v>0</v>
      </c>
      <c r="Q40" s="205">
        <v>0</v>
      </c>
      <c r="R40" s="205">
        <v>0</v>
      </c>
      <c r="S40" s="207">
        <f t="shared" si="107"/>
        <v>0</v>
      </c>
      <c r="T40" s="207">
        <v>0</v>
      </c>
      <c r="U40" s="207">
        <v>0</v>
      </c>
      <c r="V40" s="207">
        <f t="shared" si="108"/>
        <v>0</v>
      </c>
      <c r="W40" s="207">
        <v>0</v>
      </c>
      <c r="X40" s="207">
        <v>0</v>
      </c>
      <c r="Y40" s="207">
        <f t="shared" si="109"/>
        <v>0</v>
      </c>
      <c r="Z40" s="207">
        <v>0</v>
      </c>
      <c r="AA40" s="207">
        <v>0</v>
      </c>
      <c r="AB40" s="207">
        <f t="shared" si="110"/>
        <v>4</v>
      </c>
      <c r="AC40" s="207">
        <v>3</v>
      </c>
      <c r="AD40" s="207">
        <v>1</v>
      </c>
      <c r="AE40" s="207">
        <f t="shared" si="111"/>
        <v>0</v>
      </c>
      <c r="AF40" s="207">
        <v>0</v>
      </c>
      <c r="AG40" s="205">
        <v>0</v>
      </c>
      <c r="AH40" s="2"/>
      <c r="AI40" s="227"/>
      <c r="AJ40" s="204" t="s">
        <v>68</v>
      </c>
      <c r="AK40" s="207">
        <f t="shared" si="112"/>
        <v>16</v>
      </c>
      <c r="AL40" s="207">
        <v>7</v>
      </c>
      <c r="AM40" s="205">
        <v>9</v>
      </c>
      <c r="AN40" s="207">
        <f t="shared" si="113"/>
        <v>7</v>
      </c>
      <c r="AO40" s="207">
        <v>4</v>
      </c>
      <c r="AP40" s="207">
        <v>3</v>
      </c>
      <c r="AQ40" s="207">
        <f t="shared" si="114"/>
        <v>1</v>
      </c>
      <c r="AR40" s="207">
        <v>1</v>
      </c>
      <c r="AS40" s="207">
        <v>0</v>
      </c>
      <c r="AT40" s="207">
        <f t="shared" si="115"/>
        <v>0</v>
      </c>
      <c r="AU40" s="207">
        <v>0</v>
      </c>
      <c r="AV40" s="205">
        <v>0</v>
      </c>
      <c r="AW40" s="207">
        <f t="shared" si="116"/>
        <v>0</v>
      </c>
      <c r="AX40" s="205">
        <v>0</v>
      </c>
      <c r="AY40" s="205">
        <v>0</v>
      </c>
      <c r="AZ40" s="207">
        <f t="shared" si="117"/>
        <v>0</v>
      </c>
      <c r="BA40" s="207">
        <v>0</v>
      </c>
      <c r="BB40" s="205">
        <v>0</v>
      </c>
      <c r="BC40" s="207">
        <f t="shared" si="118"/>
        <v>2</v>
      </c>
      <c r="BD40" s="207">
        <v>2</v>
      </c>
      <c r="BE40" s="207">
        <v>0</v>
      </c>
      <c r="BF40" s="207">
        <f t="shared" si="119"/>
        <v>1</v>
      </c>
      <c r="BG40" s="207">
        <v>1</v>
      </c>
      <c r="BH40" s="207">
        <v>0</v>
      </c>
      <c r="BI40" s="207">
        <f t="shared" si="120"/>
        <v>6</v>
      </c>
      <c r="BJ40" s="205">
        <v>3</v>
      </c>
      <c r="BK40" s="207">
        <v>3</v>
      </c>
      <c r="BL40" s="207">
        <f t="shared" si="121"/>
        <v>1</v>
      </c>
      <c r="BM40" s="207">
        <v>0</v>
      </c>
      <c r="BN40" s="205">
        <v>1</v>
      </c>
      <c r="BO40" s="2"/>
      <c r="BP40" s="227"/>
      <c r="BQ40" s="204" t="s">
        <v>68</v>
      </c>
      <c r="BR40" s="207">
        <f t="shared" si="122"/>
        <v>2</v>
      </c>
      <c r="BS40" s="207">
        <v>0</v>
      </c>
      <c r="BT40" s="205">
        <v>2</v>
      </c>
      <c r="BU40" s="207">
        <f t="shared" si="123"/>
        <v>0</v>
      </c>
      <c r="BV40" s="207">
        <v>0</v>
      </c>
      <c r="BW40" s="207">
        <v>0</v>
      </c>
      <c r="BX40" s="207">
        <f t="shared" si="124"/>
        <v>0</v>
      </c>
      <c r="BY40" s="207">
        <v>0</v>
      </c>
      <c r="BZ40" s="207">
        <v>0</v>
      </c>
      <c r="CA40" s="207">
        <f t="shared" si="125"/>
        <v>0</v>
      </c>
      <c r="CB40" s="207">
        <v>0</v>
      </c>
      <c r="CC40" s="207">
        <v>0</v>
      </c>
      <c r="CD40" s="207">
        <f t="shared" si="126"/>
        <v>0</v>
      </c>
      <c r="CE40" s="207">
        <v>0</v>
      </c>
      <c r="CF40" s="207">
        <v>0</v>
      </c>
      <c r="CG40" s="207">
        <f t="shared" si="127"/>
        <v>0</v>
      </c>
      <c r="CH40" s="207">
        <v>0</v>
      </c>
      <c r="CI40" s="205">
        <v>0</v>
      </c>
      <c r="CJ40" s="207">
        <f t="shared" si="128"/>
        <v>6</v>
      </c>
      <c r="CK40" s="207">
        <v>1</v>
      </c>
      <c r="CL40" s="207">
        <v>5</v>
      </c>
      <c r="CM40" s="207">
        <f t="shared" si="129"/>
        <v>6</v>
      </c>
      <c r="CN40" s="207">
        <v>1</v>
      </c>
      <c r="CO40" s="205">
        <v>5</v>
      </c>
      <c r="CP40" s="207">
        <f t="shared" si="130"/>
        <v>0</v>
      </c>
      <c r="CQ40" s="207">
        <v>0</v>
      </c>
      <c r="CR40" s="207">
        <v>0</v>
      </c>
      <c r="CS40" s="207">
        <f t="shared" si="131"/>
        <v>0</v>
      </c>
      <c r="CT40" s="207">
        <v>0</v>
      </c>
      <c r="CU40" s="207">
        <v>0</v>
      </c>
      <c r="CV40" s="207">
        <f t="shared" si="132"/>
        <v>0</v>
      </c>
      <c r="CW40" s="207">
        <v>0</v>
      </c>
      <c r="CX40" s="207">
        <v>0</v>
      </c>
      <c r="CY40" s="207">
        <f t="shared" si="133"/>
        <v>0</v>
      </c>
      <c r="CZ40" s="207">
        <v>0</v>
      </c>
      <c r="DA40" s="205">
        <v>0</v>
      </c>
      <c r="DB40" s="2"/>
      <c r="DC40" s="227"/>
      <c r="DD40" s="204" t="s">
        <v>68</v>
      </c>
      <c r="DE40" s="207">
        <f t="shared" si="134"/>
        <v>10</v>
      </c>
      <c r="DF40" s="207">
        <v>2</v>
      </c>
      <c r="DG40" s="205">
        <v>8</v>
      </c>
      <c r="DH40" s="207">
        <f t="shared" si="135"/>
        <v>1</v>
      </c>
      <c r="DI40" s="207">
        <v>0</v>
      </c>
      <c r="DJ40" s="207">
        <v>1</v>
      </c>
      <c r="DK40" s="207">
        <f t="shared" si="136"/>
        <v>1</v>
      </c>
      <c r="DL40" s="207">
        <v>0</v>
      </c>
      <c r="DM40" s="207">
        <v>1</v>
      </c>
      <c r="DN40" s="207">
        <f t="shared" si="137"/>
        <v>0</v>
      </c>
      <c r="DO40" s="207">
        <v>0</v>
      </c>
      <c r="DP40" s="207">
        <v>0</v>
      </c>
      <c r="DQ40" s="207">
        <f t="shared" si="138"/>
        <v>5</v>
      </c>
      <c r="DR40" s="207">
        <v>1</v>
      </c>
      <c r="DS40" s="207">
        <v>4</v>
      </c>
      <c r="DT40" s="207">
        <f t="shared" si="139"/>
        <v>2</v>
      </c>
      <c r="DU40" s="205">
        <v>0</v>
      </c>
      <c r="DV40" s="205">
        <v>2</v>
      </c>
      <c r="DW40" s="207">
        <f t="shared" si="140"/>
        <v>5</v>
      </c>
      <c r="DX40" s="207">
        <v>5</v>
      </c>
      <c r="DY40" s="207">
        <v>0</v>
      </c>
      <c r="DZ40" s="207">
        <f t="shared" si="141"/>
        <v>0</v>
      </c>
      <c r="EA40" s="207">
        <v>0</v>
      </c>
      <c r="EB40" s="205">
        <v>0</v>
      </c>
      <c r="EC40" s="207">
        <f t="shared" si="142"/>
        <v>2</v>
      </c>
      <c r="ED40" s="207">
        <v>2</v>
      </c>
      <c r="EE40" s="207">
        <v>0</v>
      </c>
      <c r="EF40" s="207">
        <f t="shared" si="143"/>
        <v>0</v>
      </c>
      <c r="EG40" s="207">
        <v>0</v>
      </c>
      <c r="EH40" s="207">
        <v>0</v>
      </c>
      <c r="EI40" s="207">
        <f t="shared" si="144"/>
        <v>60</v>
      </c>
      <c r="EJ40" s="207">
        <v>27</v>
      </c>
      <c r="EK40" s="207">
        <v>33</v>
      </c>
      <c r="EL40" s="207">
        <f t="shared" si="145"/>
        <v>0</v>
      </c>
      <c r="EM40" s="207">
        <v>0</v>
      </c>
      <c r="EN40" s="205">
        <v>0</v>
      </c>
    </row>
    <row r="41" spans="1:144" s="208" customFormat="1" ht="19.5" customHeight="1">
      <c r="A41" s="2"/>
      <c r="B41" s="277"/>
      <c r="C41" s="204" t="s">
        <v>69</v>
      </c>
      <c r="D41" s="207">
        <f t="shared" si="65"/>
        <v>24</v>
      </c>
      <c r="E41" s="207">
        <f t="shared" si="99"/>
        <v>5</v>
      </c>
      <c r="F41" s="207">
        <f t="shared" si="100"/>
        <v>19</v>
      </c>
      <c r="G41" s="207">
        <f t="shared" si="101"/>
        <v>11</v>
      </c>
      <c r="H41" s="207">
        <f t="shared" si="102"/>
        <v>1</v>
      </c>
      <c r="I41" s="207">
        <f t="shared" si="103"/>
        <v>10</v>
      </c>
      <c r="J41" s="207">
        <f t="shared" si="104"/>
        <v>1</v>
      </c>
      <c r="K41" s="207">
        <v>0</v>
      </c>
      <c r="L41" s="207">
        <v>1</v>
      </c>
      <c r="M41" s="207">
        <f t="shared" si="105"/>
        <v>0</v>
      </c>
      <c r="N41" s="207">
        <v>0</v>
      </c>
      <c r="O41" s="205">
        <v>0</v>
      </c>
      <c r="P41" s="207">
        <f t="shared" si="106"/>
        <v>0</v>
      </c>
      <c r="Q41" s="205">
        <v>0</v>
      </c>
      <c r="R41" s="205">
        <v>0</v>
      </c>
      <c r="S41" s="207">
        <f t="shared" si="107"/>
        <v>0</v>
      </c>
      <c r="T41" s="207">
        <v>0</v>
      </c>
      <c r="U41" s="207">
        <v>0</v>
      </c>
      <c r="V41" s="207">
        <f t="shared" si="108"/>
        <v>0</v>
      </c>
      <c r="W41" s="207">
        <v>0</v>
      </c>
      <c r="X41" s="207">
        <v>0</v>
      </c>
      <c r="Y41" s="207">
        <f t="shared" si="109"/>
        <v>0</v>
      </c>
      <c r="Z41" s="207">
        <v>0</v>
      </c>
      <c r="AA41" s="207">
        <v>0</v>
      </c>
      <c r="AB41" s="207">
        <f t="shared" si="110"/>
        <v>0</v>
      </c>
      <c r="AC41" s="207">
        <v>0</v>
      </c>
      <c r="AD41" s="207">
        <v>0</v>
      </c>
      <c r="AE41" s="207">
        <f t="shared" si="111"/>
        <v>0</v>
      </c>
      <c r="AF41" s="207">
        <v>0</v>
      </c>
      <c r="AG41" s="205">
        <v>0</v>
      </c>
      <c r="AH41" s="2"/>
      <c r="AI41" s="277"/>
      <c r="AJ41" s="204" t="s">
        <v>69</v>
      </c>
      <c r="AK41" s="207">
        <f t="shared" si="112"/>
        <v>4</v>
      </c>
      <c r="AL41" s="207">
        <v>0</v>
      </c>
      <c r="AM41" s="205">
        <v>4</v>
      </c>
      <c r="AN41" s="207">
        <f t="shared" si="113"/>
        <v>2</v>
      </c>
      <c r="AO41" s="207">
        <v>0</v>
      </c>
      <c r="AP41" s="207">
        <v>2</v>
      </c>
      <c r="AQ41" s="207">
        <f t="shared" si="114"/>
        <v>0</v>
      </c>
      <c r="AR41" s="207">
        <v>0</v>
      </c>
      <c r="AS41" s="207">
        <v>0</v>
      </c>
      <c r="AT41" s="207">
        <f t="shared" si="115"/>
        <v>0</v>
      </c>
      <c r="AU41" s="207">
        <v>0</v>
      </c>
      <c r="AV41" s="205">
        <v>0</v>
      </c>
      <c r="AW41" s="207">
        <f t="shared" si="116"/>
        <v>0</v>
      </c>
      <c r="AX41" s="207">
        <v>0</v>
      </c>
      <c r="AY41" s="205">
        <v>0</v>
      </c>
      <c r="AZ41" s="207">
        <f t="shared" si="117"/>
        <v>0</v>
      </c>
      <c r="BA41" s="207">
        <v>0</v>
      </c>
      <c r="BB41" s="205">
        <v>0</v>
      </c>
      <c r="BC41" s="207">
        <f t="shared" si="118"/>
        <v>0</v>
      </c>
      <c r="BD41" s="207">
        <v>0</v>
      </c>
      <c r="BE41" s="207">
        <v>0</v>
      </c>
      <c r="BF41" s="207">
        <f t="shared" si="119"/>
        <v>0</v>
      </c>
      <c r="BG41" s="207">
        <v>0</v>
      </c>
      <c r="BH41" s="207">
        <v>0</v>
      </c>
      <c r="BI41" s="207">
        <f t="shared" si="120"/>
        <v>6</v>
      </c>
      <c r="BJ41" s="207">
        <v>1</v>
      </c>
      <c r="BK41" s="207">
        <v>5</v>
      </c>
      <c r="BL41" s="207">
        <f t="shared" si="121"/>
        <v>1</v>
      </c>
      <c r="BM41" s="207">
        <v>0</v>
      </c>
      <c r="BN41" s="205">
        <v>1</v>
      </c>
      <c r="BO41" s="2"/>
      <c r="BP41" s="277"/>
      <c r="BQ41" s="204" t="s">
        <v>69</v>
      </c>
      <c r="BR41" s="207">
        <f t="shared" si="122"/>
        <v>0</v>
      </c>
      <c r="BS41" s="207">
        <v>0</v>
      </c>
      <c r="BT41" s="207">
        <v>0</v>
      </c>
      <c r="BU41" s="207">
        <f t="shared" si="123"/>
        <v>0</v>
      </c>
      <c r="BV41" s="207">
        <v>0</v>
      </c>
      <c r="BW41" s="207">
        <v>0</v>
      </c>
      <c r="BX41" s="207">
        <f t="shared" si="124"/>
        <v>0</v>
      </c>
      <c r="BY41" s="207">
        <v>0</v>
      </c>
      <c r="BZ41" s="207">
        <v>0</v>
      </c>
      <c r="CA41" s="207">
        <f t="shared" si="125"/>
        <v>0</v>
      </c>
      <c r="CB41" s="207">
        <v>0</v>
      </c>
      <c r="CC41" s="207">
        <v>0</v>
      </c>
      <c r="CD41" s="207">
        <f t="shared" si="126"/>
        <v>0</v>
      </c>
      <c r="CE41" s="207">
        <v>0</v>
      </c>
      <c r="CF41" s="207">
        <v>0</v>
      </c>
      <c r="CG41" s="207">
        <f t="shared" si="127"/>
        <v>0</v>
      </c>
      <c r="CH41" s="207">
        <v>0</v>
      </c>
      <c r="CI41" s="205">
        <v>0</v>
      </c>
      <c r="CJ41" s="207">
        <f t="shared" si="128"/>
        <v>6</v>
      </c>
      <c r="CK41" s="207">
        <v>1</v>
      </c>
      <c r="CL41" s="207">
        <v>5</v>
      </c>
      <c r="CM41" s="207">
        <f t="shared" si="129"/>
        <v>5</v>
      </c>
      <c r="CN41" s="207">
        <v>1</v>
      </c>
      <c r="CO41" s="205">
        <v>4</v>
      </c>
      <c r="CP41" s="207">
        <f t="shared" si="130"/>
        <v>2</v>
      </c>
      <c r="CQ41" s="207">
        <v>0</v>
      </c>
      <c r="CR41" s="207">
        <v>2</v>
      </c>
      <c r="CS41" s="207">
        <f t="shared" si="131"/>
        <v>1</v>
      </c>
      <c r="CT41" s="207">
        <v>0</v>
      </c>
      <c r="CU41" s="207">
        <v>1</v>
      </c>
      <c r="CV41" s="207">
        <f t="shared" si="132"/>
        <v>0</v>
      </c>
      <c r="CW41" s="207">
        <v>0</v>
      </c>
      <c r="CX41" s="207">
        <v>0</v>
      </c>
      <c r="CY41" s="207">
        <f t="shared" si="133"/>
        <v>0</v>
      </c>
      <c r="CZ41" s="207">
        <v>0</v>
      </c>
      <c r="DA41" s="205">
        <v>0</v>
      </c>
      <c r="DB41" s="2"/>
      <c r="DC41" s="277"/>
      <c r="DD41" s="204" t="s">
        <v>69</v>
      </c>
      <c r="DE41" s="207">
        <f t="shared" si="134"/>
        <v>2</v>
      </c>
      <c r="DF41" s="207">
        <v>2</v>
      </c>
      <c r="DG41" s="205">
        <v>0</v>
      </c>
      <c r="DH41" s="207">
        <f t="shared" si="135"/>
        <v>0</v>
      </c>
      <c r="DI41" s="207">
        <v>0</v>
      </c>
      <c r="DJ41" s="207">
        <v>0</v>
      </c>
      <c r="DK41" s="207">
        <f t="shared" si="136"/>
        <v>0</v>
      </c>
      <c r="DL41" s="207">
        <v>0</v>
      </c>
      <c r="DM41" s="207">
        <v>0</v>
      </c>
      <c r="DN41" s="207">
        <f t="shared" si="137"/>
        <v>0</v>
      </c>
      <c r="DO41" s="207">
        <v>0</v>
      </c>
      <c r="DP41" s="207">
        <v>0</v>
      </c>
      <c r="DQ41" s="207">
        <f t="shared" si="138"/>
        <v>0</v>
      </c>
      <c r="DR41" s="207">
        <v>0</v>
      </c>
      <c r="DS41" s="207">
        <v>0</v>
      </c>
      <c r="DT41" s="207">
        <f t="shared" si="139"/>
        <v>0</v>
      </c>
      <c r="DU41" s="207">
        <v>0</v>
      </c>
      <c r="DV41" s="205">
        <v>0</v>
      </c>
      <c r="DW41" s="207">
        <f t="shared" si="140"/>
        <v>3</v>
      </c>
      <c r="DX41" s="207">
        <v>1</v>
      </c>
      <c r="DY41" s="207">
        <v>2</v>
      </c>
      <c r="DZ41" s="207">
        <f t="shared" si="141"/>
        <v>2</v>
      </c>
      <c r="EA41" s="207">
        <v>0</v>
      </c>
      <c r="EB41" s="205">
        <v>2</v>
      </c>
      <c r="EC41" s="207">
        <f t="shared" si="142"/>
        <v>0</v>
      </c>
      <c r="ED41" s="207">
        <v>0</v>
      </c>
      <c r="EE41" s="207">
        <v>0</v>
      </c>
      <c r="EF41" s="207">
        <f t="shared" si="143"/>
        <v>0</v>
      </c>
      <c r="EG41" s="207">
        <v>0</v>
      </c>
      <c r="EH41" s="207">
        <v>0</v>
      </c>
      <c r="EI41" s="207">
        <f t="shared" si="144"/>
        <v>21</v>
      </c>
      <c r="EJ41" s="207">
        <v>4</v>
      </c>
      <c r="EK41" s="207">
        <v>17</v>
      </c>
      <c r="EL41" s="207">
        <f t="shared" si="145"/>
        <v>0</v>
      </c>
      <c r="EM41" s="207">
        <v>0</v>
      </c>
      <c r="EN41" s="205">
        <v>0</v>
      </c>
    </row>
    <row r="42" spans="1:144" s="208" customFormat="1" ht="19.5" customHeight="1">
      <c r="A42" s="2"/>
      <c r="B42" s="227"/>
      <c r="C42" s="204" t="s">
        <v>70</v>
      </c>
      <c r="D42" s="207">
        <f t="shared" si="65"/>
        <v>0</v>
      </c>
      <c r="E42" s="207">
        <f t="shared" si="99"/>
        <v>0</v>
      </c>
      <c r="F42" s="207">
        <f t="shared" si="100"/>
        <v>0</v>
      </c>
      <c r="G42" s="207">
        <f t="shared" si="101"/>
        <v>0</v>
      </c>
      <c r="H42" s="207">
        <f t="shared" si="102"/>
        <v>0</v>
      </c>
      <c r="I42" s="207">
        <f t="shared" si="103"/>
        <v>0</v>
      </c>
      <c r="J42" s="207">
        <f t="shared" si="104"/>
        <v>0</v>
      </c>
      <c r="K42" s="207">
        <v>0</v>
      </c>
      <c r="L42" s="207">
        <v>0</v>
      </c>
      <c r="M42" s="207">
        <f t="shared" si="105"/>
        <v>0</v>
      </c>
      <c r="N42" s="207">
        <v>0</v>
      </c>
      <c r="O42" s="205">
        <v>0</v>
      </c>
      <c r="P42" s="207">
        <f t="shared" si="106"/>
        <v>0</v>
      </c>
      <c r="Q42" s="207">
        <v>0</v>
      </c>
      <c r="R42" s="207">
        <v>0</v>
      </c>
      <c r="S42" s="207">
        <f t="shared" si="107"/>
        <v>0</v>
      </c>
      <c r="T42" s="207">
        <v>0</v>
      </c>
      <c r="U42" s="207">
        <v>0</v>
      </c>
      <c r="V42" s="207">
        <f t="shared" si="108"/>
        <v>0</v>
      </c>
      <c r="W42" s="207">
        <v>0</v>
      </c>
      <c r="X42" s="207">
        <v>0</v>
      </c>
      <c r="Y42" s="207">
        <f t="shared" si="109"/>
        <v>0</v>
      </c>
      <c r="Z42" s="207">
        <v>0</v>
      </c>
      <c r="AA42" s="207">
        <v>0</v>
      </c>
      <c r="AB42" s="207">
        <f t="shared" si="110"/>
        <v>0</v>
      </c>
      <c r="AC42" s="207">
        <v>0</v>
      </c>
      <c r="AD42" s="207">
        <v>0</v>
      </c>
      <c r="AE42" s="207">
        <f t="shared" si="111"/>
        <v>0</v>
      </c>
      <c r="AF42" s="207">
        <v>0</v>
      </c>
      <c r="AG42" s="205">
        <v>0</v>
      </c>
      <c r="AH42" s="2"/>
      <c r="AI42" s="227"/>
      <c r="AJ42" s="204" t="s">
        <v>70</v>
      </c>
      <c r="AK42" s="207">
        <f t="shared" si="112"/>
        <v>0</v>
      </c>
      <c r="AL42" s="207">
        <v>0</v>
      </c>
      <c r="AM42" s="207">
        <v>0</v>
      </c>
      <c r="AN42" s="207">
        <f t="shared" si="113"/>
        <v>0</v>
      </c>
      <c r="AO42" s="207">
        <v>0</v>
      </c>
      <c r="AP42" s="207">
        <v>0</v>
      </c>
      <c r="AQ42" s="207">
        <f t="shared" si="114"/>
        <v>0</v>
      </c>
      <c r="AR42" s="207">
        <v>0</v>
      </c>
      <c r="AS42" s="207">
        <v>0</v>
      </c>
      <c r="AT42" s="207">
        <f t="shared" si="115"/>
        <v>0</v>
      </c>
      <c r="AU42" s="207">
        <v>0</v>
      </c>
      <c r="AV42" s="205">
        <v>0</v>
      </c>
      <c r="AW42" s="207">
        <f t="shared" si="116"/>
        <v>0</v>
      </c>
      <c r="AX42" s="207">
        <v>0</v>
      </c>
      <c r="AY42" s="205">
        <v>0</v>
      </c>
      <c r="AZ42" s="207">
        <f t="shared" si="117"/>
        <v>0</v>
      </c>
      <c r="BA42" s="207">
        <v>0</v>
      </c>
      <c r="BB42" s="205">
        <v>0</v>
      </c>
      <c r="BC42" s="207">
        <f t="shared" si="118"/>
        <v>0</v>
      </c>
      <c r="BD42" s="207">
        <v>0</v>
      </c>
      <c r="BE42" s="207">
        <v>0</v>
      </c>
      <c r="BF42" s="207">
        <f t="shared" si="119"/>
        <v>0</v>
      </c>
      <c r="BG42" s="207">
        <v>0</v>
      </c>
      <c r="BH42" s="207">
        <v>0</v>
      </c>
      <c r="BI42" s="207">
        <f t="shared" si="120"/>
        <v>0</v>
      </c>
      <c r="BJ42" s="207">
        <v>0</v>
      </c>
      <c r="BK42" s="207">
        <v>0</v>
      </c>
      <c r="BL42" s="207">
        <f t="shared" si="121"/>
        <v>0</v>
      </c>
      <c r="BM42" s="207">
        <v>0</v>
      </c>
      <c r="BN42" s="205">
        <v>0</v>
      </c>
      <c r="BO42" s="2"/>
      <c r="BP42" s="227"/>
      <c r="BQ42" s="204" t="s">
        <v>70</v>
      </c>
      <c r="BR42" s="207">
        <f t="shared" si="122"/>
        <v>0</v>
      </c>
      <c r="BS42" s="207">
        <v>0</v>
      </c>
      <c r="BT42" s="207">
        <v>0</v>
      </c>
      <c r="BU42" s="207">
        <f t="shared" si="123"/>
        <v>0</v>
      </c>
      <c r="BV42" s="207">
        <v>0</v>
      </c>
      <c r="BW42" s="207">
        <v>0</v>
      </c>
      <c r="BX42" s="207">
        <f t="shared" si="124"/>
        <v>0</v>
      </c>
      <c r="BY42" s="207">
        <v>0</v>
      </c>
      <c r="BZ42" s="207">
        <v>0</v>
      </c>
      <c r="CA42" s="207">
        <f t="shared" si="125"/>
        <v>0</v>
      </c>
      <c r="CB42" s="207">
        <v>0</v>
      </c>
      <c r="CC42" s="207">
        <v>0</v>
      </c>
      <c r="CD42" s="207">
        <f t="shared" si="126"/>
        <v>0</v>
      </c>
      <c r="CE42" s="207">
        <v>0</v>
      </c>
      <c r="CF42" s="207">
        <v>0</v>
      </c>
      <c r="CG42" s="207">
        <f t="shared" si="127"/>
        <v>0</v>
      </c>
      <c r="CH42" s="207">
        <v>0</v>
      </c>
      <c r="CI42" s="205">
        <v>0</v>
      </c>
      <c r="CJ42" s="207">
        <f t="shared" si="128"/>
        <v>0</v>
      </c>
      <c r="CK42" s="207">
        <v>0</v>
      </c>
      <c r="CL42" s="207">
        <v>0</v>
      </c>
      <c r="CM42" s="207">
        <f t="shared" si="129"/>
        <v>0</v>
      </c>
      <c r="CN42" s="207">
        <v>0</v>
      </c>
      <c r="CO42" s="205">
        <v>0</v>
      </c>
      <c r="CP42" s="207">
        <f t="shared" si="130"/>
        <v>0</v>
      </c>
      <c r="CQ42" s="207">
        <v>0</v>
      </c>
      <c r="CR42" s="207">
        <v>0</v>
      </c>
      <c r="CS42" s="207">
        <f t="shared" si="131"/>
        <v>0</v>
      </c>
      <c r="CT42" s="207">
        <v>0</v>
      </c>
      <c r="CU42" s="207">
        <v>0</v>
      </c>
      <c r="CV42" s="207">
        <f t="shared" si="132"/>
        <v>0</v>
      </c>
      <c r="CW42" s="207">
        <v>0</v>
      </c>
      <c r="CX42" s="207">
        <v>0</v>
      </c>
      <c r="CY42" s="207">
        <f t="shared" si="133"/>
        <v>0</v>
      </c>
      <c r="CZ42" s="207">
        <v>0</v>
      </c>
      <c r="DA42" s="205">
        <v>0</v>
      </c>
      <c r="DB42" s="2"/>
      <c r="DC42" s="227"/>
      <c r="DD42" s="204" t="s">
        <v>70</v>
      </c>
      <c r="DE42" s="207">
        <f t="shared" si="134"/>
        <v>0</v>
      </c>
      <c r="DF42" s="207">
        <v>0</v>
      </c>
      <c r="DG42" s="207">
        <v>0</v>
      </c>
      <c r="DH42" s="207">
        <f t="shared" si="135"/>
        <v>0</v>
      </c>
      <c r="DI42" s="207">
        <v>0</v>
      </c>
      <c r="DJ42" s="207">
        <v>0</v>
      </c>
      <c r="DK42" s="207">
        <f t="shared" si="136"/>
        <v>0</v>
      </c>
      <c r="DL42" s="207">
        <v>0</v>
      </c>
      <c r="DM42" s="207">
        <v>0</v>
      </c>
      <c r="DN42" s="207">
        <f t="shared" si="137"/>
        <v>0</v>
      </c>
      <c r="DO42" s="207">
        <v>0</v>
      </c>
      <c r="DP42" s="207">
        <v>0</v>
      </c>
      <c r="DQ42" s="207">
        <f t="shared" si="138"/>
        <v>0</v>
      </c>
      <c r="DR42" s="207">
        <v>0</v>
      </c>
      <c r="DS42" s="207">
        <v>0</v>
      </c>
      <c r="DT42" s="207">
        <f t="shared" si="139"/>
        <v>0</v>
      </c>
      <c r="DU42" s="207">
        <v>0</v>
      </c>
      <c r="DV42" s="205">
        <v>0</v>
      </c>
      <c r="DW42" s="207">
        <f t="shared" si="140"/>
        <v>0</v>
      </c>
      <c r="DX42" s="207">
        <v>0</v>
      </c>
      <c r="DY42" s="207">
        <v>0</v>
      </c>
      <c r="DZ42" s="207">
        <f t="shared" si="141"/>
        <v>0</v>
      </c>
      <c r="EA42" s="207">
        <v>0</v>
      </c>
      <c r="EB42" s="205">
        <v>0</v>
      </c>
      <c r="EC42" s="207">
        <f t="shared" si="142"/>
        <v>0</v>
      </c>
      <c r="ED42" s="207">
        <v>0</v>
      </c>
      <c r="EE42" s="207">
        <v>0</v>
      </c>
      <c r="EF42" s="207">
        <f t="shared" si="143"/>
        <v>0</v>
      </c>
      <c r="EG42" s="207">
        <v>0</v>
      </c>
      <c r="EH42" s="207">
        <v>0</v>
      </c>
      <c r="EI42" s="207">
        <f t="shared" si="144"/>
        <v>0</v>
      </c>
      <c r="EJ42" s="207">
        <v>0</v>
      </c>
      <c r="EK42" s="207">
        <v>0</v>
      </c>
      <c r="EL42" s="207">
        <f t="shared" si="145"/>
        <v>0</v>
      </c>
      <c r="EM42" s="207">
        <v>0</v>
      </c>
      <c r="EN42" s="205">
        <v>0</v>
      </c>
    </row>
    <row r="43" spans="1:144" s="208" customFormat="1" ht="19.5" customHeight="1">
      <c r="A43" s="2"/>
      <c r="B43" s="227"/>
      <c r="C43" s="204" t="s">
        <v>71</v>
      </c>
      <c r="D43" s="207">
        <f t="shared" si="65"/>
        <v>0</v>
      </c>
      <c r="E43" s="207">
        <f t="shared" si="99"/>
        <v>0</v>
      </c>
      <c r="F43" s="207">
        <f t="shared" si="100"/>
        <v>0</v>
      </c>
      <c r="G43" s="207">
        <f t="shared" si="101"/>
        <v>0</v>
      </c>
      <c r="H43" s="207">
        <f t="shared" si="102"/>
        <v>0</v>
      </c>
      <c r="I43" s="207">
        <f t="shared" si="103"/>
        <v>0</v>
      </c>
      <c r="J43" s="207">
        <f t="shared" si="104"/>
        <v>0</v>
      </c>
      <c r="K43" s="205">
        <v>0</v>
      </c>
      <c r="L43" s="205">
        <v>0</v>
      </c>
      <c r="M43" s="207">
        <f t="shared" si="105"/>
        <v>0</v>
      </c>
      <c r="N43" s="205">
        <v>0</v>
      </c>
      <c r="O43" s="205">
        <v>0</v>
      </c>
      <c r="P43" s="207">
        <f t="shared" si="106"/>
        <v>0</v>
      </c>
      <c r="Q43" s="205">
        <v>0</v>
      </c>
      <c r="R43" s="205">
        <v>0</v>
      </c>
      <c r="S43" s="207">
        <f t="shared" si="107"/>
        <v>0</v>
      </c>
      <c r="T43" s="205">
        <v>0</v>
      </c>
      <c r="U43" s="205">
        <v>0</v>
      </c>
      <c r="V43" s="207">
        <f t="shared" si="108"/>
        <v>0</v>
      </c>
      <c r="W43" s="205">
        <v>0</v>
      </c>
      <c r="X43" s="205">
        <v>0</v>
      </c>
      <c r="Y43" s="207">
        <f t="shared" si="109"/>
        <v>0</v>
      </c>
      <c r="Z43" s="205">
        <v>0</v>
      </c>
      <c r="AA43" s="205">
        <v>0</v>
      </c>
      <c r="AB43" s="207">
        <f t="shared" si="110"/>
        <v>0</v>
      </c>
      <c r="AC43" s="205">
        <v>0</v>
      </c>
      <c r="AD43" s="205">
        <v>0</v>
      </c>
      <c r="AE43" s="207">
        <f t="shared" si="111"/>
        <v>0</v>
      </c>
      <c r="AF43" s="205">
        <v>0</v>
      </c>
      <c r="AG43" s="205">
        <v>0</v>
      </c>
      <c r="AH43" s="2"/>
      <c r="AI43" s="227"/>
      <c r="AJ43" s="204" t="s">
        <v>71</v>
      </c>
      <c r="AK43" s="207">
        <f t="shared" si="112"/>
        <v>0</v>
      </c>
      <c r="AL43" s="207">
        <v>0</v>
      </c>
      <c r="AM43" s="207">
        <v>0</v>
      </c>
      <c r="AN43" s="207">
        <f t="shared" si="113"/>
        <v>0</v>
      </c>
      <c r="AO43" s="207">
        <v>0</v>
      </c>
      <c r="AP43" s="207">
        <v>0</v>
      </c>
      <c r="AQ43" s="207">
        <f t="shared" si="114"/>
        <v>0</v>
      </c>
      <c r="AR43" s="207">
        <v>0</v>
      </c>
      <c r="AS43" s="207">
        <v>0</v>
      </c>
      <c r="AT43" s="207">
        <f t="shared" si="115"/>
        <v>0</v>
      </c>
      <c r="AU43" s="207">
        <v>0</v>
      </c>
      <c r="AV43" s="205">
        <v>0</v>
      </c>
      <c r="AW43" s="207">
        <f t="shared" si="116"/>
        <v>0</v>
      </c>
      <c r="AX43" s="207">
        <v>0</v>
      </c>
      <c r="AY43" s="205">
        <v>0</v>
      </c>
      <c r="AZ43" s="207">
        <f t="shared" si="117"/>
        <v>0</v>
      </c>
      <c r="BA43" s="207">
        <v>0</v>
      </c>
      <c r="BB43" s="205">
        <v>0</v>
      </c>
      <c r="BC43" s="207">
        <f t="shared" si="118"/>
        <v>0</v>
      </c>
      <c r="BD43" s="207">
        <v>0</v>
      </c>
      <c r="BE43" s="207">
        <v>0</v>
      </c>
      <c r="BF43" s="207">
        <f t="shared" si="119"/>
        <v>0</v>
      </c>
      <c r="BG43" s="207">
        <v>0</v>
      </c>
      <c r="BH43" s="207">
        <v>0</v>
      </c>
      <c r="BI43" s="207">
        <f t="shared" si="120"/>
        <v>0</v>
      </c>
      <c r="BJ43" s="207">
        <v>0</v>
      </c>
      <c r="BK43" s="207">
        <v>0</v>
      </c>
      <c r="BL43" s="207">
        <f t="shared" si="121"/>
        <v>0</v>
      </c>
      <c r="BM43" s="207">
        <v>0</v>
      </c>
      <c r="BN43" s="205">
        <v>0</v>
      </c>
      <c r="BO43" s="2"/>
      <c r="BP43" s="227"/>
      <c r="BQ43" s="204" t="s">
        <v>71</v>
      </c>
      <c r="BR43" s="207">
        <f t="shared" si="122"/>
        <v>0</v>
      </c>
      <c r="BS43" s="207">
        <v>0</v>
      </c>
      <c r="BT43" s="207">
        <v>0</v>
      </c>
      <c r="BU43" s="207">
        <f t="shared" si="123"/>
        <v>0</v>
      </c>
      <c r="BV43" s="207">
        <v>0</v>
      </c>
      <c r="BW43" s="207">
        <v>0</v>
      </c>
      <c r="BX43" s="207">
        <f t="shared" si="124"/>
        <v>0</v>
      </c>
      <c r="BY43" s="207">
        <v>0</v>
      </c>
      <c r="BZ43" s="207">
        <v>0</v>
      </c>
      <c r="CA43" s="207">
        <f t="shared" si="125"/>
        <v>0</v>
      </c>
      <c r="CB43" s="207">
        <v>0</v>
      </c>
      <c r="CC43" s="207">
        <v>0</v>
      </c>
      <c r="CD43" s="207">
        <f t="shared" si="126"/>
        <v>0</v>
      </c>
      <c r="CE43" s="207">
        <v>0</v>
      </c>
      <c r="CF43" s="207">
        <v>0</v>
      </c>
      <c r="CG43" s="207">
        <f t="shared" si="127"/>
        <v>0</v>
      </c>
      <c r="CH43" s="207">
        <v>0</v>
      </c>
      <c r="CI43" s="205">
        <v>0</v>
      </c>
      <c r="CJ43" s="207">
        <f t="shared" si="128"/>
        <v>0</v>
      </c>
      <c r="CK43" s="207">
        <v>0</v>
      </c>
      <c r="CL43" s="207">
        <v>0</v>
      </c>
      <c r="CM43" s="207">
        <f t="shared" si="129"/>
        <v>0</v>
      </c>
      <c r="CN43" s="207">
        <v>0</v>
      </c>
      <c r="CO43" s="205">
        <v>0</v>
      </c>
      <c r="CP43" s="207">
        <f t="shared" si="130"/>
        <v>0</v>
      </c>
      <c r="CQ43" s="207">
        <v>0</v>
      </c>
      <c r="CR43" s="207">
        <v>0</v>
      </c>
      <c r="CS43" s="207">
        <f t="shared" si="131"/>
        <v>0</v>
      </c>
      <c r="CT43" s="207">
        <v>0</v>
      </c>
      <c r="CU43" s="207">
        <v>0</v>
      </c>
      <c r="CV43" s="207">
        <f t="shared" si="132"/>
        <v>0</v>
      </c>
      <c r="CW43" s="207">
        <v>0</v>
      </c>
      <c r="CX43" s="207">
        <v>0</v>
      </c>
      <c r="CY43" s="207">
        <f t="shared" si="133"/>
        <v>0</v>
      </c>
      <c r="CZ43" s="207">
        <v>0</v>
      </c>
      <c r="DA43" s="205">
        <v>0</v>
      </c>
      <c r="DB43" s="2"/>
      <c r="DC43" s="227"/>
      <c r="DD43" s="204" t="s">
        <v>71</v>
      </c>
      <c r="DE43" s="207">
        <f t="shared" si="134"/>
        <v>0</v>
      </c>
      <c r="DF43" s="207">
        <v>0</v>
      </c>
      <c r="DG43" s="207">
        <v>0</v>
      </c>
      <c r="DH43" s="207">
        <f t="shared" si="135"/>
        <v>0</v>
      </c>
      <c r="DI43" s="207">
        <v>0</v>
      </c>
      <c r="DJ43" s="207">
        <v>0</v>
      </c>
      <c r="DK43" s="207">
        <f t="shared" si="136"/>
        <v>0</v>
      </c>
      <c r="DL43" s="207">
        <v>0</v>
      </c>
      <c r="DM43" s="207">
        <v>0</v>
      </c>
      <c r="DN43" s="207">
        <f t="shared" si="137"/>
        <v>0</v>
      </c>
      <c r="DO43" s="207">
        <v>0</v>
      </c>
      <c r="DP43" s="207">
        <v>0</v>
      </c>
      <c r="DQ43" s="207">
        <f t="shared" si="138"/>
        <v>0</v>
      </c>
      <c r="DR43" s="207">
        <v>0</v>
      </c>
      <c r="DS43" s="207">
        <v>0</v>
      </c>
      <c r="DT43" s="207">
        <f t="shared" si="139"/>
        <v>0</v>
      </c>
      <c r="DU43" s="207">
        <v>0</v>
      </c>
      <c r="DV43" s="205">
        <v>0</v>
      </c>
      <c r="DW43" s="207">
        <f t="shared" si="140"/>
        <v>0</v>
      </c>
      <c r="DX43" s="207">
        <v>0</v>
      </c>
      <c r="DY43" s="207">
        <v>0</v>
      </c>
      <c r="DZ43" s="207">
        <f t="shared" si="141"/>
        <v>0</v>
      </c>
      <c r="EA43" s="207">
        <v>0</v>
      </c>
      <c r="EB43" s="205">
        <v>0</v>
      </c>
      <c r="EC43" s="207">
        <f t="shared" si="142"/>
        <v>0</v>
      </c>
      <c r="ED43" s="207">
        <v>0</v>
      </c>
      <c r="EE43" s="207">
        <v>0</v>
      </c>
      <c r="EF43" s="207">
        <f t="shared" si="143"/>
        <v>0</v>
      </c>
      <c r="EG43" s="207">
        <v>0</v>
      </c>
      <c r="EH43" s="207">
        <v>0</v>
      </c>
      <c r="EI43" s="207">
        <f t="shared" si="144"/>
        <v>0</v>
      </c>
      <c r="EJ43" s="207">
        <v>0</v>
      </c>
      <c r="EK43" s="207">
        <v>0</v>
      </c>
      <c r="EL43" s="207">
        <f t="shared" si="145"/>
        <v>0</v>
      </c>
      <c r="EM43" s="207">
        <v>0</v>
      </c>
      <c r="EN43" s="205">
        <v>0</v>
      </c>
    </row>
    <row r="44" spans="1:144" s="208" customFormat="1" ht="19.5" customHeight="1">
      <c r="A44" s="2"/>
      <c r="B44" s="227"/>
      <c r="C44" s="204" t="s">
        <v>195</v>
      </c>
      <c r="D44" s="207">
        <f t="shared" si="65"/>
        <v>45</v>
      </c>
      <c r="E44" s="207">
        <f t="shared" si="99"/>
        <v>29</v>
      </c>
      <c r="F44" s="207">
        <f t="shared" si="100"/>
        <v>16</v>
      </c>
      <c r="G44" s="207">
        <f t="shared" si="101"/>
        <v>9</v>
      </c>
      <c r="H44" s="207">
        <f t="shared" si="102"/>
        <v>6</v>
      </c>
      <c r="I44" s="207">
        <f t="shared" si="103"/>
        <v>3</v>
      </c>
      <c r="J44" s="207">
        <f t="shared" si="104"/>
        <v>0</v>
      </c>
      <c r="K44" s="207">
        <v>0</v>
      </c>
      <c r="L44" s="207">
        <v>0</v>
      </c>
      <c r="M44" s="207">
        <f t="shared" si="105"/>
        <v>0</v>
      </c>
      <c r="N44" s="207">
        <v>0</v>
      </c>
      <c r="O44" s="205">
        <v>0</v>
      </c>
      <c r="P44" s="207">
        <f t="shared" si="106"/>
        <v>0</v>
      </c>
      <c r="Q44" s="205">
        <v>0</v>
      </c>
      <c r="R44" s="205">
        <v>0</v>
      </c>
      <c r="S44" s="207">
        <f t="shared" si="107"/>
        <v>0</v>
      </c>
      <c r="T44" s="207">
        <v>0</v>
      </c>
      <c r="U44" s="207">
        <v>0</v>
      </c>
      <c r="V44" s="207">
        <f t="shared" si="108"/>
        <v>0</v>
      </c>
      <c r="W44" s="205">
        <v>0</v>
      </c>
      <c r="X44" s="205">
        <v>0</v>
      </c>
      <c r="Y44" s="207">
        <f t="shared" si="109"/>
        <v>0</v>
      </c>
      <c r="Z44" s="205">
        <v>0</v>
      </c>
      <c r="AA44" s="205">
        <v>0</v>
      </c>
      <c r="AB44" s="207">
        <f t="shared" si="110"/>
        <v>0</v>
      </c>
      <c r="AC44" s="205">
        <v>0</v>
      </c>
      <c r="AD44" s="205">
        <v>0</v>
      </c>
      <c r="AE44" s="207">
        <f t="shared" si="111"/>
        <v>0</v>
      </c>
      <c r="AF44" s="207">
        <v>0</v>
      </c>
      <c r="AG44" s="205">
        <v>0</v>
      </c>
      <c r="AH44" s="2"/>
      <c r="AI44" s="227"/>
      <c r="AJ44" s="204" t="s">
        <v>195</v>
      </c>
      <c r="AK44" s="207">
        <f t="shared" si="112"/>
        <v>9</v>
      </c>
      <c r="AL44" s="207">
        <v>7</v>
      </c>
      <c r="AM44" s="207">
        <v>2</v>
      </c>
      <c r="AN44" s="207">
        <f t="shared" si="113"/>
        <v>3</v>
      </c>
      <c r="AO44" s="207">
        <v>3</v>
      </c>
      <c r="AP44" s="205">
        <v>0</v>
      </c>
      <c r="AQ44" s="207">
        <f t="shared" si="114"/>
        <v>2</v>
      </c>
      <c r="AR44" s="207">
        <v>2</v>
      </c>
      <c r="AS44" s="207">
        <v>0</v>
      </c>
      <c r="AT44" s="207">
        <f t="shared" si="115"/>
        <v>1</v>
      </c>
      <c r="AU44" s="207">
        <v>1</v>
      </c>
      <c r="AV44" s="205">
        <v>0</v>
      </c>
      <c r="AW44" s="207">
        <f t="shared" si="116"/>
        <v>0</v>
      </c>
      <c r="AX44" s="207">
        <v>0</v>
      </c>
      <c r="AY44" s="205">
        <v>0</v>
      </c>
      <c r="AZ44" s="207">
        <f t="shared" si="117"/>
        <v>0</v>
      </c>
      <c r="BA44" s="207">
        <v>0</v>
      </c>
      <c r="BB44" s="205">
        <v>0</v>
      </c>
      <c r="BC44" s="207">
        <f t="shared" si="118"/>
        <v>1</v>
      </c>
      <c r="BD44" s="207">
        <v>0</v>
      </c>
      <c r="BE44" s="207">
        <v>1</v>
      </c>
      <c r="BF44" s="207">
        <f t="shared" si="119"/>
        <v>0</v>
      </c>
      <c r="BG44" s="207">
        <v>0</v>
      </c>
      <c r="BH44" s="207">
        <v>0</v>
      </c>
      <c r="BI44" s="207">
        <f t="shared" si="120"/>
        <v>2</v>
      </c>
      <c r="BJ44" s="207">
        <v>0</v>
      </c>
      <c r="BK44" s="207">
        <v>2</v>
      </c>
      <c r="BL44" s="207">
        <f t="shared" si="121"/>
        <v>1</v>
      </c>
      <c r="BM44" s="207">
        <v>0</v>
      </c>
      <c r="BN44" s="205">
        <v>1</v>
      </c>
      <c r="BO44" s="2"/>
      <c r="BP44" s="227"/>
      <c r="BQ44" s="204" t="s">
        <v>195</v>
      </c>
      <c r="BR44" s="207">
        <f t="shared" si="122"/>
        <v>1</v>
      </c>
      <c r="BS44" s="207">
        <v>0</v>
      </c>
      <c r="BT44" s="205">
        <v>1</v>
      </c>
      <c r="BU44" s="207">
        <f t="shared" si="123"/>
        <v>0</v>
      </c>
      <c r="BV44" s="207">
        <v>0</v>
      </c>
      <c r="BW44" s="207">
        <v>0</v>
      </c>
      <c r="BX44" s="207">
        <f t="shared" si="124"/>
        <v>0</v>
      </c>
      <c r="BY44" s="207">
        <v>0</v>
      </c>
      <c r="BZ44" s="207">
        <v>0</v>
      </c>
      <c r="CA44" s="207">
        <f t="shared" si="125"/>
        <v>0</v>
      </c>
      <c r="CB44" s="207">
        <v>0</v>
      </c>
      <c r="CC44" s="207">
        <v>0</v>
      </c>
      <c r="CD44" s="207">
        <f t="shared" si="126"/>
        <v>1</v>
      </c>
      <c r="CE44" s="207">
        <v>0</v>
      </c>
      <c r="CF44" s="207">
        <v>1</v>
      </c>
      <c r="CG44" s="207">
        <f t="shared" si="127"/>
        <v>1</v>
      </c>
      <c r="CH44" s="207">
        <v>0</v>
      </c>
      <c r="CI44" s="205">
        <v>1</v>
      </c>
      <c r="CJ44" s="207">
        <f t="shared" si="128"/>
        <v>1</v>
      </c>
      <c r="CK44" s="205">
        <v>0</v>
      </c>
      <c r="CL44" s="207">
        <v>1</v>
      </c>
      <c r="CM44" s="207">
        <f t="shared" si="129"/>
        <v>0</v>
      </c>
      <c r="CN44" s="205">
        <v>0</v>
      </c>
      <c r="CO44" s="205">
        <v>0</v>
      </c>
      <c r="CP44" s="207">
        <f t="shared" si="130"/>
        <v>1</v>
      </c>
      <c r="CQ44" s="205">
        <v>0</v>
      </c>
      <c r="CR44" s="207">
        <v>1</v>
      </c>
      <c r="CS44" s="207">
        <f t="shared" si="131"/>
        <v>0</v>
      </c>
      <c r="CT44" s="205">
        <v>0</v>
      </c>
      <c r="CU44" s="207">
        <v>0</v>
      </c>
      <c r="CV44" s="207">
        <f t="shared" si="132"/>
        <v>0</v>
      </c>
      <c r="CW44" s="207">
        <v>0</v>
      </c>
      <c r="CX44" s="207">
        <v>0</v>
      </c>
      <c r="CY44" s="207">
        <f t="shared" si="133"/>
        <v>0</v>
      </c>
      <c r="CZ44" s="207">
        <v>0</v>
      </c>
      <c r="DA44" s="205">
        <v>0</v>
      </c>
      <c r="DB44" s="2"/>
      <c r="DC44" s="227"/>
      <c r="DD44" s="204" t="s">
        <v>195</v>
      </c>
      <c r="DE44" s="207">
        <f t="shared" si="134"/>
        <v>1</v>
      </c>
      <c r="DF44" s="207">
        <v>1</v>
      </c>
      <c r="DG44" s="207">
        <v>0</v>
      </c>
      <c r="DH44" s="207">
        <f t="shared" si="135"/>
        <v>0</v>
      </c>
      <c r="DI44" s="207">
        <v>0</v>
      </c>
      <c r="DJ44" s="207">
        <v>0</v>
      </c>
      <c r="DK44" s="207">
        <f t="shared" si="136"/>
        <v>0</v>
      </c>
      <c r="DL44" s="207">
        <v>0</v>
      </c>
      <c r="DM44" s="207">
        <v>0</v>
      </c>
      <c r="DN44" s="207">
        <f t="shared" si="137"/>
        <v>0</v>
      </c>
      <c r="DO44" s="207">
        <v>0</v>
      </c>
      <c r="DP44" s="207">
        <v>0</v>
      </c>
      <c r="DQ44" s="207">
        <f t="shared" si="138"/>
        <v>17</v>
      </c>
      <c r="DR44" s="207">
        <v>12</v>
      </c>
      <c r="DS44" s="207">
        <v>5</v>
      </c>
      <c r="DT44" s="207">
        <f t="shared" si="139"/>
        <v>1</v>
      </c>
      <c r="DU44" s="207">
        <v>0</v>
      </c>
      <c r="DV44" s="205">
        <v>1</v>
      </c>
      <c r="DW44" s="207">
        <f t="shared" si="140"/>
        <v>9</v>
      </c>
      <c r="DX44" s="207">
        <v>7</v>
      </c>
      <c r="DY44" s="207">
        <v>2</v>
      </c>
      <c r="DZ44" s="207">
        <f t="shared" si="141"/>
        <v>2</v>
      </c>
      <c r="EA44" s="207">
        <v>2</v>
      </c>
      <c r="EB44" s="205">
        <v>0</v>
      </c>
      <c r="EC44" s="207">
        <f t="shared" si="142"/>
        <v>0</v>
      </c>
      <c r="ED44" s="207">
        <v>0</v>
      </c>
      <c r="EE44" s="207">
        <v>0</v>
      </c>
      <c r="EF44" s="207">
        <f t="shared" si="143"/>
        <v>0</v>
      </c>
      <c r="EG44" s="207">
        <v>0</v>
      </c>
      <c r="EH44" s="207">
        <v>0</v>
      </c>
      <c r="EI44" s="207">
        <f t="shared" si="144"/>
        <v>45</v>
      </c>
      <c r="EJ44" s="207">
        <v>29</v>
      </c>
      <c r="EK44" s="207">
        <v>16</v>
      </c>
      <c r="EL44" s="207">
        <f t="shared" si="145"/>
        <v>0</v>
      </c>
      <c r="EM44" s="207">
        <v>0</v>
      </c>
      <c r="EN44" s="205">
        <v>0</v>
      </c>
    </row>
    <row r="45" spans="1:144" s="232" customFormat="1" ht="19.5" customHeight="1">
      <c r="A45" s="2"/>
      <c r="B45" s="228"/>
      <c r="C45" s="229" t="s">
        <v>89</v>
      </c>
      <c r="D45" s="231">
        <f t="shared" si="65"/>
        <v>82</v>
      </c>
      <c r="E45" s="231">
        <f t="shared" si="99"/>
        <v>37</v>
      </c>
      <c r="F45" s="231">
        <f t="shared" si="100"/>
        <v>45</v>
      </c>
      <c r="G45" s="231">
        <f t="shared" si="101"/>
        <v>22</v>
      </c>
      <c r="H45" s="231">
        <f t="shared" si="102"/>
        <v>8</v>
      </c>
      <c r="I45" s="231">
        <f t="shared" si="103"/>
        <v>14</v>
      </c>
      <c r="J45" s="231">
        <f t="shared" si="104"/>
        <v>2</v>
      </c>
      <c r="K45" s="230">
        <v>0</v>
      </c>
      <c r="L45" s="231">
        <v>2</v>
      </c>
      <c r="M45" s="231">
        <f t="shared" si="105"/>
        <v>0</v>
      </c>
      <c r="N45" s="231">
        <v>0</v>
      </c>
      <c r="O45" s="230">
        <v>0</v>
      </c>
      <c r="P45" s="231">
        <f t="shared" si="106"/>
        <v>0</v>
      </c>
      <c r="Q45" s="230">
        <v>0</v>
      </c>
      <c r="R45" s="230">
        <v>0</v>
      </c>
      <c r="S45" s="231">
        <f t="shared" si="107"/>
        <v>0</v>
      </c>
      <c r="T45" s="231">
        <v>0</v>
      </c>
      <c r="U45" s="230">
        <v>0</v>
      </c>
      <c r="V45" s="231">
        <f t="shared" si="108"/>
        <v>0</v>
      </c>
      <c r="W45" s="230">
        <v>0</v>
      </c>
      <c r="X45" s="230">
        <v>0</v>
      </c>
      <c r="Y45" s="231">
        <f t="shared" si="109"/>
        <v>0</v>
      </c>
      <c r="Z45" s="230">
        <v>0</v>
      </c>
      <c r="AA45" s="230">
        <v>0</v>
      </c>
      <c r="AB45" s="231">
        <f t="shared" si="110"/>
        <v>1</v>
      </c>
      <c r="AC45" s="230">
        <v>1</v>
      </c>
      <c r="AD45" s="230">
        <v>0</v>
      </c>
      <c r="AE45" s="231">
        <f t="shared" si="111"/>
        <v>1</v>
      </c>
      <c r="AF45" s="231">
        <v>1</v>
      </c>
      <c r="AG45" s="230">
        <v>0</v>
      </c>
      <c r="AH45" s="2"/>
      <c r="AI45" s="228"/>
      <c r="AJ45" s="229" t="s">
        <v>89</v>
      </c>
      <c r="AK45" s="231">
        <f t="shared" si="112"/>
        <v>19</v>
      </c>
      <c r="AL45" s="231">
        <v>13</v>
      </c>
      <c r="AM45" s="230">
        <v>6</v>
      </c>
      <c r="AN45" s="231">
        <f t="shared" si="113"/>
        <v>1</v>
      </c>
      <c r="AO45" s="231">
        <v>0</v>
      </c>
      <c r="AP45" s="230">
        <v>1</v>
      </c>
      <c r="AQ45" s="231">
        <f t="shared" si="114"/>
        <v>0</v>
      </c>
      <c r="AR45" s="231">
        <v>0</v>
      </c>
      <c r="AS45" s="230">
        <v>0</v>
      </c>
      <c r="AT45" s="231">
        <f t="shared" si="115"/>
        <v>0</v>
      </c>
      <c r="AU45" s="231">
        <v>0</v>
      </c>
      <c r="AV45" s="230">
        <v>0</v>
      </c>
      <c r="AW45" s="231">
        <f t="shared" si="116"/>
        <v>2</v>
      </c>
      <c r="AX45" s="231">
        <v>0</v>
      </c>
      <c r="AY45" s="230">
        <v>2</v>
      </c>
      <c r="AZ45" s="231">
        <f t="shared" si="117"/>
        <v>0</v>
      </c>
      <c r="BA45" s="231">
        <v>0</v>
      </c>
      <c r="BB45" s="230">
        <v>0</v>
      </c>
      <c r="BC45" s="231">
        <f t="shared" si="118"/>
        <v>3</v>
      </c>
      <c r="BD45" s="230">
        <v>3</v>
      </c>
      <c r="BE45" s="231">
        <v>0</v>
      </c>
      <c r="BF45" s="231">
        <f t="shared" si="119"/>
        <v>0</v>
      </c>
      <c r="BG45" s="231">
        <v>0</v>
      </c>
      <c r="BH45" s="230">
        <v>0</v>
      </c>
      <c r="BI45" s="231">
        <f t="shared" si="120"/>
        <v>15</v>
      </c>
      <c r="BJ45" s="230">
        <v>5</v>
      </c>
      <c r="BK45" s="231">
        <v>10</v>
      </c>
      <c r="BL45" s="231">
        <f t="shared" si="121"/>
        <v>2</v>
      </c>
      <c r="BM45" s="231">
        <v>1</v>
      </c>
      <c r="BN45" s="230">
        <v>1</v>
      </c>
      <c r="BO45" s="2"/>
      <c r="BP45" s="228"/>
      <c r="BQ45" s="229" t="s">
        <v>89</v>
      </c>
      <c r="BR45" s="231">
        <f t="shared" si="122"/>
        <v>2</v>
      </c>
      <c r="BS45" s="231">
        <v>0</v>
      </c>
      <c r="BT45" s="231">
        <v>2</v>
      </c>
      <c r="BU45" s="231">
        <f t="shared" si="123"/>
        <v>0</v>
      </c>
      <c r="BV45" s="231">
        <v>0</v>
      </c>
      <c r="BW45" s="231">
        <v>0</v>
      </c>
      <c r="BX45" s="231">
        <f t="shared" si="124"/>
        <v>1</v>
      </c>
      <c r="BY45" s="231">
        <v>1</v>
      </c>
      <c r="BZ45" s="231">
        <v>0</v>
      </c>
      <c r="CA45" s="231">
        <f t="shared" si="125"/>
        <v>0</v>
      </c>
      <c r="CB45" s="231">
        <v>0</v>
      </c>
      <c r="CC45" s="231">
        <v>0</v>
      </c>
      <c r="CD45" s="231">
        <f t="shared" si="126"/>
        <v>0</v>
      </c>
      <c r="CE45" s="231">
        <v>0</v>
      </c>
      <c r="CF45" s="231">
        <v>0</v>
      </c>
      <c r="CG45" s="231">
        <f t="shared" si="127"/>
        <v>0</v>
      </c>
      <c r="CH45" s="231">
        <v>0</v>
      </c>
      <c r="CI45" s="230">
        <v>0</v>
      </c>
      <c r="CJ45" s="231">
        <f t="shared" si="128"/>
        <v>17</v>
      </c>
      <c r="CK45" s="230">
        <v>5</v>
      </c>
      <c r="CL45" s="231">
        <v>12</v>
      </c>
      <c r="CM45" s="231">
        <f t="shared" si="129"/>
        <v>13</v>
      </c>
      <c r="CN45" s="230">
        <v>5</v>
      </c>
      <c r="CO45" s="230">
        <v>8</v>
      </c>
      <c r="CP45" s="231">
        <f t="shared" si="130"/>
        <v>1</v>
      </c>
      <c r="CQ45" s="230">
        <v>0</v>
      </c>
      <c r="CR45" s="231">
        <v>1</v>
      </c>
      <c r="CS45" s="231">
        <f t="shared" si="131"/>
        <v>1</v>
      </c>
      <c r="CT45" s="230">
        <v>0</v>
      </c>
      <c r="CU45" s="231">
        <v>1</v>
      </c>
      <c r="CV45" s="231">
        <f t="shared" si="132"/>
        <v>0</v>
      </c>
      <c r="CW45" s="231">
        <v>0</v>
      </c>
      <c r="CX45" s="231">
        <v>0</v>
      </c>
      <c r="CY45" s="231">
        <f t="shared" si="133"/>
        <v>0</v>
      </c>
      <c r="CZ45" s="231">
        <v>0</v>
      </c>
      <c r="DA45" s="230">
        <v>0</v>
      </c>
      <c r="DB45" s="2"/>
      <c r="DC45" s="228"/>
      <c r="DD45" s="229" t="s">
        <v>89</v>
      </c>
      <c r="DE45" s="231">
        <f t="shared" si="134"/>
        <v>9</v>
      </c>
      <c r="DF45" s="231">
        <v>1</v>
      </c>
      <c r="DG45" s="231">
        <v>8</v>
      </c>
      <c r="DH45" s="231">
        <f t="shared" si="135"/>
        <v>2</v>
      </c>
      <c r="DI45" s="231">
        <v>0</v>
      </c>
      <c r="DJ45" s="230">
        <v>2</v>
      </c>
      <c r="DK45" s="231">
        <f t="shared" si="136"/>
        <v>2</v>
      </c>
      <c r="DL45" s="231">
        <v>2</v>
      </c>
      <c r="DM45" s="231">
        <v>0</v>
      </c>
      <c r="DN45" s="231">
        <f t="shared" si="137"/>
        <v>0</v>
      </c>
      <c r="DO45" s="231">
        <v>0</v>
      </c>
      <c r="DP45" s="231">
        <v>0</v>
      </c>
      <c r="DQ45" s="231">
        <f t="shared" si="138"/>
        <v>2</v>
      </c>
      <c r="DR45" s="231">
        <v>2</v>
      </c>
      <c r="DS45" s="231">
        <v>0</v>
      </c>
      <c r="DT45" s="231">
        <f t="shared" si="139"/>
        <v>0</v>
      </c>
      <c r="DU45" s="231">
        <v>0</v>
      </c>
      <c r="DV45" s="230">
        <v>0</v>
      </c>
      <c r="DW45" s="231">
        <f t="shared" si="140"/>
        <v>6</v>
      </c>
      <c r="DX45" s="230">
        <v>4</v>
      </c>
      <c r="DY45" s="231">
        <v>2</v>
      </c>
      <c r="DZ45" s="231">
        <f t="shared" si="141"/>
        <v>2</v>
      </c>
      <c r="EA45" s="231">
        <v>1</v>
      </c>
      <c r="EB45" s="230">
        <v>1</v>
      </c>
      <c r="EC45" s="231">
        <f t="shared" si="142"/>
        <v>0</v>
      </c>
      <c r="ED45" s="231">
        <v>0</v>
      </c>
      <c r="EE45" s="231">
        <v>0</v>
      </c>
      <c r="EF45" s="231">
        <f t="shared" si="143"/>
        <v>0</v>
      </c>
      <c r="EG45" s="231">
        <v>0</v>
      </c>
      <c r="EH45" s="231">
        <v>0</v>
      </c>
      <c r="EI45" s="231">
        <f t="shared" si="144"/>
        <v>78</v>
      </c>
      <c r="EJ45" s="231">
        <v>37</v>
      </c>
      <c r="EK45" s="230">
        <v>41</v>
      </c>
      <c r="EL45" s="231">
        <f t="shared" si="145"/>
        <v>1</v>
      </c>
      <c r="EM45" s="231">
        <v>0</v>
      </c>
      <c r="EN45" s="230">
        <v>1</v>
      </c>
    </row>
    <row r="46" spans="1:144" ht="19.5" customHeight="1">
      <c r="A46" s="2"/>
      <c r="B46" s="421" t="s">
        <v>90</v>
      </c>
      <c r="C46" s="423"/>
      <c r="D46" s="163">
        <f t="shared" ref="D46:AG46" si="146">SUM(D47:D50)</f>
        <v>41</v>
      </c>
      <c r="E46" s="163">
        <f t="shared" si="146"/>
        <v>28</v>
      </c>
      <c r="F46" s="162">
        <f t="shared" si="146"/>
        <v>13</v>
      </c>
      <c r="G46" s="163">
        <f>SUM(G47:G50)</f>
        <v>9</v>
      </c>
      <c r="H46" s="163">
        <f t="shared" si="146"/>
        <v>7</v>
      </c>
      <c r="I46" s="162">
        <f t="shared" si="146"/>
        <v>2</v>
      </c>
      <c r="J46" s="163">
        <f>SUM(J47:J50)</f>
        <v>0</v>
      </c>
      <c r="K46" s="163">
        <f t="shared" si="146"/>
        <v>0</v>
      </c>
      <c r="L46" s="163">
        <f t="shared" si="146"/>
        <v>0</v>
      </c>
      <c r="M46" s="163">
        <f>SUM(M47:M50)</f>
        <v>0</v>
      </c>
      <c r="N46" s="163">
        <f t="shared" si="146"/>
        <v>0</v>
      </c>
      <c r="O46" s="162">
        <f t="shared" si="146"/>
        <v>0</v>
      </c>
      <c r="P46" s="163">
        <f>SUM(P47:P50)</f>
        <v>1</v>
      </c>
      <c r="Q46" s="162">
        <f t="shared" si="146"/>
        <v>1</v>
      </c>
      <c r="R46" s="162">
        <f t="shared" si="146"/>
        <v>0</v>
      </c>
      <c r="S46" s="163">
        <f>SUM(S47:S50)</f>
        <v>0</v>
      </c>
      <c r="T46" s="163">
        <f t="shared" si="146"/>
        <v>0</v>
      </c>
      <c r="U46" s="162">
        <f t="shared" si="146"/>
        <v>0</v>
      </c>
      <c r="V46" s="163">
        <f>SUM(V47:V50)</f>
        <v>0</v>
      </c>
      <c r="W46" s="163">
        <f t="shared" si="146"/>
        <v>0</v>
      </c>
      <c r="X46" s="162">
        <f t="shared" si="146"/>
        <v>0</v>
      </c>
      <c r="Y46" s="163">
        <f>SUM(Y47:Y50)</f>
        <v>0</v>
      </c>
      <c r="Z46" s="163">
        <f t="shared" si="146"/>
        <v>0</v>
      </c>
      <c r="AA46" s="162">
        <f t="shared" si="146"/>
        <v>0</v>
      </c>
      <c r="AB46" s="163">
        <f>SUM(AB47:AB50)</f>
        <v>6</v>
      </c>
      <c r="AC46" s="163">
        <f t="shared" si="146"/>
        <v>6</v>
      </c>
      <c r="AD46" s="162">
        <f t="shared" si="146"/>
        <v>0</v>
      </c>
      <c r="AE46" s="163">
        <f>SUM(AE47:AE50)</f>
        <v>3</v>
      </c>
      <c r="AF46" s="163">
        <f t="shared" si="146"/>
        <v>3</v>
      </c>
      <c r="AG46" s="162">
        <f t="shared" si="146"/>
        <v>0</v>
      </c>
      <c r="AH46" s="170"/>
      <c r="AI46" s="421" t="s">
        <v>90</v>
      </c>
      <c r="AJ46" s="423"/>
      <c r="AK46" s="163">
        <f>SUM(AK47:AK50)</f>
        <v>4</v>
      </c>
      <c r="AL46" s="163">
        <f t="shared" ref="AL46:BN46" si="147">SUM(AL47:AL50)</f>
        <v>4</v>
      </c>
      <c r="AM46" s="162">
        <f t="shared" si="147"/>
        <v>0</v>
      </c>
      <c r="AN46" s="163">
        <f t="shared" si="147"/>
        <v>1</v>
      </c>
      <c r="AO46" s="163">
        <f t="shared" si="147"/>
        <v>1</v>
      </c>
      <c r="AP46" s="162">
        <f t="shared" si="147"/>
        <v>0</v>
      </c>
      <c r="AQ46" s="163">
        <f t="shared" si="147"/>
        <v>0</v>
      </c>
      <c r="AR46" s="163">
        <f t="shared" si="147"/>
        <v>0</v>
      </c>
      <c r="AS46" s="162">
        <f t="shared" si="147"/>
        <v>0</v>
      </c>
      <c r="AT46" s="163">
        <f t="shared" si="147"/>
        <v>0</v>
      </c>
      <c r="AU46" s="163">
        <f t="shared" si="147"/>
        <v>0</v>
      </c>
      <c r="AV46" s="162">
        <f t="shared" si="147"/>
        <v>0</v>
      </c>
      <c r="AW46" s="163">
        <f t="shared" si="147"/>
        <v>0</v>
      </c>
      <c r="AX46" s="162">
        <f t="shared" si="147"/>
        <v>0</v>
      </c>
      <c r="AY46" s="162">
        <f t="shared" si="147"/>
        <v>0</v>
      </c>
      <c r="AZ46" s="163">
        <f t="shared" si="147"/>
        <v>0</v>
      </c>
      <c r="BA46" s="162">
        <f t="shared" si="147"/>
        <v>0</v>
      </c>
      <c r="BB46" s="162">
        <f t="shared" si="147"/>
        <v>0</v>
      </c>
      <c r="BC46" s="163">
        <f t="shared" si="147"/>
        <v>3</v>
      </c>
      <c r="BD46" s="162">
        <f t="shared" si="147"/>
        <v>2</v>
      </c>
      <c r="BE46" s="163">
        <f t="shared" si="147"/>
        <v>1</v>
      </c>
      <c r="BF46" s="163">
        <f t="shared" si="147"/>
        <v>0</v>
      </c>
      <c r="BG46" s="163">
        <f t="shared" si="147"/>
        <v>0</v>
      </c>
      <c r="BH46" s="163">
        <f t="shared" si="147"/>
        <v>0</v>
      </c>
      <c r="BI46" s="163">
        <f t="shared" si="147"/>
        <v>11</v>
      </c>
      <c r="BJ46" s="162">
        <f t="shared" si="147"/>
        <v>6</v>
      </c>
      <c r="BK46" s="163">
        <f t="shared" si="147"/>
        <v>5</v>
      </c>
      <c r="BL46" s="163">
        <f t="shared" si="147"/>
        <v>3</v>
      </c>
      <c r="BM46" s="163">
        <f t="shared" si="147"/>
        <v>2</v>
      </c>
      <c r="BN46" s="162">
        <f t="shared" si="147"/>
        <v>1</v>
      </c>
      <c r="BO46" s="170"/>
      <c r="BP46" s="421" t="s">
        <v>90</v>
      </c>
      <c r="BQ46" s="423"/>
      <c r="BR46" s="163">
        <f>SUM(BR47:BR50)</f>
        <v>1</v>
      </c>
      <c r="BS46" s="162">
        <f t="shared" ref="BS46:DA46" si="148">SUM(BS47:BS50)</f>
        <v>0</v>
      </c>
      <c r="BT46" s="162">
        <f t="shared" si="148"/>
        <v>1</v>
      </c>
      <c r="BU46" s="163">
        <f t="shared" si="148"/>
        <v>0</v>
      </c>
      <c r="BV46" s="162">
        <f t="shared" si="148"/>
        <v>0</v>
      </c>
      <c r="BW46" s="163">
        <f t="shared" si="148"/>
        <v>0</v>
      </c>
      <c r="BX46" s="163">
        <f t="shared" si="148"/>
        <v>0</v>
      </c>
      <c r="BY46" s="162">
        <f t="shared" si="148"/>
        <v>0</v>
      </c>
      <c r="BZ46" s="163">
        <f t="shared" si="148"/>
        <v>0</v>
      </c>
      <c r="CA46" s="163">
        <f t="shared" si="148"/>
        <v>0</v>
      </c>
      <c r="CB46" s="162">
        <f t="shared" si="148"/>
        <v>0</v>
      </c>
      <c r="CC46" s="162">
        <f t="shared" si="148"/>
        <v>0</v>
      </c>
      <c r="CD46" s="163">
        <f t="shared" si="148"/>
        <v>0</v>
      </c>
      <c r="CE46" s="162">
        <f t="shared" si="148"/>
        <v>0</v>
      </c>
      <c r="CF46" s="163">
        <f t="shared" si="148"/>
        <v>0</v>
      </c>
      <c r="CG46" s="163">
        <f t="shared" si="148"/>
        <v>0</v>
      </c>
      <c r="CH46" s="162">
        <f t="shared" si="148"/>
        <v>0</v>
      </c>
      <c r="CI46" s="162">
        <f t="shared" si="148"/>
        <v>0</v>
      </c>
      <c r="CJ46" s="163">
        <f t="shared" si="148"/>
        <v>2</v>
      </c>
      <c r="CK46" s="163">
        <f t="shared" si="148"/>
        <v>1</v>
      </c>
      <c r="CL46" s="162">
        <f t="shared" si="148"/>
        <v>1</v>
      </c>
      <c r="CM46" s="163">
        <f t="shared" si="148"/>
        <v>1</v>
      </c>
      <c r="CN46" s="163">
        <f t="shared" si="148"/>
        <v>1</v>
      </c>
      <c r="CO46" s="162">
        <f t="shared" si="148"/>
        <v>0</v>
      </c>
      <c r="CP46" s="163">
        <f t="shared" si="148"/>
        <v>1</v>
      </c>
      <c r="CQ46" s="163">
        <f t="shared" si="148"/>
        <v>0</v>
      </c>
      <c r="CR46" s="162">
        <f t="shared" si="148"/>
        <v>1</v>
      </c>
      <c r="CS46" s="163">
        <f t="shared" si="148"/>
        <v>1</v>
      </c>
      <c r="CT46" s="163">
        <f t="shared" si="148"/>
        <v>0</v>
      </c>
      <c r="CU46" s="163">
        <f t="shared" si="148"/>
        <v>1</v>
      </c>
      <c r="CV46" s="163">
        <f t="shared" si="148"/>
        <v>0</v>
      </c>
      <c r="CW46" s="162">
        <f t="shared" si="148"/>
        <v>0</v>
      </c>
      <c r="CX46" s="163">
        <f t="shared" si="148"/>
        <v>0</v>
      </c>
      <c r="CY46" s="163">
        <f t="shared" si="148"/>
        <v>0</v>
      </c>
      <c r="CZ46" s="162">
        <f t="shared" si="148"/>
        <v>0</v>
      </c>
      <c r="DA46" s="162">
        <f t="shared" si="148"/>
        <v>0</v>
      </c>
      <c r="DB46" s="170"/>
      <c r="DC46" s="421" t="s">
        <v>90</v>
      </c>
      <c r="DD46" s="423"/>
      <c r="DE46" s="163">
        <f>SUM(DE47:DE50)</f>
        <v>2</v>
      </c>
      <c r="DF46" s="163">
        <f t="shared" ref="DF46:EN46" si="149">SUM(DF47:DF50)</f>
        <v>0</v>
      </c>
      <c r="DG46" s="162">
        <f t="shared" si="149"/>
        <v>2</v>
      </c>
      <c r="DH46" s="163">
        <f>SUM(DH47:DH50)</f>
        <v>0</v>
      </c>
      <c r="DI46" s="162">
        <f t="shared" si="149"/>
        <v>0</v>
      </c>
      <c r="DJ46" s="163">
        <f t="shared" si="149"/>
        <v>0</v>
      </c>
      <c r="DK46" s="163">
        <f>SUM(DK47:DK50)</f>
        <v>1</v>
      </c>
      <c r="DL46" s="163">
        <f t="shared" si="149"/>
        <v>0</v>
      </c>
      <c r="DM46" s="163">
        <f t="shared" si="149"/>
        <v>1</v>
      </c>
      <c r="DN46" s="163">
        <f>SUM(DN47:DN50)</f>
        <v>0</v>
      </c>
      <c r="DO46" s="162">
        <f t="shared" si="149"/>
        <v>0</v>
      </c>
      <c r="DP46" s="162">
        <f t="shared" si="149"/>
        <v>0</v>
      </c>
      <c r="DQ46" s="163">
        <f>SUM(DQ47:DQ50)</f>
        <v>3</v>
      </c>
      <c r="DR46" s="163">
        <f t="shared" si="149"/>
        <v>2</v>
      </c>
      <c r="DS46" s="163">
        <f t="shared" si="149"/>
        <v>1</v>
      </c>
      <c r="DT46" s="163">
        <f>SUM(DT47:DT50)</f>
        <v>0</v>
      </c>
      <c r="DU46" s="162">
        <f t="shared" si="149"/>
        <v>0</v>
      </c>
      <c r="DV46" s="162">
        <v>0</v>
      </c>
      <c r="DW46" s="163">
        <f>SUM(DW47:DW50)</f>
        <v>6</v>
      </c>
      <c r="DX46" s="163">
        <f t="shared" si="149"/>
        <v>6</v>
      </c>
      <c r="DY46" s="162">
        <f t="shared" si="149"/>
        <v>0</v>
      </c>
      <c r="DZ46" s="163">
        <f>SUM(DZ47:DZ50)</f>
        <v>0</v>
      </c>
      <c r="EA46" s="163">
        <f t="shared" si="149"/>
        <v>0</v>
      </c>
      <c r="EB46" s="162">
        <f t="shared" si="149"/>
        <v>0</v>
      </c>
      <c r="EC46" s="163">
        <f>SUM(EC47:EC50)</f>
        <v>0</v>
      </c>
      <c r="ED46" s="162">
        <f t="shared" si="149"/>
        <v>0</v>
      </c>
      <c r="EE46" s="162">
        <f t="shared" si="149"/>
        <v>0</v>
      </c>
      <c r="EF46" s="163">
        <f>SUM(EF47:EF50)</f>
        <v>0</v>
      </c>
      <c r="EG46" s="163">
        <f t="shared" si="149"/>
        <v>0</v>
      </c>
      <c r="EH46" s="162">
        <f t="shared" si="149"/>
        <v>0</v>
      </c>
      <c r="EI46" s="163">
        <f>SUM(EI47:EI50)</f>
        <v>36</v>
      </c>
      <c r="EJ46" s="162">
        <f t="shared" si="149"/>
        <v>23</v>
      </c>
      <c r="EK46" s="162">
        <f t="shared" si="149"/>
        <v>13</v>
      </c>
      <c r="EL46" s="163">
        <f>SUM(EL47:EL50)</f>
        <v>3</v>
      </c>
      <c r="EM46" s="163">
        <f t="shared" si="149"/>
        <v>3</v>
      </c>
      <c r="EN46" s="162">
        <f t="shared" si="149"/>
        <v>0</v>
      </c>
    </row>
    <row r="47" spans="1:144" s="220" customFormat="1" ht="19.5" customHeight="1">
      <c r="A47" s="2"/>
      <c r="B47" s="215"/>
      <c r="C47" s="216" t="s">
        <v>72</v>
      </c>
      <c r="D47" s="218">
        <f t="shared" si="65"/>
        <v>41</v>
      </c>
      <c r="E47" s="218">
        <f t="shared" ref="E47:E50" si="150">K47+Q47+W47+AC47+AL47+AR47+AX47+BD47+BJ47+BS47+BY47+CE47+CK47+CQ47+CW47+DF47+DL47+DR47+DX47+ED47</f>
        <v>28</v>
      </c>
      <c r="F47" s="218">
        <f t="shared" ref="F47:F52" si="151">L47+R47+X47+AD47+AM47+AS47+AY47+BE47+BK47+BT47+BZ47+CF47+CL47+CR47+CX47+DG47+DM47+DS47+DY47+EE47</f>
        <v>13</v>
      </c>
      <c r="G47" s="218">
        <f>SUM(H47:I47)</f>
        <v>9</v>
      </c>
      <c r="H47" s="218">
        <f t="shared" ref="H47:H50" si="152">N47+T47+Z47+AF47+AO47+AU47+BA47+BG47+BM47+BV47+CB47+CH47+CN47+CT47+CZ47+DI47+DO47+DU47+EA47+EG47</f>
        <v>7</v>
      </c>
      <c r="I47" s="218">
        <f t="shared" ref="I47:I50" si="153">O47+U47+AA47+AG47+AP47+AV47+BB47+BH47+BN47+BW47+CC47+CI47+CO47+CU47+DA47+DJ47+DP47+DV47+EB47+EH47</f>
        <v>2</v>
      </c>
      <c r="J47" s="218">
        <f>SUM(K47:L47)</f>
        <v>0</v>
      </c>
      <c r="K47" s="218">
        <v>0</v>
      </c>
      <c r="L47" s="218">
        <v>0</v>
      </c>
      <c r="M47" s="218">
        <f>SUM(N47:O47)</f>
        <v>0</v>
      </c>
      <c r="N47" s="218">
        <v>0</v>
      </c>
      <c r="O47" s="217">
        <v>0</v>
      </c>
      <c r="P47" s="218">
        <f>SUM(Q47:R47)</f>
        <v>1</v>
      </c>
      <c r="Q47" s="217">
        <v>1</v>
      </c>
      <c r="R47" s="217">
        <v>0</v>
      </c>
      <c r="S47" s="218">
        <f>SUM(T47:U47)</f>
        <v>0</v>
      </c>
      <c r="T47" s="218">
        <v>0</v>
      </c>
      <c r="U47" s="218">
        <v>0</v>
      </c>
      <c r="V47" s="218">
        <f>SUM(W47:X47)</f>
        <v>0</v>
      </c>
      <c r="W47" s="218">
        <v>0</v>
      </c>
      <c r="X47" s="218">
        <v>0</v>
      </c>
      <c r="Y47" s="218">
        <f>SUM(Z47:AA47)</f>
        <v>0</v>
      </c>
      <c r="Z47" s="218">
        <v>0</v>
      </c>
      <c r="AA47" s="218">
        <v>0</v>
      </c>
      <c r="AB47" s="218">
        <f>SUM(AC47:AD47)</f>
        <v>6</v>
      </c>
      <c r="AC47" s="218">
        <v>6</v>
      </c>
      <c r="AD47" s="218">
        <v>0</v>
      </c>
      <c r="AE47" s="218">
        <f>SUM(AF47:AG47)</f>
        <v>3</v>
      </c>
      <c r="AF47" s="218">
        <v>3</v>
      </c>
      <c r="AG47" s="217">
        <v>0</v>
      </c>
      <c r="AH47" s="2"/>
      <c r="AI47" s="215"/>
      <c r="AJ47" s="216" t="s">
        <v>72</v>
      </c>
      <c r="AK47" s="218">
        <f>SUM(AL47:AM47)</f>
        <v>4</v>
      </c>
      <c r="AL47" s="218">
        <v>4</v>
      </c>
      <c r="AM47" s="218">
        <v>0</v>
      </c>
      <c r="AN47" s="218">
        <f>SUM(AO47:AP47)</f>
        <v>1</v>
      </c>
      <c r="AO47" s="218">
        <v>1</v>
      </c>
      <c r="AP47" s="218">
        <v>0</v>
      </c>
      <c r="AQ47" s="218">
        <f>SUM(AR47:AS47)</f>
        <v>0</v>
      </c>
      <c r="AR47" s="218">
        <v>0</v>
      </c>
      <c r="AS47" s="218">
        <v>0</v>
      </c>
      <c r="AT47" s="218">
        <f>SUM(AU47:AV47)</f>
        <v>0</v>
      </c>
      <c r="AU47" s="218">
        <v>0</v>
      </c>
      <c r="AV47" s="217">
        <v>0</v>
      </c>
      <c r="AW47" s="218">
        <f>SUM(AX47:AY47)</f>
        <v>0</v>
      </c>
      <c r="AX47" s="218">
        <v>0</v>
      </c>
      <c r="AY47" s="217">
        <v>0</v>
      </c>
      <c r="AZ47" s="218">
        <f>SUM(BA47:BB47)</f>
        <v>0</v>
      </c>
      <c r="BA47" s="218">
        <v>0</v>
      </c>
      <c r="BB47" s="217">
        <v>0</v>
      </c>
      <c r="BC47" s="218">
        <f>SUM(BD47:BE47)</f>
        <v>3</v>
      </c>
      <c r="BD47" s="218">
        <v>2</v>
      </c>
      <c r="BE47" s="218">
        <v>1</v>
      </c>
      <c r="BF47" s="218">
        <f>SUM(BG47:BH47)</f>
        <v>0</v>
      </c>
      <c r="BG47" s="218">
        <v>0</v>
      </c>
      <c r="BH47" s="218">
        <v>0</v>
      </c>
      <c r="BI47" s="218">
        <f>SUM(BJ47:BK47)</f>
        <v>11</v>
      </c>
      <c r="BJ47" s="217">
        <v>6</v>
      </c>
      <c r="BK47" s="218">
        <v>5</v>
      </c>
      <c r="BL47" s="218">
        <f>SUM(BM47:BN47)</f>
        <v>3</v>
      </c>
      <c r="BM47" s="218">
        <v>2</v>
      </c>
      <c r="BN47" s="217">
        <v>1</v>
      </c>
      <c r="BO47" s="2"/>
      <c r="BP47" s="215"/>
      <c r="BQ47" s="216" t="s">
        <v>72</v>
      </c>
      <c r="BR47" s="218">
        <f>SUM(BS47:BT47)</f>
        <v>1</v>
      </c>
      <c r="BS47" s="218">
        <v>0</v>
      </c>
      <c r="BT47" s="218">
        <v>1</v>
      </c>
      <c r="BU47" s="218">
        <f>SUM(BV47:BW47)</f>
        <v>0</v>
      </c>
      <c r="BV47" s="218">
        <v>0</v>
      </c>
      <c r="BW47" s="218">
        <v>0</v>
      </c>
      <c r="BX47" s="218">
        <f>SUM(BY47:BZ47)</f>
        <v>0</v>
      </c>
      <c r="BY47" s="218">
        <v>0</v>
      </c>
      <c r="BZ47" s="218">
        <v>0</v>
      </c>
      <c r="CA47" s="218">
        <f>SUM(CB47:CC47)</f>
        <v>0</v>
      </c>
      <c r="CB47" s="218">
        <v>0</v>
      </c>
      <c r="CC47" s="218">
        <v>0</v>
      </c>
      <c r="CD47" s="218">
        <f>SUM(CE47:CF47)</f>
        <v>0</v>
      </c>
      <c r="CE47" s="217">
        <v>0</v>
      </c>
      <c r="CF47" s="217">
        <v>0</v>
      </c>
      <c r="CG47" s="218">
        <f>SUM(CH47:CI47)</f>
        <v>0</v>
      </c>
      <c r="CH47" s="218">
        <v>0</v>
      </c>
      <c r="CI47" s="217">
        <v>0</v>
      </c>
      <c r="CJ47" s="218">
        <f>SUM(CK47:CL47)</f>
        <v>2</v>
      </c>
      <c r="CK47" s="217">
        <v>1</v>
      </c>
      <c r="CL47" s="218">
        <v>1</v>
      </c>
      <c r="CM47" s="218">
        <f>SUM(CN47:CO47)</f>
        <v>1</v>
      </c>
      <c r="CN47" s="217">
        <v>1</v>
      </c>
      <c r="CO47" s="217">
        <v>0</v>
      </c>
      <c r="CP47" s="218">
        <f>SUM(CQ47:CR47)</f>
        <v>1</v>
      </c>
      <c r="CQ47" s="217">
        <v>0</v>
      </c>
      <c r="CR47" s="218">
        <v>1</v>
      </c>
      <c r="CS47" s="218">
        <f>SUM(CT47:CU47)</f>
        <v>1</v>
      </c>
      <c r="CT47" s="217">
        <v>0</v>
      </c>
      <c r="CU47" s="218">
        <v>1</v>
      </c>
      <c r="CV47" s="218">
        <f>SUM(CW47:CX47)</f>
        <v>0</v>
      </c>
      <c r="CW47" s="218">
        <v>0</v>
      </c>
      <c r="CX47" s="218">
        <v>0</v>
      </c>
      <c r="CY47" s="218">
        <f>SUM(CZ47:DA47)</f>
        <v>0</v>
      </c>
      <c r="CZ47" s="218">
        <v>0</v>
      </c>
      <c r="DA47" s="217">
        <v>0</v>
      </c>
      <c r="DB47" s="2"/>
      <c r="DC47" s="215"/>
      <c r="DD47" s="216" t="s">
        <v>72</v>
      </c>
      <c r="DE47" s="218">
        <f>SUM(DF47:DG47)</f>
        <v>2</v>
      </c>
      <c r="DF47" s="218">
        <v>0</v>
      </c>
      <c r="DG47" s="218">
        <v>2</v>
      </c>
      <c r="DH47" s="218">
        <f>SUM(DI47:DJ47)</f>
        <v>0</v>
      </c>
      <c r="DI47" s="218">
        <v>0</v>
      </c>
      <c r="DJ47" s="218">
        <v>0</v>
      </c>
      <c r="DK47" s="218">
        <f>SUM(DL47:DM47)</f>
        <v>1</v>
      </c>
      <c r="DL47" s="218">
        <v>0</v>
      </c>
      <c r="DM47" s="218">
        <v>1</v>
      </c>
      <c r="DN47" s="218">
        <f>SUM(DO47:DP47)</f>
        <v>0</v>
      </c>
      <c r="DO47" s="218">
        <v>0</v>
      </c>
      <c r="DP47" s="218">
        <v>0</v>
      </c>
      <c r="DQ47" s="218">
        <f>SUM(DR47:DS47)</f>
        <v>3</v>
      </c>
      <c r="DR47" s="218">
        <v>2</v>
      </c>
      <c r="DS47" s="218">
        <v>1</v>
      </c>
      <c r="DT47" s="218">
        <f>SUM(DU47:DV47)</f>
        <v>0</v>
      </c>
      <c r="DU47" s="218">
        <v>0</v>
      </c>
      <c r="DV47" s="217">
        <v>0</v>
      </c>
      <c r="DW47" s="218">
        <f>SUM(DX47:DY47)</f>
        <v>6</v>
      </c>
      <c r="DX47" s="218">
        <v>6</v>
      </c>
      <c r="DY47" s="218">
        <v>0</v>
      </c>
      <c r="DZ47" s="218">
        <f>SUM(EA47:EB47)</f>
        <v>0</v>
      </c>
      <c r="EA47" s="217">
        <v>0</v>
      </c>
      <c r="EB47" s="217">
        <v>0</v>
      </c>
      <c r="EC47" s="218">
        <f>SUM(ED47:EE47)</f>
        <v>0</v>
      </c>
      <c r="ED47" s="218">
        <v>0</v>
      </c>
      <c r="EE47" s="218">
        <v>0</v>
      </c>
      <c r="EF47" s="218">
        <f>SUM(EG47:EH47)</f>
        <v>0</v>
      </c>
      <c r="EG47" s="218">
        <v>0</v>
      </c>
      <c r="EH47" s="218">
        <v>0</v>
      </c>
      <c r="EI47" s="218">
        <f>SUM(EJ47:EK47)</f>
        <v>36</v>
      </c>
      <c r="EJ47" s="218">
        <v>23</v>
      </c>
      <c r="EK47" s="218">
        <v>13</v>
      </c>
      <c r="EL47" s="218">
        <f>SUM(EM47:EN47)</f>
        <v>3</v>
      </c>
      <c r="EM47" s="218">
        <v>3</v>
      </c>
      <c r="EN47" s="217">
        <v>0</v>
      </c>
    </row>
    <row r="48" spans="1:144" s="208" customFormat="1" ht="19.5" customHeight="1">
      <c r="A48" s="2"/>
      <c r="B48" s="227"/>
      <c r="C48" s="204" t="s">
        <v>73</v>
      </c>
      <c r="D48" s="207">
        <f t="shared" si="65"/>
        <v>0</v>
      </c>
      <c r="E48" s="207">
        <f t="shared" si="150"/>
        <v>0</v>
      </c>
      <c r="F48" s="207">
        <f t="shared" si="151"/>
        <v>0</v>
      </c>
      <c r="G48" s="207">
        <f>SUM(H48:I48)</f>
        <v>0</v>
      </c>
      <c r="H48" s="207">
        <f t="shared" si="152"/>
        <v>0</v>
      </c>
      <c r="I48" s="207">
        <f t="shared" si="153"/>
        <v>0</v>
      </c>
      <c r="J48" s="207">
        <f>SUM(K48:L48)</f>
        <v>0</v>
      </c>
      <c r="K48" s="207">
        <v>0</v>
      </c>
      <c r="L48" s="207">
        <v>0</v>
      </c>
      <c r="M48" s="207">
        <f>SUM(N48:O48)</f>
        <v>0</v>
      </c>
      <c r="N48" s="207">
        <v>0</v>
      </c>
      <c r="O48" s="205">
        <v>0</v>
      </c>
      <c r="P48" s="207">
        <f>SUM(Q48:R48)</f>
        <v>0</v>
      </c>
      <c r="Q48" s="207">
        <v>0</v>
      </c>
      <c r="R48" s="207">
        <v>0</v>
      </c>
      <c r="S48" s="207">
        <f>SUM(T48:U48)</f>
        <v>0</v>
      </c>
      <c r="T48" s="207">
        <v>0</v>
      </c>
      <c r="U48" s="207">
        <v>0</v>
      </c>
      <c r="V48" s="207">
        <f>SUM(W48:X48)</f>
        <v>0</v>
      </c>
      <c r="W48" s="207">
        <v>0</v>
      </c>
      <c r="X48" s="207">
        <v>0</v>
      </c>
      <c r="Y48" s="207">
        <f>SUM(Z48:AA48)</f>
        <v>0</v>
      </c>
      <c r="Z48" s="207">
        <v>0</v>
      </c>
      <c r="AA48" s="207">
        <v>0</v>
      </c>
      <c r="AB48" s="207">
        <f>SUM(AC48:AD48)</f>
        <v>0</v>
      </c>
      <c r="AC48" s="207">
        <v>0</v>
      </c>
      <c r="AD48" s="207">
        <v>0</v>
      </c>
      <c r="AE48" s="207">
        <f>SUM(AF48:AG48)</f>
        <v>0</v>
      </c>
      <c r="AF48" s="207">
        <v>0</v>
      </c>
      <c r="AG48" s="205">
        <v>0</v>
      </c>
      <c r="AH48" s="2"/>
      <c r="AI48" s="227"/>
      <c r="AJ48" s="204" t="s">
        <v>73</v>
      </c>
      <c r="AK48" s="207">
        <f>SUM(AL48:AM48)</f>
        <v>0</v>
      </c>
      <c r="AL48" s="207">
        <v>0</v>
      </c>
      <c r="AM48" s="207">
        <v>0</v>
      </c>
      <c r="AN48" s="207">
        <f>SUM(AO48:AP48)</f>
        <v>0</v>
      </c>
      <c r="AO48" s="207">
        <v>0</v>
      </c>
      <c r="AP48" s="207">
        <v>0</v>
      </c>
      <c r="AQ48" s="207">
        <f>SUM(AR48:AS48)</f>
        <v>0</v>
      </c>
      <c r="AR48" s="207">
        <v>0</v>
      </c>
      <c r="AS48" s="207">
        <v>0</v>
      </c>
      <c r="AT48" s="207">
        <f>SUM(AU48:AV48)</f>
        <v>0</v>
      </c>
      <c r="AU48" s="207">
        <v>0</v>
      </c>
      <c r="AV48" s="205">
        <v>0</v>
      </c>
      <c r="AW48" s="207">
        <f>SUM(AX48:AY48)</f>
        <v>0</v>
      </c>
      <c r="AX48" s="207">
        <v>0</v>
      </c>
      <c r="AY48" s="205">
        <v>0</v>
      </c>
      <c r="AZ48" s="207">
        <f>SUM(BA48:BB48)</f>
        <v>0</v>
      </c>
      <c r="BA48" s="207">
        <v>0</v>
      </c>
      <c r="BB48" s="205">
        <v>0</v>
      </c>
      <c r="BC48" s="207">
        <f>SUM(BD48:BE48)</f>
        <v>0</v>
      </c>
      <c r="BD48" s="207">
        <v>0</v>
      </c>
      <c r="BE48" s="207">
        <v>0</v>
      </c>
      <c r="BF48" s="207">
        <f>SUM(BG48:BH48)</f>
        <v>0</v>
      </c>
      <c r="BG48" s="207">
        <v>0</v>
      </c>
      <c r="BH48" s="207">
        <v>0</v>
      </c>
      <c r="BI48" s="207">
        <f>SUM(BJ48:BK48)</f>
        <v>0</v>
      </c>
      <c r="BJ48" s="207">
        <v>0</v>
      </c>
      <c r="BK48" s="207">
        <v>0</v>
      </c>
      <c r="BL48" s="207">
        <f>SUM(BM48:BN48)</f>
        <v>0</v>
      </c>
      <c r="BM48" s="207">
        <v>0</v>
      </c>
      <c r="BN48" s="205">
        <v>0</v>
      </c>
      <c r="BO48" s="2"/>
      <c r="BP48" s="227"/>
      <c r="BQ48" s="204" t="s">
        <v>73</v>
      </c>
      <c r="BR48" s="207">
        <f>SUM(BS48:BT48)</f>
        <v>0</v>
      </c>
      <c r="BS48" s="207">
        <v>0</v>
      </c>
      <c r="BT48" s="207">
        <v>0</v>
      </c>
      <c r="BU48" s="207">
        <f>SUM(BV48:BW48)</f>
        <v>0</v>
      </c>
      <c r="BV48" s="207">
        <v>0</v>
      </c>
      <c r="BW48" s="207">
        <v>0</v>
      </c>
      <c r="BX48" s="207">
        <f>SUM(BY48:BZ48)</f>
        <v>0</v>
      </c>
      <c r="BY48" s="207">
        <v>0</v>
      </c>
      <c r="BZ48" s="207">
        <v>0</v>
      </c>
      <c r="CA48" s="207">
        <f>SUM(CB48:CC48)</f>
        <v>0</v>
      </c>
      <c r="CB48" s="207">
        <v>0</v>
      </c>
      <c r="CC48" s="207">
        <v>0</v>
      </c>
      <c r="CD48" s="207">
        <f>SUM(CE48:CF48)</f>
        <v>0</v>
      </c>
      <c r="CE48" s="207">
        <v>0</v>
      </c>
      <c r="CF48" s="207">
        <v>0</v>
      </c>
      <c r="CG48" s="207">
        <f>SUM(CH48:CI48)</f>
        <v>0</v>
      </c>
      <c r="CH48" s="207">
        <v>0</v>
      </c>
      <c r="CI48" s="205">
        <v>0</v>
      </c>
      <c r="CJ48" s="207">
        <f>SUM(CK48:CL48)</f>
        <v>0</v>
      </c>
      <c r="CK48" s="207">
        <v>0</v>
      </c>
      <c r="CL48" s="207">
        <v>0</v>
      </c>
      <c r="CM48" s="207">
        <f>SUM(CN48:CO48)</f>
        <v>0</v>
      </c>
      <c r="CN48" s="207">
        <v>0</v>
      </c>
      <c r="CO48" s="205">
        <v>0</v>
      </c>
      <c r="CP48" s="207">
        <f>SUM(CQ48:CR48)</f>
        <v>0</v>
      </c>
      <c r="CQ48" s="207">
        <v>0</v>
      </c>
      <c r="CR48" s="207">
        <v>0</v>
      </c>
      <c r="CS48" s="207">
        <f>SUM(CT48:CU48)</f>
        <v>0</v>
      </c>
      <c r="CT48" s="207">
        <v>0</v>
      </c>
      <c r="CU48" s="207">
        <v>0</v>
      </c>
      <c r="CV48" s="207">
        <f>SUM(CW48:CX48)</f>
        <v>0</v>
      </c>
      <c r="CW48" s="207">
        <v>0</v>
      </c>
      <c r="CX48" s="207">
        <v>0</v>
      </c>
      <c r="CY48" s="207">
        <f>SUM(CZ48:DA48)</f>
        <v>0</v>
      </c>
      <c r="CZ48" s="207">
        <v>0</v>
      </c>
      <c r="DA48" s="205">
        <v>0</v>
      </c>
      <c r="DB48" s="2"/>
      <c r="DC48" s="227"/>
      <c r="DD48" s="204" t="s">
        <v>73</v>
      </c>
      <c r="DE48" s="207">
        <f>SUM(DF48:DG48)</f>
        <v>0</v>
      </c>
      <c r="DF48" s="207">
        <v>0</v>
      </c>
      <c r="DG48" s="207">
        <v>0</v>
      </c>
      <c r="DH48" s="207">
        <f>SUM(DI48:DJ48)</f>
        <v>0</v>
      </c>
      <c r="DI48" s="207">
        <v>0</v>
      </c>
      <c r="DJ48" s="207">
        <v>0</v>
      </c>
      <c r="DK48" s="207">
        <f>SUM(DL48:DM48)</f>
        <v>0</v>
      </c>
      <c r="DL48" s="207">
        <v>0</v>
      </c>
      <c r="DM48" s="207">
        <v>0</v>
      </c>
      <c r="DN48" s="207">
        <f>SUM(DO48:DP48)</f>
        <v>0</v>
      </c>
      <c r="DO48" s="207">
        <v>0</v>
      </c>
      <c r="DP48" s="207">
        <v>0</v>
      </c>
      <c r="DQ48" s="207">
        <f>SUM(DR48:DS48)</f>
        <v>0</v>
      </c>
      <c r="DR48" s="207">
        <v>0</v>
      </c>
      <c r="DS48" s="207">
        <v>0</v>
      </c>
      <c r="DT48" s="207">
        <f>SUM(DU48:DV48)</f>
        <v>0</v>
      </c>
      <c r="DU48" s="207">
        <v>0</v>
      </c>
      <c r="DV48" s="205">
        <v>0</v>
      </c>
      <c r="DW48" s="207">
        <f>SUM(DX48:DY48)</f>
        <v>0</v>
      </c>
      <c r="DX48" s="207">
        <v>0</v>
      </c>
      <c r="DY48" s="207">
        <v>0</v>
      </c>
      <c r="DZ48" s="207">
        <f>SUM(EA48:EB48)</f>
        <v>0</v>
      </c>
      <c r="EA48" s="207">
        <v>0</v>
      </c>
      <c r="EB48" s="205">
        <v>0</v>
      </c>
      <c r="EC48" s="207">
        <f>SUM(ED48:EE48)</f>
        <v>0</v>
      </c>
      <c r="ED48" s="207">
        <v>0</v>
      </c>
      <c r="EE48" s="207">
        <v>0</v>
      </c>
      <c r="EF48" s="207">
        <f>SUM(EG48:EH48)</f>
        <v>0</v>
      </c>
      <c r="EG48" s="207">
        <v>0</v>
      </c>
      <c r="EH48" s="207">
        <v>0</v>
      </c>
      <c r="EI48" s="207">
        <f>SUM(EJ48:EK48)</f>
        <v>0</v>
      </c>
      <c r="EJ48" s="207">
        <v>0</v>
      </c>
      <c r="EK48" s="207">
        <v>0</v>
      </c>
      <c r="EL48" s="207">
        <f>SUM(EM48:EN48)</f>
        <v>0</v>
      </c>
      <c r="EM48" s="207">
        <v>0</v>
      </c>
      <c r="EN48" s="205">
        <v>0</v>
      </c>
    </row>
    <row r="49" spans="1:144" s="208" customFormat="1" ht="19.5" customHeight="1">
      <c r="A49" s="2"/>
      <c r="B49" s="277"/>
      <c r="C49" s="204" t="s">
        <v>196</v>
      </c>
      <c r="D49" s="207">
        <f t="shared" si="65"/>
        <v>0</v>
      </c>
      <c r="E49" s="207">
        <f t="shared" si="150"/>
        <v>0</v>
      </c>
      <c r="F49" s="207">
        <f t="shared" si="151"/>
        <v>0</v>
      </c>
      <c r="G49" s="207">
        <f>SUM(H49:I49)</f>
        <v>0</v>
      </c>
      <c r="H49" s="207">
        <f t="shared" si="152"/>
        <v>0</v>
      </c>
      <c r="I49" s="207">
        <f t="shared" si="153"/>
        <v>0</v>
      </c>
      <c r="J49" s="207">
        <f>SUM(K49:L49)</f>
        <v>0</v>
      </c>
      <c r="K49" s="207">
        <v>0</v>
      </c>
      <c r="L49" s="207">
        <v>0</v>
      </c>
      <c r="M49" s="207">
        <f>SUM(N49:O49)</f>
        <v>0</v>
      </c>
      <c r="N49" s="207">
        <v>0</v>
      </c>
      <c r="O49" s="205">
        <v>0</v>
      </c>
      <c r="P49" s="207">
        <f>SUM(Q49:R49)</f>
        <v>0</v>
      </c>
      <c r="Q49" s="207">
        <v>0</v>
      </c>
      <c r="R49" s="207">
        <v>0</v>
      </c>
      <c r="S49" s="207">
        <f>SUM(T49:U49)</f>
        <v>0</v>
      </c>
      <c r="T49" s="207">
        <v>0</v>
      </c>
      <c r="U49" s="207">
        <v>0</v>
      </c>
      <c r="V49" s="207">
        <f>SUM(W49:X49)</f>
        <v>0</v>
      </c>
      <c r="W49" s="207">
        <v>0</v>
      </c>
      <c r="X49" s="207">
        <v>0</v>
      </c>
      <c r="Y49" s="207">
        <f>SUM(Z49:AA49)</f>
        <v>0</v>
      </c>
      <c r="Z49" s="207">
        <v>0</v>
      </c>
      <c r="AA49" s="207">
        <v>0</v>
      </c>
      <c r="AB49" s="207">
        <f>SUM(AC49:AD49)</f>
        <v>0</v>
      </c>
      <c r="AC49" s="207">
        <v>0</v>
      </c>
      <c r="AD49" s="207">
        <v>0</v>
      </c>
      <c r="AE49" s="207">
        <f>SUM(AF49:AG49)</f>
        <v>0</v>
      </c>
      <c r="AF49" s="207">
        <v>0</v>
      </c>
      <c r="AG49" s="205">
        <v>0</v>
      </c>
      <c r="AH49" s="2"/>
      <c r="AI49" s="277"/>
      <c r="AJ49" s="204" t="s">
        <v>196</v>
      </c>
      <c r="AK49" s="207">
        <f>SUM(AL49:AM49)</f>
        <v>0</v>
      </c>
      <c r="AL49" s="207">
        <v>0</v>
      </c>
      <c r="AM49" s="207">
        <v>0</v>
      </c>
      <c r="AN49" s="207">
        <f>SUM(AO49:AP49)</f>
        <v>0</v>
      </c>
      <c r="AO49" s="207">
        <v>0</v>
      </c>
      <c r="AP49" s="207">
        <v>0</v>
      </c>
      <c r="AQ49" s="207">
        <f>SUM(AR49:AS49)</f>
        <v>0</v>
      </c>
      <c r="AR49" s="207">
        <v>0</v>
      </c>
      <c r="AS49" s="207">
        <v>0</v>
      </c>
      <c r="AT49" s="207">
        <f>SUM(AU49:AV49)</f>
        <v>0</v>
      </c>
      <c r="AU49" s="207">
        <v>0</v>
      </c>
      <c r="AV49" s="205">
        <v>0</v>
      </c>
      <c r="AW49" s="207">
        <f>SUM(AX49:AY49)</f>
        <v>0</v>
      </c>
      <c r="AX49" s="207">
        <v>0</v>
      </c>
      <c r="AY49" s="205">
        <v>0</v>
      </c>
      <c r="AZ49" s="207">
        <f>SUM(BA49:BB49)</f>
        <v>0</v>
      </c>
      <c r="BA49" s="207">
        <v>0</v>
      </c>
      <c r="BB49" s="205">
        <v>0</v>
      </c>
      <c r="BC49" s="207">
        <f>SUM(BD49:BE49)</f>
        <v>0</v>
      </c>
      <c r="BD49" s="207">
        <v>0</v>
      </c>
      <c r="BE49" s="207">
        <v>0</v>
      </c>
      <c r="BF49" s="207">
        <f>SUM(BG49:BH49)</f>
        <v>0</v>
      </c>
      <c r="BG49" s="207">
        <v>0</v>
      </c>
      <c r="BH49" s="207">
        <v>0</v>
      </c>
      <c r="BI49" s="207">
        <f>SUM(BJ49:BK49)</f>
        <v>0</v>
      </c>
      <c r="BJ49" s="207">
        <v>0</v>
      </c>
      <c r="BK49" s="207">
        <v>0</v>
      </c>
      <c r="BL49" s="207">
        <f>SUM(BM49:BN49)</f>
        <v>0</v>
      </c>
      <c r="BM49" s="207">
        <v>0</v>
      </c>
      <c r="BN49" s="205">
        <v>0</v>
      </c>
      <c r="BO49" s="2"/>
      <c r="BP49" s="277"/>
      <c r="BQ49" s="204" t="s">
        <v>196</v>
      </c>
      <c r="BR49" s="207">
        <f>SUM(BS49:BT49)</f>
        <v>0</v>
      </c>
      <c r="BS49" s="207">
        <v>0</v>
      </c>
      <c r="BT49" s="207">
        <v>0</v>
      </c>
      <c r="BU49" s="207">
        <f>SUM(BV49:BW49)</f>
        <v>0</v>
      </c>
      <c r="BV49" s="207">
        <v>0</v>
      </c>
      <c r="BW49" s="207">
        <v>0</v>
      </c>
      <c r="BX49" s="207">
        <f>SUM(BY49:BZ49)</f>
        <v>0</v>
      </c>
      <c r="BY49" s="207">
        <v>0</v>
      </c>
      <c r="BZ49" s="207">
        <v>0</v>
      </c>
      <c r="CA49" s="207">
        <f>SUM(CB49:CC49)</f>
        <v>0</v>
      </c>
      <c r="CB49" s="207">
        <v>0</v>
      </c>
      <c r="CC49" s="207">
        <v>0</v>
      </c>
      <c r="CD49" s="207">
        <f>SUM(CE49:CF49)</f>
        <v>0</v>
      </c>
      <c r="CE49" s="207">
        <v>0</v>
      </c>
      <c r="CF49" s="207">
        <v>0</v>
      </c>
      <c r="CG49" s="207">
        <f>SUM(CH49:CI49)</f>
        <v>0</v>
      </c>
      <c r="CH49" s="207">
        <v>0</v>
      </c>
      <c r="CI49" s="205">
        <v>0</v>
      </c>
      <c r="CJ49" s="207">
        <f>SUM(CK49:CL49)</f>
        <v>0</v>
      </c>
      <c r="CK49" s="207">
        <v>0</v>
      </c>
      <c r="CL49" s="207">
        <v>0</v>
      </c>
      <c r="CM49" s="207">
        <f>SUM(CN49:CO49)</f>
        <v>0</v>
      </c>
      <c r="CN49" s="207">
        <v>0</v>
      </c>
      <c r="CO49" s="205">
        <v>0</v>
      </c>
      <c r="CP49" s="207">
        <f>SUM(CQ49:CR49)</f>
        <v>0</v>
      </c>
      <c r="CQ49" s="207">
        <v>0</v>
      </c>
      <c r="CR49" s="207">
        <v>0</v>
      </c>
      <c r="CS49" s="207">
        <f>SUM(CT49:CU49)</f>
        <v>0</v>
      </c>
      <c r="CT49" s="207">
        <v>0</v>
      </c>
      <c r="CU49" s="207">
        <v>0</v>
      </c>
      <c r="CV49" s="207">
        <f>SUM(CW49:CX49)</f>
        <v>0</v>
      </c>
      <c r="CW49" s="207">
        <v>0</v>
      </c>
      <c r="CX49" s="207">
        <v>0</v>
      </c>
      <c r="CY49" s="207">
        <f>SUM(CZ49:DA49)</f>
        <v>0</v>
      </c>
      <c r="CZ49" s="207">
        <v>0</v>
      </c>
      <c r="DA49" s="205">
        <v>0</v>
      </c>
      <c r="DB49" s="2"/>
      <c r="DC49" s="277"/>
      <c r="DD49" s="204" t="s">
        <v>196</v>
      </c>
      <c r="DE49" s="207">
        <f>SUM(DF49:DG49)</f>
        <v>0</v>
      </c>
      <c r="DF49" s="207">
        <v>0</v>
      </c>
      <c r="DG49" s="207">
        <v>0</v>
      </c>
      <c r="DH49" s="207">
        <f>SUM(DI49:DJ49)</f>
        <v>0</v>
      </c>
      <c r="DI49" s="207">
        <v>0</v>
      </c>
      <c r="DJ49" s="207">
        <v>0</v>
      </c>
      <c r="DK49" s="207">
        <f>SUM(DL49:DM49)</f>
        <v>0</v>
      </c>
      <c r="DL49" s="207">
        <v>0</v>
      </c>
      <c r="DM49" s="207">
        <v>0</v>
      </c>
      <c r="DN49" s="207">
        <f>SUM(DO49:DP49)</f>
        <v>0</v>
      </c>
      <c r="DO49" s="207">
        <v>0</v>
      </c>
      <c r="DP49" s="207">
        <v>0</v>
      </c>
      <c r="DQ49" s="207">
        <f>SUM(DR49:DS49)</f>
        <v>0</v>
      </c>
      <c r="DR49" s="207">
        <v>0</v>
      </c>
      <c r="DS49" s="207">
        <v>0</v>
      </c>
      <c r="DT49" s="207">
        <f>SUM(DU49:DV49)</f>
        <v>0</v>
      </c>
      <c r="DU49" s="207">
        <v>0</v>
      </c>
      <c r="DV49" s="205">
        <v>0</v>
      </c>
      <c r="DW49" s="207">
        <f>SUM(DX49:DY49)</f>
        <v>0</v>
      </c>
      <c r="DX49" s="207">
        <v>0</v>
      </c>
      <c r="DY49" s="207">
        <v>0</v>
      </c>
      <c r="DZ49" s="207">
        <f>SUM(EA49:EB49)</f>
        <v>0</v>
      </c>
      <c r="EA49" s="207">
        <v>0</v>
      </c>
      <c r="EB49" s="205">
        <v>0</v>
      </c>
      <c r="EC49" s="207">
        <f>SUM(ED49:EE49)</f>
        <v>0</v>
      </c>
      <c r="ED49" s="207">
        <v>0</v>
      </c>
      <c r="EE49" s="207">
        <v>0</v>
      </c>
      <c r="EF49" s="207">
        <f>SUM(EG49:EH49)</f>
        <v>0</v>
      </c>
      <c r="EG49" s="207">
        <v>0</v>
      </c>
      <c r="EH49" s="207">
        <v>0</v>
      </c>
      <c r="EI49" s="207">
        <f>SUM(EJ49:EK49)</f>
        <v>0</v>
      </c>
      <c r="EJ49" s="207">
        <v>0</v>
      </c>
      <c r="EK49" s="207">
        <v>0</v>
      </c>
      <c r="EL49" s="207">
        <f>SUM(EM49:EN49)</f>
        <v>0</v>
      </c>
      <c r="EM49" s="207">
        <v>0</v>
      </c>
      <c r="EN49" s="205">
        <v>0</v>
      </c>
    </row>
    <row r="50" spans="1:144" s="232" customFormat="1" ht="19.5" customHeight="1">
      <c r="A50" s="2"/>
      <c r="B50" s="241"/>
      <c r="C50" s="229" t="s">
        <v>74</v>
      </c>
      <c r="D50" s="231">
        <f t="shared" si="65"/>
        <v>0</v>
      </c>
      <c r="E50" s="231">
        <f t="shared" si="150"/>
        <v>0</v>
      </c>
      <c r="F50" s="231">
        <f t="shared" si="151"/>
        <v>0</v>
      </c>
      <c r="G50" s="231">
        <f>SUM(H50:I50)</f>
        <v>0</v>
      </c>
      <c r="H50" s="231">
        <f t="shared" si="152"/>
        <v>0</v>
      </c>
      <c r="I50" s="231">
        <f t="shared" si="153"/>
        <v>0</v>
      </c>
      <c r="J50" s="231">
        <f>SUM(K50:L50)</f>
        <v>0</v>
      </c>
      <c r="K50" s="231">
        <v>0</v>
      </c>
      <c r="L50" s="231">
        <v>0</v>
      </c>
      <c r="M50" s="231">
        <f>SUM(N50:O50)</f>
        <v>0</v>
      </c>
      <c r="N50" s="231">
        <v>0</v>
      </c>
      <c r="O50" s="230">
        <v>0</v>
      </c>
      <c r="P50" s="231">
        <f>SUM(Q50:R50)</f>
        <v>0</v>
      </c>
      <c r="Q50" s="231">
        <v>0</v>
      </c>
      <c r="R50" s="231">
        <v>0</v>
      </c>
      <c r="S50" s="231">
        <f>SUM(T50:U50)</f>
        <v>0</v>
      </c>
      <c r="T50" s="231">
        <v>0</v>
      </c>
      <c r="U50" s="231">
        <v>0</v>
      </c>
      <c r="V50" s="231">
        <f>SUM(W50:X50)</f>
        <v>0</v>
      </c>
      <c r="W50" s="231">
        <v>0</v>
      </c>
      <c r="X50" s="231">
        <v>0</v>
      </c>
      <c r="Y50" s="231">
        <f>SUM(Z50:AA50)</f>
        <v>0</v>
      </c>
      <c r="Z50" s="231">
        <v>0</v>
      </c>
      <c r="AA50" s="231">
        <v>0</v>
      </c>
      <c r="AB50" s="231">
        <f>SUM(AC50:AD50)</f>
        <v>0</v>
      </c>
      <c r="AC50" s="231">
        <v>0</v>
      </c>
      <c r="AD50" s="231">
        <v>0</v>
      </c>
      <c r="AE50" s="231">
        <f>SUM(AF50:AG50)</f>
        <v>0</v>
      </c>
      <c r="AF50" s="231">
        <v>0</v>
      </c>
      <c r="AG50" s="230">
        <v>0</v>
      </c>
      <c r="AH50" s="2"/>
      <c r="AI50" s="241"/>
      <c r="AJ50" s="229" t="s">
        <v>74</v>
      </c>
      <c r="AK50" s="231">
        <f>SUM(AL50:AM50)</f>
        <v>0</v>
      </c>
      <c r="AL50" s="231">
        <v>0</v>
      </c>
      <c r="AM50" s="231">
        <v>0</v>
      </c>
      <c r="AN50" s="231">
        <f>SUM(AO50:AP50)</f>
        <v>0</v>
      </c>
      <c r="AO50" s="231">
        <v>0</v>
      </c>
      <c r="AP50" s="231">
        <v>0</v>
      </c>
      <c r="AQ50" s="231">
        <f>SUM(AR50:AS50)</f>
        <v>0</v>
      </c>
      <c r="AR50" s="231">
        <v>0</v>
      </c>
      <c r="AS50" s="231">
        <v>0</v>
      </c>
      <c r="AT50" s="231">
        <f>SUM(AU50:AV50)</f>
        <v>0</v>
      </c>
      <c r="AU50" s="231">
        <v>0</v>
      </c>
      <c r="AV50" s="230">
        <v>0</v>
      </c>
      <c r="AW50" s="231">
        <f>SUM(AX50:AY50)</f>
        <v>0</v>
      </c>
      <c r="AX50" s="231">
        <v>0</v>
      </c>
      <c r="AY50" s="230">
        <v>0</v>
      </c>
      <c r="AZ50" s="231">
        <f>SUM(BA50:BB50)</f>
        <v>0</v>
      </c>
      <c r="BA50" s="231">
        <v>0</v>
      </c>
      <c r="BB50" s="230">
        <v>0</v>
      </c>
      <c r="BC50" s="231">
        <f>SUM(BD50:BE50)</f>
        <v>0</v>
      </c>
      <c r="BD50" s="231">
        <v>0</v>
      </c>
      <c r="BE50" s="231">
        <v>0</v>
      </c>
      <c r="BF50" s="231">
        <f>SUM(BG50:BH50)</f>
        <v>0</v>
      </c>
      <c r="BG50" s="231">
        <v>0</v>
      </c>
      <c r="BH50" s="231">
        <v>0</v>
      </c>
      <c r="BI50" s="231">
        <f>SUM(BJ50:BK50)</f>
        <v>0</v>
      </c>
      <c r="BJ50" s="231">
        <v>0</v>
      </c>
      <c r="BK50" s="231">
        <v>0</v>
      </c>
      <c r="BL50" s="231">
        <f>SUM(BM50:BN50)</f>
        <v>0</v>
      </c>
      <c r="BM50" s="231">
        <v>0</v>
      </c>
      <c r="BN50" s="230">
        <v>0</v>
      </c>
      <c r="BO50" s="2"/>
      <c r="BP50" s="241"/>
      <c r="BQ50" s="229" t="s">
        <v>74</v>
      </c>
      <c r="BR50" s="231">
        <f>SUM(BS50:BT50)</f>
        <v>0</v>
      </c>
      <c r="BS50" s="231">
        <v>0</v>
      </c>
      <c r="BT50" s="231">
        <v>0</v>
      </c>
      <c r="BU50" s="231">
        <f>SUM(BV50:BW50)</f>
        <v>0</v>
      </c>
      <c r="BV50" s="231">
        <v>0</v>
      </c>
      <c r="BW50" s="231">
        <v>0</v>
      </c>
      <c r="BX50" s="231">
        <f>SUM(BY50:BZ50)</f>
        <v>0</v>
      </c>
      <c r="BY50" s="231">
        <v>0</v>
      </c>
      <c r="BZ50" s="231">
        <v>0</v>
      </c>
      <c r="CA50" s="231">
        <f>SUM(CB50:CC50)</f>
        <v>0</v>
      </c>
      <c r="CB50" s="231">
        <v>0</v>
      </c>
      <c r="CC50" s="231">
        <v>0</v>
      </c>
      <c r="CD50" s="231">
        <f>SUM(CE50:CF50)</f>
        <v>0</v>
      </c>
      <c r="CE50" s="231">
        <v>0</v>
      </c>
      <c r="CF50" s="231">
        <v>0</v>
      </c>
      <c r="CG50" s="231">
        <f>SUM(CH50:CI50)</f>
        <v>0</v>
      </c>
      <c r="CH50" s="231">
        <v>0</v>
      </c>
      <c r="CI50" s="230">
        <v>0</v>
      </c>
      <c r="CJ50" s="231">
        <f>SUM(CK50:CL50)</f>
        <v>0</v>
      </c>
      <c r="CK50" s="231">
        <v>0</v>
      </c>
      <c r="CL50" s="231">
        <v>0</v>
      </c>
      <c r="CM50" s="231">
        <f>SUM(CN50:CO50)</f>
        <v>0</v>
      </c>
      <c r="CN50" s="231">
        <v>0</v>
      </c>
      <c r="CO50" s="230">
        <v>0</v>
      </c>
      <c r="CP50" s="231">
        <f>SUM(CQ50:CR50)</f>
        <v>0</v>
      </c>
      <c r="CQ50" s="231">
        <v>0</v>
      </c>
      <c r="CR50" s="231">
        <v>0</v>
      </c>
      <c r="CS50" s="231">
        <f>SUM(CT50:CU50)</f>
        <v>0</v>
      </c>
      <c r="CT50" s="231">
        <v>0</v>
      </c>
      <c r="CU50" s="231">
        <v>0</v>
      </c>
      <c r="CV50" s="231">
        <f>SUM(CW50:CX50)</f>
        <v>0</v>
      </c>
      <c r="CW50" s="231">
        <v>0</v>
      </c>
      <c r="CX50" s="231">
        <v>0</v>
      </c>
      <c r="CY50" s="231">
        <f>SUM(CZ50:DA50)</f>
        <v>0</v>
      </c>
      <c r="CZ50" s="231">
        <v>0</v>
      </c>
      <c r="DA50" s="230">
        <v>0</v>
      </c>
      <c r="DB50" s="2"/>
      <c r="DC50" s="241"/>
      <c r="DD50" s="229" t="s">
        <v>74</v>
      </c>
      <c r="DE50" s="231">
        <f>SUM(DF50:DG50)</f>
        <v>0</v>
      </c>
      <c r="DF50" s="231">
        <v>0</v>
      </c>
      <c r="DG50" s="231">
        <v>0</v>
      </c>
      <c r="DH50" s="231">
        <f>SUM(DI50:DJ50)</f>
        <v>0</v>
      </c>
      <c r="DI50" s="231">
        <v>0</v>
      </c>
      <c r="DJ50" s="231">
        <v>0</v>
      </c>
      <c r="DK50" s="231">
        <f>SUM(DL50:DM50)</f>
        <v>0</v>
      </c>
      <c r="DL50" s="231">
        <v>0</v>
      </c>
      <c r="DM50" s="231">
        <v>0</v>
      </c>
      <c r="DN50" s="231">
        <f>SUM(DO50:DP50)</f>
        <v>0</v>
      </c>
      <c r="DO50" s="231">
        <v>0</v>
      </c>
      <c r="DP50" s="231">
        <v>0</v>
      </c>
      <c r="DQ50" s="231">
        <f>SUM(DR50:DS50)</f>
        <v>0</v>
      </c>
      <c r="DR50" s="231">
        <v>0</v>
      </c>
      <c r="DS50" s="231">
        <v>0</v>
      </c>
      <c r="DT50" s="231">
        <f>SUM(DU50:DV50)</f>
        <v>0</v>
      </c>
      <c r="DU50" s="231">
        <v>0</v>
      </c>
      <c r="DV50" s="230">
        <v>0</v>
      </c>
      <c r="DW50" s="231">
        <f>SUM(DX50:DY50)</f>
        <v>0</v>
      </c>
      <c r="DX50" s="231">
        <v>0</v>
      </c>
      <c r="DY50" s="231">
        <v>0</v>
      </c>
      <c r="DZ50" s="231">
        <f>SUM(EA50:EB50)</f>
        <v>0</v>
      </c>
      <c r="EA50" s="231">
        <v>0</v>
      </c>
      <c r="EB50" s="230">
        <v>0</v>
      </c>
      <c r="EC50" s="231">
        <f>SUM(ED50:EE50)</f>
        <v>0</v>
      </c>
      <c r="ED50" s="231">
        <v>0</v>
      </c>
      <c r="EE50" s="231">
        <v>0</v>
      </c>
      <c r="EF50" s="231">
        <f>SUM(EG50:EH50)</f>
        <v>0</v>
      </c>
      <c r="EG50" s="231">
        <v>0</v>
      </c>
      <c r="EH50" s="231">
        <v>0</v>
      </c>
      <c r="EI50" s="231">
        <f>SUM(EJ50:EK50)</f>
        <v>0</v>
      </c>
      <c r="EJ50" s="231">
        <v>0</v>
      </c>
      <c r="EK50" s="231">
        <v>0</v>
      </c>
      <c r="EL50" s="231">
        <f>SUM(EM50:EN50)</f>
        <v>0</v>
      </c>
      <c r="EM50" s="231">
        <v>0</v>
      </c>
      <c r="EN50" s="230">
        <v>0</v>
      </c>
    </row>
    <row r="51" spans="1:144" ht="19.5" customHeight="1">
      <c r="A51" s="2"/>
      <c r="B51" s="421" t="s">
        <v>91</v>
      </c>
      <c r="C51" s="423"/>
      <c r="D51" s="163">
        <f t="shared" ref="D51:AG51" si="154">SUM(D52:D57)</f>
        <v>116</v>
      </c>
      <c r="E51" s="163">
        <f t="shared" si="154"/>
        <v>52</v>
      </c>
      <c r="F51" s="162">
        <f t="shared" si="154"/>
        <v>64</v>
      </c>
      <c r="G51" s="163">
        <f>SUM(G52:G57)</f>
        <v>42</v>
      </c>
      <c r="H51" s="163">
        <f t="shared" si="154"/>
        <v>16</v>
      </c>
      <c r="I51" s="162">
        <f t="shared" si="154"/>
        <v>26</v>
      </c>
      <c r="J51" s="163">
        <f>SUM(J52:J57)</f>
        <v>6</v>
      </c>
      <c r="K51" s="163">
        <f t="shared" si="154"/>
        <v>3</v>
      </c>
      <c r="L51" s="163">
        <f t="shared" si="154"/>
        <v>3</v>
      </c>
      <c r="M51" s="163">
        <f>SUM(M52:M57)</f>
        <v>0</v>
      </c>
      <c r="N51" s="163">
        <f t="shared" si="154"/>
        <v>0</v>
      </c>
      <c r="O51" s="162">
        <f t="shared" si="154"/>
        <v>0</v>
      </c>
      <c r="P51" s="163">
        <f>SUM(P52:P57)</f>
        <v>0</v>
      </c>
      <c r="Q51" s="162">
        <f t="shared" si="154"/>
        <v>0</v>
      </c>
      <c r="R51" s="162">
        <f t="shared" si="154"/>
        <v>0</v>
      </c>
      <c r="S51" s="163">
        <f>SUM(S52:S57)</f>
        <v>0</v>
      </c>
      <c r="T51" s="163">
        <f t="shared" si="154"/>
        <v>0</v>
      </c>
      <c r="U51" s="162">
        <f t="shared" si="154"/>
        <v>0</v>
      </c>
      <c r="V51" s="163">
        <f>SUM(V52:V57)</f>
        <v>0</v>
      </c>
      <c r="W51" s="163">
        <f t="shared" si="154"/>
        <v>0</v>
      </c>
      <c r="X51" s="162">
        <f t="shared" si="154"/>
        <v>0</v>
      </c>
      <c r="Y51" s="163">
        <f>SUM(Y52:Y57)</f>
        <v>0</v>
      </c>
      <c r="Z51" s="163">
        <f t="shared" si="154"/>
        <v>0</v>
      </c>
      <c r="AA51" s="162">
        <f t="shared" si="154"/>
        <v>0</v>
      </c>
      <c r="AB51" s="163">
        <f>SUM(AB52:AB57)</f>
        <v>10</v>
      </c>
      <c r="AC51" s="163">
        <f t="shared" si="154"/>
        <v>10</v>
      </c>
      <c r="AD51" s="162">
        <f t="shared" si="154"/>
        <v>0</v>
      </c>
      <c r="AE51" s="163">
        <f>SUM(AE52:AE57)</f>
        <v>4</v>
      </c>
      <c r="AF51" s="163">
        <f t="shared" si="154"/>
        <v>4</v>
      </c>
      <c r="AG51" s="162">
        <f t="shared" si="154"/>
        <v>0</v>
      </c>
      <c r="AH51" s="170"/>
      <c r="AI51" s="421" t="s">
        <v>91</v>
      </c>
      <c r="AJ51" s="423"/>
      <c r="AK51" s="163">
        <f>SUM(AK52:AK57)</f>
        <v>41</v>
      </c>
      <c r="AL51" s="163">
        <f t="shared" ref="AL51:BN51" si="155">SUM(AL52:AL57)</f>
        <v>24</v>
      </c>
      <c r="AM51" s="162">
        <f t="shared" si="155"/>
        <v>17</v>
      </c>
      <c r="AN51" s="163">
        <f t="shared" si="155"/>
        <v>6</v>
      </c>
      <c r="AO51" s="162">
        <f t="shared" si="155"/>
        <v>3</v>
      </c>
      <c r="AP51" s="163">
        <f t="shared" si="155"/>
        <v>3</v>
      </c>
      <c r="AQ51" s="163">
        <f t="shared" si="155"/>
        <v>0</v>
      </c>
      <c r="AR51" s="163">
        <f t="shared" si="155"/>
        <v>0</v>
      </c>
      <c r="AS51" s="162">
        <f t="shared" si="155"/>
        <v>0</v>
      </c>
      <c r="AT51" s="163">
        <f t="shared" si="155"/>
        <v>0</v>
      </c>
      <c r="AU51" s="162">
        <f t="shared" si="155"/>
        <v>0</v>
      </c>
      <c r="AV51" s="162">
        <f t="shared" si="155"/>
        <v>0</v>
      </c>
      <c r="AW51" s="163">
        <f t="shared" si="155"/>
        <v>0</v>
      </c>
      <c r="AX51" s="162">
        <f t="shared" si="155"/>
        <v>0</v>
      </c>
      <c r="AY51" s="162">
        <f t="shared" si="155"/>
        <v>0</v>
      </c>
      <c r="AZ51" s="163">
        <f t="shared" si="155"/>
        <v>0</v>
      </c>
      <c r="BA51" s="163">
        <f t="shared" si="155"/>
        <v>0</v>
      </c>
      <c r="BB51" s="162">
        <f t="shared" si="155"/>
        <v>0</v>
      </c>
      <c r="BC51" s="163">
        <f t="shared" si="155"/>
        <v>7</v>
      </c>
      <c r="BD51" s="163">
        <f t="shared" si="155"/>
        <v>4</v>
      </c>
      <c r="BE51" s="162">
        <f t="shared" si="155"/>
        <v>3</v>
      </c>
      <c r="BF51" s="163">
        <f t="shared" si="155"/>
        <v>2</v>
      </c>
      <c r="BG51" s="163">
        <f t="shared" si="155"/>
        <v>1</v>
      </c>
      <c r="BH51" s="163">
        <f t="shared" si="155"/>
        <v>1</v>
      </c>
      <c r="BI51" s="163">
        <f t="shared" si="155"/>
        <v>12</v>
      </c>
      <c r="BJ51" s="162">
        <f t="shared" si="155"/>
        <v>3</v>
      </c>
      <c r="BK51" s="163">
        <f t="shared" si="155"/>
        <v>9</v>
      </c>
      <c r="BL51" s="163">
        <f t="shared" si="155"/>
        <v>3</v>
      </c>
      <c r="BM51" s="163">
        <f t="shared" si="155"/>
        <v>1</v>
      </c>
      <c r="BN51" s="162">
        <f t="shared" si="155"/>
        <v>2</v>
      </c>
      <c r="BO51" s="170"/>
      <c r="BP51" s="421" t="s">
        <v>91</v>
      </c>
      <c r="BQ51" s="423"/>
      <c r="BR51" s="163">
        <f>SUM(BR52:BR57)</f>
        <v>0</v>
      </c>
      <c r="BS51" s="162">
        <f t="shared" ref="BS51:DA51" si="156">SUM(BS52:BS57)</f>
        <v>0</v>
      </c>
      <c r="BT51" s="162">
        <f t="shared" si="156"/>
        <v>0</v>
      </c>
      <c r="BU51" s="163">
        <f t="shared" si="156"/>
        <v>0</v>
      </c>
      <c r="BV51" s="163">
        <f t="shared" si="156"/>
        <v>0</v>
      </c>
      <c r="BW51" s="162">
        <f t="shared" si="156"/>
        <v>0</v>
      </c>
      <c r="BX51" s="163">
        <f t="shared" si="156"/>
        <v>0</v>
      </c>
      <c r="BY51" s="162">
        <f t="shared" si="156"/>
        <v>0</v>
      </c>
      <c r="BZ51" s="162">
        <f t="shared" si="156"/>
        <v>0</v>
      </c>
      <c r="CA51" s="163">
        <f t="shared" si="156"/>
        <v>0</v>
      </c>
      <c r="CB51" s="162">
        <f t="shared" si="156"/>
        <v>0</v>
      </c>
      <c r="CC51" s="162">
        <f t="shared" si="156"/>
        <v>0</v>
      </c>
      <c r="CD51" s="163">
        <f t="shared" si="156"/>
        <v>0</v>
      </c>
      <c r="CE51" s="162">
        <f t="shared" si="156"/>
        <v>0</v>
      </c>
      <c r="CF51" s="162">
        <f t="shared" si="156"/>
        <v>0</v>
      </c>
      <c r="CG51" s="163">
        <f t="shared" si="156"/>
        <v>0</v>
      </c>
      <c r="CH51" s="162">
        <f t="shared" si="156"/>
        <v>0</v>
      </c>
      <c r="CI51" s="162">
        <f t="shared" si="156"/>
        <v>0</v>
      </c>
      <c r="CJ51" s="163">
        <f t="shared" si="156"/>
        <v>13</v>
      </c>
      <c r="CK51" s="162">
        <f t="shared" si="156"/>
        <v>1</v>
      </c>
      <c r="CL51" s="163">
        <f t="shared" si="156"/>
        <v>12</v>
      </c>
      <c r="CM51" s="163">
        <f t="shared" si="156"/>
        <v>13</v>
      </c>
      <c r="CN51" s="162">
        <f t="shared" si="156"/>
        <v>1</v>
      </c>
      <c r="CO51" s="162">
        <f t="shared" si="156"/>
        <v>12</v>
      </c>
      <c r="CP51" s="163">
        <f t="shared" si="156"/>
        <v>3</v>
      </c>
      <c r="CQ51" s="162">
        <f t="shared" si="156"/>
        <v>0</v>
      </c>
      <c r="CR51" s="163">
        <f t="shared" si="156"/>
        <v>3</v>
      </c>
      <c r="CS51" s="163">
        <f t="shared" si="156"/>
        <v>1</v>
      </c>
      <c r="CT51" s="162">
        <f t="shared" si="156"/>
        <v>0</v>
      </c>
      <c r="CU51" s="163">
        <f t="shared" si="156"/>
        <v>1</v>
      </c>
      <c r="CV51" s="163">
        <f t="shared" si="156"/>
        <v>0</v>
      </c>
      <c r="CW51" s="162">
        <f t="shared" si="156"/>
        <v>0</v>
      </c>
      <c r="CX51" s="163">
        <f t="shared" si="156"/>
        <v>0</v>
      </c>
      <c r="CY51" s="163">
        <f t="shared" si="156"/>
        <v>0</v>
      </c>
      <c r="CZ51" s="162">
        <f t="shared" si="156"/>
        <v>0</v>
      </c>
      <c r="DA51" s="162">
        <f t="shared" si="156"/>
        <v>0</v>
      </c>
      <c r="DB51" s="170"/>
      <c r="DC51" s="421" t="s">
        <v>91</v>
      </c>
      <c r="DD51" s="423"/>
      <c r="DE51" s="163">
        <f>SUM(DE52:DE57)</f>
        <v>11</v>
      </c>
      <c r="DF51" s="163">
        <f t="shared" ref="DF51:EN51" si="157">SUM(DF52:DF57)</f>
        <v>0</v>
      </c>
      <c r="DG51" s="162">
        <f t="shared" si="157"/>
        <v>11</v>
      </c>
      <c r="DH51" s="163">
        <f t="shared" si="157"/>
        <v>3</v>
      </c>
      <c r="DI51" s="163">
        <f t="shared" si="157"/>
        <v>0</v>
      </c>
      <c r="DJ51" s="163">
        <f t="shared" si="157"/>
        <v>3</v>
      </c>
      <c r="DK51" s="163">
        <f t="shared" si="157"/>
        <v>2</v>
      </c>
      <c r="DL51" s="162">
        <f t="shared" si="157"/>
        <v>2</v>
      </c>
      <c r="DM51" s="162">
        <f t="shared" si="157"/>
        <v>0</v>
      </c>
      <c r="DN51" s="163">
        <f t="shared" si="157"/>
        <v>2</v>
      </c>
      <c r="DO51" s="162">
        <f t="shared" si="157"/>
        <v>2</v>
      </c>
      <c r="DP51" s="162">
        <f t="shared" si="157"/>
        <v>0</v>
      </c>
      <c r="DQ51" s="163">
        <f t="shared" si="157"/>
        <v>6</v>
      </c>
      <c r="DR51" s="162">
        <f t="shared" si="157"/>
        <v>1</v>
      </c>
      <c r="DS51" s="163">
        <f t="shared" si="157"/>
        <v>5</v>
      </c>
      <c r="DT51" s="163">
        <f t="shared" si="157"/>
        <v>4</v>
      </c>
      <c r="DU51" s="162">
        <f t="shared" si="157"/>
        <v>0</v>
      </c>
      <c r="DV51" s="162">
        <f t="shared" si="157"/>
        <v>4</v>
      </c>
      <c r="DW51" s="163">
        <f t="shared" si="157"/>
        <v>5</v>
      </c>
      <c r="DX51" s="163">
        <f t="shared" si="157"/>
        <v>4</v>
      </c>
      <c r="DY51" s="162">
        <f t="shared" si="157"/>
        <v>1</v>
      </c>
      <c r="DZ51" s="163">
        <f t="shared" si="157"/>
        <v>4</v>
      </c>
      <c r="EA51" s="162">
        <f t="shared" si="157"/>
        <v>4</v>
      </c>
      <c r="EB51" s="162">
        <f t="shared" si="157"/>
        <v>0</v>
      </c>
      <c r="EC51" s="163">
        <f t="shared" si="157"/>
        <v>0</v>
      </c>
      <c r="ED51" s="162">
        <f t="shared" si="157"/>
        <v>0</v>
      </c>
      <c r="EE51" s="162">
        <f t="shared" si="157"/>
        <v>0</v>
      </c>
      <c r="EF51" s="163">
        <f t="shared" si="157"/>
        <v>0</v>
      </c>
      <c r="EG51" s="163">
        <f t="shared" si="157"/>
        <v>0</v>
      </c>
      <c r="EH51" s="162">
        <f t="shared" si="157"/>
        <v>0</v>
      </c>
      <c r="EI51" s="163">
        <f t="shared" si="157"/>
        <v>113</v>
      </c>
      <c r="EJ51" s="162">
        <f t="shared" si="157"/>
        <v>50</v>
      </c>
      <c r="EK51" s="162">
        <f t="shared" si="157"/>
        <v>63</v>
      </c>
      <c r="EL51" s="163">
        <f t="shared" si="157"/>
        <v>1</v>
      </c>
      <c r="EM51" s="163">
        <f t="shared" si="157"/>
        <v>0</v>
      </c>
      <c r="EN51" s="162">
        <f t="shared" si="157"/>
        <v>1</v>
      </c>
    </row>
    <row r="52" spans="1:144" s="220" customFormat="1" ht="19.5" customHeight="1">
      <c r="A52" s="2"/>
      <c r="B52" s="240"/>
      <c r="C52" s="216" t="s">
        <v>75</v>
      </c>
      <c r="D52" s="218">
        <f t="shared" si="65"/>
        <v>26</v>
      </c>
      <c r="E52" s="218">
        <f t="shared" ref="E52:E57" si="158">K52+Q52+W52+AC52+AL52+AR52+AX52+BD52+BJ52+BS52+BY52+CE52+CK52+CQ52+CW52+DF52+DL52+DR52+DX52+ED52</f>
        <v>6</v>
      </c>
      <c r="F52" s="218">
        <f t="shared" si="151"/>
        <v>20</v>
      </c>
      <c r="G52" s="218">
        <f t="shared" ref="G52:G57" si="159">SUM(H52:I52)</f>
        <v>17</v>
      </c>
      <c r="H52" s="218">
        <f t="shared" ref="H52:H57" si="160">N52+T52+Z52+AF52+AO52+AU52+BA52+BG52+BM52+BV52+CB52+CH52+CN52+CT52+CZ52+DI52+DO52+DU52+EA52+EG52</f>
        <v>4</v>
      </c>
      <c r="I52" s="218">
        <f t="shared" ref="I52:I57" si="161">O52+U52+AA52+AG52+AP52+AV52+BB52+BH52+BN52+BW52+CC52+CI52+CO52+CU52+DA52+DJ52+DP52+DV52+EB52+EH52</f>
        <v>13</v>
      </c>
      <c r="J52" s="218">
        <f t="shared" ref="J52:J57" si="162">SUM(K52:L52)</f>
        <v>0</v>
      </c>
      <c r="K52" s="218">
        <v>0</v>
      </c>
      <c r="L52" s="217">
        <v>0</v>
      </c>
      <c r="M52" s="218">
        <f t="shared" ref="M52:M57" si="163">SUM(N52:O52)</f>
        <v>0</v>
      </c>
      <c r="N52" s="218">
        <v>0</v>
      </c>
      <c r="O52" s="217">
        <v>0</v>
      </c>
      <c r="P52" s="218">
        <f t="shared" ref="P52:P57" si="164">SUM(Q52:R52)</f>
        <v>0</v>
      </c>
      <c r="Q52" s="217">
        <v>0</v>
      </c>
      <c r="R52" s="217">
        <v>0</v>
      </c>
      <c r="S52" s="218">
        <f t="shared" ref="S52:S57" si="165">SUM(T52:U52)</f>
        <v>0</v>
      </c>
      <c r="T52" s="218">
        <v>0</v>
      </c>
      <c r="U52" s="218">
        <v>0</v>
      </c>
      <c r="V52" s="218">
        <f t="shared" ref="V52:V57" si="166">SUM(W52:X52)</f>
        <v>0</v>
      </c>
      <c r="W52" s="218">
        <v>0</v>
      </c>
      <c r="X52" s="218">
        <v>0</v>
      </c>
      <c r="Y52" s="218">
        <f t="shared" ref="Y52:Y57" si="167">SUM(Z52:AA52)</f>
        <v>0</v>
      </c>
      <c r="Z52" s="218">
        <v>0</v>
      </c>
      <c r="AA52" s="218">
        <v>0</v>
      </c>
      <c r="AB52" s="218">
        <f t="shared" ref="AB52:AB57" si="168">SUM(AC52:AD52)</f>
        <v>1</v>
      </c>
      <c r="AC52" s="218">
        <v>1</v>
      </c>
      <c r="AD52" s="218">
        <v>0</v>
      </c>
      <c r="AE52" s="218">
        <f t="shared" ref="AE52:AE57" si="169">SUM(AF52:AG52)</f>
        <v>1</v>
      </c>
      <c r="AF52" s="218">
        <v>1</v>
      </c>
      <c r="AG52" s="217">
        <v>0</v>
      </c>
      <c r="AH52" s="2"/>
      <c r="AI52" s="240"/>
      <c r="AJ52" s="216" t="s">
        <v>75</v>
      </c>
      <c r="AK52" s="218">
        <f t="shared" ref="AK52:AK57" si="170">SUM(AL52:AM52)</f>
        <v>3</v>
      </c>
      <c r="AL52" s="218">
        <v>2</v>
      </c>
      <c r="AM52" s="217">
        <v>1</v>
      </c>
      <c r="AN52" s="218">
        <f t="shared" ref="AN52:AN57" si="171">SUM(AO52:AP52)</f>
        <v>2</v>
      </c>
      <c r="AO52" s="218">
        <v>1</v>
      </c>
      <c r="AP52" s="218">
        <v>1</v>
      </c>
      <c r="AQ52" s="218">
        <f t="shared" ref="AQ52:AQ57" si="172">SUM(AR52:AS52)</f>
        <v>0</v>
      </c>
      <c r="AR52" s="218">
        <v>0</v>
      </c>
      <c r="AS52" s="217">
        <v>0</v>
      </c>
      <c r="AT52" s="218">
        <f t="shared" ref="AT52:AT57" si="173">SUM(AU52:AV52)</f>
        <v>0</v>
      </c>
      <c r="AU52" s="218">
        <v>0</v>
      </c>
      <c r="AV52" s="217">
        <v>0</v>
      </c>
      <c r="AW52" s="218">
        <f t="shared" ref="AW52:AW57" si="174">SUM(AX52:AY52)</f>
        <v>0</v>
      </c>
      <c r="AX52" s="218">
        <v>0</v>
      </c>
      <c r="AY52" s="217">
        <v>0</v>
      </c>
      <c r="AZ52" s="218">
        <f t="shared" ref="AZ52:AZ57" si="175">SUM(BA52:BB52)</f>
        <v>0</v>
      </c>
      <c r="BA52" s="218">
        <v>0</v>
      </c>
      <c r="BB52" s="217">
        <v>0</v>
      </c>
      <c r="BC52" s="218">
        <f t="shared" ref="BC52:BC57" si="176">SUM(BD52:BE52)</f>
        <v>0</v>
      </c>
      <c r="BD52" s="218">
        <v>0</v>
      </c>
      <c r="BE52" s="218">
        <v>0</v>
      </c>
      <c r="BF52" s="218">
        <f t="shared" ref="BF52:BF57" si="177">SUM(BG52:BH52)</f>
        <v>0</v>
      </c>
      <c r="BG52" s="218">
        <v>0</v>
      </c>
      <c r="BH52" s="218">
        <v>0</v>
      </c>
      <c r="BI52" s="218">
        <f t="shared" ref="BI52:BI57" si="178">SUM(BJ52:BK52)</f>
        <v>3</v>
      </c>
      <c r="BJ52" s="217">
        <v>1</v>
      </c>
      <c r="BK52" s="218">
        <v>2</v>
      </c>
      <c r="BL52" s="218">
        <f t="shared" ref="BL52:BL57" si="179">SUM(BM52:BN52)</f>
        <v>0</v>
      </c>
      <c r="BM52" s="218">
        <v>0</v>
      </c>
      <c r="BN52" s="217">
        <v>0</v>
      </c>
      <c r="BO52" s="2"/>
      <c r="BP52" s="240"/>
      <c r="BQ52" s="216" t="s">
        <v>75</v>
      </c>
      <c r="BR52" s="218">
        <f t="shared" ref="BR52:BR57" si="180">SUM(BS52:BT52)</f>
        <v>0</v>
      </c>
      <c r="BS52" s="218">
        <v>0</v>
      </c>
      <c r="BT52" s="217">
        <v>0</v>
      </c>
      <c r="BU52" s="218">
        <f t="shared" ref="BU52:BU57" si="181">SUM(BV52:BW52)</f>
        <v>0</v>
      </c>
      <c r="BV52" s="218">
        <v>0</v>
      </c>
      <c r="BW52" s="218">
        <v>0</v>
      </c>
      <c r="BX52" s="218">
        <f t="shared" ref="BX52:BX57" si="182">SUM(BY52:BZ52)</f>
        <v>0</v>
      </c>
      <c r="BY52" s="218">
        <v>0</v>
      </c>
      <c r="BZ52" s="218">
        <v>0</v>
      </c>
      <c r="CA52" s="218">
        <f t="shared" ref="CA52:CA57" si="183">SUM(CB52:CC52)</f>
        <v>0</v>
      </c>
      <c r="CB52" s="218">
        <v>0</v>
      </c>
      <c r="CC52" s="218">
        <v>0</v>
      </c>
      <c r="CD52" s="218">
        <f t="shared" ref="CD52:CD57" si="184">SUM(CE52:CF52)</f>
        <v>0</v>
      </c>
      <c r="CE52" s="217">
        <v>0</v>
      </c>
      <c r="CF52" s="218">
        <v>0</v>
      </c>
      <c r="CG52" s="218">
        <f t="shared" ref="CG52:CG57" si="185">SUM(CH52:CI52)</f>
        <v>0</v>
      </c>
      <c r="CH52" s="218">
        <v>0</v>
      </c>
      <c r="CI52" s="217">
        <v>0</v>
      </c>
      <c r="CJ52" s="218">
        <f t="shared" ref="CJ52:CJ57" si="186">SUM(CK52:CL52)</f>
        <v>8</v>
      </c>
      <c r="CK52" s="218">
        <v>0</v>
      </c>
      <c r="CL52" s="218">
        <v>8</v>
      </c>
      <c r="CM52" s="218">
        <f t="shared" ref="CM52:CM57" si="187">SUM(CN52:CO52)</f>
        <v>8</v>
      </c>
      <c r="CN52" s="217">
        <v>0</v>
      </c>
      <c r="CO52" s="217">
        <v>8</v>
      </c>
      <c r="CP52" s="218">
        <f t="shared" ref="CP52:CP57" si="188">SUM(CQ52:CR52)</f>
        <v>3</v>
      </c>
      <c r="CQ52" s="218">
        <v>0</v>
      </c>
      <c r="CR52" s="218">
        <v>3</v>
      </c>
      <c r="CS52" s="218">
        <f t="shared" ref="CS52:CS57" si="189">SUM(CT52:CU52)</f>
        <v>1</v>
      </c>
      <c r="CT52" s="217">
        <v>0</v>
      </c>
      <c r="CU52" s="218">
        <v>1</v>
      </c>
      <c r="CV52" s="218">
        <f t="shared" ref="CV52:CV57" si="190">SUM(CW52:CX52)</f>
        <v>0</v>
      </c>
      <c r="CW52" s="218">
        <v>0</v>
      </c>
      <c r="CX52" s="218">
        <v>0</v>
      </c>
      <c r="CY52" s="218">
        <f t="shared" ref="CY52:CY57" si="191">SUM(CZ52:DA52)</f>
        <v>0</v>
      </c>
      <c r="CZ52" s="218">
        <v>0</v>
      </c>
      <c r="DA52" s="217">
        <v>0</v>
      </c>
      <c r="DB52" s="2"/>
      <c r="DC52" s="240"/>
      <c r="DD52" s="216" t="s">
        <v>75</v>
      </c>
      <c r="DE52" s="218">
        <f t="shared" ref="DE52:DE57" si="192">SUM(DF52:DG52)</f>
        <v>2</v>
      </c>
      <c r="DF52" s="218">
        <v>0</v>
      </c>
      <c r="DG52" s="218">
        <v>2</v>
      </c>
      <c r="DH52" s="218">
        <f t="shared" ref="DH52:DH57" si="193">SUM(DI52:DJ52)</f>
        <v>0</v>
      </c>
      <c r="DI52" s="218">
        <v>0</v>
      </c>
      <c r="DJ52" s="218">
        <v>0</v>
      </c>
      <c r="DK52" s="218">
        <f t="shared" ref="DK52:DK57" si="194">SUM(DL52:DM52)</f>
        <v>2</v>
      </c>
      <c r="DL52" s="218">
        <v>2</v>
      </c>
      <c r="DM52" s="218">
        <v>0</v>
      </c>
      <c r="DN52" s="218">
        <f t="shared" ref="DN52:DN57" si="195">SUM(DO52:DP52)</f>
        <v>2</v>
      </c>
      <c r="DO52" s="218">
        <v>2</v>
      </c>
      <c r="DP52" s="218">
        <v>0</v>
      </c>
      <c r="DQ52" s="218">
        <f t="shared" ref="DQ52:DQ57" si="196">SUM(DR52:DS52)</f>
        <v>4</v>
      </c>
      <c r="DR52" s="218">
        <v>0</v>
      </c>
      <c r="DS52" s="218">
        <v>4</v>
      </c>
      <c r="DT52" s="218">
        <f t="shared" ref="DT52:DT57" si="197">SUM(DU52:DV52)</f>
        <v>3</v>
      </c>
      <c r="DU52" s="218">
        <v>0</v>
      </c>
      <c r="DV52" s="217">
        <v>3</v>
      </c>
      <c r="DW52" s="218">
        <f t="shared" ref="DW52:DW57" si="198">SUM(DX52:DY52)</f>
        <v>0</v>
      </c>
      <c r="DX52" s="218">
        <v>0</v>
      </c>
      <c r="DY52" s="218">
        <v>0</v>
      </c>
      <c r="DZ52" s="218">
        <f t="shared" ref="DZ52:DZ57" si="199">SUM(EA52:EB52)</f>
        <v>0</v>
      </c>
      <c r="EA52" s="218">
        <v>0</v>
      </c>
      <c r="EB52" s="217">
        <v>0</v>
      </c>
      <c r="EC52" s="218">
        <f t="shared" ref="EC52:EC57" si="200">SUM(ED52:EE52)</f>
        <v>0</v>
      </c>
      <c r="ED52" s="217">
        <v>0</v>
      </c>
      <c r="EE52" s="218">
        <v>0</v>
      </c>
      <c r="EF52" s="218">
        <f t="shared" ref="EF52:EF57" si="201">SUM(EG52:EH52)</f>
        <v>0</v>
      </c>
      <c r="EG52" s="218">
        <v>0</v>
      </c>
      <c r="EH52" s="218">
        <v>0</v>
      </c>
      <c r="EI52" s="218">
        <f t="shared" ref="EI52:EI57" si="202">SUM(EJ52:EK52)</f>
        <v>26</v>
      </c>
      <c r="EJ52" s="218">
        <v>6</v>
      </c>
      <c r="EK52" s="218">
        <v>20</v>
      </c>
      <c r="EL52" s="218">
        <f t="shared" ref="EL52:EL57" si="203">SUM(EM52:EN52)</f>
        <v>0</v>
      </c>
      <c r="EM52" s="218">
        <v>0</v>
      </c>
      <c r="EN52" s="217">
        <v>0</v>
      </c>
    </row>
    <row r="53" spans="1:144" s="208" customFormat="1" ht="19.5" customHeight="1">
      <c r="A53" s="2"/>
      <c r="B53" s="243"/>
      <c r="C53" s="204" t="s">
        <v>76</v>
      </c>
      <c r="D53" s="207">
        <f t="shared" si="65"/>
        <v>24</v>
      </c>
      <c r="E53" s="207">
        <f t="shared" si="158"/>
        <v>10</v>
      </c>
      <c r="F53" s="207">
        <f>L53+R53+X53+AD53+AM53+AS53+AY53+BE53+BK53+BT53+BZ53+CF53+CL53+CR53+CX53+DG53+DM53+DS53+DY53+EE53</f>
        <v>14</v>
      </c>
      <c r="G53" s="207">
        <f t="shared" si="159"/>
        <v>6</v>
      </c>
      <c r="H53" s="207">
        <f t="shared" si="160"/>
        <v>2</v>
      </c>
      <c r="I53" s="207">
        <f t="shared" si="161"/>
        <v>4</v>
      </c>
      <c r="J53" s="207">
        <f t="shared" si="162"/>
        <v>1</v>
      </c>
      <c r="K53" s="207">
        <v>0</v>
      </c>
      <c r="L53" s="205">
        <v>1</v>
      </c>
      <c r="M53" s="207">
        <f t="shared" si="163"/>
        <v>0</v>
      </c>
      <c r="N53" s="207">
        <v>0</v>
      </c>
      <c r="O53" s="205">
        <v>0</v>
      </c>
      <c r="P53" s="207">
        <f t="shared" si="164"/>
        <v>0</v>
      </c>
      <c r="Q53" s="205">
        <v>0</v>
      </c>
      <c r="R53" s="205">
        <v>0</v>
      </c>
      <c r="S53" s="207">
        <f t="shared" si="165"/>
        <v>0</v>
      </c>
      <c r="T53" s="207">
        <v>0</v>
      </c>
      <c r="U53" s="207">
        <v>0</v>
      </c>
      <c r="V53" s="207">
        <f t="shared" si="166"/>
        <v>0</v>
      </c>
      <c r="W53" s="207">
        <v>0</v>
      </c>
      <c r="X53" s="207">
        <v>0</v>
      </c>
      <c r="Y53" s="207">
        <f t="shared" si="167"/>
        <v>0</v>
      </c>
      <c r="Z53" s="207">
        <v>0</v>
      </c>
      <c r="AA53" s="207">
        <v>0</v>
      </c>
      <c r="AB53" s="207">
        <f t="shared" si="168"/>
        <v>3</v>
      </c>
      <c r="AC53" s="207">
        <v>3</v>
      </c>
      <c r="AD53" s="207">
        <v>0</v>
      </c>
      <c r="AE53" s="207">
        <f t="shared" si="169"/>
        <v>0</v>
      </c>
      <c r="AF53" s="207">
        <v>0</v>
      </c>
      <c r="AG53" s="205">
        <v>0</v>
      </c>
      <c r="AH53" s="2"/>
      <c r="AI53" s="243"/>
      <c r="AJ53" s="204" t="s">
        <v>76</v>
      </c>
      <c r="AK53" s="207">
        <f t="shared" si="170"/>
        <v>8</v>
      </c>
      <c r="AL53" s="207">
        <v>5</v>
      </c>
      <c r="AM53" s="205">
        <v>3</v>
      </c>
      <c r="AN53" s="207">
        <f t="shared" si="171"/>
        <v>0</v>
      </c>
      <c r="AO53" s="207">
        <v>0</v>
      </c>
      <c r="AP53" s="207">
        <v>0</v>
      </c>
      <c r="AQ53" s="207">
        <f t="shared" si="172"/>
        <v>0</v>
      </c>
      <c r="AR53" s="207">
        <v>0</v>
      </c>
      <c r="AS53" s="207">
        <v>0</v>
      </c>
      <c r="AT53" s="207">
        <f t="shared" si="173"/>
        <v>0</v>
      </c>
      <c r="AU53" s="207">
        <v>0</v>
      </c>
      <c r="AV53" s="205">
        <v>0</v>
      </c>
      <c r="AW53" s="207">
        <f t="shared" si="174"/>
        <v>0</v>
      </c>
      <c r="AX53" s="207">
        <v>0</v>
      </c>
      <c r="AY53" s="205">
        <v>0</v>
      </c>
      <c r="AZ53" s="207">
        <f t="shared" si="175"/>
        <v>0</v>
      </c>
      <c r="BA53" s="207">
        <v>0</v>
      </c>
      <c r="BB53" s="205">
        <v>0</v>
      </c>
      <c r="BC53" s="207">
        <f t="shared" si="176"/>
        <v>1</v>
      </c>
      <c r="BD53" s="207">
        <v>0</v>
      </c>
      <c r="BE53" s="207">
        <v>1</v>
      </c>
      <c r="BF53" s="207">
        <f t="shared" si="177"/>
        <v>0</v>
      </c>
      <c r="BG53" s="207">
        <v>0</v>
      </c>
      <c r="BH53" s="207">
        <v>0</v>
      </c>
      <c r="BI53" s="207">
        <f t="shared" si="178"/>
        <v>2</v>
      </c>
      <c r="BJ53" s="205">
        <v>0</v>
      </c>
      <c r="BK53" s="207">
        <v>2</v>
      </c>
      <c r="BL53" s="207">
        <f t="shared" si="179"/>
        <v>1</v>
      </c>
      <c r="BM53" s="207">
        <v>0</v>
      </c>
      <c r="BN53" s="205">
        <v>1</v>
      </c>
      <c r="BO53" s="2"/>
      <c r="BP53" s="243"/>
      <c r="BQ53" s="204" t="s">
        <v>76</v>
      </c>
      <c r="BR53" s="207">
        <f t="shared" si="180"/>
        <v>0</v>
      </c>
      <c r="BS53" s="207">
        <v>0</v>
      </c>
      <c r="BT53" s="207">
        <v>0</v>
      </c>
      <c r="BU53" s="207">
        <f t="shared" si="181"/>
        <v>0</v>
      </c>
      <c r="BV53" s="207">
        <v>0</v>
      </c>
      <c r="BW53" s="207">
        <v>0</v>
      </c>
      <c r="BX53" s="207">
        <f t="shared" si="182"/>
        <v>0</v>
      </c>
      <c r="BY53" s="207">
        <v>0</v>
      </c>
      <c r="BZ53" s="207">
        <v>0</v>
      </c>
      <c r="CA53" s="207">
        <f t="shared" si="183"/>
        <v>0</v>
      </c>
      <c r="CB53" s="207">
        <v>0</v>
      </c>
      <c r="CC53" s="207">
        <v>0</v>
      </c>
      <c r="CD53" s="207">
        <f t="shared" si="184"/>
        <v>0</v>
      </c>
      <c r="CE53" s="207">
        <v>0</v>
      </c>
      <c r="CF53" s="207">
        <v>0</v>
      </c>
      <c r="CG53" s="207">
        <f t="shared" si="185"/>
        <v>0</v>
      </c>
      <c r="CH53" s="207">
        <v>0</v>
      </c>
      <c r="CI53" s="205">
        <v>0</v>
      </c>
      <c r="CJ53" s="207">
        <f t="shared" si="186"/>
        <v>1</v>
      </c>
      <c r="CK53" s="207">
        <v>0</v>
      </c>
      <c r="CL53" s="207">
        <v>1</v>
      </c>
      <c r="CM53" s="207">
        <f t="shared" si="187"/>
        <v>1</v>
      </c>
      <c r="CN53" s="205">
        <v>0</v>
      </c>
      <c r="CO53" s="205">
        <v>1</v>
      </c>
      <c r="CP53" s="207">
        <f t="shared" si="188"/>
        <v>0</v>
      </c>
      <c r="CQ53" s="207">
        <v>0</v>
      </c>
      <c r="CR53" s="207">
        <v>0</v>
      </c>
      <c r="CS53" s="207">
        <f t="shared" si="189"/>
        <v>0</v>
      </c>
      <c r="CT53" s="205">
        <v>0</v>
      </c>
      <c r="CU53" s="207">
        <v>0</v>
      </c>
      <c r="CV53" s="207">
        <f t="shared" si="190"/>
        <v>0</v>
      </c>
      <c r="CW53" s="207">
        <v>0</v>
      </c>
      <c r="CX53" s="207">
        <v>0</v>
      </c>
      <c r="CY53" s="207">
        <f t="shared" si="191"/>
        <v>0</v>
      </c>
      <c r="CZ53" s="207">
        <v>0</v>
      </c>
      <c r="DA53" s="205">
        <v>0</v>
      </c>
      <c r="DB53" s="2"/>
      <c r="DC53" s="243"/>
      <c r="DD53" s="204" t="s">
        <v>76</v>
      </c>
      <c r="DE53" s="207">
        <f t="shared" si="192"/>
        <v>5</v>
      </c>
      <c r="DF53" s="207">
        <v>0</v>
      </c>
      <c r="DG53" s="207">
        <v>5</v>
      </c>
      <c r="DH53" s="207">
        <f t="shared" si="193"/>
        <v>2</v>
      </c>
      <c r="DI53" s="207">
        <v>0</v>
      </c>
      <c r="DJ53" s="207">
        <v>2</v>
      </c>
      <c r="DK53" s="207">
        <f t="shared" si="194"/>
        <v>0</v>
      </c>
      <c r="DL53" s="207">
        <v>0</v>
      </c>
      <c r="DM53" s="207">
        <v>0</v>
      </c>
      <c r="DN53" s="207">
        <f t="shared" si="195"/>
        <v>0</v>
      </c>
      <c r="DO53" s="207">
        <v>0</v>
      </c>
      <c r="DP53" s="207">
        <v>0</v>
      </c>
      <c r="DQ53" s="207">
        <f t="shared" si="196"/>
        <v>0</v>
      </c>
      <c r="DR53" s="207">
        <v>0</v>
      </c>
      <c r="DS53" s="207">
        <v>0</v>
      </c>
      <c r="DT53" s="207">
        <f t="shared" si="197"/>
        <v>0</v>
      </c>
      <c r="DU53" s="207">
        <v>0</v>
      </c>
      <c r="DV53" s="205">
        <v>0</v>
      </c>
      <c r="DW53" s="207">
        <f t="shared" si="198"/>
        <v>3</v>
      </c>
      <c r="DX53" s="207">
        <v>2</v>
      </c>
      <c r="DY53" s="207">
        <v>1</v>
      </c>
      <c r="DZ53" s="207">
        <f t="shared" si="199"/>
        <v>2</v>
      </c>
      <c r="EA53" s="207">
        <v>2</v>
      </c>
      <c r="EB53" s="205">
        <v>0</v>
      </c>
      <c r="EC53" s="207">
        <f t="shared" si="200"/>
        <v>0</v>
      </c>
      <c r="ED53" s="207">
        <v>0</v>
      </c>
      <c r="EE53" s="207">
        <v>0</v>
      </c>
      <c r="EF53" s="207">
        <f t="shared" si="201"/>
        <v>0</v>
      </c>
      <c r="EG53" s="207">
        <v>0</v>
      </c>
      <c r="EH53" s="207">
        <v>0</v>
      </c>
      <c r="EI53" s="207">
        <f t="shared" si="202"/>
        <v>23</v>
      </c>
      <c r="EJ53" s="207">
        <v>10</v>
      </c>
      <c r="EK53" s="207">
        <v>13</v>
      </c>
      <c r="EL53" s="207">
        <f t="shared" si="203"/>
        <v>1</v>
      </c>
      <c r="EM53" s="207">
        <v>0</v>
      </c>
      <c r="EN53" s="205">
        <v>1</v>
      </c>
    </row>
    <row r="54" spans="1:144" s="208" customFormat="1" ht="19.5" customHeight="1">
      <c r="A54" s="2"/>
      <c r="B54" s="277"/>
      <c r="C54" s="204" t="s">
        <v>77</v>
      </c>
      <c r="D54" s="207">
        <f t="shared" si="65"/>
        <v>8</v>
      </c>
      <c r="E54" s="207">
        <f t="shared" si="158"/>
        <v>4</v>
      </c>
      <c r="F54" s="207">
        <f t="shared" ref="F54:F57" si="204">L54+R54+X54+AD54+AM54+AS54+AY54+BE54+BK54+BT54+BZ54+CF54+CL54+CR54+CX54+DG54+DM54+DS54+DY54+EE54</f>
        <v>4</v>
      </c>
      <c r="G54" s="207">
        <f t="shared" si="159"/>
        <v>2</v>
      </c>
      <c r="H54" s="207">
        <f t="shared" si="160"/>
        <v>1</v>
      </c>
      <c r="I54" s="207">
        <f t="shared" si="161"/>
        <v>1</v>
      </c>
      <c r="J54" s="207">
        <f t="shared" si="162"/>
        <v>3</v>
      </c>
      <c r="K54" s="207">
        <v>2</v>
      </c>
      <c r="L54" s="205">
        <v>1</v>
      </c>
      <c r="M54" s="207">
        <f t="shared" si="163"/>
        <v>0</v>
      </c>
      <c r="N54" s="207">
        <v>0</v>
      </c>
      <c r="O54" s="205">
        <v>0</v>
      </c>
      <c r="P54" s="207">
        <f t="shared" si="164"/>
        <v>0</v>
      </c>
      <c r="Q54" s="205">
        <v>0</v>
      </c>
      <c r="R54" s="205">
        <v>0</v>
      </c>
      <c r="S54" s="207">
        <f t="shared" si="165"/>
        <v>0</v>
      </c>
      <c r="T54" s="207">
        <v>0</v>
      </c>
      <c r="U54" s="207">
        <v>0</v>
      </c>
      <c r="V54" s="207">
        <f t="shared" si="166"/>
        <v>0</v>
      </c>
      <c r="W54" s="207">
        <v>0</v>
      </c>
      <c r="X54" s="207">
        <v>0</v>
      </c>
      <c r="Y54" s="207">
        <f t="shared" si="167"/>
        <v>0</v>
      </c>
      <c r="Z54" s="207">
        <v>0</v>
      </c>
      <c r="AA54" s="207">
        <v>0</v>
      </c>
      <c r="AB54" s="207">
        <f t="shared" si="168"/>
        <v>1</v>
      </c>
      <c r="AC54" s="207">
        <v>1</v>
      </c>
      <c r="AD54" s="207">
        <v>0</v>
      </c>
      <c r="AE54" s="207">
        <f t="shared" si="169"/>
        <v>1</v>
      </c>
      <c r="AF54" s="207">
        <v>1</v>
      </c>
      <c r="AG54" s="205">
        <v>0</v>
      </c>
      <c r="AH54" s="2"/>
      <c r="AI54" s="277"/>
      <c r="AJ54" s="204" t="s">
        <v>77</v>
      </c>
      <c r="AK54" s="207">
        <f t="shared" si="170"/>
        <v>1</v>
      </c>
      <c r="AL54" s="207">
        <v>1</v>
      </c>
      <c r="AM54" s="205">
        <v>0</v>
      </c>
      <c r="AN54" s="207">
        <f t="shared" si="171"/>
        <v>0</v>
      </c>
      <c r="AO54" s="207">
        <v>0</v>
      </c>
      <c r="AP54" s="207">
        <v>0</v>
      </c>
      <c r="AQ54" s="207">
        <f t="shared" si="172"/>
        <v>0</v>
      </c>
      <c r="AR54" s="207">
        <v>0</v>
      </c>
      <c r="AS54" s="207">
        <v>0</v>
      </c>
      <c r="AT54" s="207">
        <f t="shared" si="173"/>
        <v>0</v>
      </c>
      <c r="AU54" s="207">
        <v>0</v>
      </c>
      <c r="AV54" s="205">
        <v>0</v>
      </c>
      <c r="AW54" s="207">
        <f t="shared" si="174"/>
        <v>0</v>
      </c>
      <c r="AX54" s="207">
        <v>0</v>
      </c>
      <c r="AY54" s="205">
        <v>0</v>
      </c>
      <c r="AZ54" s="207">
        <f t="shared" si="175"/>
        <v>0</v>
      </c>
      <c r="BA54" s="207">
        <v>0</v>
      </c>
      <c r="BB54" s="205">
        <v>0</v>
      </c>
      <c r="BC54" s="207">
        <f t="shared" si="176"/>
        <v>0</v>
      </c>
      <c r="BD54" s="207">
        <v>0</v>
      </c>
      <c r="BE54" s="207">
        <v>0</v>
      </c>
      <c r="BF54" s="207">
        <f t="shared" si="177"/>
        <v>0</v>
      </c>
      <c r="BG54" s="207">
        <v>0</v>
      </c>
      <c r="BH54" s="207">
        <v>0</v>
      </c>
      <c r="BI54" s="207">
        <f t="shared" si="178"/>
        <v>0</v>
      </c>
      <c r="BJ54" s="205">
        <v>0</v>
      </c>
      <c r="BK54" s="207">
        <v>0</v>
      </c>
      <c r="BL54" s="207">
        <f t="shared" si="179"/>
        <v>0</v>
      </c>
      <c r="BM54" s="207">
        <v>0</v>
      </c>
      <c r="BN54" s="205">
        <v>0</v>
      </c>
      <c r="BO54" s="2"/>
      <c r="BP54" s="277"/>
      <c r="BQ54" s="204" t="s">
        <v>77</v>
      </c>
      <c r="BR54" s="207">
        <f t="shared" si="180"/>
        <v>0</v>
      </c>
      <c r="BS54" s="207">
        <v>0</v>
      </c>
      <c r="BT54" s="207">
        <v>0</v>
      </c>
      <c r="BU54" s="207">
        <f t="shared" si="181"/>
        <v>0</v>
      </c>
      <c r="BV54" s="207">
        <v>0</v>
      </c>
      <c r="BW54" s="207">
        <v>0</v>
      </c>
      <c r="BX54" s="207">
        <f t="shared" si="182"/>
        <v>0</v>
      </c>
      <c r="BY54" s="207">
        <v>0</v>
      </c>
      <c r="BZ54" s="207">
        <v>0</v>
      </c>
      <c r="CA54" s="207">
        <f t="shared" si="183"/>
        <v>0</v>
      </c>
      <c r="CB54" s="207">
        <v>0</v>
      </c>
      <c r="CC54" s="207">
        <v>0</v>
      </c>
      <c r="CD54" s="207">
        <f t="shared" si="184"/>
        <v>0</v>
      </c>
      <c r="CE54" s="207">
        <v>0</v>
      </c>
      <c r="CF54" s="207">
        <v>0</v>
      </c>
      <c r="CG54" s="207">
        <f t="shared" si="185"/>
        <v>0</v>
      </c>
      <c r="CH54" s="207">
        <v>0</v>
      </c>
      <c r="CI54" s="205">
        <v>0</v>
      </c>
      <c r="CJ54" s="207">
        <f t="shared" si="186"/>
        <v>1</v>
      </c>
      <c r="CK54" s="207">
        <v>0</v>
      </c>
      <c r="CL54" s="207">
        <v>1</v>
      </c>
      <c r="CM54" s="207">
        <f t="shared" si="187"/>
        <v>1</v>
      </c>
      <c r="CN54" s="205">
        <v>0</v>
      </c>
      <c r="CO54" s="205">
        <v>1</v>
      </c>
      <c r="CP54" s="207">
        <f t="shared" si="188"/>
        <v>0</v>
      </c>
      <c r="CQ54" s="207">
        <v>0</v>
      </c>
      <c r="CR54" s="207">
        <v>0</v>
      </c>
      <c r="CS54" s="207">
        <f t="shared" si="189"/>
        <v>0</v>
      </c>
      <c r="CT54" s="205">
        <v>0</v>
      </c>
      <c r="CU54" s="207">
        <v>0</v>
      </c>
      <c r="CV54" s="207">
        <f t="shared" si="190"/>
        <v>0</v>
      </c>
      <c r="CW54" s="207">
        <v>0</v>
      </c>
      <c r="CX54" s="207">
        <v>0</v>
      </c>
      <c r="CY54" s="207">
        <f t="shared" si="191"/>
        <v>0</v>
      </c>
      <c r="CZ54" s="207">
        <v>0</v>
      </c>
      <c r="DA54" s="205">
        <v>0</v>
      </c>
      <c r="DB54" s="2"/>
      <c r="DC54" s="277"/>
      <c r="DD54" s="204" t="s">
        <v>77</v>
      </c>
      <c r="DE54" s="207">
        <f t="shared" si="192"/>
        <v>2</v>
      </c>
      <c r="DF54" s="207">
        <v>0</v>
      </c>
      <c r="DG54" s="207">
        <v>2</v>
      </c>
      <c r="DH54" s="207">
        <f t="shared" si="193"/>
        <v>0</v>
      </c>
      <c r="DI54" s="207">
        <v>0</v>
      </c>
      <c r="DJ54" s="207">
        <v>0</v>
      </c>
      <c r="DK54" s="207">
        <f t="shared" si="194"/>
        <v>0</v>
      </c>
      <c r="DL54" s="207">
        <v>0</v>
      </c>
      <c r="DM54" s="207">
        <v>0</v>
      </c>
      <c r="DN54" s="207">
        <f t="shared" si="195"/>
        <v>0</v>
      </c>
      <c r="DO54" s="207">
        <v>0</v>
      </c>
      <c r="DP54" s="207">
        <v>0</v>
      </c>
      <c r="DQ54" s="207">
        <f t="shared" si="196"/>
        <v>0</v>
      </c>
      <c r="DR54" s="207">
        <v>0</v>
      </c>
      <c r="DS54" s="207">
        <v>0</v>
      </c>
      <c r="DT54" s="207">
        <f t="shared" si="197"/>
        <v>0</v>
      </c>
      <c r="DU54" s="207">
        <v>0</v>
      </c>
      <c r="DV54" s="205">
        <v>0</v>
      </c>
      <c r="DW54" s="207">
        <f t="shared" si="198"/>
        <v>0</v>
      </c>
      <c r="DX54" s="207">
        <v>0</v>
      </c>
      <c r="DY54" s="207">
        <v>0</v>
      </c>
      <c r="DZ54" s="207">
        <f t="shared" si="199"/>
        <v>0</v>
      </c>
      <c r="EA54" s="207">
        <v>0</v>
      </c>
      <c r="EB54" s="205">
        <v>0</v>
      </c>
      <c r="EC54" s="207">
        <f t="shared" si="200"/>
        <v>0</v>
      </c>
      <c r="ED54" s="207">
        <v>0</v>
      </c>
      <c r="EE54" s="207">
        <v>0</v>
      </c>
      <c r="EF54" s="207">
        <f t="shared" si="201"/>
        <v>0</v>
      </c>
      <c r="EG54" s="207">
        <v>0</v>
      </c>
      <c r="EH54" s="207">
        <v>0</v>
      </c>
      <c r="EI54" s="207">
        <f t="shared" si="202"/>
        <v>8</v>
      </c>
      <c r="EJ54" s="207">
        <v>4</v>
      </c>
      <c r="EK54" s="207">
        <v>4</v>
      </c>
      <c r="EL54" s="207">
        <f t="shared" si="203"/>
        <v>0</v>
      </c>
      <c r="EM54" s="207">
        <v>0</v>
      </c>
      <c r="EN54" s="205">
        <v>0</v>
      </c>
    </row>
    <row r="55" spans="1:144" s="208" customFormat="1" ht="19.5" customHeight="1">
      <c r="A55" s="2"/>
      <c r="B55" s="227"/>
      <c r="C55" s="204" t="s">
        <v>78</v>
      </c>
      <c r="D55" s="207">
        <f t="shared" si="65"/>
        <v>58</v>
      </c>
      <c r="E55" s="207">
        <f t="shared" si="158"/>
        <v>32</v>
      </c>
      <c r="F55" s="207">
        <f t="shared" si="204"/>
        <v>26</v>
      </c>
      <c r="G55" s="207">
        <f t="shared" si="159"/>
        <v>17</v>
      </c>
      <c r="H55" s="207">
        <f t="shared" si="160"/>
        <v>9</v>
      </c>
      <c r="I55" s="207">
        <f t="shared" si="161"/>
        <v>8</v>
      </c>
      <c r="J55" s="207">
        <f t="shared" si="162"/>
        <v>2</v>
      </c>
      <c r="K55" s="207">
        <v>1</v>
      </c>
      <c r="L55" s="205">
        <v>1</v>
      </c>
      <c r="M55" s="207">
        <f t="shared" si="163"/>
        <v>0</v>
      </c>
      <c r="N55" s="207">
        <v>0</v>
      </c>
      <c r="O55" s="205">
        <v>0</v>
      </c>
      <c r="P55" s="207">
        <f t="shared" si="164"/>
        <v>0</v>
      </c>
      <c r="Q55" s="205">
        <v>0</v>
      </c>
      <c r="R55" s="205">
        <v>0</v>
      </c>
      <c r="S55" s="207">
        <f t="shared" si="165"/>
        <v>0</v>
      </c>
      <c r="T55" s="207">
        <v>0</v>
      </c>
      <c r="U55" s="207">
        <v>0</v>
      </c>
      <c r="V55" s="207">
        <f t="shared" si="166"/>
        <v>0</v>
      </c>
      <c r="W55" s="207">
        <v>0</v>
      </c>
      <c r="X55" s="207">
        <v>0</v>
      </c>
      <c r="Y55" s="207">
        <f t="shared" si="167"/>
        <v>0</v>
      </c>
      <c r="Z55" s="207">
        <v>0</v>
      </c>
      <c r="AA55" s="207">
        <v>0</v>
      </c>
      <c r="AB55" s="207">
        <f t="shared" si="168"/>
        <v>5</v>
      </c>
      <c r="AC55" s="207">
        <v>5</v>
      </c>
      <c r="AD55" s="207">
        <v>0</v>
      </c>
      <c r="AE55" s="207">
        <f t="shared" si="169"/>
        <v>2</v>
      </c>
      <c r="AF55" s="207">
        <v>2</v>
      </c>
      <c r="AG55" s="205">
        <v>0</v>
      </c>
      <c r="AH55" s="2"/>
      <c r="AI55" s="227"/>
      <c r="AJ55" s="204" t="s">
        <v>78</v>
      </c>
      <c r="AK55" s="207">
        <f t="shared" si="170"/>
        <v>29</v>
      </c>
      <c r="AL55" s="207">
        <v>16</v>
      </c>
      <c r="AM55" s="205">
        <v>13</v>
      </c>
      <c r="AN55" s="207">
        <f t="shared" si="171"/>
        <v>4</v>
      </c>
      <c r="AO55" s="207">
        <v>2</v>
      </c>
      <c r="AP55" s="207">
        <v>2</v>
      </c>
      <c r="AQ55" s="207">
        <f t="shared" si="172"/>
        <v>0</v>
      </c>
      <c r="AR55" s="207">
        <v>0</v>
      </c>
      <c r="AS55" s="205">
        <v>0</v>
      </c>
      <c r="AT55" s="207">
        <f t="shared" si="173"/>
        <v>0</v>
      </c>
      <c r="AU55" s="207">
        <v>0</v>
      </c>
      <c r="AV55" s="205">
        <v>0</v>
      </c>
      <c r="AW55" s="207">
        <f t="shared" si="174"/>
        <v>0</v>
      </c>
      <c r="AX55" s="207">
        <v>0</v>
      </c>
      <c r="AY55" s="205">
        <v>0</v>
      </c>
      <c r="AZ55" s="207">
        <f t="shared" si="175"/>
        <v>0</v>
      </c>
      <c r="BA55" s="207">
        <v>0</v>
      </c>
      <c r="BB55" s="205">
        <v>0</v>
      </c>
      <c r="BC55" s="207">
        <f t="shared" si="176"/>
        <v>6</v>
      </c>
      <c r="BD55" s="207">
        <v>4</v>
      </c>
      <c r="BE55" s="207">
        <v>2</v>
      </c>
      <c r="BF55" s="207">
        <f t="shared" si="177"/>
        <v>2</v>
      </c>
      <c r="BG55" s="207">
        <v>1</v>
      </c>
      <c r="BH55" s="207">
        <v>1</v>
      </c>
      <c r="BI55" s="207">
        <f t="shared" si="178"/>
        <v>7</v>
      </c>
      <c r="BJ55" s="205">
        <v>2</v>
      </c>
      <c r="BK55" s="207">
        <v>5</v>
      </c>
      <c r="BL55" s="207">
        <f t="shared" si="179"/>
        <v>2</v>
      </c>
      <c r="BM55" s="207">
        <v>1</v>
      </c>
      <c r="BN55" s="205">
        <v>1</v>
      </c>
      <c r="BO55" s="2"/>
      <c r="BP55" s="227"/>
      <c r="BQ55" s="204" t="s">
        <v>78</v>
      </c>
      <c r="BR55" s="207">
        <f t="shared" si="180"/>
        <v>0</v>
      </c>
      <c r="BS55" s="207">
        <v>0</v>
      </c>
      <c r="BT55" s="207">
        <v>0</v>
      </c>
      <c r="BU55" s="207">
        <f t="shared" si="181"/>
        <v>0</v>
      </c>
      <c r="BV55" s="207">
        <v>0</v>
      </c>
      <c r="BW55" s="207">
        <v>0</v>
      </c>
      <c r="BX55" s="207">
        <f t="shared" si="182"/>
        <v>0</v>
      </c>
      <c r="BY55" s="207">
        <v>0</v>
      </c>
      <c r="BZ55" s="207">
        <v>0</v>
      </c>
      <c r="CA55" s="207">
        <f t="shared" si="183"/>
        <v>0</v>
      </c>
      <c r="CB55" s="207">
        <v>0</v>
      </c>
      <c r="CC55" s="207">
        <v>0</v>
      </c>
      <c r="CD55" s="207">
        <f t="shared" si="184"/>
        <v>0</v>
      </c>
      <c r="CE55" s="205">
        <v>0</v>
      </c>
      <c r="CF55" s="207">
        <v>0</v>
      </c>
      <c r="CG55" s="207">
        <f t="shared" si="185"/>
        <v>0</v>
      </c>
      <c r="CH55" s="207">
        <v>0</v>
      </c>
      <c r="CI55" s="205">
        <v>0</v>
      </c>
      <c r="CJ55" s="207">
        <f t="shared" si="186"/>
        <v>3</v>
      </c>
      <c r="CK55" s="207">
        <v>1</v>
      </c>
      <c r="CL55" s="207">
        <v>2</v>
      </c>
      <c r="CM55" s="207">
        <f t="shared" si="187"/>
        <v>3</v>
      </c>
      <c r="CN55" s="205">
        <v>1</v>
      </c>
      <c r="CO55" s="205">
        <v>2</v>
      </c>
      <c r="CP55" s="207">
        <f t="shared" si="188"/>
        <v>0</v>
      </c>
      <c r="CQ55" s="207">
        <v>0</v>
      </c>
      <c r="CR55" s="207">
        <v>0</v>
      </c>
      <c r="CS55" s="207">
        <f t="shared" si="189"/>
        <v>0</v>
      </c>
      <c r="CT55" s="205">
        <v>0</v>
      </c>
      <c r="CU55" s="207">
        <v>0</v>
      </c>
      <c r="CV55" s="207">
        <f t="shared" si="190"/>
        <v>0</v>
      </c>
      <c r="CW55" s="207">
        <v>0</v>
      </c>
      <c r="CX55" s="207">
        <v>0</v>
      </c>
      <c r="CY55" s="207">
        <f t="shared" si="191"/>
        <v>0</v>
      </c>
      <c r="CZ55" s="207">
        <v>0</v>
      </c>
      <c r="DA55" s="205">
        <v>0</v>
      </c>
      <c r="DB55" s="2"/>
      <c r="DC55" s="227"/>
      <c r="DD55" s="204" t="s">
        <v>78</v>
      </c>
      <c r="DE55" s="207">
        <f t="shared" si="192"/>
        <v>2</v>
      </c>
      <c r="DF55" s="207">
        <v>0</v>
      </c>
      <c r="DG55" s="207">
        <v>2</v>
      </c>
      <c r="DH55" s="207">
        <f t="shared" si="193"/>
        <v>1</v>
      </c>
      <c r="DI55" s="207">
        <v>0</v>
      </c>
      <c r="DJ55" s="207">
        <v>1</v>
      </c>
      <c r="DK55" s="207">
        <f t="shared" si="194"/>
        <v>0</v>
      </c>
      <c r="DL55" s="207">
        <v>0</v>
      </c>
      <c r="DM55" s="207">
        <v>0</v>
      </c>
      <c r="DN55" s="207">
        <f t="shared" si="195"/>
        <v>0</v>
      </c>
      <c r="DO55" s="207">
        <v>0</v>
      </c>
      <c r="DP55" s="207">
        <v>0</v>
      </c>
      <c r="DQ55" s="207">
        <f t="shared" si="196"/>
        <v>2</v>
      </c>
      <c r="DR55" s="207">
        <v>1</v>
      </c>
      <c r="DS55" s="207">
        <v>1</v>
      </c>
      <c r="DT55" s="207">
        <f t="shared" si="197"/>
        <v>1</v>
      </c>
      <c r="DU55" s="205">
        <v>0</v>
      </c>
      <c r="DV55" s="205">
        <v>1</v>
      </c>
      <c r="DW55" s="207">
        <f t="shared" si="198"/>
        <v>2</v>
      </c>
      <c r="DX55" s="207">
        <v>2</v>
      </c>
      <c r="DY55" s="207">
        <v>0</v>
      </c>
      <c r="DZ55" s="207">
        <f t="shared" si="199"/>
        <v>2</v>
      </c>
      <c r="EA55" s="207">
        <v>2</v>
      </c>
      <c r="EB55" s="205">
        <v>0</v>
      </c>
      <c r="EC55" s="207">
        <f t="shared" si="200"/>
        <v>0</v>
      </c>
      <c r="ED55" s="207">
        <v>0</v>
      </c>
      <c r="EE55" s="207">
        <v>0</v>
      </c>
      <c r="EF55" s="207">
        <f t="shared" si="201"/>
        <v>0</v>
      </c>
      <c r="EG55" s="207">
        <v>0</v>
      </c>
      <c r="EH55" s="207">
        <v>0</v>
      </c>
      <c r="EI55" s="207">
        <f t="shared" si="202"/>
        <v>56</v>
      </c>
      <c r="EJ55" s="207">
        <v>30</v>
      </c>
      <c r="EK55" s="207">
        <v>26</v>
      </c>
      <c r="EL55" s="207">
        <f t="shared" si="203"/>
        <v>0</v>
      </c>
      <c r="EM55" s="207">
        <v>0</v>
      </c>
      <c r="EN55" s="205">
        <v>0</v>
      </c>
    </row>
    <row r="56" spans="1:144" s="208" customFormat="1" ht="19.5" customHeight="1">
      <c r="A56" s="2"/>
      <c r="B56" s="227"/>
      <c r="C56" s="204" t="s">
        <v>79</v>
      </c>
      <c r="D56" s="207">
        <f t="shared" si="65"/>
        <v>0</v>
      </c>
      <c r="E56" s="207">
        <f t="shared" si="158"/>
        <v>0</v>
      </c>
      <c r="F56" s="207">
        <f t="shared" si="204"/>
        <v>0</v>
      </c>
      <c r="G56" s="207">
        <f t="shared" si="159"/>
        <v>0</v>
      </c>
      <c r="H56" s="207">
        <f t="shared" si="160"/>
        <v>0</v>
      </c>
      <c r="I56" s="205">
        <f t="shared" si="161"/>
        <v>0</v>
      </c>
      <c r="J56" s="207">
        <f t="shared" si="162"/>
        <v>0</v>
      </c>
      <c r="K56" s="207">
        <v>0</v>
      </c>
      <c r="L56" s="207">
        <v>0</v>
      </c>
      <c r="M56" s="207">
        <f t="shared" si="163"/>
        <v>0</v>
      </c>
      <c r="N56" s="207">
        <v>0</v>
      </c>
      <c r="O56" s="205">
        <v>0</v>
      </c>
      <c r="P56" s="207">
        <f t="shared" si="164"/>
        <v>0</v>
      </c>
      <c r="Q56" s="207">
        <v>0</v>
      </c>
      <c r="R56" s="207">
        <v>0</v>
      </c>
      <c r="S56" s="207">
        <f t="shared" si="165"/>
        <v>0</v>
      </c>
      <c r="T56" s="207">
        <v>0</v>
      </c>
      <c r="U56" s="207">
        <v>0</v>
      </c>
      <c r="V56" s="207">
        <f t="shared" si="166"/>
        <v>0</v>
      </c>
      <c r="W56" s="207">
        <v>0</v>
      </c>
      <c r="X56" s="207">
        <v>0</v>
      </c>
      <c r="Y56" s="207">
        <f t="shared" si="167"/>
        <v>0</v>
      </c>
      <c r="Z56" s="207">
        <v>0</v>
      </c>
      <c r="AA56" s="207">
        <v>0</v>
      </c>
      <c r="AB56" s="207">
        <f t="shared" si="168"/>
        <v>0</v>
      </c>
      <c r="AC56" s="207">
        <v>0</v>
      </c>
      <c r="AD56" s="207">
        <v>0</v>
      </c>
      <c r="AE56" s="207">
        <f t="shared" si="169"/>
        <v>0</v>
      </c>
      <c r="AF56" s="207">
        <v>0</v>
      </c>
      <c r="AG56" s="205">
        <v>0</v>
      </c>
      <c r="AH56" s="2"/>
      <c r="AI56" s="227"/>
      <c r="AJ56" s="204" t="s">
        <v>79</v>
      </c>
      <c r="AK56" s="207">
        <f t="shared" si="170"/>
        <v>0</v>
      </c>
      <c r="AL56" s="207">
        <v>0</v>
      </c>
      <c r="AM56" s="207">
        <v>0</v>
      </c>
      <c r="AN56" s="207">
        <f t="shared" si="171"/>
        <v>0</v>
      </c>
      <c r="AO56" s="207">
        <v>0</v>
      </c>
      <c r="AP56" s="207">
        <v>0</v>
      </c>
      <c r="AQ56" s="207">
        <f t="shared" si="172"/>
        <v>0</v>
      </c>
      <c r="AR56" s="207">
        <v>0</v>
      </c>
      <c r="AS56" s="207">
        <v>0</v>
      </c>
      <c r="AT56" s="207">
        <f t="shared" si="173"/>
        <v>0</v>
      </c>
      <c r="AU56" s="207">
        <v>0</v>
      </c>
      <c r="AV56" s="205">
        <v>0</v>
      </c>
      <c r="AW56" s="207">
        <f t="shared" si="174"/>
        <v>0</v>
      </c>
      <c r="AX56" s="207">
        <v>0</v>
      </c>
      <c r="AY56" s="205">
        <v>0</v>
      </c>
      <c r="AZ56" s="207">
        <f t="shared" si="175"/>
        <v>0</v>
      </c>
      <c r="BA56" s="207">
        <v>0</v>
      </c>
      <c r="BB56" s="205">
        <v>0</v>
      </c>
      <c r="BC56" s="207">
        <f t="shared" si="176"/>
        <v>0</v>
      </c>
      <c r="BD56" s="207">
        <v>0</v>
      </c>
      <c r="BE56" s="207">
        <v>0</v>
      </c>
      <c r="BF56" s="207">
        <f t="shared" si="177"/>
        <v>0</v>
      </c>
      <c r="BG56" s="207">
        <v>0</v>
      </c>
      <c r="BH56" s="207">
        <v>0</v>
      </c>
      <c r="BI56" s="207">
        <f t="shared" si="178"/>
        <v>0</v>
      </c>
      <c r="BJ56" s="207">
        <v>0</v>
      </c>
      <c r="BK56" s="207">
        <v>0</v>
      </c>
      <c r="BL56" s="207">
        <f t="shared" si="179"/>
        <v>0</v>
      </c>
      <c r="BM56" s="207">
        <v>0</v>
      </c>
      <c r="BN56" s="205">
        <v>0</v>
      </c>
      <c r="BO56" s="2"/>
      <c r="BP56" s="227"/>
      <c r="BQ56" s="204" t="s">
        <v>79</v>
      </c>
      <c r="BR56" s="207">
        <f t="shared" si="180"/>
        <v>0</v>
      </c>
      <c r="BS56" s="207">
        <v>0</v>
      </c>
      <c r="BT56" s="207">
        <v>0</v>
      </c>
      <c r="BU56" s="207">
        <f t="shared" si="181"/>
        <v>0</v>
      </c>
      <c r="BV56" s="207">
        <v>0</v>
      </c>
      <c r="BW56" s="207">
        <v>0</v>
      </c>
      <c r="BX56" s="207">
        <f t="shared" si="182"/>
        <v>0</v>
      </c>
      <c r="BY56" s="207">
        <v>0</v>
      </c>
      <c r="BZ56" s="207">
        <v>0</v>
      </c>
      <c r="CA56" s="207">
        <f t="shared" si="183"/>
        <v>0</v>
      </c>
      <c r="CB56" s="207">
        <v>0</v>
      </c>
      <c r="CC56" s="207">
        <v>0</v>
      </c>
      <c r="CD56" s="207">
        <f t="shared" si="184"/>
        <v>0</v>
      </c>
      <c r="CE56" s="207">
        <v>0</v>
      </c>
      <c r="CF56" s="207">
        <v>0</v>
      </c>
      <c r="CG56" s="207">
        <f t="shared" si="185"/>
        <v>0</v>
      </c>
      <c r="CH56" s="207">
        <v>0</v>
      </c>
      <c r="CI56" s="205">
        <v>0</v>
      </c>
      <c r="CJ56" s="207">
        <f t="shared" si="186"/>
        <v>0</v>
      </c>
      <c r="CK56" s="207">
        <v>0</v>
      </c>
      <c r="CL56" s="207">
        <v>0</v>
      </c>
      <c r="CM56" s="207">
        <f t="shared" si="187"/>
        <v>0</v>
      </c>
      <c r="CN56" s="207">
        <v>0</v>
      </c>
      <c r="CO56" s="205">
        <v>0</v>
      </c>
      <c r="CP56" s="207">
        <f t="shared" si="188"/>
        <v>0</v>
      </c>
      <c r="CQ56" s="207">
        <v>0</v>
      </c>
      <c r="CR56" s="207">
        <v>0</v>
      </c>
      <c r="CS56" s="207">
        <f t="shared" si="189"/>
        <v>0</v>
      </c>
      <c r="CT56" s="207">
        <v>0</v>
      </c>
      <c r="CU56" s="207">
        <v>0</v>
      </c>
      <c r="CV56" s="207">
        <f t="shared" si="190"/>
        <v>0</v>
      </c>
      <c r="CW56" s="207">
        <v>0</v>
      </c>
      <c r="CX56" s="207">
        <v>0</v>
      </c>
      <c r="CY56" s="207">
        <f t="shared" si="191"/>
        <v>0</v>
      </c>
      <c r="CZ56" s="207">
        <v>0</v>
      </c>
      <c r="DA56" s="205">
        <v>0</v>
      </c>
      <c r="DB56" s="2"/>
      <c r="DC56" s="227"/>
      <c r="DD56" s="204" t="s">
        <v>79</v>
      </c>
      <c r="DE56" s="207">
        <f t="shared" si="192"/>
        <v>0</v>
      </c>
      <c r="DF56" s="207">
        <v>0</v>
      </c>
      <c r="DG56" s="207">
        <v>0</v>
      </c>
      <c r="DH56" s="207">
        <f t="shared" si="193"/>
        <v>0</v>
      </c>
      <c r="DI56" s="207">
        <v>0</v>
      </c>
      <c r="DJ56" s="207">
        <v>0</v>
      </c>
      <c r="DK56" s="207">
        <f t="shared" si="194"/>
        <v>0</v>
      </c>
      <c r="DL56" s="207">
        <v>0</v>
      </c>
      <c r="DM56" s="207">
        <v>0</v>
      </c>
      <c r="DN56" s="207">
        <f t="shared" si="195"/>
        <v>0</v>
      </c>
      <c r="DO56" s="207">
        <v>0</v>
      </c>
      <c r="DP56" s="207">
        <v>0</v>
      </c>
      <c r="DQ56" s="207">
        <f t="shared" si="196"/>
        <v>0</v>
      </c>
      <c r="DR56" s="207">
        <v>0</v>
      </c>
      <c r="DS56" s="207">
        <v>0</v>
      </c>
      <c r="DT56" s="207">
        <f t="shared" si="197"/>
        <v>0</v>
      </c>
      <c r="DU56" s="207">
        <v>0</v>
      </c>
      <c r="DV56" s="205">
        <v>0</v>
      </c>
      <c r="DW56" s="207">
        <f t="shared" si="198"/>
        <v>0</v>
      </c>
      <c r="DX56" s="207">
        <v>0</v>
      </c>
      <c r="DY56" s="207">
        <v>0</v>
      </c>
      <c r="DZ56" s="207">
        <f t="shared" si="199"/>
        <v>0</v>
      </c>
      <c r="EA56" s="207">
        <v>0</v>
      </c>
      <c r="EB56" s="205">
        <v>0</v>
      </c>
      <c r="EC56" s="207">
        <f t="shared" si="200"/>
        <v>0</v>
      </c>
      <c r="ED56" s="207">
        <v>0</v>
      </c>
      <c r="EE56" s="207">
        <v>0</v>
      </c>
      <c r="EF56" s="207">
        <f t="shared" si="201"/>
        <v>0</v>
      </c>
      <c r="EG56" s="207">
        <v>0</v>
      </c>
      <c r="EH56" s="207">
        <v>0</v>
      </c>
      <c r="EI56" s="207">
        <f t="shared" si="202"/>
        <v>0</v>
      </c>
      <c r="EJ56" s="207">
        <v>0</v>
      </c>
      <c r="EK56" s="207">
        <v>0</v>
      </c>
      <c r="EL56" s="207">
        <f t="shared" si="203"/>
        <v>0</v>
      </c>
      <c r="EM56" s="207">
        <v>0</v>
      </c>
      <c r="EN56" s="205">
        <v>0</v>
      </c>
    </row>
    <row r="57" spans="1:144" s="232" customFormat="1" ht="19.5" customHeight="1">
      <c r="A57" s="2"/>
      <c r="B57" s="249"/>
      <c r="C57" s="250" t="s">
        <v>80</v>
      </c>
      <c r="D57" s="252">
        <f t="shared" si="65"/>
        <v>0</v>
      </c>
      <c r="E57" s="252">
        <f t="shared" si="158"/>
        <v>0</v>
      </c>
      <c r="F57" s="252">
        <f t="shared" si="204"/>
        <v>0</v>
      </c>
      <c r="G57" s="252">
        <f t="shared" si="159"/>
        <v>0</v>
      </c>
      <c r="H57" s="252">
        <f t="shared" si="160"/>
        <v>0</v>
      </c>
      <c r="I57" s="251">
        <f t="shared" si="161"/>
        <v>0</v>
      </c>
      <c r="J57" s="252">
        <f t="shared" si="162"/>
        <v>0</v>
      </c>
      <c r="K57" s="252">
        <v>0</v>
      </c>
      <c r="L57" s="252">
        <v>0</v>
      </c>
      <c r="M57" s="252">
        <f t="shared" si="163"/>
        <v>0</v>
      </c>
      <c r="N57" s="252">
        <v>0</v>
      </c>
      <c r="O57" s="251">
        <v>0</v>
      </c>
      <c r="P57" s="252">
        <f t="shared" si="164"/>
        <v>0</v>
      </c>
      <c r="Q57" s="252">
        <v>0</v>
      </c>
      <c r="R57" s="252">
        <v>0</v>
      </c>
      <c r="S57" s="252">
        <f t="shared" si="165"/>
        <v>0</v>
      </c>
      <c r="T57" s="252">
        <v>0</v>
      </c>
      <c r="U57" s="252">
        <v>0</v>
      </c>
      <c r="V57" s="252">
        <f t="shared" si="166"/>
        <v>0</v>
      </c>
      <c r="W57" s="252">
        <v>0</v>
      </c>
      <c r="X57" s="252">
        <v>0</v>
      </c>
      <c r="Y57" s="252">
        <f t="shared" si="167"/>
        <v>0</v>
      </c>
      <c r="Z57" s="252">
        <v>0</v>
      </c>
      <c r="AA57" s="252">
        <v>0</v>
      </c>
      <c r="AB57" s="252">
        <f t="shared" si="168"/>
        <v>0</v>
      </c>
      <c r="AC57" s="252">
        <v>0</v>
      </c>
      <c r="AD57" s="252">
        <v>0</v>
      </c>
      <c r="AE57" s="252">
        <f t="shared" si="169"/>
        <v>0</v>
      </c>
      <c r="AF57" s="252">
        <v>0</v>
      </c>
      <c r="AG57" s="251">
        <v>0</v>
      </c>
      <c r="AH57" s="2"/>
      <c r="AI57" s="249"/>
      <c r="AJ57" s="250" t="s">
        <v>80</v>
      </c>
      <c r="AK57" s="252">
        <f t="shared" si="170"/>
        <v>0</v>
      </c>
      <c r="AL57" s="252">
        <v>0</v>
      </c>
      <c r="AM57" s="252">
        <v>0</v>
      </c>
      <c r="AN57" s="252">
        <f t="shared" si="171"/>
        <v>0</v>
      </c>
      <c r="AO57" s="252">
        <v>0</v>
      </c>
      <c r="AP57" s="252">
        <v>0</v>
      </c>
      <c r="AQ57" s="252">
        <f t="shared" si="172"/>
        <v>0</v>
      </c>
      <c r="AR57" s="252">
        <v>0</v>
      </c>
      <c r="AS57" s="252">
        <v>0</v>
      </c>
      <c r="AT57" s="252">
        <f t="shared" si="173"/>
        <v>0</v>
      </c>
      <c r="AU57" s="252">
        <v>0</v>
      </c>
      <c r="AV57" s="251">
        <v>0</v>
      </c>
      <c r="AW57" s="252">
        <f t="shared" si="174"/>
        <v>0</v>
      </c>
      <c r="AX57" s="252">
        <v>0</v>
      </c>
      <c r="AY57" s="251">
        <v>0</v>
      </c>
      <c r="AZ57" s="252">
        <f t="shared" si="175"/>
        <v>0</v>
      </c>
      <c r="BA57" s="252">
        <v>0</v>
      </c>
      <c r="BB57" s="251">
        <v>0</v>
      </c>
      <c r="BC57" s="252">
        <f t="shared" si="176"/>
        <v>0</v>
      </c>
      <c r="BD57" s="252">
        <v>0</v>
      </c>
      <c r="BE57" s="252">
        <v>0</v>
      </c>
      <c r="BF57" s="252">
        <f t="shared" si="177"/>
        <v>0</v>
      </c>
      <c r="BG57" s="252">
        <v>0</v>
      </c>
      <c r="BH57" s="252">
        <v>0</v>
      </c>
      <c r="BI57" s="252">
        <f t="shared" si="178"/>
        <v>0</v>
      </c>
      <c r="BJ57" s="252">
        <v>0</v>
      </c>
      <c r="BK57" s="252">
        <v>0</v>
      </c>
      <c r="BL57" s="252">
        <f t="shared" si="179"/>
        <v>0</v>
      </c>
      <c r="BM57" s="252">
        <v>0</v>
      </c>
      <c r="BN57" s="251">
        <v>0</v>
      </c>
      <c r="BO57" s="2"/>
      <c r="BP57" s="249"/>
      <c r="BQ57" s="250" t="s">
        <v>80</v>
      </c>
      <c r="BR57" s="252">
        <f t="shared" si="180"/>
        <v>0</v>
      </c>
      <c r="BS57" s="252">
        <v>0</v>
      </c>
      <c r="BT57" s="252">
        <v>0</v>
      </c>
      <c r="BU57" s="252">
        <f t="shared" si="181"/>
        <v>0</v>
      </c>
      <c r="BV57" s="252">
        <v>0</v>
      </c>
      <c r="BW57" s="252">
        <v>0</v>
      </c>
      <c r="BX57" s="252">
        <f t="shared" si="182"/>
        <v>0</v>
      </c>
      <c r="BY57" s="252">
        <v>0</v>
      </c>
      <c r="BZ57" s="252">
        <v>0</v>
      </c>
      <c r="CA57" s="252">
        <f t="shared" si="183"/>
        <v>0</v>
      </c>
      <c r="CB57" s="252">
        <v>0</v>
      </c>
      <c r="CC57" s="252">
        <v>0</v>
      </c>
      <c r="CD57" s="252">
        <f t="shared" si="184"/>
        <v>0</v>
      </c>
      <c r="CE57" s="252">
        <v>0</v>
      </c>
      <c r="CF57" s="252">
        <v>0</v>
      </c>
      <c r="CG57" s="252">
        <f t="shared" si="185"/>
        <v>0</v>
      </c>
      <c r="CH57" s="252">
        <v>0</v>
      </c>
      <c r="CI57" s="251">
        <v>0</v>
      </c>
      <c r="CJ57" s="252">
        <f t="shared" si="186"/>
        <v>0</v>
      </c>
      <c r="CK57" s="252">
        <v>0</v>
      </c>
      <c r="CL57" s="252">
        <v>0</v>
      </c>
      <c r="CM57" s="252">
        <f t="shared" si="187"/>
        <v>0</v>
      </c>
      <c r="CN57" s="252">
        <v>0</v>
      </c>
      <c r="CO57" s="251">
        <v>0</v>
      </c>
      <c r="CP57" s="252">
        <f t="shared" si="188"/>
        <v>0</v>
      </c>
      <c r="CQ57" s="252">
        <v>0</v>
      </c>
      <c r="CR57" s="252">
        <v>0</v>
      </c>
      <c r="CS57" s="252">
        <f t="shared" si="189"/>
        <v>0</v>
      </c>
      <c r="CT57" s="252">
        <v>0</v>
      </c>
      <c r="CU57" s="252">
        <v>0</v>
      </c>
      <c r="CV57" s="252">
        <f t="shared" si="190"/>
        <v>0</v>
      </c>
      <c r="CW57" s="252">
        <v>0</v>
      </c>
      <c r="CX57" s="252">
        <v>0</v>
      </c>
      <c r="CY57" s="252">
        <f t="shared" si="191"/>
        <v>0</v>
      </c>
      <c r="CZ57" s="252">
        <v>0</v>
      </c>
      <c r="DA57" s="251">
        <v>0</v>
      </c>
      <c r="DB57" s="2"/>
      <c r="DC57" s="249"/>
      <c r="DD57" s="250" t="s">
        <v>80</v>
      </c>
      <c r="DE57" s="252">
        <f t="shared" si="192"/>
        <v>0</v>
      </c>
      <c r="DF57" s="252">
        <v>0</v>
      </c>
      <c r="DG57" s="252">
        <v>0</v>
      </c>
      <c r="DH57" s="252">
        <f t="shared" si="193"/>
        <v>0</v>
      </c>
      <c r="DI57" s="252">
        <v>0</v>
      </c>
      <c r="DJ57" s="252">
        <v>0</v>
      </c>
      <c r="DK57" s="252">
        <f t="shared" si="194"/>
        <v>0</v>
      </c>
      <c r="DL57" s="252">
        <v>0</v>
      </c>
      <c r="DM57" s="252">
        <v>0</v>
      </c>
      <c r="DN57" s="252">
        <f t="shared" si="195"/>
        <v>0</v>
      </c>
      <c r="DO57" s="252">
        <v>0</v>
      </c>
      <c r="DP57" s="252">
        <v>0</v>
      </c>
      <c r="DQ57" s="252">
        <f t="shared" si="196"/>
        <v>0</v>
      </c>
      <c r="DR57" s="252">
        <v>0</v>
      </c>
      <c r="DS57" s="252">
        <v>0</v>
      </c>
      <c r="DT57" s="252">
        <f t="shared" si="197"/>
        <v>0</v>
      </c>
      <c r="DU57" s="252">
        <v>0</v>
      </c>
      <c r="DV57" s="251">
        <v>0</v>
      </c>
      <c r="DW57" s="252">
        <f t="shared" si="198"/>
        <v>0</v>
      </c>
      <c r="DX57" s="252">
        <v>0</v>
      </c>
      <c r="DY57" s="252">
        <v>0</v>
      </c>
      <c r="DZ57" s="252">
        <f t="shared" si="199"/>
        <v>0</v>
      </c>
      <c r="EA57" s="252">
        <v>0</v>
      </c>
      <c r="EB57" s="251">
        <v>0</v>
      </c>
      <c r="EC57" s="252">
        <f t="shared" si="200"/>
        <v>0</v>
      </c>
      <c r="ED57" s="252">
        <v>0</v>
      </c>
      <c r="EE57" s="252">
        <v>0</v>
      </c>
      <c r="EF57" s="252">
        <f t="shared" si="201"/>
        <v>0</v>
      </c>
      <c r="EG57" s="252">
        <v>0</v>
      </c>
      <c r="EH57" s="252">
        <v>0</v>
      </c>
      <c r="EI57" s="252">
        <f t="shared" si="202"/>
        <v>0</v>
      </c>
      <c r="EJ57" s="252">
        <v>0</v>
      </c>
      <c r="EK57" s="252">
        <v>0</v>
      </c>
      <c r="EL57" s="252">
        <f t="shared" si="203"/>
        <v>0</v>
      </c>
      <c r="EM57" s="252">
        <v>0</v>
      </c>
      <c r="EN57" s="251">
        <v>0</v>
      </c>
    </row>
    <row r="58" spans="1:144" ht="19.5" customHeight="1">
      <c r="A58" s="2"/>
      <c r="B58" s="104"/>
      <c r="C58" s="27"/>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2"/>
      <c r="AI58" s="104"/>
      <c r="AJ58" s="27"/>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2"/>
      <c r="BP58" s="104"/>
      <c r="BQ58" s="27"/>
      <c r="BR58" s="13"/>
      <c r="BS58" s="13"/>
      <c r="BT58" s="13"/>
      <c r="BU58" s="13"/>
      <c r="BV58" s="13"/>
      <c r="BW58" s="13"/>
      <c r="BX58" s="13"/>
      <c r="BY58" s="13"/>
      <c r="BZ58" s="13"/>
      <c r="CA58" s="13"/>
      <c r="CB58" s="13"/>
      <c r="CC58" s="13"/>
      <c r="CD58" s="13"/>
      <c r="CE58" s="13"/>
      <c r="CF58" s="13"/>
      <c r="CG58" s="13"/>
      <c r="CH58" s="13"/>
      <c r="CI58" s="25"/>
      <c r="CJ58" s="25"/>
      <c r="CK58" s="13"/>
      <c r="CL58" s="13"/>
      <c r="CM58" s="13"/>
      <c r="CN58" s="13"/>
      <c r="CO58" s="13"/>
      <c r="CP58" s="13"/>
      <c r="CQ58" s="13"/>
      <c r="CR58" s="13"/>
      <c r="CS58" s="13"/>
      <c r="CT58" s="13"/>
      <c r="CU58" s="13"/>
      <c r="CV58" s="13"/>
      <c r="CW58" s="13"/>
      <c r="CX58" s="13"/>
      <c r="CY58" s="13"/>
      <c r="CZ58" s="13"/>
      <c r="DA58" s="13"/>
      <c r="DB58" s="2"/>
      <c r="DC58" s="104"/>
      <c r="DD58" s="27"/>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row>
    <row r="59" spans="1:144" ht="24.95" customHeight="1">
      <c r="A59" s="2"/>
      <c r="B59" s="2"/>
      <c r="C59" s="27"/>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2"/>
      <c r="AI59" s="2"/>
      <c r="AJ59" s="27"/>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2"/>
      <c r="BP59" s="2"/>
      <c r="BQ59" s="27"/>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2"/>
      <c r="DC59" s="2"/>
      <c r="DD59" s="27"/>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row>
    <row r="60" spans="1:144" ht="24.95" customHeight="1">
      <c r="A60" s="2"/>
      <c r="B60" s="2"/>
      <c r="C60" s="27"/>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2"/>
      <c r="AI60" s="2"/>
      <c r="AJ60" s="27"/>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2"/>
      <c r="BQ60" s="27"/>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2"/>
      <c r="DC60" s="2"/>
      <c r="DD60" s="27"/>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row>
    <row r="61" spans="1:144" ht="24.95" customHeight="1">
      <c r="A61" s="2"/>
      <c r="B61" s="97"/>
      <c r="C61" s="27"/>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2"/>
      <c r="AI61" s="11"/>
      <c r="AJ61" s="27"/>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2"/>
      <c r="BP61" s="97"/>
      <c r="BQ61" s="27"/>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2"/>
      <c r="DC61" s="11"/>
      <c r="DD61" s="27"/>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row>
    <row r="62" spans="1:144" ht="24.95" customHeight="1">
      <c r="A62" s="2"/>
      <c r="B62" s="97"/>
      <c r="C62" s="27"/>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2"/>
      <c r="AI62" s="11"/>
      <c r="AJ62" s="27"/>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2"/>
      <c r="BP62" s="97"/>
      <c r="BQ62" s="27"/>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2"/>
      <c r="DC62" s="11"/>
      <c r="DD62" s="27"/>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row>
    <row r="63" spans="1:144" ht="24.95" customHeight="1">
      <c r="A63" s="2"/>
      <c r="B63" s="97"/>
      <c r="C63" s="27"/>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2"/>
      <c r="AI63" s="11"/>
      <c r="AJ63" s="27"/>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2"/>
      <c r="BP63" s="11"/>
      <c r="BQ63" s="27"/>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2"/>
      <c r="DC63" s="11"/>
      <c r="DD63" s="27"/>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row>
    <row r="64" spans="1:144" ht="24.95" customHeight="1">
      <c r="A64" s="2"/>
      <c r="B64" s="11"/>
      <c r="C64" s="27"/>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2"/>
      <c r="AI64" s="11"/>
      <c r="AJ64" s="27"/>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2"/>
      <c r="BP64" s="11"/>
      <c r="BQ64" s="27"/>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2"/>
      <c r="DC64" s="11"/>
      <c r="DD64" s="27"/>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row>
    <row r="65" spans="1:144" ht="24.95" customHeight="1">
      <c r="A65" s="2"/>
      <c r="B65" s="11"/>
      <c r="C65" s="27"/>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2"/>
      <c r="AI65" s="11"/>
      <c r="AJ65" s="27"/>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2"/>
      <c r="BP65" s="11"/>
      <c r="BQ65" s="27"/>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2"/>
      <c r="DC65" s="11"/>
      <c r="DD65" s="27"/>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row>
    <row r="66" spans="1:144" ht="24.95" customHeight="1">
      <c r="A66" s="2"/>
      <c r="B66" s="26"/>
      <c r="C66" s="27"/>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2"/>
      <c r="AI66" s="26"/>
      <c r="AJ66" s="27"/>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2"/>
      <c r="BP66" s="26"/>
      <c r="BQ66" s="27"/>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2"/>
      <c r="DC66" s="26"/>
      <c r="DD66" s="27"/>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row>
    <row r="67" spans="1:144" ht="24.95" customHeight="1">
      <c r="A67" s="2"/>
      <c r="B67" s="26"/>
      <c r="C67" s="27"/>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2"/>
      <c r="AI67" s="26"/>
      <c r="AJ67" s="27"/>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2"/>
      <c r="BP67" s="26"/>
      <c r="BQ67" s="27"/>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2"/>
      <c r="DC67" s="26"/>
      <c r="DD67" s="27"/>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row>
    <row r="68" spans="1:144" ht="24.95" customHeight="1">
      <c r="A68" s="2"/>
      <c r="B68" s="26"/>
      <c r="C68" s="27"/>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2"/>
      <c r="AI68" s="26"/>
      <c r="AJ68" s="27"/>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2"/>
      <c r="BP68" s="26"/>
      <c r="BQ68" s="27"/>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2"/>
      <c r="DC68" s="26"/>
      <c r="DD68" s="27"/>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row>
    <row r="69" spans="1:144" ht="24.95" customHeight="1">
      <c r="A69" s="2"/>
      <c r="B69" s="26"/>
      <c r="C69" s="27"/>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2"/>
      <c r="AI69" s="26"/>
      <c r="AJ69" s="27"/>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2"/>
      <c r="BP69" s="26"/>
      <c r="BQ69" s="27"/>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2"/>
      <c r="DC69" s="26"/>
      <c r="DD69" s="27"/>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row>
    <row r="70" spans="1:144" ht="24.95" customHeight="1">
      <c r="A70" s="2"/>
      <c r="B70" s="26"/>
      <c r="C70" s="27"/>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2"/>
      <c r="AI70" s="26"/>
      <c r="AJ70" s="27"/>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2"/>
      <c r="BP70" s="26"/>
      <c r="BQ70" s="27"/>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2"/>
      <c r="DC70" s="26"/>
      <c r="DD70" s="27"/>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row>
    <row r="71" spans="1:144" ht="24.95" customHeight="1">
      <c r="A71" s="2"/>
      <c r="B71" s="26"/>
      <c r="C71" s="27"/>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2"/>
      <c r="AI71" s="26"/>
      <c r="AJ71" s="27"/>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2"/>
      <c r="BP71" s="26"/>
      <c r="BQ71" s="27"/>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2"/>
      <c r="DC71" s="26"/>
      <c r="DD71" s="27"/>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row>
    <row r="72" spans="1:144" ht="24.95" customHeight="1">
      <c r="A72" s="2"/>
      <c r="B72" s="26"/>
      <c r="C72" s="27"/>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2"/>
      <c r="AI72" s="26"/>
      <c r="AJ72" s="27"/>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2"/>
      <c r="BP72" s="26"/>
      <c r="BQ72" s="27"/>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2"/>
      <c r="DC72" s="26"/>
      <c r="DD72" s="27"/>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row>
    <row r="73" spans="1:144" ht="24.95" customHeight="1">
      <c r="A73" s="2"/>
      <c r="B73" s="26"/>
      <c r="C73" s="27"/>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2"/>
      <c r="AI73" s="26"/>
      <c r="AJ73" s="27"/>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2"/>
      <c r="BP73" s="26"/>
      <c r="BQ73" s="27"/>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2"/>
      <c r="DC73" s="26"/>
      <c r="DD73" s="27"/>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row>
    <row r="74" spans="1:144" ht="24.95" customHeight="1">
      <c r="A74" s="2"/>
      <c r="B74" s="26"/>
      <c r="C74" s="27"/>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2"/>
      <c r="AI74" s="26"/>
      <c r="AJ74" s="27"/>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2"/>
      <c r="BP74" s="26"/>
      <c r="BQ74" s="27"/>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2"/>
      <c r="DC74" s="26"/>
      <c r="DD74" s="27"/>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row>
    <row r="75" spans="1:144" ht="24.95" customHeight="1">
      <c r="A75" s="2"/>
      <c r="B75" s="26"/>
      <c r="C75" s="27"/>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2"/>
      <c r="AI75" s="26"/>
      <c r="AJ75" s="27"/>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2"/>
      <c r="BP75" s="26"/>
      <c r="BQ75" s="27"/>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2"/>
      <c r="DC75" s="26"/>
      <c r="DD75" s="27"/>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row>
    <row r="76" spans="1:144" ht="24.95" customHeight="1">
      <c r="A76" s="2"/>
      <c r="B76" s="26"/>
      <c r="C76" s="27"/>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2"/>
      <c r="AI76" s="26"/>
      <c r="AJ76" s="27"/>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2"/>
      <c r="BP76" s="26"/>
      <c r="BQ76" s="27"/>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2"/>
      <c r="DC76" s="26"/>
      <c r="DD76" s="27"/>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row>
    <row r="77" spans="1:144" ht="24.95" customHeight="1">
      <c r="A77" s="2"/>
      <c r="B77" s="26"/>
      <c r="C77" s="27"/>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2"/>
      <c r="AI77" s="26"/>
      <c r="AJ77" s="27"/>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2"/>
      <c r="BP77" s="26"/>
      <c r="BQ77" s="27"/>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2"/>
      <c r="DC77" s="26"/>
      <c r="DD77" s="27"/>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row>
    <row r="78" spans="1:144" ht="24.95" customHeight="1">
      <c r="B78" s="26"/>
      <c r="C78" s="27"/>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I78" s="26"/>
      <c r="AJ78" s="27"/>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P78" s="26"/>
      <c r="BQ78" s="27"/>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C78" s="26"/>
      <c r="DD78" s="27"/>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row>
    <row r="79" spans="1:144" ht="24.95" customHeight="1">
      <c r="B79" s="2"/>
      <c r="AI79" s="2"/>
      <c r="AJ79" s="2"/>
      <c r="AK79" s="2"/>
      <c r="AL79" s="2"/>
      <c r="AM79" s="2"/>
      <c r="AN79" s="2"/>
      <c r="AO79" s="2"/>
      <c r="AP79" s="2"/>
      <c r="AQ79" s="2"/>
      <c r="AR79" s="2"/>
      <c r="AS79" s="2"/>
      <c r="AT79" s="2"/>
      <c r="AU79" s="2"/>
      <c r="AV79" s="2"/>
      <c r="AW79" s="2"/>
      <c r="BP79" s="2"/>
      <c r="BQ79" s="2"/>
      <c r="BR79" s="2"/>
      <c r="BS79" s="2"/>
      <c r="BT79" s="2"/>
      <c r="BU79" s="2"/>
      <c r="BV79" s="2"/>
      <c r="BW79" s="2"/>
      <c r="BX79" s="2"/>
      <c r="BY79" s="2"/>
      <c r="BZ79" s="2"/>
      <c r="CA79" s="2"/>
      <c r="CB79" s="2"/>
      <c r="CC79" s="2"/>
      <c r="CD79" s="2"/>
      <c r="EB79" s="2"/>
      <c r="EC79" s="2"/>
      <c r="ED79" s="2"/>
      <c r="EE79" s="2"/>
      <c r="EF79" s="2"/>
      <c r="EG79" s="2"/>
      <c r="EH79" s="2"/>
      <c r="EI79" s="2"/>
      <c r="EJ79" s="2"/>
      <c r="EK79" s="2"/>
      <c r="EL79" s="2"/>
      <c r="EM79" s="2"/>
      <c r="EN79" s="2"/>
    </row>
    <row r="80" spans="1:144" ht="24.95" customHeight="1">
      <c r="AI80" s="2"/>
      <c r="AJ80" s="2"/>
      <c r="AK80" s="2"/>
      <c r="AL80" s="2"/>
      <c r="AM80" s="2"/>
      <c r="AN80" s="2"/>
      <c r="AO80" s="2"/>
      <c r="AP80" s="2"/>
      <c r="AQ80" s="2"/>
      <c r="AR80" s="2"/>
      <c r="AS80" s="2"/>
      <c r="AT80" s="2"/>
      <c r="AU80" s="2"/>
      <c r="AV80" s="2"/>
      <c r="AW80" s="2"/>
    </row>
    <row r="81" spans="35:49" ht="24.95" customHeight="1">
      <c r="AI81" s="2"/>
      <c r="AJ81" s="2"/>
      <c r="AK81" s="2"/>
      <c r="AL81" s="2"/>
      <c r="AM81" s="2"/>
      <c r="AN81" s="2"/>
      <c r="AO81" s="2"/>
      <c r="AP81" s="2"/>
      <c r="AQ81" s="2"/>
      <c r="AR81" s="2"/>
      <c r="AS81" s="2"/>
      <c r="AT81" s="2"/>
      <c r="AU81" s="2"/>
      <c r="AV81" s="2"/>
      <c r="AW81" s="2"/>
    </row>
    <row r="82" spans="35:49" ht="24.95" customHeight="1">
      <c r="AI82" s="2"/>
      <c r="AJ82" s="2"/>
      <c r="AK82" s="2"/>
      <c r="AL82" s="2"/>
      <c r="AM82" s="2"/>
      <c r="AN82" s="2"/>
      <c r="AO82" s="2"/>
      <c r="AP82" s="2"/>
      <c r="AQ82" s="2"/>
      <c r="AR82" s="2"/>
      <c r="AS82" s="2"/>
      <c r="AT82" s="2"/>
      <c r="AU82" s="2"/>
      <c r="AV82" s="2"/>
      <c r="AW82" s="2"/>
    </row>
    <row r="83" spans="35:49" ht="24.95" customHeight="1">
      <c r="AI83" s="2"/>
      <c r="AJ83" s="2"/>
      <c r="AK83" s="2"/>
      <c r="AL83" s="2"/>
      <c r="AM83" s="2"/>
      <c r="AN83" s="2"/>
      <c r="AO83" s="2"/>
      <c r="AP83" s="2"/>
      <c r="AQ83" s="2"/>
      <c r="AR83" s="2"/>
      <c r="AS83" s="2"/>
      <c r="AT83" s="2"/>
      <c r="AU83" s="2"/>
      <c r="AV83" s="2"/>
      <c r="AW83" s="2"/>
    </row>
    <row r="84" spans="35:49" ht="24.95" customHeight="1">
      <c r="AI84" s="2"/>
      <c r="AJ84" s="2"/>
      <c r="AK84" s="2"/>
      <c r="AL84" s="2"/>
      <c r="AM84" s="2"/>
      <c r="AN84" s="2"/>
      <c r="AO84" s="2"/>
      <c r="AP84" s="2"/>
      <c r="AQ84" s="2"/>
      <c r="AR84" s="2"/>
      <c r="AS84" s="2"/>
      <c r="AT84" s="2"/>
      <c r="AU84" s="2"/>
      <c r="AV84" s="2"/>
      <c r="AW84" s="2"/>
    </row>
    <row r="85" spans="35:49" ht="24.95" customHeight="1">
      <c r="AI85" s="2"/>
      <c r="AJ85" s="2"/>
      <c r="AK85" s="2"/>
      <c r="AL85" s="2"/>
      <c r="AM85" s="2"/>
      <c r="AN85" s="2"/>
      <c r="AO85" s="2"/>
      <c r="AP85" s="2"/>
      <c r="AQ85" s="2"/>
      <c r="AR85" s="2"/>
      <c r="AS85" s="2"/>
      <c r="AT85" s="2"/>
      <c r="AU85" s="2"/>
      <c r="AV85" s="2"/>
      <c r="AW85" s="2"/>
    </row>
    <row r="86" spans="35:49" ht="24.95" customHeight="1">
      <c r="AI86" s="2"/>
      <c r="AJ86" s="2"/>
      <c r="AK86" s="2"/>
      <c r="AL86" s="2"/>
      <c r="AM86" s="2"/>
      <c r="AN86" s="2"/>
      <c r="AO86" s="2"/>
      <c r="AP86" s="2"/>
      <c r="AQ86" s="2"/>
      <c r="AR86" s="2"/>
      <c r="AS86" s="2"/>
      <c r="AT86" s="2"/>
      <c r="AU86" s="2"/>
      <c r="AV86" s="2"/>
      <c r="AW86" s="2"/>
    </row>
    <row r="87" spans="35:49" ht="24.95" customHeight="1">
      <c r="AI87" s="2"/>
      <c r="AJ87" s="2"/>
      <c r="AK87" s="2"/>
      <c r="AL87" s="2"/>
      <c r="AM87" s="2"/>
      <c r="AN87" s="2"/>
      <c r="AO87" s="2"/>
      <c r="AP87" s="2"/>
      <c r="AQ87" s="2"/>
      <c r="AR87" s="2"/>
      <c r="AS87" s="2"/>
      <c r="AT87" s="2"/>
      <c r="AU87" s="2"/>
      <c r="AV87" s="2"/>
      <c r="AW87" s="2"/>
    </row>
    <row r="88" spans="35:49" ht="24.95" customHeight="1">
      <c r="AI88" s="2"/>
      <c r="AJ88" s="2"/>
      <c r="AK88" s="2"/>
      <c r="AL88" s="2"/>
      <c r="AM88" s="2"/>
      <c r="AN88" s="2"/>
      <c r="AO88" s="2"/>
      <c r="AP88" s="2"/>
      <c r="AQ88" s="2"/>
      <c r="AR88" s="2"/>
      <c r="AS88" s="2"/>
      <c r="AT88" s="2"/>
      <c r="AU88" s="2"/>
      <c r="AV88" s="2"/>
      <c r="AW88" s="2"/>
    </row>
    <row r="89" spans="35:49" ht="24.95" customHeight="1">
      <c r="AI89" s="2"/>
      <c r="AJ89" s="2"/>
      <c r="AK89" s="2"/>
      <c r="AL89" s="2"/>
      <c r="AM89" s="2"/>
      <c r="AN89" s="2"/>
      <c r="AO89" s="2"/>
      <c r="AP89" s="2"/>
      <c r="AQ89" s="2"/>
      <c r="AR89" s="2"/>
      <c r="AS89" s="2"/>
      <c r="AT89" s="2"/>
      <c r="AU89" s="2"/>
      <c r="AV89" s="2"/>
      <c r="AW89" s="2"/>
    </row>
    <row r="90" spans="35:49" ht="24.95" customHeight="1">
      <c r="AI90" s="2"/>
      <c r="AJ90" s="2"/>
      <c r="AK90" s="2"/>
      <c r="AL90" s="2"/>
      <c r="AM90" s="2"/>
      <c r="AN90" s="2"/>
      <c r="AO90" s="2"/>
      <c r="AP90" s="2"/>
      <c r="AQ90" s="2"/>
      <c r="AR90" s="2"/>
      <c r="AS90" s="2"/>
      <c r="AT90" s="2"/>
      <c r="AU90" s="2"/>
      <c r="AV90" s="2"/>
      <c r="AW90" s="2"/>
    </row>
    <row r="91" spans="35:49" ht="24.95" customHeight="1">
      <c r="AI91" s="2"/>
      <c r="AJ91" s="2"/>
      <c r="AK91" s="2"/>
      <c r="AL91" s="2"/>
      <c r="AM91" s="2"/>
      <c r="AN91" s="2"/>
      <c r="AO91" s="2"/>
      <c r="AP91" s="2"/>
      <c r="AQ91" s="2"/>
      <c r="AR91" s="2"/>
      <c r="AS91" s="2"/>
      <c r="AT91" s="2"/>
      <c r="AU91" s="2"/>
      <c r="AV91" s="2"/>
      <c r="AW91" s="2"/>
    </row>
    <row r="92" spans="35:49" ht="24.95" customHeight="1">
      <c r="AI92" s="2"/>
      <c r="AJ92" s="2"/>
      <c r="AK92" s="2"/>
      <c r="AL92" s="2"/>
      <c r="AM92" s="2"/>
      <c r="AN92" s="2"/>
      <c r="AO92" s="2"/>
      <c r="AP92" s="2"/>
      <c r="AQ92" s="2"/>
      <c r="AR92" s="2"/>
      <c r="AS92" s="2"/>
      <c r="AT92" s="2"/>
      <c r="AU92" s="2"/>
      <c r="AV92" s="2"/>
      <c r="AW92" s="2"/>
    </row>
    <row r="93" spans="35:49" ht="24.95" customHeight="1">
      <c r="AI93" s="2"/>
      <c r="AJ93" s="2"/>
      <c r="AK93" s="2"/>
      <c r="AL93" s="2"/>
      <c r="AM93" s="2"/>
      <c r="AN93" s="2"/>
      <c r="AO93" s="2"/>
      <c r="AP93" s="2"/>
      <c r="AQ93" s="2"/>
      <c r="AR93" s="2"/>
      <c r="AS93" s="2"/>
      <c r="AT93" s="2"/>
      <c r="AU93" s="2"/>
      <c r="AV93" s="2"/>
      <c r="AW93" s="2"/>
    </row>
    <row r="94" spans="35:49" ht="24.95" customHeight="1">
      <c r="AI94" s="2"/>
      <c r="AJ94" s="2"/>
      <c r="AK94" s="2"/>
      <c r="AL94" s="2"/>
      <c r="AM94" s="2"/>
      <c r="AN94" s="2"/>
      <c r="AO94" s="2"/>
      <c r="AP94" s="2"/>
      <c r="AQ94" s="2"/>
      <c r="AR94" s="2"/>
      <c r="AS94" s="2"/>
      <c r="AT94" s="2"/>
      <c r="AU94" s="2"/>
      <c r="AV94" s="2"/>
      <c r="AW94" s="2"/>
    </row>
    <row r="95" spans="35:49" ht="24.95" customHeight="1">
      <c r="AI95" s="2"/>
      <c r="AJ95" s="2"/>
      <c r="AK95" s="2"/>
      <c r="AL95" s="2"/>
      <c r="AM95" s="2"/>
      <c r="AN95" s="2"/>
      <c r="AO95" s="2"/>
      <c r="AP95" s="2"/>
      <c r="AQ95" s="2"/>
      <c r="AR95" s="2"/>
      <c r="AS95" s="2"/>
      <c r="AT95" s="2"/>
      <c r="AU95" s="2"/>
      <c r="AV95" s="2"/>
      <c r="AW95" s="2"/>
    </row>
    <row r="96" spans="35:49" ht="24.95" customHeight="1">
      <c r="AI96" s="2"/>
      <c r="AJ96" s="2"/>
      <c r="AK96" s="2"/>
      <c r="AL96" s="2"/>
      <c r="AM96" s="2"/>
      <c r="AN96" s="2"/>
      <c r="AO96" s="2"/>
      <c r="AP96" s="2"/>
      <c r="AQ96" s="2"/>
      <c r="AR96" s="2"/>
      <c r="AS96" s="2"/>
      <c r="AT96" s="2"/>
      <c r="AU96" s="2"/>
      <c r="AV96" s="2"/>
      <c r="AW96" s="2"/>
    </row>
    <row r="97" spans="35:49" ht="24.95" customHeight="1">
      <c r="AI97" s="2"/>
      <c r="AJ97" s="2"/>
      <c r="AK97" s="2"/>
      <c r="AL97" s="2"/>
      <c r="AM97" s="2"/>
      <c r="AN97" s="2"/>
      <c r="AO97" s="2"/>
      <c r="AP97" s="2"/>
      <c r="AQ97" s="2"/>
      <c r="AR97" s="2"/>
      <c r="AS97" s="2"/>
      <c r="AT97" s="2"/>
      <c r="AU97" s="2"/>
      <c r="AV97" s="2"/>
      <c r="AW97" s="2"/>
    </row>
    <row r="98" spans="35:49" ht="24.95" customHeight="1">
      <c r="AI98" s="2"/>
      <c r="AJ98" s="2"/>
      <c r="AK98" s="2"/>
      <c r="AL98" s="2"/>
      <c r="AM98" s="2"/>
      <c r="AN98" s="2"/>
      <c r="AO98" s="2"/>
      <c r="AP98" s="2"/>
      <c r="AQ98" s="2"/>
      <c r="AR98" s="2"/>
      <c r="AS98" s="2"/>
      <c r="AT98" s="2"/>
      <c r="AU98" s="2"/>
      <c r="AV98" s="2"/>
      <c r="AW98" s="2"/>
    </row>
    <row r="99" spans="35:49" ht="24.95" customHeight="1">
      <c r="AI99" s="2"/>
      <c r="AJ99" s="2"/>
      <c r="AK99" s="2"/>
      <c r="AL99" s="2"/>
      <c r="AM99" s="2"/>
      <c r="AN99" s="2"/>
      <c r="AO99" s="2"/>
      <c r="AP99" s="2"/>
      <c r="AQ99" s="2"/>
      <c r="AR99" s="2"/>
      <c r="AS99" s="2"/>
      <c r="AT99" s="2"/>
      <c r="AU99" s="2"/>
      <c r="AV99" s="2"/>
      <c r="AW99" s="2"/>
    </row>
    <row r="100" spans="35:49" ht="24.95" customHeight="1">
      <c r="AI100" s="2"/>
      <c r="AJ100" s="2"/>
      <c r="AK100" s="2"/>
      <c r="AL100" s="2"/>
      <c r="AM100" s="2"/>
      <c r="AN100" s="2"/>
      <c r="AO100" s="2"/>
      <c r="AP100" s="2"/>
      <c r="AQ100" s="2"/>
      <c r="AR100" s="2"/>
      <c r="AS100" s="2"/>
      <c r="AT100" s="2"/>
      <c r="AU100" s="2"/>
      <c r="AV100" s="2"/>
      <c r="AW100" s="2"/>
    </row>
    <row r="101" spans="35:49" ht="24.95" customHeight="1">
      <c r="AI101" s="2"/>
      <c r="AJ101" s="2"/>
      <c r="AK101" s="2"/>
      <c r="AL101" s="2"/>
      <c r="AM101" s="2"/>
      <c r="AN101" s="2"/>
      <c r="AO101" s="2"/>
      <c r="AP101" s="2"/>
      <c r="AQ101" s="2"/>
      <c r="AR101" s="2"/>
      <c r="AS101" s="2"/>
      <c r="AT101" s="2"/>
      <c r="AU101" s="2"/>
      <c r="AV101" s="2"/>
      <c r="AW101" s="2"/>
    </row>
    <row r="102" spans="35:49" ht="24.95" customHeight="1">
      <c r="AI102" s="2"/>
      <c r="AJ102" s="2"/>
      <c r="AK102" s="2"/>
      <c r="AL102" s="2"/>
      <c r="AM102" s="2"/>
      <c r="AN102" s="2"/>
      <c r="AO102" s="2"/>
      <c r="AP102" s="2"/>
      <c r="AQ102" s="2"/>
      <c r="AR102" s="2"/>
      <c r="AS102" s="2"/>
      <c r="AT102" s="2"/>
      <c r="AU102" s="2"/>
      <c r="AV102" s="2"/>
      <c r="AW102" s="2"/>
    </row>
    <row r="103" spans="35:49" ht="24.95" customHeight="1">
      <c r="AI103" s="2"/>
      <c r="AJ103" s="2"/>
      <c r="AK103" s="2"/>
      <c r="AL103" s="2"/>
      <c r="AM103" s="2"/>
      <c r="AN103" s="2"/>
      <c r="AO103" s="2"/>
      <c r="AP103" s="2"/>
      <c r="AQ103" s="2"/>
      <c r="AR103" s="2"/>
      <c r="AS103" s="2"/>
      <c r="AT103" s="2"/>
      <c r="AU103" s="2"/>
      <c r="AV103" s="2"/>
      <c r="AW103" s="2"/>
    </row>
    <row r="104" spans="35:49" ht="24.95" customHeight="1">
      <c r="AI104" s="2"/>
      <c r="AJ104" s="2"/>
      <c r="AK104" s="2"/>
      <c r="AL104" s="2"/>
      <c r="AM104" s="2"/>
      <c r="AN104" s="2"/>
      <c r="AO104" s="2"/>
      <c r="AP104" s="2"/>
      <c r="AQ104" s="2"/>
      <c r="AR104" s="2"/>
      <c r="AS104" s="2"/>
      <c r="AT104" s="2"/>
      <c r="AU104" s="2"/>
      <c r="AV104" s="2"/>
      <c r="AW104" s="2"/>
    </row>
    <row r="105" spans="35:49" ht="24.95" customHeight="1">
      <c r="AI105" s="2"/>
      <c r="AJ105" s="2"/>
      <c r="AK105" s="2"/>
      <c r="AL105" s="2"/>
      <c r="AM105" s="2"/>
      <c r="AN105" s="2"/>
      <c r="AO105" s="2"/>
      <c r="AP105" s="2"/>
      <c r="AQ105" s="2"/>
      <c r="AR105" s="2"/>
      <c r="AS105" s="2"/>
      <c r="AT105" s="2"/>
      <c r="AU105" s="2"/>
      <c r="AV105" s="2"/>
      <c r="AW105" s="2"/>
    </row>
    <row r="106" spans="35:49" ht="24.95" customHeight="1">
      <c r="AI106" s="2"/>
      <c r="AJ106" s="2"/>
      <c r="AK106" s="2"/>
      <c r="AL106" s="2"/>
      <c r="AM106" s="2"/>
      <c r="AN106" s="2"/>
      <c r="AO106" s="2"/>
      <c r="AP106" s="2"/>
      <c r="AQ106" s="2"/>
      <c r="AR106" s="2"/>
      <c r="AS106" s="2"/>
      <c r="AT106" s="2"/>
      <c r="AU106" s="2"/>
      <c r="AV106" s="2"/>
      <c r="AW106" s="2"/>
    </row>
    <row r="107" spans="35:49" ht="24.95" customHeight="1">
      <c r="AI107" s="2"/>
      <c r="AJ107" s="2"/>
      <c r="AK107" s="2"/>
      <c r="AL107" s="2"/>
      <c r="AM107" s="2"/>
      <c r="AN107" s="2"/>
      <c r="AO107" s="2"/>
      <c r="AP107" s="2"/>
      <c r="AQ107" s="2"/>
      <c r="AR107" s="2"/>
      <c r="AS107" s="2"/>
      <c r="AT107" s="2"/>
      <c r="AU107" s="2"/>
      <c r="AV107" s="2"/>
      <c r="AW107" s="2"/>
    </row>
    <row r="108" spans="35:49" ht="24.95" customHeight="1">
      <c r="AI108" s="2"/>
      <c r="AJ108" s="2"/>
      <c r="AK108" s="2"/>
      <c r="AL108" s="2"/>
      <c r="AM108" s="2"/>
      <c r="AN108" s="2"/>
      <c r="AO108" s="2"/>
      <c r="AP108" s="2"/>
      <c r="AQ108" s="2"/>
      <c r="AR108" s="2"/>
      <c r="AS108" s="2"/>
      <c r="AT108" s="2"/>
      <c r="AU108" s="2"/>
      <c r="AV108" s="2"/>
      <c r="AW108" s="2"/>
    </row>
    <row r="109" spans="35:49" ht="24.95" customHeight="1">
      <c r="AI109" s="2"/>
      <c r="AJ109" s="2"/>
      <c r="AK109" s="2"/>
      <c r="AL109" s="2"/>
      <c r="AM109" s="2"/>
      <c r="AN109" s="2"/>
      <c r="AO109" s="2"/>
      <c r="AP109" s="2"/>
      <c r="AQ109" s="2"/>
      <c r="AR109" s="2"/>
      <c r="AS109" s="2"/>
      <c r="AT109" s="2"/>
      <c r="AU109" s="2"/>
      <c r="AV109" s="2"/>
      <c r="AW109" s="2"/>
    </row>
    <row r="110" spans="35:49" ht="24.95" customHeight="1">
      <c r="AI110" s="2"/>
      <c r="AJ110" s="2"/>
      <c r="AK110" s="2"/>
      <c r="AL110" s="2"/>
      <c r="AM110" s="2"/>
      <c r="AN110" s="2"/>
      <c r="AO110" s="2"/>
      <c r="AP110" s="2"/>
      <c r="AQ110" s="2"/>
      <c r="AR110" s="2"/>
      <c r="AS110" s="2"/>
      <c r="AT110" s="2"/>
      <c r="AU110" s="2"/>
      <c r="AV110" s="2"/>
      <c r="AW110" s="2"/>
    </row>
    <row r="111" spans="35:49" ht="24.95" customHeight="1">
      <c r="AI111" s="2"/>
      <c r="AJ111" s="2"/>
      <c r="AK111" s="2"/>
      <c r="AL111" s="2"/>
      <c r="AM111" s="2"/>
      <c r="AN111" s="2"/>
      <c r="AO111" s="2"/>
      <c r="AP111" s="2"/>
      <c r="AQ111" s="2"/>
      <c r="AR111" s="2"/>
      <c r="AS111" s="2"/>
      <c r="AT111" s="2"/>
      <c r="AU111" s="2"/>
      <c r="AV111" s="2"/>
      <c r="AW111" s="2"/>
    </row>
    <row r="112" spans="35:49" ht="24.95" customHeight="1">
      <c r="AI112" s="2"/>
      <c r="AJ112" s="2"/>
      <c r="AK112" s="2"/>
      <c r="AL112" s="2"/>
      <c r="AM112" s="2"/>
      <c r="AN112" s="2"/>
      <c r="AO112" s="2"/>
      <c r="AP112" s="2"/>
      <c r="AQ112" s="2"/>
      <c r="AR112" s="2"/>
      <c r="AS112" s="2"/>
      <c r="AT112" s="2"/>
      <c r="AU112" s="2"/>
      <c r="AV112" s="2"/>
      <c r="AW112" s="2"/>
    </row>
    <row r="113" spans="35:49" ht="24.95" customHeight="1">
      <c r="AI113" s="2"/>
      <c r="AJ113" s="2"/>
      <c r="AK113" s="2"/>
      <c r="AL113" s="2"/>
      <c r="AM113" s="2"/>
      <c r="AN113" s="2"/>
      <c r="AO113" s="2"/>
      <c r="AP113" s="2"/>
      <c r="AQ113" s="2"/>
      <c r="AR113" s="2"/>
      <c r="AS113" s="2"/>
      <c r="AT113" s="2"/>
      <c r="AU113" s="2"/>
      <c r="AV113" s="2"/>
      <c r="AW113" s="2"/>
    </row>
    <row r="114" spans="35:49" ht="24.95" customHeight="1">
      <c r="AI114" s="2"/>
      <c r="AJ114" s="2"/>
      <c r="AK114" s="2"/>
      <c r="AL114" s="2"/>
      <c r="AM114" s="2"/>
      <c r="AN114" s="2"/>
      <c r="AO114" s="2"/>
      <c r="AP114" s="2"/>
      <c r="AQ114" s="2"/>
      <c r="AR114" s="2"/>
      <c r="AS114" s="2"/>
      <c r="AT114" s="2"/>
      <c r="AU114" s="2"/>
      <c r="AV114" s="2"/>
      <c r="AW114" s="2"/>
    </row>
    <row r="115" spans="35:49" ht="24.95" customHeight="1">
      <c r="AI115" s="2"/>
      <c r="AJ115" s="2"/>
      <c r="AK115" s="2"/>
      <c r="AL115" s="2"/>
      <c r="AM115" s="2"/>
      <c r="AN115" s="2"/>
      <c r="AO115" s="2"/>
      <c r="AP115" s="2"/>
      <c r="AQ115" s="2"/>
      <c r="AR115" s="2"/>
      <c r="AS115" s="2"/>
      <c r="AT115" s="2"/>
      <c r="AU115" s="2"/>
      <c r="AV115" s="2"/>
      <c r="AW115" s="2"/>
    </row>
    <row r="116" spans="35:49" ht="24.95" customHeight="1">
      <c r="AI116" s="2"/>
      <c r="AJ116" s="2"/>
      <c r="AK116" s="2"/>
      <c r="AL116" s="2"/>
      <c r="AM116" s="2"/>
      <c r="AN116" s="2"/>
      <c r="AO116" s="2"/>
      <c r="AP116" s="2"/>
      <c r="AQ116" s="2"/>
      <c r="AR116" s="2"/>
      <c r="AS116" s="2"/>
      <c r="AT116" s="2"/>
      <c r="AU116" s="2"/>
      <c r="AV116" s="2"/>
      <c r="AW116" s="2"/>
    </row>
    <row r="117" spans="35:49" ht="24.95" customHeight="1">
      <c r="AI117" s="2"/>
      <c r="AJ117" s="2"/>
      <c r="AK117" s="2"/>
      <c r="AL117" s="2"/>
      <c r="AM117" s="2"/>
      <c r="AN117" s="2"/>
      <c r="AO117" s="2"/>
      <c r="AP117" s="2"/>
      <c r="AQ117" s="2"/>
      <c r="AR117" s="2"/>
      <c r="AS117" s="2"/>
      <c r="AT117" s="2"/>
      <c r="AU117" s="2"/>
      <c r="AV117" s="2"/>
      <c r="AW117" s="2"/>
    </row>
    <row r="118" spans="35:49" ht="24.95" customHeight="1">
      <c r="AI118" s="2"/>
      <c r="AJ118" s="2"/>
      <c r="AK118" s="2"/>
      <c r="AL118" s="2"/>
      <c r="AM118" s="2"/>
      <c r="AN118" s="2"/>
      <c r="AO118" s="2"/>
      <c r="AP118" s="2"/>
      <c r="AQ118" s="2"/>
      <c r="AR118" s="2"/>
      <c r="AS118" s="2"/>
      <c r="AT118" s="2"/>
      <c r="AU118" s="2"/>
      <c r="AV118" s="2"/>
      <c r="AW118" s="2"/>
    </row>
    <row r="119" spans="35:49" ht="24.95" customHeight="1">
      <c r="AI119" s="2"/>
      <c r="AJ119" s="2"/>
      <c r="AK119" s="2"/>
      <c r="AL119" s="2"/>
      <c r="AM119" s="2"/>
      <c r="AN119" s="2"/>
      <c r="AO119" s="2"/>
      <c r="AP119" s="2"/>
      <c r="AQ119" s="2"/>
      <c r="AR119" s="2"/>
      <c r="AS119" s="2"/>
      <c r="AT119" s="2"/>
      <c r="AU119" s="2"/>
      <c r="AV119" s="2"/>
      <c r="AW119" s="2"/>
    </row>
    <row r="120" spans="35:49" ht="24.95" customHeight="1">
      <c r="AI120" s="2"/>
      <c r="AJ120" s="2"/>
      <c r="AK120" s="2"/>
      <c r="AL120" s="2"/>
      <c r="AM120" s="2"/>
      <c r="AN120" s="2"/>
      <c r="AO120" s="2"/>
      <c r="AP120" s="2"/>
      <c r="AQ120" s="2"/>
      <c r="AR120" s="2"/>
      <c r="AS120" s="2"/>
      <c r="AT120" s="2"/>
      <c r="AU120" s="2"/>
      <c r="AV120" s="2"/>
      <c r="AW120" s="2"/>
    </row>
    <row r="121" spans="35:49" ht="24.95" customHeight="1">
      <c r="AI121" s="2"/>
      <c r="AJ121" s="2"/>
      <c r="AK121" s="2"/>
      <c r="AL121" s="2"/>
      <c r="AM121" s="2"/>
      <c r="AN121" s="2"/>
      <c r="AO121" s="2"/>
      <c r="AP121" s="2"/>
      <c r="AQ121" s="2"/>
      <c r="AR121" s="2"/>
      <c r="AS121" s="2"/>
      <c r="AT121" s="2"/>
      <c r="AU121" s="2"/>
      <c r="AV121" s="2"/>
      <c r="AW121" s="2"/>
    </row>
    <row r="122" spans="35:49" ht="24.95" customHeight="1">
      <c r="AI122" s="2"/>
      <c r="AJ122" s="2"/>
      <c r="AK122" s="2"/>
      <c r="AL122" s="2"/>
      <c r="AM122" s="2"/>
      <c r="AN122" s="2"/>
      <c r="AO122" s="2"/>
      <c r="AP122" s="2"/>
      <c r="AQ122" s="2"/>
      <c r="AR122" s="2"/>
      <c r="AS122" s="2"/>
      <c r="AT122" s="2"/>
      <c r="AU122" s="2"/>
      <c r="AV122" s="2"/>
      <c r="AW122" s="2"/>
    </row>
    <row r="123" spans="35:49" ht="24.95" customHeight="1">
      <c r="AI123" s="2"/>
      <c r="AJ123" s="2"/>
      <c r="AK123" s="2"/>
      <c r="AL123" s="2"/>
      <c r="AM123" s="2"/>
      <c r="AN123" s="2"/>
      <c r="AO123" s="2"/>
      <c r="AP123" s="2"/>
      <c r="AQ123" s="2"/>
      <c r="AR123" s="2"/>
      <c r="AS123" s="2"/>
      <c r="AT123" s="2"/>
      <c r="AU123" s="2"/>
      <c r="AV123" s="2"/>
      <c r="AW123" s="2"/>
    </row>
    <row r="124" spans="35:49" ht="24.95" customHeight="1">
      <c r="AI124" s="2"/>
      <c r="AJ124" s="2"/>
      <c r="AK124" s="2"/>
      <c r="AL124" s="2"/>
      <c r="AM124" s="2"/>
      <c r="AN124" s="2"/>
      <c r="AO124" s="2"/>
      <c r="AP124" s="2"/>
      <c r="AQ124" s="2"/>
      <c r="AR124" s="2"/>
      <c r="AS124" s="2"/>
      <c r="AT124" s="2"/>
      <c r="AU124" s="2"/>
      <c r="AV124" s="2"/>
      <c r="AW124" s="2"/>
    </row>
    <row r="125" spans="35:49" ht="24.95" customHeight="1">
      <c r="AI125" s="2"/>
      <c r="AJ125" s="2"/>
      <c r="AK125" s="2"/>
      <c r="AL125" s="2"/>
      <c r="AM125" s="2"/>
      <c r="AN125" s="2"/>
      <c r="AO125" s="2"/>
      <c r="AP125" s="2"/>
      <c r="AQ125" s="2"/>
      <c r="AR125" s="2"/>
      <c r="AS125" s="2"/>
      <c r="AT125" s="2"/>
      <c r="AU125" s="2"/>
      <c r="AV125" s="2"/>
      <c r="AW125" s="2"/>
    </row>
    <row r="126" spans="35:49" ht="24.95" customHeight="1">
      <c r="AI126" s="2"/>
      <c r="AJ126" s="2"/>
      <c r="AK126" s="2"/>
      <c r="AL126" s="2"/>
      <c r="AM126" s="2"/>
      <c r="AN126" s="2"/>
      <c r="AO126" s="2"/>
      <c r="AP126" s="2"/>
      <c r="AQ126" s="2"/>
      <c r="AR126" s="2"/>
      <c r="AS126" s="2"/>
      <c r="AT126" s="2"/>
      <c r="AU126" s="2"/>
      <c r="AV126" s="2"/>
      <c r="AW126" s="2"/>
    </row>
    <row r="127" spans="35:49" ht="24.95" customHeight="1">
      <c r="AI127" s="2"/>
      <c r="AJ127" s="2"/>
      <c r="AK127" s="2"/>
      <c r="AL127" s="2"/>
      <c r="AM127" s="2"/>
      <c r="AN127" s="2"/>
      <c r="AO127" s="2"/>
      <c r="AP127" s="2"/>
      <c r="AQ127" s="2"/>
      <c r="AR127" s="2"/>
      <c r="AS127" s="2"/>
      <c r="AT127" s="2"/>
      <c r="AU127" s="2"/>
      <c r="AV127" s="2"/>
      <c r="AW127" s="2"/>
    </row>
    <row r="128" spans="35:49" ht="24.95" customHeight="1">
      <c r="AI128" s="2"/>
      <c r="AJ128" s="2"/>
      <c r="AK128" s="2"/>
      <c r="AL128" s="2"/>
      <c r="AM128" s="2"/>
      <c r="AN128" s="2"/>
      <c r="AO128" s="2"/>
      <c r="AP128" s="2"/>
      <c r="AQ128" s="2"/>
      <c r="AR128" s="2"/>
      <c r="AS128" s="2"/>
      <c r="AT128" s="2"/>
      <c r="AU128" s="2"/>
      <c r="AV128" s="2"/>
      <c r="AW128" s="2"/>
    </row>
  </sheetData>
  <mergeCells count="115">
    <mergeCell ref="DC51:DD51"/>
    <mergeCell ref="BP38:BQ38"/>
    <mergeCell ref="BP46:BQ46"/>
    <mergeCell ref="BP51:BQ51"/>
    <mergeCell ref="DC38:DD38"/>
    <mergeCell ref="DC46:DD46"/>
    <mergeCell ref="BP8:BQ8"/>
    <mergeCell ref="BP19:BQ19"/>
    <mergeCell ref="BP20:BQ20"/>
    <mergeCell ref="DC25:DD25"/>
    <mergeCell ref="DC28:DD28"/>
    <mergeCell ref="DC30:DD30"/>
    <mergeCell ref="DC34:DD34"/>
    <mergeCell ref="CD3:CI3"/>
    <mergeCell ref="CG4:CI4"/>
    <mergeCell ref="CD4:CF4"/>
    <mergeCell ref="BI3:BN3"/>
    <mergeCell ref="BR3:BW3"/>
    <mergeCell ref="BF4:BH4"/>
    <mergeCell ref="BI4:BK4"/>
    <mergeCell ref="BL4:BN4"/>
    <mergeCell ref="B20:C20"/>
    <mergeCell ref="AI8:AJ8"/>
    <mergeCell ref="V3:AA3"/>
    <mergeCell ref="V4:X4"/>
    <mergeCell ref="Y4:AA4"/>
    <mergeCell ref="CA4:CC4"/>
    <mergeCell ref="AT4:AV4"/>
    <mergeCell ref="BX4:BZ4"/>
    <mergeCell ref="AZ4:BB4"/>
    <mergeCell ref="BU4:BW4"/>
    <mergeCell ref="BP3:BQ5"/>
    <mergeCell ref="AQ3:AV3"/>
    <mergeCell ref="BC4:BE4"/>
    <mergeCell ref="AQ4:AS4"/>
    <mergeCell ref="BX3:CC3"/>
    <mergeCell ref="AK4:AM4"/>
    <mergeCell ref="EI3:EN3"/>
    <mergeCell ref="EC4:EE4"/>
    <mergeCell ref="EF4:EH4"/>
    <mergeCell ref="EI4:EK4"/>
    <mergeCell ref="EL4:EN4"/>
    <mergeCell ref="EC3:EH3"/>
    <mergeCell ref="DQ3:DV3"/>
    <mergeCell ref="DQ4:DS4"/>
    <mergeCell ref="DT4:DV4"/>
    <mergeCell ref="DW3:EB3"/>
    <mergeCell ref="DW4:DY4"/>
    <mergeCell ref="DZ4:EB4"/>
    <mergeCell ref="DN4:DP4"/>
    <mergeCell ref="DC3:DD5"/>
    <mergeCell ref="DE3:DJ3"/>
    <mergeCell ref="DK3:DP3"/>
    <mergeCell ref="DE4:DG4"/>
    <mergeCell ref="DH4:DJ4"/>
    <mergeCell ref="DK4:DM4"/>
    <mergeCell ref="CV3:DA3"/>
    <mergeCell ref="CM4:CO4"/>
    <mergeCell ref="CV4:CX4"/>
    <mergeCell ref="CY4:DA4"/>
    <mergeCell ref="CS4:CU4"/>
    <mergeCell ref="CJ3:CO3"/>
    <mergeCell ref="CP3:CU3"/>
    <mergeCell ref="CP4:CR4"/>
    <mergeCell ref="CJ4:CL4"/>
    <mergeCell ref="AK3:AP3"/>
    <mergeCell ref="AN4:AP4"/>
    <mergeCell ref="AI25:AJ25"/>
    <mergeCell ref="BR4:BT4"/>
    <mergeCell ref="AB4:AD4"/>
    <mergeCell ref="AE4:AG4"/>
    <mergeCell ref="AB3:AG3"/>
    <mergeCell ref="BP34:BQ34"/>
    <mergeCell ref="BP25:BQ25"/>
    <mergeCell ref="BP28:BQ28"/>
    <mergeCell ref="BP30:BQ30"/>
    <mergeCell ref="AI30:AJ30"/>
    <mergeCell ref="AI19:AJ19"/>
    <mergeCell ref="AI20:AJ20"/>
    <mergeCell ref="AI28:AJ28"/>
    <mergeCell ref="AI34:AJ34"/>
    <mergeCell ref="AI7:AJ7"/>
    <mergeCell ref="BP6:BQ6"/>
    <mergeCell ref="BP7:BQ7"/>
    <mergeCell ref="AI51:AJ51"/>
    <mergeCell ref="AI38:AJ38"/>
    <mergeCell ref="AI46:AJ46"/>
    <mergeCell ref="B28:C28"/>
    <mergeCell ref="AI3:AJ5"/>
    <mergeCell ref="B3:C5"/>
    <mergeCell ref="D3:I3"/>
    <mergeCell ref="D4:F4"/>
    <mergeCell ref="S4:U4"/>
    <mergeCell ref="G4:I4"/>
    <mergeCell ref="P3:U3"/>
    <mergeCell ref="P4:R4"/>
    <mergeCell ref="J4:L4"/>
    <mergeCell ref="J3:O3"/>
    <mergeCell ref="M4:O4"/>
    <mergeCell ref="B8:C8"/>
    <mergeCell ref="B19:C19"/>
    <mergeCell ref="B51:C51"/>
    <mergeCell ref="B46:C46"/>
    <mergeCell ref="B6:C6"/>
    <mergeCell ref="B7:C7"/>
    <mergeCell ref="AI6:AJ6"/>
    <mergeCell ref="DC6:DD6"/>
    <mergeCell ref="DC7:DD7"/>
    <mergeCell ref="B30:C30"/>
    <mergeCell ref="B34:C34"/>
    <mergeCell ref="DC8:DD8"/>
    <mergeCell ref="DC19:DD19"/>
    <mergeCell ref="DC20:DD20"/>
    <mergeCell ref="B38:C38"/>
    <mergeCell ref="B25:C25"/>
  </mergeCells>
  <phoneticPr fontId="2"/>
  <pageMargins left="0.59055118110236227" right="0.59055118110236227" top="0.78740157480314965" bottom="0.39370078740157483" header="0.59055118110236227" footer="0.11811023622047245"/>
  <pageSetup paperSize="9" scale="63" firstPageNumber="66" fitToWidth="0" orientation="portrait" useFirstPageNumber="1" r:id="rId1"/>
  <headerFooter alignWithMargins="0">
    <oddHeader>&amp;L&amp;10高 等  学 校
卒業後の状況&amp;R&amp;10高 等  学 校
卒業後の状況</oddHeader>
    <oddFooter>&amp;C-&amp;P--</oddFooter>
  </headerFooter>
  <colBreaks count="7" manualBreakCount="7">
    <brk id="15" max="56" man="1"/>
    <brk id="33" max="1048575" man="1"/>
    <brk id="51" max="56" man="1"/>
    <brk id="66" max="1048575" man="1"/>
    <brk id="87" max="1048575" man="1"/>
    <brk id="105" max="1048575" man="1"/>
    <brk id="126" max="56" man="1"/>
  </colBreaks>
  <ignoredErrors>
    <ignoredError sqref="AK30 AK34:AK39 AK46:AK51 AE30:AE52 AB30:AB52 AB25:AB28 AE25:AE29 AK25:AK28 AN25:AW25 AN28:AW28 AN30:AW30 AN34:AZ34 AZ25:AZ30 BC25:BC31 BF25:BF31 BF34:BF38 BC34:BC38 AN38:AZ38 AN46:BF46 AN51:BF51 BI28:BL28 BR38:CG38 BR25:CG25 CJ25:CS25 CV25:CY25 CJ46:CP46 DE38:DY38 DE46:DU46 DE25:DZ25 DE34:DY34 EM38:EN38 DZ38:EL38 DZ34:EL34 DZ46:EL46 EC25:EL25 G9:G18 G21:G28 D25:F25 H25:V25 G29:G30 D28:F28 H28:V28 G31:G33 D30:F30 H30:V30 G35:G37 D34:F34 H34:V34 G39:G45 D38:F38 H38:V38 D46:F46 H46:V46 D51:F51 Y25:Y51 BI25 CS46:CV46 CS51:CY51 CY46 H51:V51 G47:G50 G52:G57 AN26 AQ26 AT26 BI34:BL34 BI31:BI33 BL31:BL33 BI38:BL38 BI35:BI37 BL35:BL37 BI46:BL46 BI39:BI45 BL39:BL45 BI52 BL52 BR51:CG51 BR47 BU47 BR46:CG46 BR40 CA40 BR39 CG39 BR41:BR45 CG41:CG43 BR34:CG34 BR31 CG31 CJ28:CS28 CJ26:CJ27 CM26:CM27 CP27 CJ34:CS34 CJ31:CJ33 CM31:CM33 CP31:CP33 CJ38:CS38 CJ35:CJ37 CM35:CM37 CJ51:CP51 CJ47:CJ50 CM48:CM50 CP48:CP50 CS26:CS27 CS31:CS33 CS35:CS37 DE28:DZ28 DE26:DE27 DH27 DH26 DK26 DE51:DX51 DE47:DE50 DH47:DH50 DN26 DT27 DT26 DW27 DT47:DT50 DZ26 DZ35:DZ37 EC35:EC36 DZ39:DZ45 EC39:EC45 DZ51:EL51 DZ47:DZ50 EC47:EC50 EC28:EL28 EC26:EC27 EF27 EI27 EL26:EL27 EL35:EL37 EL39:EL45 EL47:EL50 BI51:BL51 BI47:BI50 BL47:BL50 CG45 CG44 CP26 CP35:CP37 CM47 CP47 DK27 DQ26 DW47:DW50 DZ27 EF26 EI26 EC37 EF37 AN29 AQ29:AW29 AW26 BI30:BL30 BI29 BL29 BR28:CG28 BR26:BR27 BU26:BU27 BR30:CG30 BR29 BU29 BR32:BR33 BU32:BU33 BU31 BU40 BU39 BU41:BU45 BR48:BR50 BU48:BU50 BX26:BX27 BX29 BX32:BX33 BX31 BX40 BX39 BX41:BX45 BX47 BX48:BX50 CA26:CA27 CA29 CA32:CA33 CA31 CA39 CA41:CA45 CA47 CA48:CA50 CD26:CD27 CD29 CD32:CD33 CD31 CD40 CD39 CD41:CD45 CD47 CD48:CD50 CG26:CG27 CG29 CG32:CG33 CG40 CG47 CG48:CG50 CJ30:CS30 CJ29 CM29 CP29 CS29 CV28:CY28 CV26:CV27 CY26:CY27 CV30:CY30 CV29 CY29 CV34:CY34 CV31:CV33 CY31:CY33 CV38:CY38 CV35:CV37 CY35:CY37 DE30:DZ30 DE29 DH29 DK29 DK47:DK50 DN27 DN29 DN47:DN50 DQ27 DQ29 DQ47:DQ50 DT29 DW26 DW29:DZ29 EC30:EL30 EC29 EF29 EF35:EF36 EF39:EF45 EF47:EF50 EI29 EI37 EI35:EI36 EI39:EI45 EI47:EI50 EL29 BL25 DW46:DX46" formula="1"/>
    <ignoredError sqref="AK9 M9:M1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92D050"/>
  </sheetPr>
  <dimension ref="A1:H48"/>
  <sheetViews>
    <sheetView showGridLines="0" zoomScaleNormal="100" zoomScaleSheetLayoutView="100" workbookViewId="0">
      <selection activeCell="B1" sqref="B1"/>
    </sheetView>
  </sheetViews>
  <sheetFormatPr defaultColWidth="10.69921875" defaultRowHeight="30" customHeight="1"/>
  <cols>
    <col min="1" max="1" width="0.59765625" style="108" customWidth="1"/>
    <col min="2" max="2" width="17" style="108" customWidth="1"/>
    <col min="3" max="3" width="17.796875" style="108" customWidth="1"/>
    <col min="4" max="7" width="8.19921875" style="108" customWidth="1"/>
    <col min="8" max="16384" width="10.69921875" style="108"/>
  </cols>
  <sheetData>
    <row r="1" spans="1:8" ht="30" customHeight="1">
      <c r="A1" s="107"/>
      <c r="B1" s="348" t="s">
        <v>198</v>
      </c>
      <c r="C1" s="141"/>
      <c r="D1" s="141"/>
      <c r="E1" s="141"/>
      <c r="G1" s="141"/>
    </row>
    <row r="2" spans="1:8" ht="30" customHeight="1">
      <c r="A2" s="107"/>
      <c r="B2" s="349" t="s">
        <v>257</v>
      </c>
      <c r="C2" s="350"/>
      <c r="D2" s="350"/>
      <c r="E2" s="141"/>
      <c r="F2" s="520" t="s">
        <v>105</v>
      </c>
      <c r="G2" s="520"/>
    </row>
    <row r="3" spans="1:8" ht="15.95" customHeight="1">
      <c r="A3" s="110"/>
      <c r="B3" s="529" t="s">
        <v>199</v>
      </c>
      <c r="C3" s="530"/>
      <c r="D3" s="533" t="s">
        <v>283</v>
      </c>
      <c r="E3" s="524" t="s">
        <v>278</v>
      </c>
      <c r="F3" s="525"/>
      <c r="G3" s="526"/>
    </row>
    <row r="4" spans="1:8" ht="15.95" customHeight="1">
      <c r="A4" s="110"/>
      <c r="B4" s="531"/>
      <c r="C4" s="532"/>
      <c r="D4" s="534"/>
      <c r="E4" s="111" t="s">
        <v>6</v>
      </c>
      <c r="F4" s="111" t="s">
        <v>7</v>
      </c>
      <c r="G4" s="112" t="s">
        <v>8</v>
      </c>
    </row>
    <row r="5" spans="1:8" ht="17.100000000000001" customHeight="1">
      <c r="A5" s="110"/>
      <c r="B5" s="527" t="s">
        <v>236</v>
      </c>
      <c r="C5" s="528"/>
      <c r="D5" s="113">
        <v>131</v>
      </c>
      <c r="E5" s="286">
        <f>F5+G5</f>
        <v>137</v>
      </c>
      <c r="F5" s="287">
        <f>SUM(F6:F12)</f>
        <v>83</v>
      </c>
      <c r="G5" s="287">
        <f>SUM(G6:G12)</f>
        <v>54</v>
      </c>
    </row>
    <row r="6" spans="1:8" ht="17.100000000000001" customHeight="1">
      <c r="A6" s="110"/>
      <c r="B6" s="117" t="s">
        <v>284</v>
      </c>
      <c r="C6" s="118"/>
      <c r="D6" s="113">
        <v>130</v>
      </c>
      <c r="E6" s="114">
        <f t="shared" ref="E6:E19" si="0">F6+G6</f>
        <v>136</v>
      </c>
      <c r="F6" s="115">
        <v>82</v>
      </c>
      <c r="G6" s="116">
        <v>54</v>
      </c>
    </row>
    <row r="7" spans="1:8" ht="17.100000000000001" customHeight="1">
      <c r="A7" s="110"/>
      <c r="B7" s="152" t="s">
        <v>285</v>
      </c>
      <c r="C7" s="119"/>
      <c r="D7" s="120">
        <v>0</v>
      </c>
      <c r="E7" s="114">
        <f t="shared" si="0"/>
        <v>0</v>
      </c>
      <c r="F7" s="121">
        <v>0</v>
      </c>
      <c r="G7" s="122">
        <v>0</v>
      </c>
      <c r="H7" s="109"/>
    </row>
    <row r="8" spans="1:8" ht="17.100000000000001" customHeight="1">
      <c r="A8" s="110"/>
      <c r="B8" s="117" t="s">
        <v>286</v>
      </c>
      <c r="C8" s="118"/>
      <c r="D8" s="113">
        <v>0</v>
      </c>
      <c r="E8" s="114">
        <f t="shared" si="0"/>
        <v>0</v>
      </c>
      <c r="F8" s="115">
        <v>0</v>
      </c>
      <c r="G8" s="116">
        <v>0</v>
      </c>
    </row>
    <row r="9" spans="1:8" s="125" customFormat="1" ht="17.100000000000001" customHeight="1">
      <c r="A9" s="123"/>
      <c r="B9" s="153" t="s">
        <v>287</v>
      </c>
      <c r="C9" s="119"/>
      <c r="D9" s="113">
        <v>0</v>
      </c>
      <c r="E9" s="114">
        <f t="shared" si="0"/>
        <v>0</v>
      </c>
      <c r="F9" s="115">
        <v>0</v>
      </c>
      <c r="G9" s="124">
        <v>0</v>
      </c>
    </row>
    <row r="10" spans="1:8" ht="17.100000000000001" customHeight="1">
      <c r="A10" s="110"/>
      <c r="B10" s="117" t="s">
        <v>288</v>
      </c>
      <c r="C10" s="118"/>
      <c r="D10" s="120">
        <v>0</v>
      </c>
      <c r="E10" s="114">
        <f t="shared" si="0"/>
        <v>0</v>
      </c>
      <c r="F10" s="121">
        <v>0</v>
      </c>
      <c r="G10" s="122">
        <v>0</v>
      </c>
    </row>
    <row r="11" spans="1:8" s="125" customFormat="1" ht="17.100000000000001" customHeight="1">
      <c r="A11" s="123"/>
      <c r="B11" s="126" t="s">
        <v>289</v>
      </c>
      <c r="C11" s="127"/>
      <c r="D11" s="120">
        <v>1</v>
      </c>
      <c r="E11" s="114">
        <f t="shared" si="0"/>
        <v>1</v>
      </c>
      <c r="F11" s="121">
        <v>1</v>
      </c>
      <c r="G11" s="122">
        <v>0</v>
      </c>
    </row>
    <row r="12" spans="1:8" ht="17.100000000000001" customHeight="1">
      <c r="A12" s="110"/>
      <c r="B12" s="126" t="s">
        <v>290</v>
      </c>
      <c r="C12" s="127"/>
      <c r="D12" s="128">
        <v>0</v>
      </c>
      <c r="E12" s="114">
        <f t="shared" si="0"/>
        <v>0</v>
      </c>
      <c r="F12" s="129">
        <v>0</v>
      </c>
      <c r="G12" s="130">
        <v>0</v>
      </c>
    </row>
    <row r="13" spans="1:8" ht="17.100000000000001" customHeight="1">
      <c r="A13" s="110"/>
      <c r="B13" s="131" t="s">
        <v>291</v>
      </c>
      <c r="C13" s="127"/>
      <c r="D13" s="120">
        <v>0</v>
      </c>
      <c r="E13" s="114">
        <f t="shared" si="0"/>
        <v>1</v>
      </c>
      <c r="F13" s="121">
        <v>1</v>
      </c>
      <c r="G13" s="122">
        <v>0</v>
      </c>
    </row>
    <row r="14" spans="1:8" ht="17.100000000000001" customHeight="1">
      <c r="A14" s="110"/>
      <c r="B14" s="535" t="s">
        <v>334</v>
      </c>
      <c r="C14" s="132" t="s">
        <v>200</v>
      </c>
      <c r="D14" s="113">
        <v>0</v>
      </c>
      <c r="E14" s="114">
        <f t="shared" si="0"/>
        <v>0</v>
      </c>
      <c r="F14" s="115">
        <v>0</v>
      </c>
      <c r="G14" s="116">
        <v>0</v>
      </c>
    </row>
    <row r="15" spans="1:8" ht="17.100000000000001" customHeight="1">
      <c r="A15" s="110"/>
      <c r="B15" s="536"/>
      <c r="C15" s="132" t="s">
        <v>201</v>
      </c>
      <c r="D15" s="113">
        <v>0</v>
      </c>
      <c r="E15" s="114">
        <f t="shared" si="0"/>
        <v>0</v>
      </c>
      <c r="F15" s="115">
        <v>0</v>
      </c>
      <c r="G15" s="124">
        <v>0</v>
      </c>
    </row>
    <row r="16" spans="1:8" s="125" customFormat="1" ht="17.100000000000001" customHeight="1">
      <c r="A16" s="123"/>
      <c r="B16" s="536"/>
      <c r="C16" s="132" t="s">
        <v>202</v>
      </c>
      <c r="D16" s="113">
        <v>0</v>
      </c>
      <c r="E16" s="114">
        <f t="shared" si="0"/>
        <v>0</v>
      </c>
      <c r="F16" s="115">
        <v>0</v>
      </c>
      <c r="G16" s="124">
        <v>0</v>
      </c>
    </row>
    <row r="17" spans="1:7" ht="17.100000000000001" customHeight="1">
      <c r="A17" s="110"/>
      <c r="B17" s="537"/>
      <c r="C17" s="127" t="s">
        <v>203</v>
      </c>
      <c r="D17" s="133">
        <v>0</v>
      </c>
      <c r="E17" s="114">
        <f t="shared" si="0"/>
        <v>0</v>
      </c>
      <c r="F17" s="115">
        <v>0</v>
      </c>
      <c r="G17" s="124">
        <v>0</v>
      </c>
    </row>
    <row r="18" spans="1:7" ht="17.100000000000001" customHeight="1">
      <c r="A18" s="110"/>
      <c r="B18" s="134" t="s">
        <v>292</v>
      </c>
      <c r="C18" s="127"/>
      <c r="D18" s="113">
        <v>0</v>
      </c>
      <c r="E18" s="114">
        <f t="shared" si="0"/>
        <v>0</v>
      </c>
      <c r="F18" s="115">
        <v>0</v>
      </c>
      <c r="G18" s="124">
        <v>0</v>
      </c>
    </row>
    <row r="19" spans="1:7" ht="17.100000000000001" customHeight="1">
      <c r="A19" s="110"/>
      <c r="B19" s="134" t="s">
        <v>293</v>
      </c>
      <c r="C19" s="127"/>
      <c r="D19" s="113">
        <v>130</v>
      </c>
      <c r="E19" s="114">
        <f t="shared" si="0"/>
        <v>136</v>
      </c>
      <c r="F19" s="115">
        <v>82</v>
      </c>
      <c r="G19" s="124">
        <v>54</v>
      </c>
    </row>
    <row r="20" spans="1:7" ht="17.100000000000001" customHeight="1">
      <c r="A20" s="110"/>
      <c r="B20" s="134" t="s">
        <v>204</v>
      </c>
      <c r="C20" s="127"/>
      <c r="D20" s="135">
        <v>99.2</v>
      </c>
      <c r="E20" s="136">
        <v>99.3</v>
      </c>
      <c r="F20" s="137">
        <v>98.8</v>
      </c>
      <c r="G20" s="138">
        <v>100</v>
      </c>
    </row>
    <row r="21" spans="1:7" s="125" customFormat="1" ht="17.100000000000001" customHeight="1">
      <c r="A21" s="123"/>
      <c r="B21" s="139" t="s">
        <v>271</v>
      </c>
      <c r="C21" s="127"/>
      <c r="D21" s="133">
        <v>0</v>
      </c>
      <c r="E21" s="157">
        <v>0</v>
      </c>
      <c r="F21" s="115">
        <v>0</v>
      </c>
      <c r="G21" s="124">
        <v>0</v>
      </c>
    </row>
    <row r="22" spans="1:7" ht="9" customHeight="1">
      <c r="A22" s="107"/>
    </row>
    <row r="23" spans="1:7" ht="30" customHeight="1">
      <c r="A23" s="107"/>
      <c r="B23" s="349" t="s">
        <v>258</v>
      </c>
      <c r="C23" s="350"/>
      <c r="D23" s="350"/>
      <c r="E23" s="350"/>
      <c r="F23" s="520" t="s">
        <v>105</v>
      </c>
      <c r="G23" s="520"/>
    </row>
    <row r="24" spans="1:7" s="125" customFormat="1" ht="15.95" customHeight="1">
      <c r="A24" s="140"/>
      <c r="B24" s="529" t="s">
        <v>199</v>
      </c>
      <c r="C24" s="530"/>
      <c r="D24" s="533" t="s">
        <v>283</v>
      </c>
      <c r="E24" s="538" t="s">
        <v>278</v>
      </c>
      <c r="F24" s="539"/>
      <c r="G24" s="528"/>
    </row>
    <row r="25" spans="1:7" ht="15.95" customHeight="1">
      <c r="A25" s="107"/>
      <c r="B25" s="531"/>
      <c r="C25" s="532"/>
      <c r="D25" s="534"/>
      <c r="E25" s="288" t="s">
        <v>6</v>
      </c>
      <c r="F25" s="288" t="s">
        <v>7</v>
      </c>
      <c r="G25" s="112" t="s">
        <v>8</v>
      </c>
    </row>
    <row r="26" spans="1:7" ht="17.100000000000001" customHeight="1">
      <c r="A26" s="107"/>
      <c r="B26" s="527" t="s">
        <v>236</v>
      </c>
      <c r="C26" s="528"/>
      <c r="D26" s="113">
        <v>292</v>
      </c>
      <c r="E26" s="286">
        <f>F26+G26</f>
        <v>256</v>
      </c>
      <c r="F26" s="287">
        <f>SUM(F27:F33)</f>
        <v>183</v>
      </c>
      <c r="G26" s="287">
        <v>73</v>
      </c>
    </row>
    <row r="27" spans="1:7" ht="17.100000000000001" customHeight="1">
      <c r="A27" s="107"/>
      <c r="B27" s="117" t="s">
        <v>294</v>
      </c>
      <c r="C27" s="118"/>
      <c r="D27" s="113">
        <v>4</v>
      </c>
      <c r="E27" s="114">
        <f>F27+G27</f>
        <v>1</v>
      </c>
      <c r="F27" s="115">
        <v>1</v>
      </c>
      <c r="G27" s="116">
        <v>0</v>
      </c>
    </row>
    <row r="28" spans="1:7" s="125" customFormat="1" ht="17.100000000000001" customHeight="1">
      <c r="A28" s="123"/>
      <c r="B28" s="152" t="s">
        <v>295</v>
      </c>
      <c r="C28" s="119"/>
      <c r="D28" s="120">
        <v>1</v>
      </c>
      <c r="E28" s="114">
        <f t="shared" ref="E28:E39" si="1">F28+G28</f>
        <v>0</v>
      </c>
      <c r="F28" s="121">
        <v>0</v>
      </c>
      <c r="G28" s="122">
        <v>0</v>
      </c>
    </row>
    <row r="29" spans="1:7" ht="17.100000000000001" customHeight="1">
      <c r="A29" s="110"/>
      <c r="B29" s="117" t="s">
        <v>286</v>
      </c>
      <c r="C29" s="118"/>
      <c r="D29" s="113">
        <v>0</v>
      </c>
      <c r="E29" s="114">
        <f t="shared" si="1"/>
        <v>0</v>
      </c>
      <c r="F29" s="115">
        <v>0</v>
      </c>
      <c r="G29" s="116">
        <v>0</v>
      </c>
    </row>
    <row r="30" spans="1:7" ht="17.100000000000001" customHeight="1">
      <c r="A30" s="110"/>
      <c r="B30" s="153" t="s">
        <v>287</v>
      </c>
      <c r="C30" s="119"/>
      <c r="D30" s="113">
        <v>8</v>
      </c>
      <c r="E30" s="114">
        <f t="shared" si="1"/>
        <v>6</v>
      </c>
      <c r="F30" s="115">
        <v>3</v>
      </c>
      <c r="G30" s="124">
        <v>3</v>
      </c>
    </row>
    <row r="31" spans="1:7" ht="17.100000000000001" customHeight="1">
      <c r="A31" s="110"/>
      <c r="B31" s="117" t="s">
        <v>296</v>
      </c>
      <c r="C31" s="118"/>
      <c r="D31" s="120">
        <v>88</v>
      </c>
      <c r="E31" s="114">
        <f t="shared" si="1"/>
        <v>89</v>
      </c>
      <c r="F31" s="121">
        <v>72</v>
      </c>
      <c r="G31" s="122">
        <v>17</v>
      </c>
    </row>
    <row r="32" spans="1:7" ht="17.100000000000001" customHeight="1">
      <c r="A32" s="110"/>
      <c r="B32" s="126" t="s">
        <v>297</v>
      </c>
      <c r="C32" s="127"/>
      <c r="D32" s="120">
        <v>191</v>
      </c>
      <c r="E32" s="114">
        <f t="shared" si="1"/>
        <v>160</v>
      </c>
      <c r="F32" s="121">
        <v>107</v>
      </c>
      <c r="G32" s="122">
        <v>53</v>
      </c>
    </row>
    <row r="33" spans="1:7" ht="17.100000000000001" customHeight="1">
      <c r="A33" s="110"/>
      <c r="B33" s="126" t="s">
        <v>298</v>
      </c>
      <c r="C33" s="127"/>
      <c r="D33" s="128">
        <v>0</v>
      </c>
      <c r="E33" s="114">
        <f t="shared" si="1"/>
        <v>0</v>
      </c>
      <c r="F33" s="129">
        <v>0</v>
      </c>
      <c r="G33" s="130">
        <v>0</v>
      </c>
    </row>
    <row r="34" spans="1:7" ht="17.100000000000001" customHeight="1">
      <c r="A34" s="110"/>
      <c r="B34" s="521" t="s">
        <v>206</v>
      </c>
      <c r="C34" s="132" t="s">
        <v>205</v>
      </c>
      <c r="D34" s="113">
        <v>0</v>
      </c>
      <c r="E34" s="114">
        <f t="shared" si="1"/>
        <v>0</v>
      </c>
      <c r="F34" s="115">
        <v>0</v>
      </c>
      <c r="G34" s="116">
        <v>0</v>
      </c>
    </row>
    <row r="35" spans="1:7" s="125" customFormat="1" ht="17.100000000000001" customHeight="1">
      <c r="A35" s="123"/>
      <c r="B35" s="522"/>
      <c r="C35" s="132" t="s">
        <v>207</v>
      </c>
      <c r="D35" s="113">
        <v>0</v>
      </c>
      <c r="E35" s="114">
        <f t="shared" si="1"/>
        <v>0</v>
      </c>
      <c r="F35" s="115">
        <v>0</v>
      </c>
      <c r="G35" s="124">
        <v>0</v>
      </c>
    </row>
    <row r="36" spans="1:7" ht="17.100000000000001" customHeight="1">
      <c r="A36" s="110"/>
      <c r="B36" s="522"/>
      <c r="C36" s="132" t="s">
        <v>208</v>
      </c>
      <c r="D36" s="113">
        <v>0</v>
      </c>
      <c r="E36" s="114">
        <f t="shared" si="1"/>
        <v>0</v>
      </c>
      <c r="F36" s="115">
        <v>0</v>
      </c>
      <c r="G36" s="124">
        <v>0</v>
      </c>
    </row>
    <row r="37" spans="1:7" ht="17.100000000000001" customHeight="1">
      <c r="A37" s="107"/>
      <c r="B37" s="523"/>
      <c r="C37" s="127" t="s">
        <v>209</v>
      </c>
      <c r="D37" s="133">
        <v>0</v>
      </c>
      <c r="E37" s="114">
        <f t="shared" si="1"/>
        <v>0</v>
      </c>
      <c r="F37" s="115">
        <v>0</v>
      </c>
      <c r="G37" s="124">
        <v>0</v>
      </c>
    </row>
    <row r="38" spans="1:7" ht="17.100000000000001" customHeight="1">
      <c r="A38" s="107"/>
      <c r="B38" s="134" t="s">
        <v>299</v>
      </c>
      <c r="C38" s="127"/>
      <c r="D38" s="113">
        <v>187</v>
      </c>
      <c r="E38" s="114">
        <f>F38+G38</f>
        <v>155</v>
      </c>
      <c r="F38" s="115">
        <v>104</v>
      </c>
      <c r="G38" s="124">
        <v>51</v>
      </c>
    </row>
    <row r="39" spans="1:7" ht="17.100000000000001" customHeight="1">
      <c r="A39" s="107"/>
      <c r="B39" s="134" t="s">
        <v>300</v>
      </c>
      <c r="C39" s="127"/>
      <c r="D39" s="113">
        <v>4</v>
      </c>
      <c r="E39" s="114">
        <f t="shared" si="1"/>
        <v>1</v>
      </c>
      <c r="F39" s="115">
        <v>1</v>
      </c>
      <c r="G39" s="124">
        <v>0</v>
      </c>
    </row>
    <row r="40" spans="1:7" s="125" customFormat="1" ht="17.100000000000001" customHeight="1">
      <c r="A40" s="140"/>
      <c r="B40" s="134" t="s">
        <v>210</v>
      </c>
      <c r="C40" s="127"/>
      <c r="D40" s="135">
        <v>1.4</v>
      </c>
      <c r="E40" s="136">
        <v>0.4</v>
      </c>
      <c r="F40" s="160">
        <v>0.5</v>
      </c>
      <c r="G40" s="124">
        <v>0</v>
      </c>
    </row>
    <row r="41" spans="1:7" ht="17.100000000000001" customHeight="1">
      <c r="A41" s="107"/>
      <c r="B41" s="139" t="s">
        <v>271</v>
      </c>
      <c r="C41" s="127"/>
      <c r="D41" s="135">
        <v>30.1</v>
      </c>
      <c r="E41" s="136">
        <v>34.799999999999997</v>
      </c>
      <c r="F41" s="160">
        <v>39.299999999999997</v>
      </c>
      <c r="G41" s="304">
        <v>23.3</v>
      </c>
    </row>
    <row r="42" spans="1:7" ht="30" customHeight="1">
      <c r="A42" s="107"/>
      <c r="B42" s="107"/>
      <c r="C42" s="141"/>
      <c r="D42" s="141"/>
      <c r="E42" s="141"/>
      <c r="F42" s="141"/>
      <c r="G42" s="141"/>
    </row>
    <row r="43" spans="1:7" ht="30" customHeight="1">
      <c r="A43" s="107"/>
      <c r="B43" s="107"/>
      <c r="C43" s="141"/>
      <c r="D43" s="141"/>
      <c r="E43" s="141"/>
      <c r="F43" s="141"/>
      <c r="G43" s="141"/>
    </row>
    <row r="44" spans="1:7" ht="30" customHeight="1">
      <c r="A44" s="107"/>
      <c r="B44" s="107"/>
      <c r="C44" s="141"/>
      <c r="D44" s="141"/>
      <c r="E44" s="141"/>
      <c r="F44" s="141"/>
      <c r="G44" s="141"/>
    </row>
    <row r="45" spans="1:7" ht="30" customHeight="1">
      <c r="A45" s="107"/>
      <c r="B45" s="107"/>
      <c r="C45" s="141"/>
      <c r="D45" s="141"/>
      <c r="E45" s="141"/>
      <c r="F45" s="141"/>
      <c r="G45" s="141"/>
    </row>
    <row r="46" spans="1:7" ht="30" customHeight="1">
      <c r="A46" s="107"/>
      <c r="B46" s="107"/>
      <c r="C46" s="141"/>
      <c r="D46" s="141"/>
      <c r="E46" s="141"/>
      <c r="F46" s="141"/>
      <c r="G46" s="141"/>
    </row>
    <row r="47" spans="1:7" ht="30" customHeight="1">
      <c r="A47" s="107"/>
      <c r="B47" s="141"/>
      <c r="C47" s="141"/>
      <c r="D47" s="141"/>
      <c r="E47" s="141"/>
      <c r="F47" s="141"/>
      <c r="G47" s="141"/>
    </row>
    <row r="48" spans="1:7" ht="30" customHeight="1">
      <c r="A48" s="109"/>
    </row>
  </sheetData>
  <mergeCells count="12">
    <mergeCell ref="F2:G2"/>
    <mergeCell ref="F23:G23"/>
    <mergeCell ref="B34:B37"/>
    <mergeCell ref="E3:G3"/>
    <mergeCell ref="B5:C5"/>
    <mergeCell ref="B3:C4"/>
    <mergeCell ref="D3:D4"/>
    <mergeCell ref="B26:C26"/>
    <mergeCell ref="B24:C25"/>
    <mergeCell ref="B14:B17"/>
    <mergeCell ref="D24:D25"/>
    <mergeCell ref="E24:G24"/>
  </mergeCells>
  <phoneticPr fontId="2"/>
  <printOptions horizontalCentered="1"/>
  <pageMargins left="0.51181102362204722" right="0.51181102362204722" top="0.78740157480314965" bottom="0.59055118110236227" header="0.51181102362204722" footer="0.31496062992125984"/>
  <pageSetup paperSize="9" scale="90" firstPageNumber="59" fitToWidth="7" orientation="portrait" useFirstPageNumber="1" r:id="rId1"/>
  <headerFooter differentOddEven="1" alignWithMargins="0">
    <oddHeader>&amp;L&amp;10特別支援学校
卒業後の状況&amp;R&amp;10特別支援学校
卒業後の状況</oddHeader>
    <oddFooter>&amp;C-&amp;P--</oddFooter>
  </headerFooter>
  <ignoredErrors>
    <ignoredError sqref="F5:G5 F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卒後中学（1）</vt:lpstr>
      <vt:lpstr>卒後中学（２）-1</vt:lpstr>
      <vt:lpstr>卒後中学（２）-2・（3）</vt:lpstr>
      <vt:lpstr>卒後高校（1）</vt:lpstr>
      <vt:lpstr>卒後高校（2）</vt:lpstr>
      <vt:lpstr>卒後高校（3）</vt:lpstr>
      <vt:lpstr>卒後高校（4）</vt:lpstr>
      <vt:lpstr>卒後・特別支援</vt:lpstr>
      <vt:lpstr>卒後・特別支援!Print_Area</vt:lpstr>
      <vt:lpstr>'卒後高校（2）'!Print_Area</vt:lpstr>
      <vt:lpstr>'卒後高校（4）'!Print_Area</vt:lpstr>
      <vt:lpstr>'卒後中学（1）'!Print_Area</vt:lpstr>
      <vt:lpstr>'卒後中学（２）-1'!Print_Area</vt:lpstr>
      <vt:lpstr>'卒後中学（２）-2・（3）'!Print_Area</vt:lpstr>
      <vt:lpstr>'卒後高校（2）'!Print_Area_MI</vt:lpstr>
      <vt:lpstr>'卒後中学（２）-1'!Print_Area_MI</vt:lpstr>
    </vt:vector>
  </TitlesOfParts>
  <Company>青森県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企画分析２</dc:creator>
  <cp:lastModifiedBy>201user</cp:lastModifiedBy>
  <cp:lastPrinted>2019-02-14T05:54:20Z</cp:lastPrinted>
  <dcterms:created xsi:type="dcterms:W3CDTF">1998-08-12T01:22:57Z</dcterms:created>
  <dcterms:modified xsi:type="dcterms:W3CDTF">2019-02-14T05:59:24Z</dcterms:modified>
</cp:coreProperties>
</file>