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1\100_総務行政\333 既存住基（住基月報）\H29\02 統計データランド用\"/>
    </mc:Choice>
  </mc:AlternateContent>
  <bookViews>
    <workbookView xWindow="-90" yWindow="4005" windowWidth="19215" windowHeight="8550"/>
  </bookViews>
  <sheets>
    <sheet name="月報集計表" sheetId="4" r:id="rId1"/>
  </sheets>
  <calcPr calcId="152511"/>
</workbook>
</file>

<file path=xl/calcChain.xml><?xml version="1.0" encoding="utf-8"?>
<calcChain xmlns="http://schemas.openxmlformats.org/spreadsheetml/2006/main">
  <c r="I5" i="4" l="1"/>
  <c r="J5" i="4"/>
  <c r="U5" i="4"/>
  <c r="V5" i="4"/>
  <c r="I6" i="4"/>
  <c r="J6" i="4"/>
  <c r="U6" i="4"/>
  <c r="V6" i="4"/>
  <c r="I7" i="4"/>
  <c r="J7" i="4"/>
  <c r="U7" i="4"/>
  <c r="V7" i="4"/>
  <c r="I8" i="4"/>
  <c r="J8" i="4"/>
  <c r="Q8" i="4"/>
  <c r="R8" i="4"/>
  <c r="S8" i="4"/>
  <c r="T8" i="4"/>
  <c r="U8" i="4"/>
  <c r="V8" i="4"/>
  <c r="W8" i="4"/>
  <c r="X8" i="4"/>
  <c r="Y8" i="4"/>
  <c r="I9" i="4"/>
  <c r="J9" i="4"/>
  <c r="U9" i="4"/>
  <c r="V9" i="4"/>
  <c r="I10" i="4"/>
  <c r="J10" i="4"/>
  <c r="U10" i="4"/>
  <c r="V10" i="4"/>
  <c r="I11" i="4"/>
  <c r="J11" i="4"/>
  <c r="U11" i="4"/>
  <c r="V11" i="4"/>
  <c r="I12" i="4"/>
  <c r="J12" i="4"/>
  <c r="U12" i="4"/>
  <c r="V12" i="4"/>
  <c r="I13" i="4"/>
  <c r="J13" i="4"/>
  <c r="U13" i="4"/>
  <c r="V13" i="4"/>
  <c r="I14" i="4"/>
  <c r="J14" i="4"/>
  <c r="U14" i="4"/>
  <c r="V14" i="4"/>
  <c r="E15" i="4"/>
  <c r="F15" i="4"/>
  <c r="G15" i="4"/>
  <c r="H15" i="4"/>
  <c r="J15" i="4" s="1"/>
  <c r="I15" i="4"/>
  <c r="K15" i="4"/>
  <c r="L15" i="4"/>
  <c r="M15" i="4"/>
  <c r="U15" i="4"/>
  <c r="V15" i="4"/>
  <c r="I16" i="4"/>
  <c r="J16" i="4"/>
  <c r="Q16" i="4"/>
  <c r="R16" i="4"/>
  <c r="S16" i="4"/>
  <c r="U16" i="4" s="1"/>
  <c r="T16" i="4"/>
  <c r="V16" i="4" s="1"/>
  <c r="W16" i="4"/>
  <c r="X16" i="4"/>
  <c r="Y16" i="4"/>
  <c r="I17" i="4"/>
  <c r="J17" i="4"/>
  <c r="U17" i="4"/>
  <c r="V17" i="4"/>
  <c r="I18" i="4"/>
  <c r="J18" i="4"/>
  <c r="U18" i="4"/>
  <c r="V18" i="4"/>
  <c r="I19" i="4"/>
  <c r="J19" i="4"/>
  <c r="U19" i="4"/>
  <c r="V19" i="4"/>
  <c r="E20" i="4"/>
  <c r="F20" i="4"/>
  <c r="J20" i="4" s="1"/>
  <c r="G20" i="4"/>
  <c r="I20" i="4" s="1"/>
  <c r="H20" i="4"/>
  <c r="K20" i="4"/>
  <c r="L20" i="4"/>
  <c r="M20" i="4"/>
  <c r="U20" i="4"/>
  <c r="V20" i="4"/>
  <c r="I21" i="4"/>
  <c r="J21" i="4"/>
  <c r="Q21" i="4"/>
  <c r="R21" i="4"/>
  <c r="S21" i="4"/>
  <c r="T21" i="4"/>
  <c r="U21" i="4"/>
  <c r="V21" i="4"/>
  <c r="W21" i="4"/>
  <c r="X21" i="4"/>
  <c r="Y21" i="4"/>
  <c r="I22" i="4"/>
  <c r="J22" i="4"/>
  <c r="U22" i="4"/>
  <c r="V22" i="4"/>
  <c r="E23" i="4"/>
  <c r="F23" i="4"/>
  <c r="G23" i="4"/>
  <c r="H23" i="4"/>
  <c r="J23" i="4" s="1"/>
  <c r="I23" i="4"/>
  <c r="K23" i="4"/>
  <c r="L23" i="4"/>
  <c r="M23" i="4"/>
  <c r="U23" i="4"/>
  <c r="V23" i="4"/>
  <c r="I24" i="4"/>
  <c r="J24" i="4"/>
  <c r="U24" i="4"/>
  <c r="V24" i="4"/>
  <c r="E25" i="4"/>
  <c r="F25" i="4"/>
  <c r="G25" i="4"/>
  <c r="H25" i="4"/>
  <c r="I25" i="4"/>
  <c r="J25" i="4"/>
  <c r="K25" i="4"/>
  <c r="L25" i="4"/>
  <c r="M25" i="4"/>
  <c r="U25" i="4"/>
  <c r="V25" i="4"/>
  <c r="I26" i="4"/>
  <c r="J26" i="4"/>
  <c r="U26" i="4"/>
  <c r="V26" i="4"/>
  <c r="I27" i="4"/>
  <c r="J27" i="4"/>
  <c r="U27" i="4"/>
  <c r="V27" i="4"/>
  <c r="I28" i="4"/>
  <c r="J28" i="4"/>
  <c r="Q28" i="4"/>
  <c r="R28" i="4"/>
  <c r="S28" i="4"/>
  <c r="T28" i="4"/>
  <c r="V28" i="4" s="1"/>
  <c r="U28" i="4"/>
  <c r="W28" i="4"/>
  <c r="X28" i="4"/>
  <c r="Y28" i="4"/>
  <c r="E29" i="4"/>
  <c r="F29" i="4"/>
  <c r="G29" i="4"/>
  <c r="I29" i="4" s="1"/>
  <c r="H29" i="4"/>
  <c r="J29" i="4" s="1"/>
  <c r="K29" i="4"/>
  <c r="L29" i="4"/>
  <c r="M29" i="4"/>
  <c r="Q29" i="4"/>
  <c r="R29" i="4"/>
  <c r="S29" i="4"/>
  <c r="T29" i="4"/>
  <c r="V29" i="4"/>
  <c r="W29" i="4"/>
  <c r="X29" i="4"/>
  <c r="Y29" i="4"/>
  <c r="Q30" i="4"/>
  <c r="Q31" i="4" s="1"/>
  <c r="R30" i="4"/>
  <c r="R31" i="4" s="1"/>
  <c r="S30" i="4"/>
  <c r="T30" i="4"/>
  <c r="U30" i="4"/>
  <c r="V30" i="4"/>
  <c r="W30" i="4"/>
  <c r="X30" i="4"/>
  <c r="X31" i="4" s="1"/>
  <c r="Y30" i="4"/>
  <c r="Y31" i="4" s="1"/>
  <c r="T31" i="4"/>
  <c r="W31" i="4" l="1"/>
  <c r="U29" i="4"/>
  <c r="S31" i="4"/>
  <c r="U31" i="4" s="1"/>
  <c r="V31" i="4"/>
</calcChain>
</file>

<file path=xl/sharedStrings.xml><?xml version="1.0" encoding="utf-8"?>
<sst xmlns="http://schemas.openxmlformats.org/spreadsheetml/2006/main" count="134" uniqueCount="107">
  <si>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</si>
  <si>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</si>
  <si>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</si>
  <si>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</si>
  <si>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　　　口</t>
    <rPh sb="0" eb="1">
      <t>ヒト</t>
    </rPh>
    <rPh sb="4" eb="5">
      <t>クチ</t>
    </rPh>
    <phoneticPr fontId="2"/>
  </si>
  <si>
    <t>世帯数</t>
    <rPh sb="0" eb="3">
      <t>セタイスウ</t>
    </rPh>
    <phoneticPr fontId="2"/>
  </si>
  <si>
    <t>住民基本台帳　月報集計表</t>
    <rPh sb="0" eb="2">
      <t>ジュウミン</t>
    </rPh>
    <rPh sb="2" eb="4">
      <t>キホン</t>
    </rPh>
    <rPh sb="4" eb="6">
      <t>ダイチョウ</t>
    </rPh>
    <rPh sb="7" eb="9">
      <t>ゲッポウ</t>
    </rPh>
    <rPh sb="9" eb="11">
      <t>シュウケイ</t>
    </rPh>
    <rPh sb="11" eb="12">
      <t>ヒョウ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</si>
  <si>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</si>
  <si>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</si>
  <si>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外国人</t>
    <rPh sb="0" eb="3">
      <t>ガイコクジン</t>
    </rPh>
    <phoneticPr fontId="2"/>
  </si>
  <si>
    <t>複数国籍</t>
    <rPh sb="0" eb="2">
      <t>フクスウ</t>
    </rPh>
    <rPh sb="2" eb="4">
      <t>コクセキ</t>
    </rPh>
    <phoneticPr fontId="2"/>
  </si>
  <si>
    <t>（平成30年1月1日現在）</t>
  </si>
  <si>
    <t>市
10</t>
  </si>
  <si>
    <t>1</t>
  </si>
  <si>
    <t>青森市</t>
  </si>
  <si>
    <t>2</t>
  </si>
  <si>
    <t>弘前市</t>
  </si>
  <si>
    <t>3</t>
  </si>
  <si>
    <t>八戸市</t>
  </si>
  <si>
    <t>4</t>
  </si>
  <si>
    <t>黒石市</t>
  </si>
  <si>
    <t>5</t>
  </si>
  <si>
    <t>五所川原市</t>
  </si>
  <si>
    <t>6</t>
  </si>
  <si>
    <t>十和田市</t>
  </si>
  <si>
    <t>7</t>
  </si>
  <si>
    <t>三沢市</t>
  </si>
  <si>
    <t>8</t>
  </si>
  <si>
    <t>むつ市</t>
  </si>
  <si>
    <t>9</t>
  </si>
  <si>
    <t>つがる市</t>
  </si>
  <si>
    <t>10</t>
  </si>
  <si>
    <t>平川市</t>
  </si>
  <si>
    <t>市　　　計</t>
  </si>
  <si>
    <t>東
津
軽
郡
4</t>
  </si>
  <si>
    <t>11</t>
  </si>
  <si>
    <t>平内町</t>
  </si>
  <si>
    <t>12</t>
  </si>
  <si>
    <t>今別町</t>
  </si>
  <si>
    <t>13</t>
  </si>
  <si>
    <t>蓬田村</t>
  </si>
  <si>
    <t>14</t>
  </si>
  <si>
    <t>外ヶ浜町</t>
  </si>
  <si>
    <t>小　　　計</t>
  </si>
  <si>
    <t>西
津
軽
郡
2</t>
  </si>
  <si>
    <t>15</t>
  </si>
  <si>
    <t>鯵ヶ沢町</t>
  </si>
  <si>
    <t>16</t>
  </si>
  <si>
    <t>深浦町</t>
  </si>
  <si>
    <t>中
郡
1</t>
  </si>
  <si>
    <t>17</t>
  </si>
  <si>
    <t>西目屋村</t>
  </si>
  <si>
    <t>南
津
軽
郡
3</t>
  </si>
  <si>
    <t>18</t>
  </si>
  <si>
    <t>藤崎町</t>
  </si>
  <si>
    <t>19</t>
  </si>
  <si>
    <t>大鰐町</t>
  </si>
  <si>
    <t>20</t>
  </si>
  <si>
    <t>田舎館村</t>
  </si>
  <si>
    <t>北
津
軽
郡
3</t>
  </si>
  <si>
    <t>21</t>
  </si>
  <si>
    <t>板柳町</t>
  </si>
  <si>
    <t>22</t>
  </si>
  <si>
    <t>鶴田町</t>
  </si>
  <si>
    <t>23</t>
  </si>
  <si>
    <t>中泊町</t>
  </si>
  <si>
    <t>上
北
郡
7</t>
  </si>
  <si>
    <t>24</t>
  </si>
  <si>
    <t>野辺地町</t>
  </si>
  <si>
    <t>25</t>
  </si>
  <si>
    <t>七戸町</t>
  </si>
  <si>
    <t>26</t>
  </si>
  <si>
    <t>六戸町</t>
  </si>
  <si>
    <t>27</t>
  </si>
  <si>
    <t>横浜町</t>
  </si>
  <si>
    <t>28</t>
  </si>
  <si>
    <t>東北町</t>
  </si>
  <si>
    <t>29</t>
  </si>
  <si>
    <t>六ヶ所村</t>
  </si>
  <si>
    <t>30</t>
  </si>
  <si>
    <t>おいらせ町</t>
  </si>
  <si>
    <t>下
北
郡
4</t>
  </si>
  <si>
    <t>31</t>
  </si>
  <si>
    <t>大間町</t>
  </si>
  <si>
    <t>32</t>
  </si>
  <si>
    <t>東通村</t>
  </si>
  <si>
    <t>33</t>
  </si>
  <si>
    <t>風間浦村</t>
  </si>
  <si>
    <t>34</t>
  </si>
  <si>
    <t>佐井村</t>
  </si>
  <si>
    <t>三
戸
郡
6</t>
  </si>
  <si>
    <t>35</t>
  </si>
  <si>
    <t>三戸町</t>
  </si>
  <si>
    <t>36</t>
  </si>
  <si>
    <t>五戸町</t>
  </si>
  <si>
    <t>37</t>
  </si>
  <si>
    <t>田子町</t>
  </si>
  <si>
    <t>38</t>
  </si>
  <si>
    <t>南部町</t>
  </si>
  <si>
    <t>39</t>
  </si>
  <si>
    <t>階上町</t>
  </si>
  <si>
    <t>40</t>
  </si>
  <si>
    <t>新郷村</t>
  </si>
  <si>
    <t>市　計(10)</t>
  </si>
  <si>
    <t>町村計(30)</t>
  </si>
  <si>
    <t>県　計(40)</t>
  </si>
  <si>
    <t>※この表は、前月1日から前月末日までの住民基本台帳人口、世帯数を集計したものです。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</si>
</sst>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\(#,##0\)"/>
    <numFmt numFmtId="177" formatCode="0_);[Red]\(0\)"/>
    <numFmt numFmtId="178" formatCode="#,##0_);[Red]\(#,##0\)"/>
    <numFmt numFmtId="179" formatCode="#,##0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179" fontId="4" fillId="0" borderId="0" xfId="0" applyNumberFormat="1" applyFont="1">
      <alignment vertical="center"/>
    </xf>
    <xf numFmtId="0" fontId="4" fillId="0" borderId="10" xfId="0" applyNumberFormat="1" applyFont="1" applyBorder="1" applyAlignment="1"/>
    <xf numFmtId="0" fontId="4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right" vertical="center"/>
    </xf>
    <xf numFmtId="0" fontId="24" fillId="0" borderId="33" xfId="0" applyNumberFormat="1" applyFont="1" applyBorder="1" applyAlignment="1">
      <alignment horizontal="right" vertical="center"/>
    </xf>
    <xf numFmtId="0" fontId="24" fillId="0" borderId="32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176" fontId="23" fillId="0" borderId="33" xfId="0" applyNumberFormat="1" applyFont="1" applyBorder="1" applyAlignment="1">
      <alignment horizontal="right" vertical="center"/>
    </xf>
    <xf numFmtId="178" fontId="23" fillId="0" borderId="33" xfId="0" applyNumberFormat="1" applyFont="1" applyBorder="1" applyAlignment="1">
      <alignment horizontal="right" vertical="center"/>
    </xf>
    <xf numFmtId="178" fontId="23" fillId="0" borderId="34" xfId="0" applyNumberFormat="1" applyFont="1" applyBorder="1" applyAlignment="1">
      <alignment horizontal="right" vertical="center"/>
    </xf>
    <xf numFmtId="0" fontId="24" fillId="0" borderId="35" xfId="0" applyNumberFormat="1" applyFont="1" applyBorder="1" applyAlignment="1">
      <alignment horizontal="right" vertical="center"/>
    </xf>
    <xf numFmtId="0" fontId="24" fillId="0" borderId="10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right" vertical="center"/>
    </xf>
    <xf numFmtId="178" fontId="23" fillId="0" borderId="13" xfId="0" applyNumberFormat="1" applyFont="1" applyBorder="1" applyAlignment="1">
      <alignment horizontal="right" vertical="center"/>
    </xf>
    <xf numFmtId="178" fontId="23" fillId="0" borderId="31" xfId="0" applyNumberFormat="1" applyFont="1" applyBorder="1" applyAlignment="1">
      <alignment horizontal="right" vertical="center"/>
    </xf>
    <xf numFmtId="179" fontId="23" fillId="0" borderId="33" xfId="0" applyNumberFormat="1" applyFont="1" applyBorder="1" applyAlignment="1">
      <alignment vertical="center"/>
    </xf>
    <xf numFmtId="179" fontId="23" fillId="0" borderId="34" xfId="0" applyNumberFormat="1" applyFont="1" applyBorder="1" applyAlignment="1">
      <alignment vertical="center"/>
    </xf>
    <xf numFmtId="179" fontId="23" fillId="0" borderId="13" xfId="0" applyNumberFormat="1" applyFont="1" applyBorder="1" applyAlignment="1">
      <alignment vertical="center"/>
    </xf>
    <xf numFmtId="179" fontId="23" fillId="0" borderId="31" xfId="0" applyNumberFormat="1" applyFont="1" applyBorder="1" applyAlignment="1">
      <alignment vertical="center"/>
    </xf>
    <xf numFmtId="0" fontId="23" fillId="0" borderId="36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right" vertical="center"/>
    </xf>
    <xf numFmtId="0" fontId="23" fillId="0" borderId="0" xfId="0" applyNumberFormat="1" applyFont="1" applyAlignment="1">
      <alignment horizontal="left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3"/>
  <sheetViews>
    <sheetView showGridLines="0" tabSelected="1" workbookViewId="0">
      <selection activeCell="X15" sqref="X15"/>
    </sheetView>
  </sheetViews>
  <sheetFormatPr defaultRowHeight="10.5"/>
  <cols>
    <col min="1" max="1" width="1.5" style="1" customWidth="1"/>
    <col min="2" max="2" width="3.125" style="27" customWidth="1"/>
    <col min="3" max="3" width="3.125" style="5" customWidth="1"/>
    <col min="4" max="4" width="9.625" style="4" customWidth="1"/>
    <col min="5" max="5" width="6.875" style="9" customWidth="1"/>
    <col min="6" max="6" width="6.625" style="9" customWidth="1"/>
    <col min="7" max="7" width="6.875" style="9" customWidth="1"/>
    <col min="8" max="8" width="6.625" style="9" customWidth="1"/>
    <col min="9" max="9" width="8.125" style="14" customWidth="1"/>
    <col min="10" max="10" width="6.625" style="14" customWidth="1"/>
    <col min="11" max="11" width="6.875" style="14" customWidth="1"/>
    <col min="12" max="13" width="6.625" style="14" customWidth="1"/>
    <col min="14" max="14" width="3.125" style="23" customWidth="1"/>
    <col min="15" max="15" width="3.125" style="11" customWidth="1"/>
    <col min="16" max="16" width="9.625" style="4" customWidth="1"/>
    <col min="17" max="17" width="6.875" style="15" customWidth="1"/>
    <col min="18" max="18" width="6.625" style="15" customWidth="1"/>
    <col min="19" max="19" width="6.875" style="15" customWidth="1"/>
    <col min="20" max="20" width="6.625" style="15" customWidth="1"/>
    <col min="21" max="21" width="8.125" style="15" customWidth="1"/>
    <col min="22" max="22" width="6.625" style="15" customWidth="1"/>
    <col min="23" max="23" width="6.875" style="15" customWidth="1"/>
    <col min="24" max="25" width="6.625" style="15" customWidth="1"/>
    <col min="26" max="16384" width="9" style="1"/>
  </cols>
  <sheetData>
    <row r="1" spans="2:25" s="12" customFormat="1" ht="12.75" customHeight="1">
      <c r="B1" s="23"/>
      <c r="C1" s="11"/>
      <c r="D1" s="20" t="s">
        <v>6</v>
      </c>
      <c r="E1" s="11"/>
      <c r="F1" s="11"/>
      <c r="G1" s="11"/>
      <c r="H1" s="11"/>
      <c r="I1" s="11"/>
      <c r="J1" s="11"/>
      <c r="K1" s="11"/>
      <c r="L1" s="16"/>
      <c r="M1" s="16"/>
      <c r="N1" s="28"/>
      <c r="O1" s="16"/>
      <c r="P1" s="13"/>
      <c r="V1" s="12" t="s">
        <v>11</v>
      </c>
    </row>
    <row r="2" spans="2:25" ht="12.75" customHeight="1">
      <c r="B2" s="24"/>
      <c r="C2" s="6"/>
      <c r="D2" s="3"/>
      <c r="E2" s="66" t="s">
        <v>4</v>
      </c>
      <c r="F2" s="67"/>
      <c r="G2" s="67"/>
      <c r="H2" s="67"/>
      <c r="I2" s="68"/>
      <c r="J2" s="69"/>
      <c r="K2" s="54" t="s">
        <v>5</v>
      </c>
      <c r="L2" s="71"/>
      <c r="M2" s="72"/>
      <c r="N2" s="29"/>
      <c r="O2" s="17"/>
      <c r="P2" s="3"/>
      <c r="Q2" s="54" t="s">
        <v>4</v>
      </c>
      <c r="R2" s="55"/>
      <c r="S2" s="55"/>
      <c r="T2" s="55"/>
      <c r="U2" s="55"/>
      <c r="V2" s="56"/>
      <c r="W2" s="54" t="s">
        <v>5</v>
      </c>
      <c r="X2" s="55"/>
      <c r="Y2" s="61"/>
    </row>
    <row r="3" spans="2:25" ht="12.75" customHeight="1">
      <c r="B3" s="25"/>
      <c r="C3" s="7"/>
      <c r="D3" s="2"/>
      <c r="E3" s="59" t="s">
        <v>1</v>
      </c>
      <c r="F3" s="60"/>
      <c r="G3" s="70" t="s">
        <v>2</v>
      </c>
      <c r="H3" s="59"/>
      <c r="I3" s="59" t="s">
        <v>3</v>
      </c>
      <c r="J3" s="60"/>
      <c r="K3" s="62" t="s">
        <v>7</v>
      </c>
      <c r="L3" s="62" t="s">
        <v>9</v>
      </c>
      <c r="M3" s="76" t="s">
        <v>10</v>
      </c>
      <c r="N3" s="30"/>
      <c r="O3" s="18"/>
      <c r="P3" s="2"/>
      <c r="Q3" s="52" t="s">
        <v>1</v>
      </c>
      <c r="R3" s="53"/>
      <c r="S3" s="57" t="s">
        <v>2</v>
      </c>
      <c r="T3" s="58"/>
      <c r="U3" s="59" t="s">
        <v>3</v>
      </c>
      <c r="V3" s="60"/>
      <c r="W3" s="62" t="s">
        <v>7</v>
      </c>
      <c r="X3" s="62" t="s">
        <v>8</v>
      </c>
      <c r="Y3" s="64" t="s">
        <v>10</v>
      </c>
    </row>
    <row r="4" spans="2:25" ht="12.75" customHeight="1">
      <c r="B4" s="26"/>
      <c r="C4" s="8"/>
      <c r="D4" s="8" t="s">
        <v>0</v>
      </c>
      <c r="E4" s="10" t="s">
        <v>7</v>
      </c>
      <c r="F4" s="10" t="s">
        <v>8</v>
      </c>
      <c r="G4" s="10" t="s">
        <v>7</v>
      </c>
      <c r="H4" s="10" t="s">
        <v>8</v>
      </c>
      <c r="I4" s="10" t="s">
        <v>7</v>
      </c>
      <c r="J4" s="10" t="s">
        <v>8</v>
      </c>
      <c r="K4" s="63"/>
      <c r="L4" s="63"/>
      <c r="M4" s="77"/>
      <c r="N4" s="31"/>
      <c r="O4" s="19"/>
      <c r="P4" s="8" t="s">
        <v>0</v>
      </c>
      <c r="Q4" s="10" t="s">
        <v>7</v>
      </c>
      <c r="R4" s="10" t="s">
        <v>8</v>
      </c>
      <c r="S4" s="10" t="s">
        <v>7</v>
      </c>
      <c r="T4" s="10" t="s">
        <v>8</v>
      </c>
      <c r="U4" s="10" t="s">
        <v>7</v>
      </c>
      <c r="V4" s="10" t="s">
        <v>8</v>
      </c>
      <c r="W4" s="63"/>
      <c r="X4" s="63"/>
      <c r="Y4" s="65"/>
    </row>
    <row r="5" spans="2:25" ht="19.5" customHeight="1">
      <c r="B5" s="73" t="s">
        <v>12</v>
      </c>
      <c r="C5" s="34" t="s">
        <v>13</v>
      </c>
      <c r="D5" s="36" t="s">
        <v>14</v>
      </c>
      <c r="E5" s="37">
        <v>133715</v>
      </c>
      <c r="F5" s="37">
        <v>379</v>
      </c>
      <c r="G5" s="37">
        <v>152909</v>
      </c>
      <c r="H5" s="37">
        <v>571</v>
      </c>
      <c r="I5" s="38">
        <f t="shared" ref="I5:I29" si="0">E5+G5</f>
        <v>286624</v>
      </c>
      <c r="J5" s="38">
        <f t="shared" ref="J5:J29" si="1">F5+H5</f>
        <v>950</v>
      </c>
      <c r="K5" s="38">
        <v>136152</v>
      </c>
      <c r="L5" s="38">
        <v>626</v>
      </c>
      <c r="M5" s="39">
        <v>197</v>
      </c>
      <c r="N5" s="73" t="s">
        <v>59</v>
      </c>
      <c r="O5" s="34" t="s">
        <v>60</v>
      </c>
      <c r="P5" s="36" t="s">
        <v>61</v>
      </c>
      <c r="Q5" s="45">
        <v>6448</v>
      </c>
      <c r="R5" s="45">
        <v>7</v>
      </c>
      <c r="S5" s="45">
        <v>7499</v>
      </c>
      <c r="T5" s="45">
        <v>13</v>
      </c>
      <c r="U5" s="45">
        <f t="shared" ref="U5:U31" si="2">Q5+S5</f>
        <v>13947</v>
      </c>
      <c r="V5" s="45">
        <f t="shared" ref="V5:V31" si="3">R5+T5</f>
        <v>20</v>
      </c>
      <c r="W5" s="45">
        <v>5470</v>
      </c>
      <c r="X5" s="45">
        <v>9</v>
      </c>
      <c r="Y5" s="46">
        <v>9</v>
      </c>
    </row>
    <row r="6" spans="2:25" ht="19.5" customHeight="1">
      <c r="B6" s="74"/>
      <c r="C6" s="34" t="s">
        <v>15</v>
      </c>
      <c r="D6" s="36" t="s">
        <v>16</v>
      </c>
      <c r="E6" s="37">
        <v>80311</v>
      </c>
      <c r="F6" s="37">
        <v>271</v>
      </c>
      <c r="G6" s="37">
        <v>93021</v>
      </c>
      <c r="H6" s="37">
        <v>447</v>
      </c>
      <c r="I6" s="38">
        <f t="shared" si="0"/>
        <v>173332</v>
      </c>
      <c r="J6" s="38">
        <f t="shared" si="1"/>
        <v>718</v>
      </c>
      <c r="K6" s="38">
        <v>79391</v>
      </c>
      <c r="L6" s="38">
        <v>473</v>
      </c>
      <c r="M6" s="39">
        <v>135</v>
      </c>
      <c r="N6" s="74"/>
      <c r="O6" s="34" t="s">
        <v>62</v>
      </c>
      <c r="P6" s="36" t="s">
        <v>63</v>
      </c>
      <c r="Q6" s="45">
        <v>6230</v>
      </c>
      <c r="R6" s="45">
        <v>1</v>
      </c>
      <c r="S6" s="45">
        <v>6986</v>
      </c>
      <c r="T6" s="45">
        <v>11</v>
      </c>
      <c r="U6" s="45">
        <f t="shared" si="2"/>
        <v>13216</v>
      </c>
      <c r="V6" s="45">
        <f t="shared" si="3"/>
        <v>12</v>
      </c>
      <c r="W6" s="45">
        <v>5403</v>
      </c>
      <c r="X6" s="45">
        <v>10</v>
      </c>
      <c r="Y6" s="46">
        <v>2</v>
      </c>
    </row>
    <row r="7" spans="2:25" ht="19.5" customHeight="1">
      <c r="B7" s="74"/>
      <c r="C7" s="34" t="s">
        <v>17</v>
      </c>
      <c r="D7" s="36" t="s">
        <v>18</v>
      </c>
      <c r="E7" s="37">
        <v>110842</v>
      </c>
      <c r="F7" s="37">
        <v>534</v>
      </c>
      <c r="G7" s="37">
        <v>120475</v>
      </c>
      <c r="H7" s="37">
        <v>510</v>
      </c>
      <c r="I7" s="38">
        <f t="shared" si="0"/>
        <v>231317</v>
      </c>
      <c r="J7" s="38">
        <f t="shared" si="1"/>
        <v>1044</v>
      </c>
      <c r="K7" s="38">
        <v>107192</v>
      </c>
      <c r="L7" s="38">
        <v>674</v>
      </c>
      <c r="M7" s="39">
        <v>261</v>
      </c>
      <c r="N7" s="74"/>
      <c r="O7" s="34" t="s">
        <v>64</v>
      </c>
      <c r="P7" s="36" t="s">
        <v>65</v>
      </c>
      <c r="Q7" s="45">
        <v>5337</v>
      </c>
      <c r="R7" s="45">
        <v>14</v>
      </c>
      <c r="S7" s="45">
        <v>6012</v>
      </c>
      <c r="T7" s="45">
        <v>43</v>
      </c>
      <c r="U7" s="45">
        <f t="shared" si="2"/>
        <v>11349</v>
      </c>
      <c r="V7" s="45">
        <f t="shared" si="3"/>
        <v>57</v>
      </c>
      <c r="W7" s="45">
        <v>5072</v>
      </c>
      <c r="X7" s="45">
        <v>48</v>
      </c>
      <c r="Y7" s="46">
        <v>5</v>
      </c>
    </row>
    <row r="8" spans="2:25" ht="19.5" customHeight="1">
      <c r="B8" s="74"/>
      <c r="C8" s="34" t="s">
        <v>19</v>
      </c>
      <c r="D8" s="36" t="s">
        <v>20</v>
      </c>
      <c r="E8" s="37">
        <v>15867</v>
      </c>
      <c r="F8" s="37">
        <v>30</v>
      </c>
      <c r="G8" s="37">
        <v>18068</v>
      </c>
      <c r="H8" s="37">
        <v>80</v>
      </c>
      <c r="I8" s="38">
        <f t="shared" si="0"/>
        <v>33935</v>
      </c>
      <c r="J8" s="38">
        <f t="shared" si="1"/>
        <v>110</v>
      </c>
      <c r="K8" s="38">
        <v>13605</v>
      </c>
      <c r="L8" s="38">
        <v>82</v>
      </c>
      <c r="M8" s="39">
        <v>20</v>
      </c>
      <c r="N8" s="75"/>
      <c r="O8" s="40"/>
      <c r="P8" s="41" t="s">
        <v>43</v>
      </c>
      <c r="Q8" s="47">
        <f>Q5+Q6+Q7</f>
        <v>18015</v>
      </c>
      <c r="R8" s="47">
        <f>R5+R6+R7</f>
        <v>22</v>
      </c>
      <c r="S8" s="47">
        <f>S5+S6+S7</f>
        <v>20497</v>
      </c>
      <c r="T8" s="47">
        <f>T5+T6+T7</f>
        <v>67</v>
      </c>
      <c r="U8" s="47">
        <f t="shared" si="2"/>
        <v>38512</v>
      </c>
      <c r="V8" s="47">
        <f t="shared" si="3"/>
        <v>89</v>
      </c>
      <c r="W8" s="47">
        <f>W5+W6+W7</f>
        <v>15945</v>
      </c>
      <c r="X8" s="47">
        <f>X5+X6+X7</f>
        <v>67</v>
      </c>
      <c r="Y8" s="48">
        <f>Y5+Y6+Y7</f>
        <v>16</v>
      </c>
    </row>
    <row r="9" spans="2:25" ht="19.5" customHeight="1">
      <c r="B9" s="74"/>
      <c r="C9" s="34" t="s">
        <v>21</v>
      </c>
      <c r="D9" s="36" t="s">
        <v>22</v>
      </c>
      <c r="E9" s="37">
        <v>25586</v>
      </c>
      <c r="F9" s="37">
        <v>27</v>
      </c>
      <c r="G9" s="37">
        <v>30063</v>
      </c>
      <c r="H9" s="37">
        <v>65</v>
      </c>
      <c r="I9" s="38">
        <f t="shared" si="0"/>
        <v>55649</v>
      </c>
      <c r="J9" s="38">
        <f t="shared" si="1"/>
        <v>92</v>
      </c>
      <c r="K9" s="38">
        <v>25458</v>
      </c>
      <c r="L9" s="38">
        <v>48</v>
      </c>
      <c r="M9" s="39">
        <v>33</v>
      </c>
      <c r="N9" s="73" t="s">
        <v>66</v>
      </c>
      <c r="O9" s="34" t="s">
        <v>67</v>
      </c>
      <c r="P9" s="36" t="s">
        <v>68</v>
      </c>
      <c r="Q9" s="45">
        <v>6345</v>
      </c>
      <c r="R9" s="45">
        <v>25</v>
      </c>
      <c r="S9" s="45">
        <v>7135</v>
      </c>
      <c r="T9" s="45">
        <v>57</v>
      </c>
      <c r="U9" s="45">
        <f t="shared" si="2"/>
        <v>13480</v>
      </c>
      <c r="V9" s="45">
        <f t="shared" si="3"/>
        <v>82</v>
      </c>
      <c r="W9" s="45">
        <v>6473</v>
      </c>
      <c r="X9" s="45">
        <v>71</v>
      </c>
      <c r="Y9" s="46">
        <v>6</v>
      </c>
    </row>
    <row r="10" spans="2:25" ht="19.5" customHeight="1">
      <c r="B10" s="74"/>
      <c r="C10" s="34" t="s">
        <v>23</v>
      </c>
      <c r="D10" s="36" t="s">
        <v>24</v>
      </c>
      <c r="E10" s="37">
        <v>29755</v>
      </c>
      <c r="F10" s="37">
        <v>77</v>
      </c>
      <c r="G10" s="37">
        <v>32276</v>
      </c>
      <c r="H10" s="37">
        <v>188</v>
      </c>
      <c r="I10" s="38">
        <f t="shared" si="0"/>
        <v>62031</v>
      </c>
      <c r="J10" s="38">
        <f t="shared" si="1"/>
        <v>265</v>
      </c>
      <c r="K10" s="38">
        <v>27256</v>
      </c>
      <c r="L10" s="38">
        <v>133</v>
      </c>
      <c r="M10" s="39">
        <v>84</v>
      </c>
      <c r="N10" s="74"/>
      <c r="O10" s="34" t="s">
        <v>69</v>
      </c>
      <c r="P10" s="36" t="s">
        <v>70</v>
      </c>
      <c r="Q10" s="45">
        <v>7667</v>
      </c>
      <c r="R10" s="45">
        <v>12</v>
      </c>
      <c r="S10" s="45">
        <v>8333</v>
      </c>
      <c r="T10" s="45">
        <v>32</v>
      </c>
      <c r="U10" s="45">
        <f t="shared" si="2"/>
        <v>16000</v>
      </c>
      <c r="V10" s="45">
        <f t="shared" si="3"/>
        <v>44</v>
      </c>
      <c r="W10" s="45">
        <v>6791</v>
      </c>
      <c r="X10" s="45">
        <v>18</v>
      </c>
      <c r="Y10" s="46">
        <v>12</v>
      </c>
    </row>
    <row r="11" spans="2:25" ht="19.5" customHeight="1">
      <c r="B11" s="74"/>
      <c r="C11" s="34" t="s">
        <v>25</v>
      </c>
      <c r="D11" s="36" t="s">
        <v>26</v>
      </c>
      <c r="E11" s="37">
        <v>19669</v>
      </c>
      <c r="F11" s="37">
        <v>160</v>
      </c>
      <c r="G11" s="37">
        <v>20059</v>
      </c>
      <c r="H11" s="37">
        <v>339</v>
      </c>
      <c r="I11" s="38">
        <f t="shared" si="0"/>
        <v>39728</v>
      </c>
      <c r="J11" s="38">
        <f t="shared" si="1"/>
        <v>499</v>
      </c>
      <c r="K11" s="38">
        <v>18732</v>
      </c>
      <c r="L11" s="38">
        <v>333</v>
      </c>
      <c r="M11" s="39">
        <v>114</v>
      </c>
      <c r="N11" s="74"/>
      <c r="O11" s="34" t="s">
        <v>71</v>
      </c>
      <c r="P11" s="36" t="s">
        <v>72</v>
      </c>
      <c r="Q11" s="45">
        <v>5304</v>
      </c>
      <c r="R11" s="45">
        <v>38</v>
      </c>
      <c r="S11" s="45">
        <v>5618</v>
      </c>
      <c r="T11" s="45">
        <v>38</v>
      </c>
      <c r="U11" s="45">
        <f t="shared" si="2"/>
        <v>10922</v>
      </c>
      <c r="V11" s="45">
        <f t="shared" si="3"/>
        <v>76</v>
      </c>
      <c r="W11" s="45">
        <v>4303</v>
      </c>
      <c r="X11" s="45">
        <v>38</v>
      </c>
      <c r="Y11" s="46">
        <v>22</v>
      </c>
    </row>
    <row r="12" spans="2:25" ht="19.5" customHeight="1">
      <c r="B12" s="74"/>
      <c r="C12" s="34" t="s">
        <v>27</v>
      </c>
      <c r="D12" s="36" t="s">
        <v>28</v>
      </c>
      <c r="E12" s="37">
        <v>28650</v>
      </c>
      <c r="F12" s="37">
        <v>26</v>
      </c>
      <c r="G12" s="37">
        <v>30106</v>
      </c>
      <c r="H12" s="37">
        <v>122</v>
      </c>
      <c r="I12" s="38">
        <f t="shared" si="0"/>
        <v>58756</v>
      </c>
      <c r="J12" s="38">
        <f t="shared" si="1"/>
        <v>148</v>
      </c>
      <c r="K12" s="38">
        <v>29139</v>
      </c>
      <c r="L12" s="38">
        <v>81</v>
      </c>
      <c r="M12" s="39">
        <v>58</v>
      </c>
      <c r="N12" s="74"/>
      <c r="O12" s="34" t="s">
        <v>73</v>
      </c>
      <c r="P12" s="36" t="s">
        <v>74</v>
      </c>
      <c r="Q12" s="45">
        <v>2302</v>
      </c>
      <c r="R12" s="45">
        <v>2</v>
      </c>
      <c r="S12" s="45">
        <v>2299</v>
      </c>
      <c r="T12" s="45">
        <v>45</v>
      </c>
      <c r="U12" s="45">
        <f t="shared" si="2"/>
        <v>4601</v>
      </c>
      <c r="V12" s="45">
        <f t="shared" si="3"/>
        <v>47</v>
      </c>
      <c r="W12" s="45">
        <v>2052</v>
      </c>
      <c r="X12" s="45">
        <v>39</v>
      </c>
      <c r="Y12" s="46">
        <v>8</v>
      </c>
    </row>
    <row r="13" spans="2:25" ht="19.5" customHeight="1">
      <c r="B13" s="74"/>
      <c r="C13" s="34" t="s">
        <v>29</v>
      </c>
      <c r="D13" s="36" t="s">
        <v>30</v>
      </c>
      <c r="E13" s="37">
        <v>15611</v>
      </c>
      <c r="F13" s="37">
        <v>24</v>
      </c>
      <c r="G13" s="37">
        <v>17566</v>
      </c>
      <c r="H13" s="37">
        <v>53</v>
      </c>
      <c r="I13" s="38">
        <f t="shared" si="0"/>
        <v>33177</v>
      </c>
      <c r="J13" s="38">
        <f t="shared" si="1"/>
        <v>77</v>
      </c>
      <c r="K13" s="38">
        <v>13500</v>
      </c>
      <c r="L13" s="38">
        <v>52</v>
      </c>
      <c r="M13" s="39">
        <v>18</v>
      </c>
      <c r="N13" s="74"/>
      <c r="O13" s="34" t="s">
        <v>75</v>
      </c>
      <c r="P13" s="36" t="s">
        <v>76</v>
      </c>
      <c r="Q13" s="45">
        <v>8639</v>
      </c>
      <c r="R13" s="45">
        <v>26</v>
      </c>
      <c r="S13" s="45">
        <v>9214</v>
      </c>
      <c r="T13" s="45">
        <v>53</v>
      </c>
      <c r="U13" s="45">
        <f t="shared" si="2"/>
        <v>17853</v>
      </c>
      <c r="V13" s="45">
        <f t="shared" si="3"/>
        <v>79</v>
      </c>
      <c r="W13" s="45">
        <v>7142</v>
      </c>
      <c r="X13" s="45">
        <v>46</v>
      </c>
      <c r="Y13" s="46">
        <v>29</v>
      </c>
    </row>
    <row r="14" spans="2:25" ht="19.5" customHeight="1">
      <c r="B14" s="74"/>
      <c r="C14" s="34" t="s">
        <v>31</v>
      </c>
      <c r="D14" s="36" t="s">
        <v>32</v>
      </c>
      <c r="E14" s="37">
        <v>14775</v>
      </c>
      <c r="F14" s="37">
        <v>5</v>
      </c>
      <c r="G14" s="37">
        <v>16873</v>
      </c>
      <c r="H14" s="37">
        <v>55</v>
      </c>
      <c r="I14" s="38">
        <f t="shared" si="0"/>
        <v>31648</v>
      </c>
      <c r="J14" s="38">
        <f t="shared" si="1"/>
        <v>60</v>
      </c>
      <c r="K14" s="38">
        <v>11800</v>
      </c>
      <c r="L14" s="38">
        <v>50</v>
      </c>
      <c r="M14" s="39">
        <v>10</v>
      </c>
      <c r="N14" s="74"/>
      <c r="O14" s="34" t="s">
        <v>77</v>
      </c>
      <c r="P14" s="36" t="s">
        <v>78</v>
      </c>
      <c r="Q14" s="45">
        <v>5534</v>
      </c>
      <c r="R14" s="45">
        <v>43</v>
      </c>
      <c r="S14" s="45">
        <v>4842</v>
      </c>
      <c r="T14" s="45">
        <v>56</v>
      </c>
      <c r="U14" s="45">
        <f t="shared" si="2"/>
        <v>10376</v>
      </c>
      <c r="V14" s="45">
        <f t="shared" si="3"/>
        <v>99</v>
      </c>
      <c r="W14" s="45">
        <v>4707</v>
      </c>
      <c r="X14" s="45">
        <v>72</v>
      </c>
      <c r="Y14" s="46">
        <v>14</v>
      </c>
    </row>
    <row r="15" spans="2:25" ht="19.5" customHeight="1">
      <c r="B15" s="75"/>
      <c r="C15" s="40"/>
      <c r="D15" s="41" t="s">
        <v>33</v>
      </c>
      <c r="E15" s="42">
        <f>E5+E6+E7+E8+E9+E10+E11+E12+E13+E14</f>
        <v>474781</v>
      </c>
      <c r="F15" s="42">
        <f>F5+F6+F7+F8+F9+F10+F11+F12+F13+F14</f>
        <v>1533</v>
      </c>
      <c r="G15" s="42">
        <f>G5+G6+G7+G8+G9+G10+G11+G12+G13+G14</f>
        <v>531416</v>
      </c>
      <c r="H15" s="42">
        <f>H5+H6+H7+H8+H9+H10+H11+H12+H13+H14</f>
        <v>2430</v>
      </c>
      <c r="I15" s="43">
        <f t="shared" si="0"/>
        <v>1006197</v>
      </c>
      <c r="J15" s="43">
        <f t="shared" si="1"/>
        <v>3963</v>
      </c>
      <c r="K15" s="43">
        <f>K5+K6+K7+K8+K9+K10+K11+K12+K13+K14</f>
        <v>462225</v>
      </c>
      <c r="L15" s="43">
        <f>L5+L6+L7+L8+L9+L10+L11+L12+L13+L14</f>
        <v>2552</v>
      </c>
      <c r="M15" s="44">
        <f>M5+M6+M7+M8+M9+M10+M11+M12+M13+M14</f>
        <v>930</v>
      </c>
      <c r="N15" s="74"/>
      <c r="O15" s="34" t="s">
        <v>79</v>
      </c>
      <c r="P15" s="36" t="s">
        <v>80</v>
      </c>
      <c r="Q15" s="45">
        <v>12152</v>
      </c>
      <c r="R15" s="45">
        <v>53</v>
      </c>
      <c r="S15" s="45">
        <v>12968</v>
      </c>
      <c r="T15" s="45">
        <v>127</v>
      </c>
      <c r="U15" s="45">
        <f t="shared" si="2"/>
        <v>25120</v>
      </c>
      <c r="V15" s="45">
        <f t="shared" si="3"/>
        <v>180</v>
      </c>
      <c r="W15" s="45">
        <v>10053</v>
      </c>
      <c r="X15" s="45">
        <v>71</v>
      </c>
      <c r="Y15" s="46">
        <v>71</v>
      </c>
    </row>
    <row r="16" spans="2:25" ht="19.5" customHeight="1">
      <c r="B16" s="73" t="s">
        <v>34</v>
      </c>
      <c r="C16" s="34" t="s">
        <v>35</v>
      </c>
      <c r="D16" s="36" t="s">
        <v>36</v>
      </c>
      <c r="E16" s="37">
        <v>5396</v>
      </c>
      <c r="F16" s="37">
        <v>2</v>
      </c>
      <c r="G16" s="37">
        <v>5851</v>
      </c>
      <c r="H16" s="37">
        <v>24</v>
      </c>
      <c r="I16" s="38">
        <f t="shared" si="0"/>
        <v>11247</v>
      </c>
      <c r="J16" s="38">
        <f t="shared" si="1"/>
        <v>26</v>
      </c>
      <c r="K16" s="38">
        <v>4977</v>
      </c>
      <c r="L16" s="38">
        <v>17</v>
      </c>
      <c r="M16" s="39">
        <v>3</v>
      </c>
      <c r="N16" s="75"/>
      <c r="O16" s="40"/>
      <c r="P16" s="41" t="s">
        <v>43</v>
      </c>
      <c r="Q16" s="47">
        <f>Q9+Q10+Q11+Q12+Q13+Q14+Q15</f>
        <v>47943</v>
      </c>
      <c r="R16" s="47">
        <f>R9+R10+R11+R12+R13+R14+R15</f>
        <v>199</v>
      </c>
      <c r="S16" s="47">
        <f>S9+S10+S11+S12+S13+S14+S15</f>
        <v>50409</v>
      </c>
      <c r="T16" s="47">
        <f>T9+T10+T11+T12+T13+T14+T15</f>
        <v>408</v>
      </c>
      <c r="U16" s="47">
        <f t="shared" si="2"/>
        <v>98352</v>
      </c>
      <c r="V16" s="47">
        <f t="shared" si="3"/>
        <v>607</v>
      </c>
      <c r="W16" s="47">
        <f>W9+W10+W11+W12+W13+W14+W15</f>
        <v>41521</v>
      </c>
      <c r="X16" s="47">
        <f>X9+X10+X11+X12+X13+X14+X15</f>
        <v>355</v>
      </c>
      <c r="Y16" s="48">
        <f>Y9+Y10+Y11+Y12+Y13+Y14+Y15</f>
        <v>162</v>
      </c>
    </row>
    <row r="17" spans="2:25" ht="19.5" customHeight="1">
      <c r="B17" s="74"/>
      <c r="C17" s="34" t="s">
        <v>37</v>
      </c>
      <c r="D17" s="36" t="s">
        <v>38</v>
      </c>
      <c r="E17" s="37">
        <v>1319</v>
      </c>
      <c r="F17" s="37">
        <v>2</v>
      </c>
      <c r="G17" s="37">
        <v>1436</v>
      </c>
      <c r="H17" s="37">
        <v>2</v>
      </c>
      <c r="I17" s="38">
        <f t="shared" si="0"/>
        <v>2755</v>
      </c>
      <c r="J17" s="38">
        <f t="shared" si="1"/>
        <v>4</v>
      </c>
      <c r="K17" s="38">
        <v>1460</v>
      </c>
      <c r="L17" s="38">
        <v>2</v>
      </c>
      <c r="M17" s="39">
        <v>2</v>
      </c>
      <c r="N17" s="73" t="s">
        <v>81</v>
      </c>
      <c r="O17" s="34" t="s">
        <v>82</v>
      </c>
      <c r="P17" s="36" t="s">
        <v>83</v>
      </c>
      <c r="Q17" s="45">
        <v>2792</v>
      </c>
      <c r="R17" s="45">
        <v>4</v>
      </c>
      <c r="S17" s="45">
        <v>2677</v>
      </c>
      <c r="T17" s="45">
        <v>9</v>
      </c>
      <c r="U17" s="45">
        <f t="shared" si="2"/>
        <v>5469</v>
      </c>
      <c r="V17" s="45">
        <f t="shared" si="3"/>
        <v>13</v>
      </c>
      <c r="W17" s="45">
        <v>2522</v>
      </c>
      <c r="X17" s="45">
        <v>2</v>
      </c>
      <c r="Y17" s="46">
        <v>9</v>
      </c>
    </row>
    <row r="18" spans="2:25" ht="19.5" customHeight="1">
      <c r="B18" s="74"/>
      <c r="C18" s="34" t="s">
        <v>39</v>
      </c>
      <c r="D18" s="36" t="s">
        <v>40</v>
      </c>
      <c r="E18" s="37">
        <v>1395</v>
      </c>
      <c r="F18" s="37">
        <v>0</v>
      </c>
      <c r="G18" s="37">
        <v>1471</v>
      </c>
      <c r="H18" s="37">
        <v>2</v>
      </c>
      <c r="I18" s="38">
        <f t="shared" si="0"/>
        <v>2866</v>
      </c>
      <c r="J18" s="38">
        <f t="shared" si="1"/>
        <v>2</v>
      </c>
      <c r="K18" s="38">
        <v>1164</v>
      </c>
      <c r="L18" s="38">
        <v>1</v>
      </c>
      <c r="M18" s="39">
        <v>1</v>
      </c>
      <c r="N18" s="74"/>
      <c r="O18" s="34" t="s">
        <v>84</v>
      </c>
      <c r="P18" s="36" t="s">
        <v>85</v>
      </c>
      <c r="Q18" s="45">
        <v>3389</v>
      </c>
      <c r="R18" s="45">
        <v>3</v>
      </c>
      <c r="S18" s="45">
        <v>3205</v>
      </c>
      <c r="T18" s="45">
        <v>4</v>
      </c>
      <c r="U18" s="45">
        <f t="shared" si="2"/>
        <v>6594</v>
      </c>
      <c r="V18" s="45">
        <f t="shared" si="3"/>
        <v>7</v>
      </c>
      <c r="W18" s="45">
        <v>2814</v>
      </c>
      <c r="X18" s="45">
        <v>3</v>
      </c>
      <c r="Y18" s="46">
        <v>4</v>
      </c>
    </row>
    <row r="19" spans="2:25" ht="19.5" customHeight="1">
      <c r="B19" s="74"/>
      <c r="C19" s="34" t="s">
        <v>41</v>
      </c>
      <c r="D19" s="36" t="s">
        <v>42</v>
      </c>
      <c r="E19" s="37">
        <v>3015</v>
      </c>
      <c r="F19" s="37">
        <v>2</v>
      </c>
      <c r="G19" s="37">
        <v>3253</v>
      </c>
      <c r="H19" s="37">
        <v>25</v>
      </c>
      <c r="I19" s="38">
        <f t="shared" si="0"/>
        <v>6268</v>
      </c>
      <c r="J19" s="38">
        <f t="shared" si="1"/>
        <v>27</v>
      </c>
      <c r="K19" s="38">
        <v>2939</v>
      </c>
      <c r="L19" s="38">
        <v>23</v>
      </c>
      <c r="M19" s="39">
        <v>4</v>
      </c>
      <c r="N19" s="74"/>
      <c r="O19" s="34" t="s">
        <v>86</v>
      </c>
      <c r="P19" s="36" t="s">
        <v>87</v>
      </c>
      <c r="Q19" s="45">
        <v>972</v>
      </c>
      <c r="R19" s="45">
        <v>0</v>
      </c>
      <c r="S19" s="45">
        <v>1008</v>
      </c>
      <c r="T19" s="45">
        <v>2</v>
      </c>
      <c r="U19" s="45">
        <f t="shared" si="2"/>
        <v>1980</v>
      </c>
      <c r="V19" s="45">
        <f t="shared" si="3"/>
        <v>2</v>
      </c>
      <c r="W19" s="45">
        <v>942</v>
      </c>
      <c r="X19" s="45">
        <v>2</v>
      </c>
      <c r="Y19" s="46">
        <v>0</v>
      </c>
    </row>
    <row r="20" spans="2:25" ht="19.5" customHeight="1">
      <c r="B20" s="75"/>
      <c r="C20" s="40"/>
      <c r="D20" s="41" t="s">
        <v>43</v>
      </c>
      <c r="E20" s="42">
        <f>E16+E17+E18+E19</f>
        <v>11125</v>
      </c>
      <c r="F20" s="42">
        <f>F16+F17+F18+F19</f>
        <v>6</v>
      </c>
      <c r="G20" s="42">
        <f>G16+G17+G18+G19</f>
        <v>12011</v>
      </c>
      <c r="H20" s="42">
        <f>H16+H17+H18+H19</f>
        <v>53</v>
      </c>
      <c r="I20" s="43">
        <f t="shared" si="0"/>
        <v>23136</v>
      </c>
      <c r="J20" s="43">
        <f t="shared" si="1"/>
        <v>59</v>
      </c>
      <c r="K20" s="43">
        <f>K16+K17+K18+K19</f>
        <v>10540</v>
      </c>
      <c r="L20" s="43">
        <f>L16+L17+L18+L19</f>
        <v>43</v>
      </c>
      <c r="M20" s="44">
        <f>M16+M17+M18+M19</f>
        <v>10</v>
      </c>
      <c r="N20" s="74"/>
      <c r="O20" s="34" t="s">
        <v>88</v>
      </c>
      <c r="P20" s="36" t="s">
        <v>89</v>
      </c>
      <c r="Q20" s="45">
        <v>1054</v>
      </c>
      <c r="R20" s="45">
        <v>1</v>
      </c>
      <c r="S20" s="45">
        <v>1046</v>
      </c>
      <c r="T20" s="45">
        <v>1</v>
      </c>
      <c r="U20" s="45">
        <f t="shared" si="2"/>
        <v>2100</v>
      </c>
      <c r="V20" s="45">
        <f t="shared" si="3"/>
        <v>2</v>
      </c>
      <c r="W20" s="45">
        <v>967</v>
      </c>
      <c r="X20" s="45">
        <v>1</v>
      </c>
      <c r="Y20" s="46">
        <v>1</v>
      </c>
    </row>
    <row r="21" spans="2:25" ht="19.5" customHeight="1">
      <c r="B21" s="73" t="s">
        <v>44</v>
      </c>
      <c r="C21" s="34" t="s">
        <v>45</v>
      </c>
      <c r="D21" s="36" t="s">
        <v>46</v>
      </c>
      <c r="E21" s="37">
        <v>4818</v>
      </c>
      <c r="F21" s="37">
        <v>8</v>
      </c>
      <c r="G21" s="37">
        <v>5465</v>
      </c>
      <c r="H21" s="37">
        <v>15</v>
      </c>
      <c r="I21" s="38">
        <f t="shared" si="0"/>
        <v>10283</v>
      </c>
      <c r="J21" s="38">
        <f t="shared" si="1"/>
        <v>23</v>
      </c>
      <c r="K21" s="38">
        <v>4599</v>
      </c>
      <c r="L21" s="38">
        <v>13</v>
      </c>
      <c r="M21" s="39">
        <v>8</v>
      </c>
      <c r="N21" s="75"/>
      <c r="O21" s="40"/>
      <c r="P21" s="41" t="s">
        <v>43</v>
      </c>
      <c r="Q21" s="47">
        <f>Q17+Q18+Q19+Q20</f>
        <v>8207</v>
      </c>
      <c r="R21" s="47">
        <f>R17+R18+R19+R20</f>
        <v>8</v>
      </c>
      <c r="S21" s="47">
        <f>S17+S18+S19+S20</f>
        <v>7936</v>
      </c>
      <c r="T21" s="47">
        <f>T17+T18+T19+T20</f>
        <v>16</v>
      </c>
      <c r="U21" s="47">
        <f t="shared" si="2"/>
        <v>16143</v>
      </c>
      <c r="V21" s="47">
        <f t="shared" si="3"/>
        <v>24</v>
      </c>
      <c r="W21" s="47">
        <f>W17+W18+W19+W20</f>
        <v>7245</v>
      </c>
      <c r="X21" s="47">
        <f>X17+X18+X19+X20</f>
        <v>8</v>
      </c>
      <c r="Y21" s="48">
        <f>Y17+Y18+Y19+Y20</f>
        <v>14</v>
      </c>
    </row>
    <row r="22" spans="2:25" ht="19.5" customHeight="1">
      <c r="B22" s="74"/>
      <c r="C22" s="34" t="s">
        <v>47</v>
      </c>
      <c r="D22" s="36" t="s">
        <v>48</v>
      </c>
      <c r="E22" s="37">
        <v>3994</v>
      </c>
      <c r="F22" s="37">
        <v>1</v>
      </c>
      <c r="G22" s="37">
        <v>4451</v>
      </c>
      <c r="H22" s="37">
        <v>17</v>
      </c>
      <c r="I22" s="38">
        <f t="shared" si="0"/>
        <v>8445</v>
      </c>
      <c r="J22" s="38">
        <f t="shared" si="1"/>
        <v>18</v>
      </c>
      <c r="K22" s="38">
        <v>3767</v>
      </c>
      <c r="L22" s="38">
        <v>17</v>
      </c>
      <c r="M22" s="39">
        <v>1</v>
      </c>
      <c r="N22" s="73" t="s">
        <v>90</v>
      </c>
      <c r="O22" s="34" t="s">
        <v>91</v>
      </c>
      <c r="P22" s="36" t="s">
        <v>92</v>
      </c>
      <c r="Q22" s="45">
        <v>4918</v>
      </c>
      <c r="R22" s="45">
        <v>23</v>
      </c>
      <c r="S22" s="45">
        <v>5363</v>
      </c>
      <c r="T22" s="45">
        <v>29</v>
      </c>
      <c r="U22" s="45">
        <f t="shared" si="2"/>
        <v>10281</v>
      </c>
      <c r="V22" s="45">
        <f t="shared" si="3"/>
        <v>52</v>
      </c>
      <c r="W22" s="45">
        <v>4276</v>
      </c>
      <c r="X22" s="45">
        <v>24</v>
      </c>
      <c r="Y22" s="46">
        <v>24</v>
      </c>
    </row>
    <row r="23" spans="2:25" ht="19.5" customHeight="1">
      <c r="B23" s="75"/>
      <c r="C23" s="40"/>
      <c r="D23" s="41" t="s">
        <v>43</v>
      </c>
      <c r="E23" s="42">
        <f>E21+E22</f>
        <v>8812</v>
      </c>
      <c r="F23" s="42">
        <f>F21+F22</f>
        <v>9</v>
      </c>
      <c r="G23" s="42">
        <f>G21+G22</f>
        <v>9916</v>
      </c>
      <c r="H23" s="42">
        <f>H21+H22</f>
        <v>32</v>
      </c>
      <c r="I23" s="43">
        <f t="shared" si="0"/>
        <v>18728</v>
      </c>
      <c r="J23" s="43">
        <f t="shared" si="1"/>
        <v>41</v>
      </c>
      <c r="K23" s="43">
        <f>K21+K22</f>
        <v>8366</v>
      </c>
      <c r="L23" s="43">
        <f>L21+L22</f>
        <v>30</v>
      </c>
      <c r="M23" s="44">
        <f>M21+M22</f>
        <v>9</v>
      </c>
      <c r="N23" s="74"/>
      <c r="O23" s="34" t="s">
        <v>93</v>
      </c>
      <c r="P23" s="36" t="s">
        <v>94</v>
      </c>
      <c r="Q23" s="45">
        <v>8472</v>
      </c>
      <c r="R23" s="45">
        <v>13</v>
      </c>
      <c r="S23" s="45">
        <v>9104</v>
      </c>
      <c r="T23" s="45">
        <v>38</v>
      </c>
      <c r="U23" s="45">
        <f t="shared" si="2"/>
        <v>17576</v>
      </c>
      <c r="V23" s="45">
        <f t="shared" si="3"/>
        <v>51</v>
      </c>
      <c r="W23" s="45">
        <v>7007</v>
      </c>
      <c r="X23" s="45">
        <v>12</v>
      </c>
      <c r="Y23" s="46">
        <v>26</v>
      </c>
    </row>
    <row r="24" spans="2:25" ht="19.5" customHeight="1">
      <c r="B24" s="73" t="s">
        <v>49</v>
      </c>
      <c r="C24" s="34" t="s">
        <v>50</v>
      </c>
      <c r="D24" s="36" t="s">
        <v>51</v>
      </c>
      <c r="E24" s="37">
        <v>643</v>
      </c>
      <c r="F24" s="37">
        <v>0</v>
      </c>
      <c r="G24" s="37">
        <v>713</v>
      </c>
      <c r="H24" s="37">
        <v>0</v>
      </c>
      <c r="I24" s="38">
        <f t="shared" si="0"/>
        <v>1356</v>
      </c>
      <c r="J24" s="38">
        <f t="shared" si="1"/>
        <v>0</v>
      </c>
      <c r="K24" s="38">
        <v>531</v>
      </c>
      <c r="L24" s="38">
        <v>0</v>
      </c>
      <c r="M24" s="39">
        <v>0</v>
      </c>
      <c r="N24" s="74"/>
      <c r="O24" s="34" t="s">
        <v>95</v>
      </c>
      <c r="P24" s="36" t="s">
        <v>96</v>
      </c>
      <c r="Q24" s="45">
        <v>2741</v>
      </c>
      <c r="R24" s="45">
        <v>1</v>
      </c>
      <c r="S24" s="45">
        <v>2910</v>
      </c>
      <c r="T24" s="45">
        <v>12</v>
      </c>
      <c r="U24" s="45">
        <f t="shared" si="2"/>
        <v>5651</v>
      </c>
      <c r="V24" s="45">
        <f t="shared" si="3"/>
        <v>13</v>
      </c>
      <c r="W24" s="45">
        <v>2168</v>
      </c>
      <c r="X24" s="45">
        <v>2</v>
      </c>
      <c r="Y24" s="46">
        <v>11</v>
      </c>
    </row>
    <row r="25" spans="2:25" ht="19.5" customHeight="1">
      <c r="B25" s="75"/>
      <c r="C25" s="40"/>
      <c r="D25" s="41" t="s">
        <v>43</v>
      </c>
      <c r="E25" s="42">
        <f>E24</f>
        <v>643</v>
      </c>
      <c r="F25" s="42">
        <f>F24</f>
        <v>0</v>
      </c>
      <c r="G25" s="42">
        <f>G24</f>
        <v>713</v>
      </c>
      <c r="H25" s="42">
        <f>H24</f>
        <v>0</v>
      </c>
      <c r="I25" s="43">
        <f t="shared" si="0"/>
        <v>1356</v>
      </c>
      <c r="J25" s="43">
        <f t="shared" si="1"/>
        <v>0</v>
      </c>
      <c r="K25" s="43">
        <f>K24</f>
        <v>531</v>
      </c>
      <c r="L25" s="43">
        <f>L24</f>
        <v>0</v>
      </c>
      <c r="M25" s="44">
        <f>M24</f>
        <v>0</v>
      </c>
      <c r="N25" s="74"/>
      <c r="O25" s="34" t="s">
        <v>97</v>
      </c>
      <c r="P25" s="36" t="s">
        <v>98</v>
      </c>
      <c r="Q25" s="45">
        <v>8836</v>
      </c>
      <c r="R25" s="45">
        <v>11</v>
      </c>
      <c r="S25" s="45">
        <v>9703</v>
      </c>
      <c r="T25" s="45">
        <v>49</v>
      </c>
      <c r="U25" s="45">
        <f t="shared" si="2"/>
        <v>18539</v>
      </c>
      <c r="V25" s="45">
        <f t="shared" si="3"/>
        <v>60</v>
      </c>
      <c r="W25" s="45">
        <v>7436</v>
      </c>
      <c r="X25" s="45">
        <v>29</v>
      </c>
      <c r="Y25" s="46">
        <v>27</v>
      </c>
    </row>
    <row r="26" spans="2:25" ht="19.5" customHeight="1">
      <c r="B26" s="73" t="s">
        <v>52</v>
      </c>
      <c r="C26" s="34" t="s">
        <v>53</v>
      </c>
      <c r="D26" s="36" t="s">
        <v>54</v>
      </c>
      <c r="E26" s="37">
        <v>7086</v>
      </c>
      <c r="F26" s="37">
        <v>1</v>
      </c>
      <c r="G26" s="37">
        <v>8075</v>
      </c>
      <c r="H26" s="37">
        <v>10</v>
      </c>
      <c r="I26" s="38">
        <f t="shared" si="0"/>
        <v>15161</v>
      </c>
      <c r="J26" s="38">
        <f t="shared" si="1"/>
        <v>11</v>
      </c>
      <c r="K26" s="38">
        <v>5932</v>
      </c>
      <c r="L26" s="38">
        <v>6</v>
      </c>
      <c r="M26" s="39">
        <v>5</v>
      </c>
      <c r="N26" s="74"/>
      <c r="O26" s="34" t="s">
        <v>99</v>
      </c>
      <c r="P26" s="36" t="s">
        <v>100</v>
      </c>
      <c r="Q26" s="45">
        <v>6864</v>
      </c>
      <c r="R26" s="45">
        <v>28</v>
      </c>
      <c r="S26" s="45">
        <v>6804</v>
      </c>
      <c r="T26" s="45">
        <v>23</v>
      </c>
      <c r="U26" s="45">
        <f t="shared" si="2"/>
        <v>13668</v>
      </c>
      <c r="V26" s="45">
        <f t="shared" si="3"/>
        <v>51</v>
      </c>
      <c r="W26" s="45">
        <v>5863</v>
      </c>
      <c r="X26" s="45">
        <v>19</v>
      </c>
      <c r="Y26" s="46">
        <v>22</v>
      </c>
    </row>
    <row r="27" spans="2:25" ht="19.5" customHeight="1">
      <c r="B27" s="74"/>
      <c r="C27" s="34" t="s">
        <v>55</v>
      </c>
      <c r="D27" s="36" t="s">
        <v>56</v>
      </c>
      <c r="E27" s="37">
        <v>4498</v>
      </c>
      <c r="F27" s="37">
        <v>3</v>
      </c>
      <c r="G27" s="37">
        <v>5323</v>
      </c>
      <c r="H27" s="37">
        <v>0</v>
      </c>
      <c r="I27" s="38">
        <f t="shared" si="0"/>
        <v>9821</v>
      </c>
      <c r="J27" s="38">
        <f t="shared" si="1"/>
        <v>3</v>
      </c>
      <c r="K27" s="38">
        <v>4227</v>
      </c>
      <c r="L27" s="38">
        <v>1</v>
      </c>
      <c r="M27" s="39">
        <v>2</v>
      </c>
      <c r="N27" s="74"/>
      <c r="O27" s="34" t="s">
        <v>101</v>
      </c>
      <c r="P27" s="36" t="s">
        <v>102</v>
      </c>
      <c r="Q27" s="45">
        <v>1268</v>
      </c>
      <c r="R27" s="45">
        <v>1</v>
      </c>
      <c r="S27" s="45">
        <v>1312</v>
      </c>
      <c r="T27" s="45">
        <v>5</v>
      </c>
      <c r="U27" s="45">
        <f t="shared" si="2"/>
        <v>2580</v>
      </c>
      <c r="V27" s="45">
        <f t="shared" si="3"/>
        <v>6</v>
      </c>
      <c r="W27" s="45">
        <v>940</v>
      </c>
      <c r="X27" s="45">
        <v>1</v>
      </c>
      <c r="Y27" s="46">
        <v>5</v>
      </c>
    </row>
    <row r="28" spans="2:25" ht="19.5" customHeight="1">
      <c r="B28" s="74"/>
      <c r="C28" s="34" t="s">
        <v>57</v>
      </c>
      <c r="D28" s="36" t="s">
        <v>58</v>
      </c>
      <c r="E28" s="37">
        <v>3764</v>
      </c>
      <c r="F28" s="37">
        <v>5</v>
      </c>
      <c r="G28" s="37">
        <v>4203</v>
      </c>
      <c r="H28" s="37">
        <v>4</v>
      </c>
      <c r="I28" s="38">
        <f t="shared" si="0"/>
        <v>7967</v>
      </c>
      <c r="J28" s="38">
        <f t="shared" si="1"/>
        <v>9</v>
      </c>
      <c r="K28" s="38">
        <v>2730</v>
      </c>
      <c r="L28" s="38">
        <v>2</v>
      </c>
      <c r="M28" s="39">
        <v>5</v>
      </c>
      <c r="N28" s="75"/>
      <c r="O28" s="40"/>
      <c r="P28" s="41" t="s">
        <v>43</v>
      </c>
      <c r="Q28" s="47">
        <f>Q22+Q23+Q24+Q25+Q26+Q27</f>
        <v>33099</v>
      </c>
      <c r="R28" s="47">
        <f>R22+R23+R24+R25+R26+R27</f>
        <v>77</v>
      </c>
      <c r="S28" s="47">
        <f>S22+S23+S24+S25+S26+S27</f>
        <v>35196</v>
      </c>
      <c r="T28" s="47">
        <f>T22+T23+T24+T25+T26+T27</f>
        <v>156</v>
      </c>
      <c r="U28" s="47">
        <f t="shared" si="2"/>
        <v>68295</v>
      </c>
      <c r="V28" s="47">
        <f t="shared" si="3"/>
        <v>233</v>
      </c>
      <c r="W28" s="47">
        <f>W22+W23+W24+W25+W26+W27</f>
        <v>27690</v>
      </c>
      <c r="X28" s="47">
        <f>X22+X23+X24+X25+X26+X27</f>
        <v>87</v>
      </c>
      <c r="Y28" s="48">
        <f>Y22+Y23+Y24+Y25+Y26+Y27</f>
        <v>115</v>
      </c>
    </row>
    <row r="29" spans="2:25" ht="19.5" customHeight="1">
      <c r="B29" s="75"/>
      <c r="C29" s="40"/>
      <c r="D29" s="41" t="s">
        <v>43</v>
      </c>
      <c r="E29" s="42">
        <f>E26+E27+E28</f>
        <v>15348</v>
      </c>
      <c r="F29" s="42">
        <f>F26+F27+F28</f>
        <v>9</v>
      </c>
      <c r="G29" s="42">
        <f>G26+G27+G28</f>
        <v>17601</v>
      </c>
      <c r="H29" s="42">
        <f>H26+H27+H28</f>
        <v>14</v>
      </c>
      <c r="I29" s="43">
        <f t="shared" si="0"/>
        <v>32949</v>
      </c>
      <c r="J29" s="43">
        <f t="shared" si="1"/>
        <v>23</v>
      </c>
      <c r="K29" s="43">
        <f>K26+K27+K28</f>
        <v>12889</v>
      </c>
      <c r="L29" s="43">
        <f>L26+L27+L28</f>
        <v>9</v>
      </c>
      <c r="M29" s="44">
        <f>M26+M27+M28</f>
        <v>12</v>
      </c>
      <c r="N29" s="49"/>
      <c r="O29" s="33"/>
      <c r="P29" s="35" t="s">
        <v>103</v>
      </c>
      <c r="Q29" s="45">
        <f>E5+E6+E7+E8+E9+E10+E11+E12+E13+E14</f>
        <v>474781</v>
      </c>
      <c r="R29" s="45">
        <f>F5+F6+F7+F8+F9+F10+F11+F12+F13+F14</f>
        <v>1533</v>
      </c>
      <c r="S29" s="45">
        <f>G5+G6+G7+G8+G9+G10+G11+G12+G13+G14</f>
        <v>531416</v>
      </c>
      <c r="T29" s="45">
        <f>H5+H6+H7+H8+H9+H10+H11+H12+H13+H14</f>
        <v>2430</v>
      </c>
      <c r="U29" s="45">
        <f t="shared" si="2"/>
        <v>1006197</v>
      </c>
      <c r="V29" s="45">
        <f t="shared" si="3"/>
        <v>3963</v>
      </c>
      <c r="W29" s="45">
        <f>K5+K6+K7+K8+K9+K10+K11+K12+K13+K14</f>
        <v>462225</v>
      </c>
      <c r="X29" s="45">
        <f>L5+L6+L7+L8+L9+L10+L11+L12+L13+L14</f>
        <v>2552</v>
      </c>
      <c r="Y29" s="46">
        <f>M5+M6+M7+M8+M9+M10+M11+M12+M13+M14</f>
        <v>930</v>
      </c>
    </row>
    <row r="30" spans="2:25" ht="19.5" customHeight="1">
      <c r="E30" s="21"/>
      <c r="F30" s="21"/>
      <c r="G30" s="21"/>
      <c r="H30" s="21"/>
      <c r="I30" s="22"/>
      <c r="J30" s="22"/>
      <c r="K30" s="22"/>
      <c r="L30" s="22"/>
      <c r="M30" s="22"/>
      <c r="N30" s="49"/>
      <c r="O30" s="33"/>
      <c r="P30" s="35" t="s">
        <v>104</v>
      </c>
      <c r="Q30" s="45">
        <f>E16+E17+E18+E19+E21+E22+E24+E26+E27+E28+Q5+Q6+Q7+Q9+Q10+Q11+Q12+Q13+Q14+Q15+Q17+Q18+Q19+Q20+Q22+Q23+Q24+Q25+Q26+Q27</f>
        <v>143192</v>
      </c>
      <c r="R30" s="45">
        <f>F16+F17+F18+F19+F21+F22+F24+F26+F27+F28+R5+R6+R7+R9+R10+R11+R12+R13+R14+R15+R17+R18+R19+R20+R22+R23+R24+R25+R26+R27</f>
        <v>330</v>
      </c>
      <c r="S30" s="45">
        <f>G16+G17+G18+G19+G21+G22+G24+G26+G27+G28+S5+S6+S7+S9+S10+S11+S12+S13+S14+S15+S17+S18+S19+S20+S22+S23+S24+S25+S26+S27</f>
        <v>154279</v>
      </c>
      <c r="T30" s="45">
        <f>H16+H17+H18+H19+H21+H22+H24+H26+H27+H28+T5+T6+T7+T9+T10+T11+T12+T13+T14+T15+T17+T18+T19+T20+T22+T23+T24+T25+T26+T27</f>
        <v>746</v>
      </c>
      <c r="U30" s="45">
        <f t="shared" si="2"/>
        <v>297471</v>
      </c>
      <c r="V30" s="45">
        <f t="shared" si="3"/>
        <v>1076</v>
      </c>
      <c r="W30" s="45">
        <f>K16+K17+K18+K19+K21+K22+K24+K26+K27+K28+W5+W6+W7+W9+W10+W11+W12+W13+W14+W15+W17+W18+W19+W20+W22+W23+W24+W25+W26+W27</f>
        <v>124727</v>
      </c>
      <c r="X30" s="45">
        <f>L16+L17+L18+L19+L21+L22+L24+L26+L27+L28+X5+X6+X7+X9+X10+X11+X12+X13+X14+X15+X17+X18+X19+X20+X22+X23+X24+X25+X26+X27</f>
        <v>599</v>
      </c>
      <c r="Y30" s="46">
        <f>M16+M17+M18+M19+M21+M22+M24+M26+M27+M28+Y5+Y6+Y7+Y9+Y10+Y11+Y12+Y13+Y14+Y15+Y17+Y18+Y19+Y20+Y22+Y23+Y24+Y25+Y26+Y27</f>
        <v>338</v>
      </c>
    </row>
    <row r="31" spans="2:25" ht="19.5" customHeight="1">
      <c r="E31" s="21"/>
      <c r="F31" s="21"/>
      <c r="G31" s="21"/>
      <c r="H31" s="21"/>
      <c r="I31" s="22"/>
      <c r="J31" s="22"/>
      <c r="K31" s="22"/>
      <c r="L31" s="22"/>
      <c r="M31" s="22"/>
      <c r="N31" s="32"/>
      <c r="O31" s="50"/>
      <c r="P31" s="41" t="s">
        <v>105</v>
      </c>
      <c r="Q31" s="47">
        <f>Q30+Q29</f>
        <v>617973</v>
      </c>
      <c r="R31" s="47">
        <f>R30+R29</f>
        <v>1863</v>
      </c>
      <c r="S31" s="47">
        <f>S30+S29</f>
        <v>685695</v>
      </c>
      <c r="T31" s="47">
        <f>T30+T29</f>
        <v>3176</v>
      </c>
      <c r="U31" s="47">
        <f t="shared" si="2"/>
        <v>1303668</v>
      </c>
      <c r="V31" s="47">
        <f t="shared" si="3"/>
        <v>5039</v>
      </c>
      <c r="W31" s="47">
        <f>W30+W29</f>
        <v>586952</v>
      </c>
      <c r="X31" s="47">
        <f>X30+X29</f>
        <v>3151</v>
      </c>
      <c r="Y31" s="48">
        <f>Y30+Y29</f>
        <v>1268</v>
      </c>
    </row>
    <row r="33" spans="2:2">
      <c r="B33" s="51" t="s">
        <v>106</v>
      </c>
    </row>
  </sheetData>
  <mergeCells count="25">
    <mergeCell ref="B5:B15"/>
    <mergeCell ref="B16:B20"/>
    <mergeCell ref="B21:B23"/>
    <mergeCell ref="B24:B25"/>
    <mergeCell ref="B26:B29"/>
    <mergeCell ref="N5:N8"/>
    <mergeCell ref="N9:N16"/>
    <mergeCell ref="N17:N21"/>
    <mergeCell ref="N22:N28"/>
    <mergeCell ref="L3:L4"/>
    <mergeCell ref="M3:M4"/>
    <mergeCell ref="E2:J2"/>
    <mergeCell ref="E3:F3"/>
    <mergeCell ref="G3:H3"/>
    <mergeCell ref="I3:J3"/>
    <mergeCell ref="K2:M2"/>
    <mergeCell ref="K3:K4"/>
    <mergeCell ref="Q3:R3"/>
    <mergeCell ref="Q2:V2"/>
    <mergeCell ref="S3:T3"/>
    <mergeCell ref="U3:V3"/>
    <mergeCell ref="W2:Y2"/>
    <mergeCell ref="W3:W4"/>
    <mergeCell ref="X3:X4"/>
    <mergeCell ref="Y3:Y4"/>
  </mergeCells>
  <phoneticPr fontId="1"/>
  <pageMargins left="0.19685039370078741" right="0.19685039370078741" top="0.39370078740157483" bottom="0.39370078740157483" header="0.19685039370078741" footer="0.19685039370078741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月報集計表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　英樹</dc:creator>
  <cp:lastModifiedBy>user</cp:lastModifiedBy>
  <cp:lastPrinted>2012-08-29T08:15:28Z</cp:lastPrinted>
  <dcterms:created xsi:type="dcterms:W3CDTF">2004-02-13T02:10:51Z</dcterms:created>
  <dcterms:modified xsi:type="dcterms:W3CDTF">2018-03-06T04:43:56Z</dcterms:modified>
</cp:coreProperties>
</file>