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30.190\100_総務行政\333 既存住基（住基月報）\H30\02 統計データランド用\"/>
    </mc:Choice>
  </mc:AlternateContent>
  <bookViews>
    <workbookView xWindow="0" yWindow="0" windowWidth="20490" windowHeight="7530"/>
  </bookViews>
  <sheets>
    <sheet name="月報集計表（統計データランド用）" sheetId="1" r:id="rId1"/>
  </sheets>
  <externalReferences>
    <externalReference r:id="rId2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K28" i="1"/>
  <c r="H28" i="1"/>
  <c r="G28" i="1"/>
  <c r="F28" i="1"/>
  <c r="J28" i="1" s="1"/>
  <c r="E28" i="1"/>
  <c r="I28" i="1" s="1"/>
  <c r="Y27" i="1"/>
  <c r="X27" i="1"/>
  <c r="W27" i="1"/>
  <c r="T27" i="1"/>
  <c r="S27" i="1"/>
  <c r="R27" i="1"/>
  <c r="V27" i="1" s="1"/>
  <c r="Q27" i="1"/>
  <c r="U27" i="1" s="1"/>
  <c r="M27" i="1"/>
  <c r="L27" i="1"/>
  <c r="K27" i="1"/>
  <c r="H27" i="1"/>
  <c r="G27" i="1"/>
  <c r="F27" i="1"/>
  <c r="J27" i="1" s="1"/>
  <c r="E27" i="1"/>
  <c r="I27" i="1" s="1"/>
  <c r="Y26" i="1"/>
  <c r="X26" i="1"/>
  <c r="W26" i="1"/>
  <c r="T26" i="1"/>
  <c r="S26" i="1"/>
  <c r="R26" i="1"/>
  <c r="V26" i="1" s="1"/>
  <c r="Q26" i="1"/>
  <c r="U26" i="1" s="1"/>
  <c r="M26" i="1"/>
  <c r="M29" i="1" s="1"/>
  <c r="L26" i="1"/>
  <c r="L29" i="1" s="1"/>
  <c r="K26" i="1"/>
  <c r="K29" i="1" s="1"/>
  <c r="H26" i="1"/>
  <c r="H29" i="1" s="1"/>
  <c r="G26" i="1"/>
  <c r="G29" i="1" s="1"/>
  <c r="F26" i="1"/>
  <c r="J26" i="1" s="1"/>
  <c r="E26" i="1"/>
  <c r="I26" i="1" s="1"/>
  <c r="Y25" i="1"/>
  <c r="X25" i="1"/>
  <c r="W25" i="1"/>
  <c r="T25" i="1"/>
  <c r="S25" i="1"/>
  <c r="R25" i="1"/>
  <c r="V25" i="1" s="1"/>
  <c r="Q25" i="1"/>
  <c r="U25" i="1" s="1"/>
  <c r="Y24" i="1"/>
  <c r="X24" i="1"/>
  <c r="W24" i="1"/>
  <c r="T24" i="1"/>
  <c r="S24" i="1"/>
  <c r="R24" i="1"/>
  <c r="V24" i="1" s="1"/>
  <c r="Q24" i="1"/>
  <c r="U24" i="1" s="1"/>
  <c r="M24" i="1"/>
  <c r="M25" i="1" s="1"/>
  <c r="L24" i="1"/>
  <c r="L25" i="1" s="1"/>
  <c r="K24" i="1"/>
  <c r="K25" i="1" s="1"/>
  <c r="H24" i="1"/>
  <c r="H25" i="1" s="1"/>
  <c r="G24" i="1"/>
  <c r="G25" i="1" s="1"/>
  <c r="F24" i="1"/>
  <c r="J24" i="1" s="1"/>
  <c r="E24" i="1"/>
  <c r="I24" i="1" s="1"/>
  <c r="Y23" i="1"/>
  <c r="X23" i="1"/>
  <c r="W23" i="1"/>
  <c r="T23" i="1"/>
  <c r="S23" i="1"/>
  <c r="R23" i="1"/>
  <c r="V23" i="1" s="1"/>
  <c r="Q23" i="1"/>
  <c r="U23" i="1" s="1"/>
  <c r="Y22" i="1"/>
  <c r="Y28" i="1" s="1"/>
  <c r="X22" i="1"/>
  <c r="X28" i="1" s="1"/>
  <c r="W22" i="1"/>
  <c r="W28" i="1" s="1"/>
  <c r="T22" i="1"/>
  <c r="T28" i="1" s="1"/>
  <c r="S22" i="1"/>
  <c r="S28" i="1" s="1"/>
  <c r="R22" i="1"/>
  <c r="R28" i="1" s="1"/>
  <c r="V28" i="1" s="1"/>
  <c r="Q22" i="1"/>
  <c r="Q28" i="1" s="1"/>
  <c r="U28" i="1" s="1"/>
  <c r="M22" i="1"/>
  <c r="L22" i="1"/>
  <c r="K22" i="1"/>
  <c r="H22" i="1"/>
  <c r="G22" i="1"/>
  <c r="F22" i="1"/>
  <c r="J22" i="1" s="1"/>
  <c r="E22" i="1"/>
  <c r="I22" i="1" s="1"/>
  <c r="M21" i="1"/>
  <c r="M23" i="1" s="1"/>
  <c r="L21" i="1"/>
  <c r="L23" i="1" s="1"/>
  <c r="K21" i="1"/>
  <c r="K23" i="1" s="1"/>
  <c r="H21" i="1"/>
  <c r="H23" i="1" s="1"/>
  <c r="G21" i="1"/>
  <c r="G23" i="1" s="1"/>
  <c r="F21" i="1"/>
  <c r="F23" i="1" s="1"/>
  <c r="E21" i="1"/>
  <c r="E23" i="1" s="1"/>
  <c r="I23" i="1" s="1"/>
  <c r="Y20" i="1"/>
  <c r="X20" i="1"/>
  <c r="W20" i="1"/>
  <c r="T20" i="1"/>
  <c r="S20" i="1"/>
  <c r="R20" i="1"/>
  <c r="V20" i="1" s="1"/>
  <c r="Q20" i="1"/>
  <c r="U20" i="1" s="1"/>
  <c r="Y19" i="1"/>
  <c r="X19" i="1"/>
  <c r="W19" i="1"/>
  <c r="T19" i="1"/>
  <c r="S19" i="1"/>
  <c r="R19" i="1"/>
  <c r="V19" i="1" s="1"/>
  <c r="Q19" i="1"/>
  <c r="U19" i="1" s="1"/>
  <c r="M19" i="1"/>
  <c r="L19" i="1"/>
  <c r="K19" i="1"/>
  <c r="H19" i="1"/>
  <c r="G19" i="1"/>
  <c r="F19" i="1"/>
  <c r="J19" i="1" s="1"/>
  <c r="E19" i="1"/>
  <c r="I19" i="1" s="1"/>
  <c r="Y18" i="1"/>
  <c r="X18" i="1"/>
  <c r="W18" i="1"/>
  <c r="T18" i="1"/>
  <c r="S18" i="1"/>
  <c r="R18" i="1"/>
  <c r="V18" i="1" s="1"/>
  <c r="Q18" i="1"/>
  <c r="U18" i="1" s="1"/>
  <c r="M18" i="1"/>
  <c r="L18" i="1"/>
  <c r="K18" i="1"/>
  <c r="H18" i="1"/>
  <c r="G18" i="1"/>
  <c r="F18" i="1"/>
  <c r="J18" i="1" s="1"/>
  <c r="E18" i="1"/>
  <c r="I18" i="1" s="1"/>
  <c r="Y17" i="1"/>
  <c r="Y21" i="1" s="1"/>
  <c r="X17" i="1"/>
  <c r="X21" i="1" s="1"/>
  <c r="W17" i="1"/>
  <c r="W21" i="1" s="1"/>
  <c r="T17" i="1"/>
  <c r="T21" i="1" s="1"/>
  <c r="S17" i="1"/>
  <c r="S21" i="1" s="1"/>
  <c r="R17" i="1"/>
  <c r="R21" i="1" s="1"/>
  <c r="V21" i="1" s="1"/>
  <c r="Q17" i="1"/>
  <c r="Q21" i="1" s="1"/>
  <c r="U21" i="1" s="1"/>
  <c r="M17" i="1"/>
  <c r="L17" i="1"/>
  <c r="K17" i="1"/>
  <c r="H17" i="1"/>
  <c r="G17" i="1"/>
  <c r="F17" i="1"/>
  <c r="J17" i="1" s="1"/>
  <c r="E17" i="1"/>
  <c r="I17" i="1" s="1"/>
  <c r="M16" i="1"/>
  <c r="Y30" i="1" s="1"/>
  <c r="L16" i="1"/>
  <c r="X30" i="1" s="1"/>
  <c r="K16" i="1"/>
  <c r="W30" i="1" s="1"/>
  <c r="H16" i="1"/>
  <c r="T30" i="1" s="1"/>
  <c r="G16" i="1"/>
  <c r="S30" i="1" s="1"/>
  <c r="F16" i="1"/>
  <c r="R30" i="1" s="1"/>
  <c r="E16" i="1"/>
  <c r="Q30" i="1" s="1"/>
  <c r="Y15" i="1"/>
  <c r="X15" i="1"/>
  <c r="W15" i="1"/>
  <c r="T15" i="1"/>
  <c r="S15" i="1"/>
  <c r="R15" i="1"/>
  <c r="V15" i="1" s="1"/>
  <c r="Q15" i="1"/>
  <c r="U15" i="1" s="1"/>
  <c r="Y14" i="1"/>
  <c r="X14" i="1"/>
  <c r="W14" i="1"/>
  <c r="T14" i="1"/>
  <c r="S14" i="1"/>
  <c r="R14" i="1"/>
  <c r="V14" i="1" s="1"/>
  <c r="Q14" i="1"/>
  <c r="U14" i="1" s="1"/>
  <c r="M14" i="1"/>
  <c r="L14" i="1"/>
  <c r="K14" i="1"/>
  <c r="H14" i="1"/>
  <c r="G14" i="1"/>
  <c r="F14" i="1"/>
  <c r="J14" i="1" s="1"/>
  <c r="E14" i="1"/>
  <c r="I14" i="1" s="1"/>
  <c r="Y13" i="1"/>
  <c r="X13" i="1"/>
  <c r="W13" i="1"/>
  <c r="T13" i="1"/>
  <c r="S13" i="1"/>
  <c r="R13" i="1"/>
  <c r="V13" i="1" s="1"/>
  <c r="Q13" i="1"/>
  <c r="U13" i="1" s="1"/>
  <c r="M13" i="1"/>
  <c r="L13" i="1"/>
  <c r="K13" i="1"/>
  <c r="H13" i="1"/>
  <c r="G13" i="1"/>
  <c r="F13" i="1"/>
  <c r="J13" i="1" s="1"/>
  <c r="E13" i="1"/>
  <c r="I13" i="1" s="1"/>
  <c r="Y12" i="1"/>
  <c r="X12" i="1"/>
  <c r="W12" i="1"/>
  <c r="T12" i="1"/>
  <c r="S12" i="1"/>
  <c r="R12" i="1"/>
  <c r="V12" i="1" s="1"/>
  <c r="Q12" i="1"/>
  <c r="U12" i="1" s="1"/>
  <c r="M12" i="1"/>
  <c r="L12" i="1"/>
  <c r="K12" i="1"/>
  <c r="H12" i="1"/>
  <c r="G12" i="1"/>
  <c r="F12" i="1"/>
  <c r="J12" i="1" s="1"/>
  <c r="E12" i="1"/>
  <c r="I12" i="1" s="1"/>
  <c r="Y11" i="1"/>
  <c r="X11" i="1"/>
  <c r="W11" i="1"/>
  <c r="T11" i="1"/>
  <c r="S11" i="1"/>
  <c r="R11" i="1"/>
  <c r="V11" i="1" s="1"/>
  <c r="Q11" i="1"/>
  <c r="U11" i="1" s="1"/>
  <c r="M11" i="1"/>
  <c r="L11" i="1"/>
  <c r="K11" i="1"/>
  <c r="H11" i="1"/>
  <c r="G11" i="1"/>
  <c r="F11" i="1"/>
  <c r="J11" i="1" s="1"/>
  <c r="E11" i="1"/>
  <c r="I11" i="1" s="1"/>
  <c r="Y10" i="1"/>
  <c r="X10" i="1"/>
  <c r="W10" i="1"/>
  <c r="T10" i="1"/>
  <c r="S10" i="1"/>
  <c r="R10" i="1"/>
  <c r="V10" i="1" s="1"/>
  <c r="Q10" i="1"/>
  <c r="U10" i="1" s="1"/>
  <c r="M10" i="1"/>
  <c r="L10" i="1"/>
  <c r="K10" i="1"/>
  <c r="H10" i="1"/>
  <c r="G10" i="1"/>
  <c r="F10" i="1"/>
  <c r="J10" i="1" s="1"/>
  <c r="E10" i="1"/>
  <c r="I10" i="1" s="1"/>
  <c r="Y9" i="1"/>
  <c r="Y16" i="1" s="1"/>
  <c r="X9" i="1"/>
  <c r="X16" i="1" s="1"/>
  <c r="W9" i="1"/>
  <c r="W16" i="1" s="1"/>
  <c r="T9" i="1"/>
  <c r="T16" i="1" s="1"/>
  <c r="S9" i="1"/>
  <c r="S16" i="1" s="1"/>
  <c r="R9" i="1"/>
  <c r="V9" i="1" s="1"/>
  <c r="Q9" i="1"/>
  <c r="Q16" i="1" s="1"/>
  <c r="U16" i="1" s="1"/>
  <c r="M9" i="1"/>
  <c r="L9" i="1"/>
  <c r="K9" i="1"/>
  <c r="H9" i="1"/>
  <c r="G9" i="1"/>
  <c r="F9" i="1"/>
  <c r="J9" i="1" s="1"/>
  <c r="E9" i="1"/>
  <c r="I9" i="1" s="1"/>
  <c r="M8" i="1"/>
  <c r="L8" i="1"/>
  <c r="K8" i="1"/>
  <c r="H8" i="1"/>
  <c r="G8" i="1"/>
  <c r="F8" i="1"/>
  <c r="J8" i="1" s="1"/>
  <c r="E8" i="1"/>
  <c r="I8" i="1" s="1"/>
  <c r="Y7" i="1"/>
  <c r="X7" i="1"/>
  <c r="W7" i="1"/>
  <c r="T7" i="1"/>
  <c r="S7" i="1"/>
  <c r="R7" i="1"/>
  <c r="V7" i="1" s="1"/>
  <c r="Q7" i="1"/>
  <c r="U7" i="1" s="1"/>
  <c r="M7" i="1"/>
  <c r="L7" i="1"/>
  <c r="K7" i="1"/>
  <c r="H7" i="1"/>
  <c r="G7" i="1"/>
  <c r="F7" i="1"/>
  <c r="J7" i="1" s="1"/>
  <c r="E7" i="1"/>
  <c r="I7" i="1" s="1"/>
  <c r="Y6" i="1"/>
  <c r="X6" i="1"/>
  <c r="W6" i="1"/>
  <c r="T6" i="1"/>
  <c r="S6" i="1"/>
  <c r="R6" i="1"/>
  <c r="V6" i="1" s="1"/>
  <c r="Q6" i="1"/>
  <c r="U6" i="1" s="1"/>
  <c r="M6" i="1"/>
  <c r="L6" i="1"/>
  <c r="K6" i="1"/>
  <c r="H6" i="1"/>
  <c r="G6" i="1"/>
  <c r="F6" i="1"/>
  <c r="J6" i="1" s="1"/>
  <c r="E6" i="1"/>
  <c r="I6" i="1" s="1"/>
  <c r="Y5" i="1"/>
  <c r="Y8" i="1" s="1"/>
  <c r="X5" i="1"/>
  <c r="X8" i="1" s="1"/>
  <c r="W5" i="1"/>
  <c r="W8" i="1" s="1"/>
  <c r="T5" i="1"/>
  <c r="T8" i="1" s="1"/>
  <c r="S5" i="1"/>
  <c r="S8" i="1" s="1"/>
  <c r="R5" i="1"/>
  <c r="V5" i="1" s="1"/>
  <c r="Q5" i="1"/>
  <c r="Q8" i="1" s="1"/>
  <c r="M5" i="1"/>
  <c r="Y29" i="1" s="1"/>
  <c r="L5" i="1"/>
  <c r="L15" i="1" s="1"/>
  <c r="K5" i="1"/>
  <c r="W29" i="1" s="1"/>
  <c r="H5" i="1"/>
  <c r="H15" i="1" s="1"/>
  <c r="G5" i="1"/>
  <c r="S29" i="1" s="1"/>
  <c r="F5" i="1"/>
  <c r="R29" i="1" s="1"/>
  <c r="E5" i="1"/>
  <c r="Q29" i="1" s="1"/>
  <c r="U29" i="1" s="1"/>
  <c r="V1" i="1"/>
  <c r="U8" i="1" l="1"/>
  <c r="Q31" i="1"/>
  <c r="U30" i="1"/>
  <c r="W31" i="1"/>
  <c r="V29" i="1"/>
  <c r="V30" i="1"/>
  <c r="R31" i="1"/>
  <c r="J23" i="1"/>
  <c r="S31" i="1"/>
  <c r="Y31" i="1"/>
  <c r="I5" i="1"/>
  <c r="R8" i="1"/>
  <c r="V8" i="1" s="1"/>
  <c r="E15" i="1"/>
  <c r="I15" i="1" s="1"/>
  <c r="M15" i="1"/>
  <c r="R16" i="1"/>
  <c r="V16" i="1" s="1"/>
  <c r="G20" i="1"/>
  <c r="K20" i="1"/>
  <c r="I21" i="1"/>
  <c r="V22" i="1"/>
  <c r="E25" i="1"/>
  <c r="I25" i="1" s="1"/>
  <c r="E29" i="1"/>
  <c r="I29" i="1" s="1"/>
  <c r="T29" i="1"/>
  <c r="T31" i="1" s="1"/>
  <c r="X29" i="1"/>
  <c r="X31" i="1" s="1"/>
  <c r="J5" i="1"/>
  <c r="U5" i="1"/>
  <c r="U9" i="1"/>
  <c r="F15" i="1"/>
  <c r="J15" i="1" s="1"/>
  <c r="U17" i="1"/>
  <c r="H20" i="1"/>
  <c r="L20" i="1"/>
  <c r="J21" i="1"/>
  <c r="F25" i="1"/>
  <c r="J25" i="1" s="1"/>
  <c r="F29" i="1"/>
  <c r="J29" i="1" s="1"/>
  <c r="G15" i="1"/>
  <c r="K15" i="1"/>
  <c r="I16" i="1"/>
  <c r="V17" i="1"/>
  <c r="E20" i="1"/>
  <c r="I20" i="1" s="1"/>
  <c r="M20" i="1"/>
  <c r="J16" i="1"/>
  <c r="F20" i="1"/>
  <c r="J20" i="1" s="1"/>
  <c r="U22" i="1"/>
  <c r="V31" i="1" l="1"/>
  <c r="U31" i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<sst xmlns="http://schemas.openxmlformats.org/spreadsheetml/2006/main" count="133" uniqueCount="106">
  <si>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</si>
  <si>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</si>
  <si>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</si>
  <si>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</si>
  <si>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</si>
  <si>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</si>
  <si>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</si>
  <si>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</si>
  <si>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</si>
  <si>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</si>
  <si>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</si>
  <si>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</si>
  <si>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</si>
  <si>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</si>
  <si>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</si>
  <si>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</si>
  <si>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</si>
  <si>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</si>
  <si>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</si>
  <si>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</si>
  <si>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</si>
  <si>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</si>
  <si>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</si>
  <si>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</si>
  <si>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</si>
  <si>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</si>
  <si>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</si>
  <si>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</si>
  <si>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</si>
  <si>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</si>
  <si>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</si>
  <si>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</si>
  <si>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</si>
  <si>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</si>
  <si>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</si>
  <si>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</si>
  <si>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</si>
  <si>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</si>
  <si>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</si>
  <si>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</si>
  <si>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</si>
  <si>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</si>
  <si>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</si>
  <si>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</si>
  <si>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</si>
  <si>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</si>
  <si>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</si>
  <si>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</si>
  <si>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</si>
  <si>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</si>
  <si>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</si>
  <si>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</si>
  <si>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</si>
  <si>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</si>
  <si>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</si>
  <si>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</si>
  <si>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</si>
  <si>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</si>
  <si>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</si>
  <si>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</si>
  <si>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</si>
  <si>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</si>
  <si>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</si>
  <si>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</si>
  <si>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</si>
  <si>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田村</t>
    <phoneticPr fontId="1"/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</si>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</sst>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center" vertical="center"/>
    </xf>
    <xf numFmtId="177" fontId="2" fillId="0" borderId="23" xfId="0" applyNumberFormat="1" applyFont="1" applyBorder="1" applyAlignment="1" applyProtection="1">
      <alignment horizontal="right" vertical="center"/>
    </xf>
    <xf numFmtId="178" fontId="2" fillId="0" borderId="23" xfId="0" applyNumberFormat="1" applyFont="1" applyBorder="1" applyAlignment="1" applyProtection="1">
      <alignment horizontal="right" vertical="center"/>
    </xf>
    <xf numFmtId="179" fontId="2" fillId="0" borderId="23" xfId="0" applyNumberFormat="1" applyFont="1" applyBorder="1" applyAlignment="1" applyProtection="1">
      <alignment vertical="center"/>
    </xf>
    <xf numFmtId="179" fontId="2" fillId="0" borderId="24" xfId="0" applyNumberFormat="1" applyFont="1" applyBorder="1" applyAlignment="1" applyProtection="1">
      <alignment vertical="center"/>
    </xf>
    <xf numFmtId="0" fontId="2" fillId="0" borderId="10" xfId="0" applyNumberFormat="1" applyFont="1" applyBorder="1" applyAlignment="1" applyProtection="1">
      <alignment horizontal="center" vertical="center"/>
    </xf>
    <xf numFmtId="179" fontId="2" fillId="0" borderId="25" xfId="0" applyNumberFormat="1" applyFont="1" applyBorder="1" applyAlignment="1" applyProtection="1">
      <alignment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26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</xf>
    <xf numFmtId="179" fontId="2" fillId="0" borderId="21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horizontal="right" vertical="center"/>
    </xf>
    <xf numFmtId="178" fontId="2" fillId="0" borderId="21" xfId="0" applyNumberFormat="1" applyFont="1" applyBorder="1" applyAlignment="1" applyProtection="1">
      <alignment horizontal="right" vertical="center"/>
    </xf>
    <xf numFmtId="178" fontId="2" fillId="0" borderId="22" xfId="0" applyNumberFormat="1" applyFont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right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H30/01%20&#30476;&#38598;&#35336;/&#12304;&#30476;&#12305;&#26376;&#22577;&#38598;&#35336;&#34920;&#65288;10&#26376;1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（平成30年10月1日現在）</v>
          </cell>
        </row>
        <row r="6">
          <cell r="E6">
            <v>132501</v>
          </cell>
          <cell r="F6">
            <v>396</v>
          </cell>
          <cell r="G6">
            <v>151553</v>
          </cell>
          <cell r="H6">
            <v>564</v>
          </cell>
          <cell r="K6">
            <v>136238</v>
          </cell>
          <cell r="L6">
            <v>633</v>
          </cell>
          <cell r="M6">
            <v>200</v>
          </cell>
        </row>
        <row r="7">
          <cell r="E7">
            <v>79413</v>
          </cell>
          <cell r="F7">
            <v>292</v>
          </cell>
          <cell r="G7">
            <v>92189</v>
          </cell>
          <cell r="H7">
            <v>497</v>
          </cell>
          <cell r="K7">
            <v>79394</v>
          </cell>
          <cell r="L7">
            <v>542</v>
          </cell>
          <cell r="M7">
            <v>130</v>
          </cell>
        </row>
        <row r="8">
          <cell r="E8">
            <v>109844</v>
          </cell>
          <cell r="F8">
            <v>616</v>
          </cell>
          <cell r="G8">
            <v>119364</v>
          </cell>
          <cell r="H8">
            <v>541</v>
          </cell>
          <cell r="K8">
            <v>107515</v>
          </cell>
          <cell r="L8">
            <v>780</v>
          </cell>
          <cell r="M8">
            <v>257</v>
          </cell>
        </row>
        <row r="9">
          <cell r="E9">
            <v>15648</v>
          </cell>
          <cell r="F9">
            <v>32</v>
          </cell>
          <cell r="G9">
            <v>17839</v>
          </cell>
          <cell r="H9">
            <v>88</v>
          </cell>
          <cell r="K9">
            <v>13633</v>
          </cell>
          <cell r="L9">
            <v>93</v>
          </cell>
          <cell r="M9">
            <v>20</v>
          </cell>
        </row>
        <row r="10">
          <cell r="E10">
            <v>25182</v>
          </cell>
          <cell r="F10">
            <v>26</v>
          </cell>
          <cell r="G10">
            <v>29591</v>
          </cell>
          <cell r="H10">
            <v>68</v>
          </cell>
          <cell r="K10">
            <v>25442</v>
          </cell>
          <cell r="L10">
            <v>52</v>
          </cell>
          <cell r="M10">
            <v>33</v>
          </cell>
        </row>
        <row r="11">
          <cell r="E11">
            <v>29505</v>
          </cell>
          <cell r="F11">
            <v>89</v>
          </cell>
          <cell r="G11">
            <v>31974</v>
          </cell>
          <cell r="H11">
            <v>200</v>
          </cell>
          <cell r="K11">
            <v>27327</v>
          </cell>
          <cell r="L11">
            <v>162</v>
          </cell>
          <cell r="M11">
            <v>81</v>
          </cell>
        </row>
        <row r="12">
          <cell r="E12">
            <v>19529</v>
          </cell>
          <cell r="F12">
            <v>182</v>
          </cell>
          <cell r="G12">
            <v>19907</v>
          </cell>
          <cell r="H12">
            <v>361</v>
          </cell>
          <cell r="K12">
            <v>18863</v>
          </cell>
          <cell r="L12">
            <v>370</v>
          </cell>
          <cell r="M12">
            <v>115</v>
          </cell>
        </row>
        <row r="13">
          <cell r="E13">
            <v>28294</v>
          </cell>
          <cell r="F13">
            <v>36</v>
          </cell>
          <cell r="G13">
            <v>29701</v>
          </cell>
          <cell r="H13">
            <v>114</v>
          </cell>
          <cell r="K13">
            <v>29134</v>
          </cell>
          <cell r="L13">
            <v>84</v>
          </cell>
          <cell r="M13">
            <v>59</v>
          </cell>
        </row>
        <row r="14">
          <cell r="E14">
            <v>15383</v>
          </cell>
          <cell r="F14">
            <v>29</v>
          </cell>
          <cell r="G14">
            <v>17287</v>
          </cell>
          <cell r="H14">
            <v>58</v>
          </cell>
          <cell r="K14">
            <v>13492</v>
          </cell>
          <cell r="L14">
            <v>63</v>
          </cell>
          <cell r="M14">
            <v>17</v>
          </cell>
        </row>
        <row r="15">
          <cell r="E15">
            <v>14704</v>
          </cell>
          <cell r="F15">
            <v>6</v>
          </cell>
          <cell r="G15">
            <v>16717</v>
          </cell>
          <cell r="H15">
            <v>60</v>
          </cell>
          <cell r="K15">
            <v>11869</v>
          </cell>
          <cell r="L15">
            <v>55</v>
          </cell>
          <cell r="M15">
            <v>11</v>
          </cell>
        </row>
        <row r="17">
          <cell r="E17">
            <v>5329</v>
          </cell>
          <cell r="F17">
            <v>3</v>
          </cell>
          <cell r="G17">
            <v>5775</v>
          </cell>
          <cell r="H17">
            <v>35</v>
          </cell>
          <cell r="K17">
            <v>4948</v>
          </cell>
          <cell r="L17">
            <v>28</v>
          </cell>
          <cell r="M17">
            <v>3</v>
          </cell>
        </row>
        <row r="18">
          <cell r="E18">
            <v>1276</v>
          </cell>
          <cell r="F18">
            <v>2</v>
          </cell>
          <cell r="G18">
            <v>1397</v>
          </cell>
          <cell r="H18">
            <v>2</v>
          </cell>
          <cell r="K18">
            <v>1429</v>
          </cell>
          <cell r="L18">
            <v>2</v>
          </cell>
          <cell r="M18">
            <v>2</v>
          </cell>
        </row>
        <row r="19">
          <cell r="E19">
            <v>1365</v>
          </cell>
          <cell r="F19">
            <v>0</v>
          </cell>
          <cell r="G19">
            <v>1456</v>
          </cell>
          <cell r="H19">
            <v>2</v>
          </cell>
          <cell r="K19">
            <v>1152</v>
          </cell>
          <cell r="L19">
            <v>1</v>
          </cell>
          <cell r="M19">
            <v>1</v>
          </cell>
        </row>
        <row r="20">
          <cell r="E20">
            <v>2933</v>
          </cell>
          <cell r="F20">
            <v>4</v>
          </cell>
          <cell r="G20">
            <v>3174</v>
          </cell>
          <cell r="H20">
            <v>26</v>
          </cell>
          <cell r="K20">
            <v>2891</v>
          </cell>
          <cell r="L20">
            <v>26</v>
          </cell>
          <cell r="M20">
            <v>4</v>
          </cell>
        </row>
        <row r="22">
          <cell r="E22">
            <v>4707</v>
          </cell>
          <cell r="F22">
            <v>9</v>
          </cell>
          <cell r="G22">
            <v>5350</v>
          </cell>
          <cell r="H22">
            <v>17</v>
          </cell>
          <cell r="K22">
            <v>4605</v>
          </cell>
          <cell r="L22">
            <v>16</v>
          </cell>
          <cell r="M22">
            <v>7</v>
          </cell>
        </row>
        <row r="23">
          <cell r="E23">
            <v>3902</v>
          </cell>
          <cell r="F23">
            <v>1</v>
          </cell>
          <cell r="G23">
            <v>4373</v>
          </cell>
          <cell r="H23">
            <v>12</v>
          </cell>
          <cell r="K23">
            <v>3757</v>
          </cell>
          <cell r="L23">
            <v>12</v>
          </cell>
          <cell r="M23">
            <v>1</v>
          </cell>
        </row>
        <row r="25">
          <cell r="E25">
            <v>641</v>
          </cell>
          <cell r="F25">
            <v>0</v>
          </cell>
          <cell r="G25">
            <v>710</v>
          </cell>
          <cell r="H25">
            <v>0</v>
          </cell>
          <cell r="K25">
            <v>533</v>
          </cell>
          <cell r="L25">
            <v>0</v>
          </cell>
          <cell r="M25">
            <v>0</v>
          </cell>
        </row>
        <row r="27">
          <cell r="E27">
            <v>7079</v>
          </cell>
          <cell r="F27">
            <v>1</v>
          </cell>
          <cell r="G27">
            <v>8042</v>
          </cell>
          <cell r="H27">
            <v>19</v>
          </cell>
          <cell r="K27">
            <v>5983</v>
          </cell>
          <cell r="L27">
            <v>13</v>
          </cell>
          <cell r="M27">
            <v>6</v>
          </cell>
        </row>
        <row r="28">
          <cell r="E28">
            <v>4425</v>
          </cell>
          <cell r="F28">
            <v>4</v>
          </cell>
          <cell r="G28">
            <v>5227</v>
          </cell>
          <cell r="H28">
            <v>1</v>
          </cell>
          <cell r="K28">
            <v>4210</v>
          </cell>
          <cell r="L28">
            <v>2</v>
          </cell>
          <cell r="M28">
            <v>3</v>
          </cell>
        </row>
        <row r="29">
          <cell r="E29">
            <v>3729</v>
          </cell>
          <cell r="F29">
            <v>3</v>
          </cell>
          <cell r="G29">
            <v>4157</v>
          </cell>
          <cell r="H29">
            <v>6</v>
          </cell>
          <cell r="K29">
            <v>2759</v>
          </cell>
          <cell r="L29">
            <v>5</v>
          </cell>
          <cell r="M29">
            <v>2</v>
          </cell>
        </row>
        <row r="31">
          <cell r="E31">
            <v>6346</v>
          </cell>
          <cell r="F31">
            <v>5</v>
          </cell>
          <cell r="G31">
            <v>7410</v>
          </cell>
          <cell r="H31">
            <v>11</v>
          </cell>
          <cell r="K31">
            <v>5475</v>
          </cell>
          <cell r="L31">
            <v>7</v>
          </cell>
          <cell r="M31">
            <v>8</v>
          </cell>
        </row>
        <row r="32">
          <cell r="E32">
            <v>6148</v>
          </cell>
          <cell r="F32">
            <v>1</v>
          </cell>
          <cell r="G32">
            <v>6874</v>
          </cell>
          <cell r="H32">
            <v>11</v>
          </cell>
          <cell r="K32">
            <v>5395</v>
          </cell>
          <cell r="L32">
            <v>10</v>
          </cell>
          <cell r="M32">
            <v>2</v>
          </cell>
        </row>
        <row r="33">
          <cell r="E33">
            <v>5235</v>
          </cell>
          <cell r="F33">
            <v>23</v>
          </cell>
          <cell r="G33">
            <v>5900</v>
          </cell>
          <cell r="H33">
            <v>37</v>
          </cell>
          <cell r="K33">
            <v>5068</v>
          </cell>
          <cell r="L33">
            <v>52</v>
          </cell>
          <cell r="M33">
            <v>4</v>
          </cell>
        </row>
        <row r="35">
          <cell r="E35">
            <v>6257</v>
          </cell>
          <cell r="F35">
            <v>33</v>
          </cell>
          <cell r="G35">
            <v>7012</v>
          </cell>
          <cell r="H35">
            <v>76</v>
          </cell>
          <cell r="K35">
            <v>6441</v>
          </cell>
          <cell r="L35">
            <v>97</v>
          </cell>
          <cell r="M35">
            <v>8</v>
          </cell>
        </row>
        <row r="36">
          <cell r="E36">
            <v>7573</v>
          </cell>
          <cell r="F36">
            <v>17</v>
          </cell>
          <cell r="G36">
            <v>8263</v>
          </cell>
          <cell r="H36">
            <v>34</v>
          </cell>
          <cell r="K36">
            <v>6792</v>
          </cell>
          <cell r="L36">
            <v>25</v>
          </cell>
          <cell r="M36">
            <v>12</v>
          </cell>
        </row>
        <row r="37">
          <cell r="E37">
            <v>5318</v>
          </cell>
          <cell r="F37">
            <v>38</v>
          </cell>
          <cell r="G37">
            <v>5618</v>
          </cell>
          <cell r="H37">
            <v>50</v>
          </cell>
          <cell r="K37">
            <v>4361</v>
          </cell>
          <cell r="L37">
            <v>52</v>
          </cell>
          <cell r="M37">
            <v>20</v>
          </cell>
        </row>
        <row r="38">
          <cell r="E38">
            <v>2276</v>
          </cell>
          <cell r="F38">
            <v>2</v>
          </cell>
          <cell r="G38">
            <v>2254</v>
          </cell>
          <cell r="H38">
            <v>37</v>
          </cell>
          <cell r="K38">
            <v>2056</v>
          </cell>
          <cell r="L38">
            <v>31</v>
          </cell>
          <cell r="M38">
            <v>8</v>
          </cell>
        </row>
        <row r="39">
          <cell r="E39">
            <v>8557</v>
          </cell>
          <cell r="F39">
            <v>31</v>
          </cell>
          <cell r="G39">
            <v>9109</v>
          </cell>
          <cell r="H39">
            <v>101</v>
          </cell>
          <cell r="K39">
            <v>7129</v>
          </cell>
          <cell r="L39">
            <v>97</v>
          </cell>
          <cell r="M39">
            <v>29</v>
          </cell>
        </row>
        <row r="40">
          <cell r="E40">
            <v>5538</v>
          </cell>
          <cell r="F40">
            <v>51</v>
          </cell>
          <cell r="G40">
            <v>4810</v>
          </cell>
          <cell r="H40">
            <v>61</v>
          </cell>
          <cell r="K40">
            <v>4777</v>
          </cell>
          <cell r="L40">
            <v>79</v>
          </cell>
          <cell r="M40">
            <v>14</v>
          </cell>
        </row>
        <row r="41">
          <cell r="E41">
            <v>12105</v>
          </cell>
          <cell r="F41">
            <v>65</v>
          </cell>
          <cell r="G41">
            <v>12845</v>
          </cell>
          <cell r="H41">
            <v>163</v>
          </cell>
          <cell r="K41">
            <v>10070</v>
          </cell>
          <cell r="L41">
            <v>109</v>
          </cell>
          <cell r="M41">
            <v>68</v>
          </cell>
        </row>
        <row r="43">
          <cell r="E43">
            <v>2758</v>
          </cell>
          <cell r="F43">
            <v>5</v>
          </cell>
          <cell r="G43">
            <v>2610</v>
          </cell>
          <cell r="H43">
            <v>9</v>
          </cell>
          <cell r="K43">
            <v>2519</v>
          </cell>
          <cell r="L43">
            <v>3</v>
          </cell>
          <cell r="M43">
            <v>9</v>
          </cell>
        </row>
        <row r="44">
          <cell r="E44">
            <v>3369</v>
          </cell>
          <cell r="F44">
            <v>6</v>
          </cell>
          <cell r="G44">
            <v>3137</v>
          </cell>
          <cell r="H44">
            <v>5</v>
          </cell>
          <cell r="K44">
            <v>2831</v>
          </cell>
          <cell r="L44">
            <v>6</v>
          </cell>
          <cell r="M44">
            <v>5</v>
          </cell>
        </row>
        <row r="45">
          <cell r="E45">
            <v>942</v>
          </cell>
          <cell r="F45">
            <v>0</v>
          </cell>
          <cell r="G45">
            <v>981</v>
          </cell>
          <cell r="H45">
            <v>2</v>
          </cell>
          <cell r="K45">
            <v>930</v>
          </cell>
          <cell r="L45">
            <v>2</v>
          </cell>
          <cell r="M45">
            <v>0</v>
          </cell>
        </row>
        <row r="46">
          <cell r="E46">
            <v>1030</v>
          </cell>
          <cell r="F46">
            <v>1</v>
          </cell>
          <cell r="G46">
            <v>1022</v>
          </cell>
          <cell r="H46">
            <v>3</v>
          </cell>
          <cell r="K46">
            <v>963</v>
          </cell>
          <cell r="L46">
            <v>1</v>
          </cell>
          <cell r="M46">
            <v>3</v>
          </cell>
        </row>
        <row r="48">
          <cell r="E48">
            <v>4841</v>
          </cell>
          <cell r="F48">
            <v>26</v>
          </cell>
          <cell r="G48">
            <v>5260</v>
          </cell>
          <cell r="H48">
            <v>28</v>
          </cell>
          <cell r="K48">
            <v>4255</v>
          </cell>
          <cell r="L48">
            <v>28</v>
          </cell>
          <cell r="M48">
            <v>22</v>
          </cell>
        </row>
        <row r="49">
          <cell r="E49">
            <v>8349</v>
          </cell>
          <cell r="F49">
            <v>16</v>
          </cell>
          <cell r="G49">
            <v>8964</v>
          </cell>
          <cell r="H49">
            <v>45</v>
          </cell>
          <cell r="K49">
            <v>7004</v>
          </cell>
          <cell r="L49">
            <v>21</v>
          </cell>
          <cell r="M49">
            <v>26</v>
          </cell>
        </row>
        <row r="50">
          <cell r="E50">
            <v>2692</v>
          </cell>
          <cell r="F50">
            <v>0</v>
          </cell>
          <cell r="G50">
            <v>2852</v>
          </cell>
          <cell r="H50">
            <v>13</v>
          </cell>
          <cell r="K50">
            <v>2157</v>
          </cell>
          <cell r="L50">
            <v>2</v>
          </cell>
          <cell r="M50">
            <v>11</v>
          </cell>
        </row>
        <row r="51">
          <cell r="E51">
            <v>8708</v>
          </cell>
          <cell r="F51">
            <v>8</v>
          </cell>
          <cell r="G51">
            <v>9585</v>
          </cell>
          <cell r="H51">
            <v>35</v>
          </cell>
          <cell r="K51">
            <v>7427</v>
          </cell>
          <cell r="L51">
            <v>14</v>
          </cell>
          <cell r="M51">
            <v>27</v>
          </cell>
        </row>
        <row r="52">
          <cell r="E52">
            <v>6848</v>
          </cell>
          <cell r="F52">
            <v>28</v>
          </cell>
          <cell r="G52">
            <v>6738</v>
          </cell>
          <cell r="H52">
            <v>24</v>
          </cell>
          <cell r="K52">
            <v>5907</v>
          </cell>
          <cell r="L52">
            <v>21</v>
          </cell>
          <cell r="M52">
            <v>26</v>
          </cell>
        </row>
        <row r="53">
          <cell r="E53">
            <v>1236</v>
          </cell>
          <cell r="F53">
            <v>1</v>
          </cell>
          <cell r="G53">
            <v>1277</v>
          </cell>
          <cell r="H53">
            <v>5</v>
          </cell>
          <cell r="K53">
            <v>929</v>
          </cell>
          <cell r="L53">
            <v>1</v>
          </cell>
          <cell r="M53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V5" sqref="V5"/>
    </sheetView>
  </sheetViews>
  <sheetFormatPr defaultRowHeight="10.5" x14ac:dyDescent="0.15"/>
  <cols>
    <col min="1" max="1" width="1.5" style="23" customWidth="1"/>
    <col min="2" max="2" width="3.125" style="68" customWidth="1"/>
    <col min="3" max="3" width="3.125" style="69" customWidth="1"/>
    <col min="4" max="4" width="9.625" style="70" customWidth="1"/>
    <col min="5" max="5" width="6.875" style="74" customWidth="1"/>
    <col min="6" max="6" width="6.625" style="74" customWidth="1"/>
    <col min="7" max="7" width="6.875" style="74" customWidth="1"/>
    <col min="8" max="8" width="6.625" style="74" customWidth="1"/>
    <col min="9" max="9" width="8.125" style="75" customWidth="1"/>
    <col min="10" max="10" width="6.625" style="75" customWidth="1"/>
    <col min="11" max="11" width="6.875" style="75" customWidth="1"/>
    <col min="12" max="13" width="6.625" style="75" customWidth="1"/>
    <col min="14" max="14" width="3.125" style="1" customWidth="1"/>
    <col min="15" max="15" width="3.125" style="2" customWidth="1"/>
    <col min="16" max="16" width="9.625" style="70" customWidth="1"/>
    <col min="17" max="17" width="6.875" style="76" customWidth="1"/>
    <col min="18" max="18" width="6.625" style="76" customWidth="1"/>
    <col min="19" max="19" width="6.875" style="76" customWidth="1"/>
    <col min="20" max="20" width="6.625" style="76" customWidth="1"/>
    <col min="21" max="21" width="8.125" style="76" customWidth="1"/>
    <col min="22" max="22" width="6.625" style="76" customWidth="1"/>
    <col min="23" max="23" width="6.875" style="76" customWidth="1"/>
    <col min="24" max="25" width="6.625" style="76" customWidth="1"/>
    <col min="26" max="16384" width="9" style="23"/>
  </cols>
  <sheetData>
    <row r="1" spans="2:25" s="7" customFormat="1" ht="12.75" customHeight="1" x14ac:dyDescent="0.15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（平成30年10月1日現在）</v>
      </c>
    </row>
    <row r="2" spans="2:25" ht="12.75" customHeight="1" x14ac:dyDescent="0.15">
      <c r="B2" s="8"/>
      <c r="C2" s="9"/>
      <c r="D2" s="10"/>
      <c r="E2" s="11" t="s">
        <v>1</v>
      </c>
      <c r="F2" s="12"/>
      <c r="G2" s="12"/>
      <c r="H2" s="12"/>
      <c r="I2" s="13"/>
      <c r="J2" s="14"/>
      <c r="K2" s="15" t="s">
        <v>2</v>
      </c>
      <c r="L2" s="16"/>
      <c r="M2" s="17"/>
      <c r="N2" s="18"/>
      <c r="O2" s="19"/>
      <c r="P2" s="10"/>
      <c r="Q2" s="15" t="s">
        <v>1</v>
      </c>
      <c r="R2" s="20"/>
      <c r="S2" s="20"/>
      <c r="T2" s="20"/>
      <c r="U2" s="20"/>
      <c r="V2" s="21"/>
      <c r="W2" s="15" t="s">
        <v>2</v>
      </c>
      <c r="X2" s="20"/>
      <c r="Y2" s="22"/>
    </row>
    <row r="3" spans="2:25" ht="12.75" customHeight="1" x14ac:dyDescent="0.15">
      <c r="B3" s="24"/>
      <c r="C3" s="25"/>
      <c r="D3" s="26"/>
      <c r="E3" s="27" t="s">
        <v>3</v>
      </c>
      <c r="F3" s="28"/>
      <c r="G3" s="29" t="s">
        <v>4</v>
      </c>
      <c r="H3" s="27"/>
      <c r="I3" s="27" t="s">
        <v>5</v>
      </c>
      <c r="J3" s="28"/>
      <c r="K3" s="30" t="s">
        <v>6</v>
      </c>
      <c r="L3" s="30" t="s">
        <v>7</v>
      </c>
      <c r="M3" s="31" t="s">
        <v>8</v>
      </c>
      <c r="N3" s="32"/>
      <c r="O3" s="33"/>
      <c r="P3" s="26"/>
      <c r="Q3" s="34" t="s">
        <v>3</v>
      </c>
      <c r="R3" s="35"/>
      <c r="S3" s="36" t="s">
        <v>4</v>
      </c>
      <c r="T3" s="37"/>
      <c r="U3" s="27" t="s">
        <v>5</v>
      </c>
      <c r="V3" s="28"/>
      <c r="W3" s="30" t="s">
        <v>6</v>
      </c>
      <c r="X3" s="30" t="s">
        <v>9</v>
      </c>
      <c r="Y3" s="38" t="s">
        <v>8</v>
      </c>
    </row>
    <row r="4" spans="2:25" ht="12.75" customHeight="1" x14ac:dyDescent="0.15">
      <c r="B4" s="39"/>
      <c r="C4" s="40"/>
      <c r="D4" s="40" t="s">
        <v>10</v>
      </c>
      <c r="E4" s="41" t="s">
        <v>6</v>
      </c>
      <c r="F4" s="41" t="s">
        <v>9</v>
      </c>
      <c r="G4" s="41" t="s">
        <v>6</v>
      </c>
      <c r="H4" s="41" t="s">
        <v>9</v>
      </c>
      <c r="I4" s="41" t="s">
        <v>6</v>
      </c>
      <c r="J4" s="41" t="s">
        <v>9</v>
      </c>
      <c r="K4" s="42"/>
      <c r="L4" s="42"/>
      <c r="M4" s="43"/>
      <c r="N4" s="44"/>
      <c r="O4" s="45"/>
      <c r="P4" s="40" t="s">
        <v>10</v>
      </c>
      <c r="Q4" s="41" t="s">
        <v>6</v>
      </c>
      <c r="R4" s="41" t="s">
        <v>9</v>
      </c>
      <c r="S4" s="41" t="s">
        <v>6</v>
      </c>
      <c r="T4" s="41" t="s">
        <v>9</v>
      </c>
      <c r="U4" s="41" t="s">
        <v>6</v>
      </c>
      <c r="V4" s="41" t="s">
        <v>9</v>
      </c>
      <c r="W4" s="42"/>
      <c r="X4" s="42"/>
      <c r="Y4" s="46"/>
    </row>
    <row r="5" spans="2:25" ht="19.5" customHeight="1" x14ac:dyDescent="0.15">
      <c r="B5" s="47" t="s">
        <v>11</v>
      </c>
      <c r="C5" s="48" t="s">
        <v>12</v>
      </c>
      <c r="D5" s="49" t="s">
        <v>13</v>
      </c>
      <c r="E5" s="50">
        <f>'[1]月報集計表（県集計）'!E6</f>
        <v>132501</v>
      </c>
      <c r="F5" s="50">
        <f>'[1]月報集計表（県集計）'!F6</f>
        <v>396</v>
      </c>
      <c r="G5" s="50">
        <f>'[1]月報集計表（県集計）'!G6</f>
        <v>151553</v>
      </c>
      <c r="H5" s="50">
        <f>'[1]月報集計表（県集計）'!H6</f>
        <v>564</v>
      </c>
      <c r="I5" s="51">
        <f t="shared" ref="I5:J29" si="0">E5+G5</f>
        <v>284054</v>
      </c>
      <c r="J5" s="51">
        <f t="shared" si="0"/>
        <v>960</v>
      </c>
      <c r="K5" s="51">
        <f>'[1]月報集計表（県集計）'!K6</f>
        <v>136238</v>
      </c>
      <c r="L5" s="51">
        <f>'[1]月報集計表（県集計）'!L6</f>
        <v>633</v>
      </c>
      <c r="M5" s="51">
        <f>'[1]月報集計表（県集計）'!M6</f>
        <v>200</v>
      </c>
      <c r="N5" s="47" t="s">
        <v>14</v>
      </c>
      <c r="O5" s="48" t="s">
        <v>15</v>
      </c>
      <c r="P5" s="49" t="s">
        <v>16</v>
      </c>
      <c r="Q5" s="50">
        <f>'[1]月報集計表（県集計）'!E31</f>
        <v>6346</v>
      </c>
      <c r="R5" s="50">
        <f>'[1]月報集計表（県集計）'!F31</f>
        <v>5</v>
      </c>
      <c r="S5" s="50">
        <f>'[1]月報集計表（県集計）'!G31</f>
        <v>7410</v>
      </c>
      <c r="T5" s="50">
        <f>'[1]月報集計表（県集計）'!H31</f>
        <v>11</v>
      </c>
      <c r="U5" s="52">
        <f t="shared" ref="U5:V31" si="1">Q5+S5</f>
        <v>13756</v>
      </c>
      <c r="V5" s="52">
        <f t="shared" si="1"/>
        <v>16</v>
      </c>
      <c r="W5" s="52">
        <f>'[1]月報集計表（県集計）'!K31</f>
        <v>5475</v>
      </c>
      <c r="X5" s="52">
        <f>'[1]月報集計表（県集計）'!L31</f>
        <v>7</v>
      </c>
      <c r="Y5" s="53">
        <f>'[1]月報集計表（県集計）'!M31</f>
        <v>8</v>
      </c>
    </row>
    <row r="6" spans="2:25" ht="19.5" customHeight="1" x14ac:dyDescent="0.15">
      <c r="B6" s="54"/>
      <c r="C6" s="48" t="s">
        <v>17</v>
      </c>
      <c r="D6" s="49" t="s">
        <v>18</v>
      </c>
      <c r="E6" s="50">
        <f>'[1]月報集計表（県集計）'!E7</f>
        <v>79413</v>
      </c>
      <c r="F6" s="50">
        <f>'[1]月報集計表（県集計）'!F7</f>
        <v>292</v>
      </c>
      <c r="G6" s="50">
        <f>'[1]月報集計表（県集計）'!G7</f>
        <v>92189</v>
      </c>
      <c r="H6" s="50">
        <f>'[1]月報集計表（県集計）'!H7</f>
        <v>497</v>
      </c>
      <c r="I6" s="51">
        <f t="shared" si="0"/>
        <v>171602</v>
      </c>
      <c r="J6" s="51">
        <f t="shared" si="0"/>
        <v>789</v>
      </c>
      <c r="K6" s="51">
        <f>'[1]月報集計表（県集計）'!K7</f>
        <v>79394</v>
      </c>
      <c r="L6" s="51">
        <f>'[1]月報集計表（県集計）'!L7</f>
        <v>542</v>
      </c>
      <c r="M6" s="51">
        <f>'[1]月報集計表（県集計）'!M7</f>
        <v>130</v>
      </c>
      <c r="N6" s="54"/>
      <c r="O6" s="48" t="s">
        <v>19</v>
      </c>
      <c r="P6" s="49" t="s">
        <v>20</v>
      </c>
      <c r="Q6" s="50">
        <f>'[1]月報集計表（県集計）'!E32</f>
        <v>6148</v>
      </c>
      <c r="R6" s="50">
        <f>'[1]月報集計表（県集計）'!F32</f>
        <v>1</v>
      </c>
      <c r="S6" s="50">
        <f>'[1]月報集計表（県集計）'!G32</f>
        <v>6874</v>
      </c>
      <c r="T6" s="50">
        <f>'[1]月報集計表（県集計）'!H32</f>
        <v>11</v>
      </c>
      <c r="U6" s="52">
        <f t="shared" si="1"/>
        <v>13022</v>
      </c>
      <c r="V6" s="52">
        <f t="shared" si="1"/>
        <v>12</v>
      </c>
      <c r="W6" s="52">
        <f>'[1]月報集計表（県集計）'!K32</f>
        <v>5395</v>
      </c>
      <c r="X6" s="52">
        <f>'[1]月報集計表（県集計）'!L32</f>
        <v>10</v>
      </c>
      <c r="Y6" s="55">
        <f>'[1]月報集計表（県集計）'!M32</f>
        <v>2</v>
      </c>
    </row>
    <row r="7" spans="2:25" ht="19.5" customHeight="1" x14ac:dyDescent="0.15">
      <c r="B7" s="54"/>
      <c r="C7" s="48" t="s">
        <v>21</v>
      </c>
      <c r="D7" s="49" t="s">
        <v>22</v>
      </c>
      <c r="E7" s="50">
        <f>'[1]月報集計表（県集計）'!E8</f>
        <v>109844</v>
      </c>
      <c r="F7" s="50">
        <f>'[1]月報集計表（県集計）'!F8</f>
        <v>616</v>
      </c>
      <c r="G7" s="50">
        <f>'[1]月報集計表（県集計）'!G8</f>
        <v>119364</v>
      </c>
      <c r="H7" s="50">
        <f>'[1]月報集計表（県集計）'!H8</f>
        <v>541</v>
      </c>
      <c r="I7" s="51">
        <f t="shared" si="0"/>
        <v>229208</v>
      </c>
      <c r="J7" s="51">
        <f t="shared" si="0"/>
        <v>1157</v>
      </c>
      <c r="K7" s="51">
        <f>'[1]月報集計表（県集計）'!K8</f>
        <v>107515</v>
      </c>
      <c r="L7" s="51">
        <f>'[1]月報集計表（県集計）'!L8</f>
        <v>780</v>
      </c>
      <c r="M7" s="51">
        <f>'[1]月報集計表（県集計）'!M8</f>
        <v>257</v>
      </c>
      <c r="N7" s="54"/>
      <c r="O7" s="48" t="s">
        <v>23</v>
      </c>
      <c r="P7" s="49" t="s">
        <v>24</v>
      </c>
      <c r="Q7" s="50">
        <f>'[1]月報集計表（県集計）'!E33</f>
        <v>5235</v>
      </c>
      <c r="R7" s="50">
        <f>'[1]月報集計表（県集計）'!F33</f>
        <v>23</v>
      </c>
      <c r="S7" s="50">
        <f>'[1]月報集計表（県集計）'!G33</f>
        <v>5900</v>
      </c>
      <c r="T7" s="50">
        <f>'[1]月報集計表（県集計）'!H33</f>
        <v>37</v>
      </c>
      <c r="U7" s="52">
        <f t="shared" si="1"/>
        <v>11135</v>
      </c>
      <c r="V7" s="52">
        <f t="shared" si="1"/>
        <v>60</v>
      </c>
      <c r="W7" s="52">
        <f>'[1]月報集計表（県集計）'!K33</f>
        <v>5068</v>
      </c>
      <c r="X7" s="52">
        <f>'[1]月報集計表（県集計）'!L33</f>
        <v>52</v>
      </c>
      <c r="Y7" s="55">
        <f>'[1]月報集計表（県集計）'!M33</f>
        <v>4</v>
      </c>
    </row>
    <row r="8" spans="2:25" ht="19.5" customHeight="1" x14ac:dyDescent="0.15">
      <c r="B8" s="54"/>
      <c r="C8" s="48" t="s">
        <v>25</v>
      </c>
      <c r="D8" s="49" t="s">
        <v>26</v>
      </c>
      <c r="E8" s="50">
        <f>'[1]月報集計表（県集計）'!E9</f>
        <v>15648</v>
      </c>
      <c r="F8" s="50">
        <f>'[1]月報集計表（県集計）'!F9</f>
        <v>32</v>
      </c>
      <c r="G8" s="50">
        <f>'[1]月報集計表（県集計）'!G9</f>
        <v>17839</v>
      </c>
      <c r="H8" s="50">
        <f>'[1]月報集計表（県集計）'!H9</f>
        <v>88</v>
      </c>
      <c r="I8" s="51">
        <f t="shared" si="0"/>
        <v>33487</v>
      </c>
      <c r="J8" s="51">
        <f t="shared" si="0"/>
        <v>120</v>
      </c>
      <c r="K8" s="51">
        <f>'[1]月報集計表（県集計）'!K9</f>
        <v>13633</v>
      </c>
      <c r="L8" s="51">
        <f>'[1]月報集計表（県集計）'!L9</f>
        <v>93</v>
      </c>
      <c r="M8" s="51">
        <f>'[1]月報集計表（県集計）'!M9</f>
        <v>20</v>
      </c>
      <c r="N8" s="56"/>
      <c r="O8" s="57"/>
      <c r="P8" s="58" t="s">
        <v>27</v>
      </c>
      <c r="Q8" s="59">
        <f>Q5+Q6+Q7</f>
        <v>17729</v>
      </c>
      <c r="R8" s="59">
        <f>R5+R6+R7</f>
        <v>29</v>
      </c>
      <c r="S8" s="59">
        <f>S5+S6+S7</f>
        <v>20184</v>
      </c>
      <c r="T8" s="59">
        <f>T5+T6+T7</f>
        <v>59</v>
      </c>
      <c r="U8" s="59">
        <f t="shared" si="1"/>
        <v>37913</v>
      </c>
      <c r="V8" s="59">
        <f t="shared" si="1"/>
        <v>88</v>
      </c>
      <c r="W8" s="59">
        <f>W5+W6+W7</f>
        <v>15938</v>
      </c>
      <c r="X8" s="59">
        <f>X5+X6+X7</f>
        <v>69</v>
      </c>
      <c r="Y8" s="60">
        <f>Y5+Y6+Y7</f>
        <v>14</v>
      </c>
    </row>
    <row r="9" spans="2:25" ht="19.5" customHeight="1" x14ac:dyDescent="0.15">
      <c r="B9" s="54"/>
      <c r="C9" s="48" t="s">
        <v>28</v>
      </c>
      <c r="D9" s="49" t="s">
        <v>29</v>
      </c>
      <c r="E9" s="50">
        <f>'[1]月報集計表（県集計）'!E10</f>
        <v>25182</v>
      </c>
      <c r="F9" s="50">
        <f>'[1]月報集計表（県集計）'!F10</f>
        <v>26</v>
      </c>
      <c r="G9" s="50">
        <f>'[1]月報集計表（県集計）'!G10</f>
        <v>29591</v>
      </c>
      <c r="H9" s="50">
        <f>'[1]月報集計表（県集計）'!H10</f>
        <v>68</v>
      </c>
      <c r="I9" s="51">
        <f t="shared" si="0"/>
        <v>54773</v>
      </c>
      <c r="J9" s="51">
        <f t="shared" si="0"/>
        <v>94</v>
      </c>
      <c r="K9" s="51">
        <f>'[1]月報集計表（県集計）'!K10</f>
        <v>25442</v>
      </c>
      <c r="L9" s="51">
        <f>'[1]月報集計表（県集計）'!L10</f>
        <v>52</v>
      </c>
      <c r="M9" s="51">
        <f>'[1]月報集計表（県集計）'!M10</f>
        <v>33</v>
      </c>
      <c r="N9" s="47" t="s">
        <v>30</v>
      </c>
      <c r="O9" s="48" t="s">
        <v>31</v>
      </c>
      <c r="P9" s="49" t="s">
        <v>32</v>
      </c>
      <c r="Q9" s="50">
        <f>'[1]月報集計表（県集計）'!E35</f>
        <v>6257</v>
      </c>
      <c r="R9" s="50">
        <f>'[1]月報集計表（県集計）'!F35</f>
        <v>33</v>
      </c>
      <c r="S9" s="50">
        <f>'[1]月報集計表（県集計）'!G35</f>
        <v>7012</v>
      </c>
      <c r="T9" s="50">
        <f>'[1]月報集計表（県集計）'!H35</f>
        <v>76</v>
      </c>
      <c r="U9" s="52">
        <f t="shared" si="1"/>
        <v>13269</v>
      </c>
      <c r="V9" s="52">
        <f t="shared" si="1"/>
        <v>109</v>
      </c>
      <c r="W9" s="52">
        <f>'[1]月報集計表（県集計）'!K35</f>
        <v>6441</v>
      </c>
      <c r="X9" s="52">
        <f>'[1]月報集計表（県集計）'!L35</f>
        <v>97</v>
      </c>
      <c r="Y9" s="53">
        <f>'[1]月報集計表（県集計）'!M35</f>
        <v>8</v>
      </c>
    </row>
    <row r="10" spans="2:25" ht="19.5" customHeight="1" x14ac:dyDescent="0.15">
      <c r="B10" s="54"/>
      <c r="C10" s="48" t="s">
        <v>33</v>
      </c>
      <c r="D10" s="49" t="s">
        <v>34</v>
      </c>
      <c r="E10" s="50">
        <f>'[1]月報集計表（県集計）'!E11</f>
        <v>29505</v>
      </c>
      <c r="F10" s="50">
        <f>'[1]月報集計表（県集計）'!F11</f>
        <v>89</v>
      </c>
      <c r="G10" s="50">
        <f>'[1]月報集計表（県集計）'!G11</f>
        <v>31974</v>
      </c>
      <c r="H10" s="50">
        <f>'[1]月報集計表（県集計）'!H11</f>
        <v>200</v>
      </c>
      <c r="I10" s="51">
        <f t="shared" si="0"/>
        <v>61479</v>
      </c>
      <c r="J10" s="51">
        <f t="shared" si="0"/>
        <v>289</v>
      </c>
      <c r="K10" s="51">
        <f>'[1]月報集計表（県集計）'!K11</f>
        <v>27327</v>
      </c>
      <c r="L10" s="51">
        <f>'[1]月報集計表（県集計）'!L11</f>
        <v>162</v>
      </c>
      <c r="M10" s="51">
        <f>'[1]月報集計表（県集計）'!M11</f>
        <v>81</v>
      </c>
      <c r="N10" s="54"/>
      <c r="O10" s="48" t="s">
        <v>35</v>
      </c>
      <c r="P10" s="49" t="s">
        <v>36</v>
      </c>
      <c r="Q10" s="50">
        <f>'[1]月報集計表（県集計）'!E36</f>
        <v>7573</v>
      </c>
      <c r="R10" s="50">
        <f>'[1]月報集計表（県集計）'!F36</f>
        <v>17</v>
      </c>
      <c r="S10" s="50">
        <f>'[1]月報集計表（県集計）'!G36</f>
        <v>8263</v>
      </c>
      <c r="T10" s="50">
        <f>'[1]月報集計表（県集計）'!H36</f>
        <v>34</v>
      </c>
      <c r="U10" s="52">
        <f t="shared" si="1"/>
        <v>15836</v>
      </c>
      <c r="V10" s="52">
        <f t="shared" si="1"/>
        <v>51</v>
      </c>
      <c r="W10" s="52">
        <f>'[1]月報集計表（県集計）'!K36</f>
        <v>6792</v>
      </c>
      <c r="X10" s="52">
        <f>'[1]月報集計表（県集計）'!L36</f>
        <v>25</v>
      </c>
      <c r="Y10" s="55">
        <f>'[1]月報集計表（県集計）'!M36</f>
        <v>12</v>
      </c>
    </row>
    <row r="11" spans="2:25" ht="19.5" customHeight="1" x14ac:dyDescent="0.15">
      <c r="B11" s="54"/>
      <c r="C11" s="48" t="s">
        <v>37</v>
      </c>
      <c r="D11" s="49" t="s">
        <v>38</v>
      </c>
      <c r="E11" s="50">
        <f>'[1]月報集計表（県集計）'!E12</f>
        <v>19529</v>
      </c>
      <c r="F11" s="50">
        <f>'[1]月報集計表（県集計）'!F12</f>
        <v>182</v>
      </c>
      <c r="G11" s="50">
        <f>'[1]月報集計表（県集計）'!G12</f>
        <v>19907</v>
      </c>
      <c r="H11" s="50">
        <f>'[1]月報集計表（県集計）'!H12</f>
        <v>361</v>
      </c>
      <c r="I11" s="51">
        <f t="shared" si="0"/>
        <v>39436</v>
      </c>
      <c r="J11" s="51">
        <f t="shared" si="0"/>
        <v>543</v>
      </c>
      <c r="K11" s="51">
        <f>'[1]月報集計表（県集計）'!K12</f>
        <v>18863</v>
      </c>
      <c r="L11" s="51">
        <f>'[1]月報集計表（県集計）'!L12</f>
        <v>370</v>
      </c>
      <c r="M11" s="51">
        <f>'[1]月報集計表（県集計）'!M12</f>
        <v>115</v>
      </c>
      <c r="N11" s="54"/>
      <c r="O11" s="48" t="s">
        <v>39</v>
      </c>
      <c r="P11" s="49" t="s">
        <v>40</v>
      </c>
      <c r="Q11" s="50">
        <f>'[1]月報集計表（県集計）'!E37</f>
        <v>5318</v>
      </c>
      <c r="R11" s="50">
        <f>'[1]月報集計表（県集計）'!F37</f>
        <v>38</v>
      </c>
      <c r="S11" s="50">
        <f>'[1]月報集計表（県集計）'!G37</f>
        <v>5618</v>
      </c>
      <c r="T11" s="50">
        <f>'[1]月報集計表（県集計）'!H37</f>
        <v>50</v>
      </c>
      <c r="U11" s="52">
        <f t="shared" si="1"/>
        <v>10936</v>
      </c>
      <c r="V11" s="52">
        <f t="shared" si="1"/>
        <v>88</v>
      </c>
      <c r="W11" s="52">
        <f>'[1]月報集計表（県集計）'!K37</f>
        <v>4361</v>
      </c>
      <c r="X11" s="52">
        <f>'[1]月報集計表（県集計）'!L37</f>
        <v>52</v>
      </c>
      <c r="Y11" s="55">
        <f>'[1]月報集計表（県集計）'!M37</f>
        <v>20</v>
      </c>
    </row>
    <row r="12" spans="2:25" ht="19.5" customHeight="1" x14ac:dyDescent="0.15">
      <c r="B12" s="54"/>
      <c r="C12" s="48" t="s">
        <v>41</v>
      </c>
      <c r="D12" s="49" t="s">
        <v>42</v>
      </c>
      <c r="E12" s="50">
        <f>'[1]月報集計表（県集計）'!E13</f>
        <v>28294</v>
      </c>
      <c r="F12" s="50">
        <f>'[1]月報集計表（県集計）'!F13</f>
        <v>36</v>
      </c>
      <c r="G12" s="50">
        <f>'[1]月報集計表（県集計）'!G13</f>
        <v>29701</v>
      </c>
      <c r="H12" s="50">
        <f>'[1]月報集計表（県集計）'!H13</f>
        <v>114</v>
      </c>
      <c r="I12" s="51">
        <f t="shared" si="0"/>
        <v>57995</v>
      </c>
      <c r="J12" s="51">
        <f t="shared" si="0"/>
        <v>150</v>
      </c>
      <c r="K12" s="51">
        <f>'[1]月報集計表（県集計）'!K13</f>
        <v>29134</v>
      </c>
      <c r="L12" s="51">
        <f>'[1]月報集計表（県集計）'!L13</f>
        <v>84</v>
      </c>
      <c r="M12" s="51">
        <f>'[1]月報集計表（県集計）'!M13</f>
        <v>59</v>
      </c>
      <c r="N12" s="54"/>
      <c r="O12" s="48" t="s">
        <v>43</v>
      </c>
      <c r="P12" s="49" t="s">
        <v>44</v>
      </c>
      <c r="Q12" s="50">
        <f>'[1]月報集計表（県集計）'!E38</f>
        <v>2276</v>
      </c>
      <c r="R12" s="50">
        <f>'[1]月報集計表（県集計）'!F38</f>
        <v>2</v>
      </c>
      <c r="S12" s="50">
        <f>'[1]月報集計表（県集計）'!G38</f>
        <v>2254</v>
      </c>
      <c r="T12" s="50">
        <f>'[1]月報集計表（県集計）'!H38</f>
        <v>37</v>
      </c>
      <c r="U12" s="52">
        <f t="shared" si="1"/>
        <v>4530</v>
      </c>
      <c r="V12" s="52">
        <f t="shared" si="1"/>
        <v>39</v>
      </c>
      <c r="W12" s="52">
        <f>'[1]月報集計表（県集計）'!K38</f>
        <v>2056</v>
      </c>
      <c r="X12" s="52">
        <f>'[1]月報集計表（県集計）'!L38</f>
        <v>31</v>
      </c>
      <c r="Y12" s="55">
        <f>'[1]月報集計表（県集計）'!M38</f>
        <v>8</v>
      </c>
    </row>
    <row r="13" spans="2:25" ht="19.5" customHeight="1" x14ac:dyDescent="0.15">
      <c r="B13" s="54"/>
      <c r="C13" s="48" t="s">
        <v>45</v>
      </c>
      <c r="D13" s="49" t="s">
        <v>46</v>
      </c>
      <c r="E13" s="50">
        <f>'[1]月報集計表（県集計）'!E14</f>
        <v>15383</v>
      </c>
      <c r="F13" s="50">
        <f>'[1]月報集計表（県集計）'!F14</f>
        <v>29</v>
      </c>
      <c r="G13" s="50">
        <f>'[1]月報集計表（県集計）'!G14</f>
        <v>17287</v>
      </c>
      <c r="H13" s="50">
        <f>'[1]月報集計表（県集計）'!H14</f>
        <v>58</v>
      </c>
      <c r="I13" s="51">
        <f t="shared" si="0"/>
        <v>32670</v>
      </c>
      <c r="J13" s="51">
        <f t="shared" si="0"/>
        <v>87</v>
      </c>
      <c r="K13" s="51">
        <f>'[1]月報集計表（県集計）'!K14</f>
        <v>13492</v>
      </c>
      <c r="L13" s="51">
        <f>'[1]月報集計表（県集計）'!L14</f>
        <v>63</v>
      </c>
      <c r="M13" s="51">
        <f>'[1]月報集計表（県集計）'!M14</f>
        <v>17</v>
      </c>
      <c r="N13" s="54"/>
      <c r="O13" s="48" t="s">
        <v>47</v>
      </c>
      <c r="P13" s="49" t="s">
        <v>48</v>
      </c>
      <c r="Q13" s="50">
        <f>'[1]月報集計表（県集計）'!E39</f>
        <v>8557</v>
      </c>
      <c r="R13" s="50">
        <f>'[1]月報集計表（県集計）'!F39</f>
        <v>31</v>
      </c>
      <c r="S13" s="50">
        <f>'[1]月報集計表（県集計）'!G39</f>
        <v>9109</v>
      </c>
      <c r="T13" s="50">
        <f>'[1]月報集計表（県集計）'!H39</f>
        <v>101</v>
      </c>
      <c r="U13" s="52">
        <f t="shared" si="1"/>
        <v>17666</v>
      </c>
      <c r="V13" s="52">
        <f t="shared" si="1"/>
        <v>132</v>
      </c>
      <c r="W13" s="52">
        <f>'[1]月報集計表（県集計）'!K39</f>
        <v>7129</v>
      </c>
      <c r="X13" s="52">
        <f>'[1]月報集計表（県集計）'!L39</f>
        <v>97</v>
      </c>
      <c r="Y13" s="55">
        <f>'[1]月報集計表（県集計）'!M39</f>
        <v>29</v>
      </c>
    </row>
    <row r="14" spans="2:25" ht="19.5" customHeight="1" x14ac:dyDescent="0.15">
      <c r="B14" s="54"/>
      <c r="C14" s="48" t="s">
        <v>49</v>
      </c>
      <c r="D14" s="49" t="s">
        <v>50</v>
      </c>
      <c r="E14" s="50">
        <f>'[1]月報集計表（県集計）'!E15</f>
        <v>14704</v>
      </c>
      <c r="F14" s="50">
        <f>'[1]月報集計表（県集計）'!F15</f>
        <v>6</v>
      </c>
      <c r="G14" s="50">
        <f>'[1]月報集計表（県集計）'!G15</f>
        <v>16717</v>
      </c>
      <c r="H14" s="50">
        <f>'[1]月報集計表（県集計）'!H15</f>
        <v>60</v>
      </c>
      <c r="I14" s="51">
        <f t="shared" si="0"/>
        <v>31421</v>
      </c>
      <c r="J14" s="51">
        <f t="shared" si="0"/>
        <v>66</v>
      </c>
      <c r="K14" s="51">
        <f>'[1]月報集計表（県集計）'!K15</f>
        <v>11869</v>
      </c>
      <c r="L14" s="51">
        <f>'[1]月報集計表（県集計）'!L15</f>
        <v>55</v>
      </c>
      <c r="M14" s="51">
        <f>'[1]月報集計表（県集計）'!M15</f>
        <v>11</v>
      </c>
      <c r="N14" s="54"/>
      <c r="O14" s="48" t="s">
        <v>51</v>
      </c>
      <c r="P14" s="49" t="s">
        <v>52</v>
      </c>
      <c r="Q14" s="50">
        <f>'[1]月報集計表（県集計）'!E40</f>
        <v>5538</v>
      </c>
      <c r="R14" s="50">
        <f>'[1]月報集計表（県集計）'!F40</f>
        <v>51</v>
      </c>
      <c r="S14" s="50">
        <f>'[1]月報集計表（県集計）'!G40</f>
        <v>4810</v>
      </c>
      <c r="T14" s="50">
        <f>'[1]月報集計表（県集計）'!H40</f>
        <v>61</v>
      </c>
      <c r="U14" s="52">
        <f t="shared" si="1"/>
        <v>10348</v>
      </c>
      <c r="V14" s="52">
        <f t="shared" si="1"/>
        <v>112</v>
      </c>
      <c r="W14" s="52">
        <f>'[1]月報集計表（県集計）'!K40</f>
        <v>4777</v>
      </c>
      <c r="X14" s="52">
        <f>'[1]月報集計表（県集計）'!L40</f>
        <v>79</v>
      </c>
      <c r="Y14" s="55">
        <f>'[1]月報集計表（県集計）'!M40</f>
        <v>14</v>
      </c>
    </row>
    <row r="15" spans="2:25" ht="19.5" customHeight="1" x14ac:dyDescent="0.15">
      <c r="B15" s="56"/>
      <c r="C15" s="57"/>
      <c r="D15" s="58" t="s">
        <v>53</v>
      </c>
      <c r="E15" s="61">
        <f>E5+E6+E7+E8+E9+E10+E11+E12+E13+E14</f>
        <v>470003</v>
      </c>
      <c r="F15" s="61">
        <f>F5+F6+F7+F8+F9+F10+F11+F12+F13+F14</f>
        <v>1704</v>
      </c>
      <c r="G15" s="61">
        <f>G5+G6+G7+G8+G9+G10+G11+G12+G13+G14</f>
        <v>526122</v>
      </c>
      <c r="H15" s="61">
        <f>H5+H6+H7+H8+H9+H10+H11+H12+H13+H14</f>
        <v>2551</v>
      </c>
      <c r="I15" s="62">
        <f t="shared" si="0"/>
        <v>996125</v>
      </c>
      <c r="J15" s="62">
        <f t="shared" si="0"/>
        <v>4255</v>
      </c>
      <c r="K15" s="62">
        <f>K5+K6+K7+K8+K9+K10+K11+K12+K13+K14</f>
        <v>462907</v>
      </c>
      <c r="L15" s="62">
        <f>L5+L6+L7+L8+L9+L10+L11+L12+L13+L14</f>
        <v>2834</v>
      </c>
      <c r="M15" s="63">
        <f>M5+M6+M7+M8+M9+M10+M11+M12+M13+M14</f>
        <v>923</v>
      </c>
      <c r="N15" s="54"/>
      <c r="O15" s="48" t="s">
        <v>54</v>
      </c>
      <c r="P15" s="49" t="s">
        <v>55</v>
      </c>
      <c r="Q15" s="50">
        <f>'[1]月報集計表（県集計）'!E41</f>
        <v>12105</v>
      </c>
      <c r="R15" s="50">
        <f>'[1]月報集計表（県集計）'!F41</f>
        <v>65</v>
      </c>
      <c r="S15" s="50">
        <f>'[1]月報集計表（県集計）'!G41</f>
        <v>12845</v>
      </c>
      <c r="T15" s="50">
        <f>'[1]月報集計表（県集計）'!H41</f>
        <v>163</v>
      </c>
      <c r="U15" s="52">
        <f t="shared" si="1"/>
        <v>24950</v>
      </c>
      <c r="V15" s="52">
        <f t="shared" si="1"/>
        <v>228</v>
      </c>
      <c r="W15" s="52">
        <f>'[1]月報集計表（県集計）'!K41</f>
        <v>10070</v>
      </c>
      <c r="X15" s="52">
        <f>'[1]月報集計表（県集計）'!L41</f>
        <v>109</v>
      </c>
      <c r="Y15" s="55">
        <f>'[1]月報集計表（県集計）'!M41</f>
        <v>68</v>
      </c>
    </row>
    <row r="16" spans="2:25" ht="19.5" customHeight="1" x14ac:dyDescent="0.15">
      <c r="B16" s="47" t="s">
        <v>56</v>
      </c>
      <c r="C16" s="48" t="s">
        <v>57</v>
      </c>
      <c r="D16" s="49" t="s">
        <v>58</v>
      </c>
      <c r="E16" s="50">
        <f>'[1]月報集計表（県集計）'!E17</f>
        <v>5329</v>
      </c>
      <c r="F16" s="50">
        <f>'[1]月報集計表（県集計）'!F17</f>
        <v>3</v>
      </c>
      <c r="G16" s="50">
        <f>'[1]月報集計表（県集計）'!G17</f>
        <v>5775</v>
      </c>
      <c r="H16" s="50">
        <f>'[1]月報集計表（県集計）'!H17</f>
        <v>35</v>
      </c>
      <c r="I16" s="51">
        <f t="shared" si="0"/>
        <v>11104</v>
      </c>
      <c r="J16" s="51">
        <f t="shared" si="0"/>
        <v>38</v>
      </c>
      <c r="K16" s="51">
        <f>'[1]月報集計表（県集計）'!K17</f>
        <v>4948</v>
      </c>
      <c r="L16" s="51">
        <f>'[1]月報集計表（県集計）'!L17</f>
        <v>28</v>
      </c>
      <c r="M16" s="51">
        <f>'[1]月報集計表（県集計）'!M17</f>
        <v>3</v>
      </c>
      <c r="N16" s="56"/>
      <c r="O16" s="57"/>
      <c r="P16" s="58" t="s">
        <v>27</v>
      </c>
      <c r="Q16" s="59">
        <f>Q9+Q10+Q11+Q12+Q13+Q14+Q15</f>
        <v>47624</v>
      </c>
      <c r="R16" s="59">
        <f>R9+R10+R11+R12+R13+R14+R15</f>
        <v>237</v>
      </c>
      <c r="S16" s="59">
        <f>S9+S10+S11+S12+S13+S14+S15</f>
        <v>49911</v>
      </c>
      <c r="T16" s="59">
        <f>T9+T10+T11+T12+T13+T14+T15</f>
        <v>522</v>
      </c>
      <c r="U16" s="59">
        <f t="shared" si="1"/>
        <v>97535</v>
      </c>
      <c r="V16" s="59">
        <f t="shared" si="1"/>
        <v>759</v>
      </c>
      <c r="W16" s="59">
        <f>W9+W10+W11+W12+W13+W14+W15</f>
        <v>41626</v>
      </c>
      <c r="X16" s="59">
        <f>X9+X10+X11+X12+X13+X14+X15</f>
        <v>490</v>
      </c>
      <c r="Y16" s="60">
        <f>Y9+Y10+Y11+Y12+Y13+Y14+Y15</f>
        <v>159</v>
      </c>
    </row>
    <row r="17" spans="2:25" ht="19.5" customHeight="1" x14ac:dyDescent="0.15">
      <c r="B17" s="54"/>
      <c r="C17" s="48" t="s">
        <v>59</v>
      </c>
      <c r="D17" s="49" t="s">
        <v>60</v>
      </c>
      <c r="E17" s="50">
        <f>'[1]月報集計表（県集計）'!E18</f>
        <v>1276</v>
      </c>
      <c r="F17" s="50">
        <f>'[1]月報集計表（県集計）'!F18</f>
        <v>2</v>
      </c>
      <c r="G17" s="50">
        <f>'[1]月報集計表（県集計）'!G18</f>
        <v>1397</v>
      </c>
      <c r="H17" s="50">
        <f>'[1]月報集計表（県集計）'!H18</f>
        <v>2</v>
      </c>
      <c r="I17" s="51">
        <f t="shared" si="0"/>
        <v>2673</v>
      </c>
      <c r="J17" s="51">
        <f t="shared" si="0"/>
        <v>4</v>
      </c>
      <c r="K17" s="51">
        <f>'[1]月報集計表（県集計）'!K18</f>
        <v>1429</v>
      </c>
      <c r="L17" s="51">
        <f>'[1]月報集計表（県集計）'!L18</f>
        <v>2</v>
      </c>
      <c r="M17" s="51">
        <f>'[1]月報集計表（県集計）'!M18</f>
        <v>2</v>
      </c>
      <c r="N17" s="47" t="s">
        <v>61</v>
      </c>
      <c r="O17" s="48" t="s">
        <v>62</v>
      </c>
      <c r="P17" s="49" t="s">
        <v>63</v>
      </c>
      <c r="Q17" s="50">
        <f>'[1]月報集計表（県集計）'!E43</f>
        <v>2758</v>
      </c>
      <c r="R17" s="50">
        <f>'[1]月報集計表（県集計）'!F43</f>
        <v>5</v>
      </c>
      <c r="S17" s="50">
        <f>'[1]月報集計表（県集計）'!G43</f>
        <v>2610</v>
      </c>
      <c r="T17" s="50">
        <f>'[1]月報集計表（県集計）'!H43</f>
        <v>9</v>
      </c>
      <c r="U17" s="52">
        <f t="shared" si="1"/>
        <v>5368</v>
      </c>
      <c r="V17" s="52">
        <f t="shared" si="1"/>
        <v>14</v>
      </c>
      <c r="W17" s="52">
        <f>'[1]月報集計表（県集計）'!K43</f>
        <v>2519</v>
      </c>
      <c r="X17" s="52">
        <f>'[1]月報集計表（県集計）'!L43</f>
        <v>3</v>
      </c>
      <c r="Y17" s="55">
        <f>'[1]月報集計表（県集計）'!M43</f>
        <v>9</v>
      </c>
    </row>
    <row r="18" spans="2:25" ht="19.5" customHeight="1" x14ac:dyDescent="0.15">
      <c r="B18" s="54"/>
      <c r="C18" s="48" t="s">
        <v>64</v>
      </c>
      <c r="D18" s="49" t="s">
        <v>65</v>
      </c>
      <c r="E18" s="50">
        <f>'[1]月報集計表（県集計）'!E19</f>
        <v>1365</v>
      </c>
      <c r="F18" s="50">
        <f>'[1]月報集計表（県集計）'!F19</f>
        <v>0</v>
      </c>
      <c r="G18" s="50">
        <f>'[1]月報集計表（県集計）'!G19</f>
        <v>1456</v>
      </c>
      <c r="H18" s="50">
        <f>'[1]月報集計表（県集計）'!H19</f>
        <v>2</v>
      </c>
      <c r="I18" s="51">
        <f t="shared" si="0"/>
        <v>2821</v>
      </c>
      <c r="J18" s="51">
        <f t="shared" si="0"/>
        <v>2</v>
      </c>
      <c r="K18" s="51">
        <f>'[1]月報集計表（県集計）'!K19</f>
        <v>1152</v>
      </c>
      <c r="L18" s="51">
        <f>'[1]月報集計表（県集計）'!L19</f>
        <v>1</v>
      </c>
      <c r="M18" s="51">
        <f>'[1]月報集計表（県集計）'!M19</f>
        <v>1</v>
      </c>
      <c r="N18" s="54"/>
      <c r="O18" s="48" t="s">
        <v>66</v>
      </c>
      <c r="P18" s="49" t="s">
        <v>67</v>
      </c>
      <c r="Q18" s="50">
        <f>'[1]月報集計表（県集計）'!E44</f>
        <v>3369</v>
      </c>
      <c r="R18" s="50">
        <f>'[1]月報集計表（県集計）'!F44</f>
        <v>6</v>
      </c>
      <c r="S18" s="50">
        <f>'[1]月報集計表（県集計）'!G44</f>
        <v>3137</v>
      </c>
      <c r="T18" s="50">
        <f>'[1]月報集計表（県集計）'!H44</f>
        <v>5</v>
      </c>
      <c r="U18" s="52">
        <f t="shared" si="1"/>
        <v>6506</v>
      </c>
      <c r="V18" s="52">
        <f t="shared" si="1"/>
        <v>11</v>
      </c>
      <c r="W18" s="52">
        <f>'[1]月報集計表（県集計）'!K44</f>
        <v>2831</v>
      </c>
      <c r="X18" s="52">
        <f>'[1]月報集計表（県集計）'!L44</f>
        <v>6</v>
      </c>
      <c r="Y18" s="55">
        <f>'[1]月報集計表（県集計）'!M44</f>
        <v>5</v>
      </c>
    </row>
    <row r="19" spans="2:25" ht="19.5" customHeight="1" x14ac:dyDescent="0.15">
      <c r="B19" s="54"/>
      <c r="C19" s="48" t="s">
        <v>68</v>
      </c>
      <c r="D19" s="49" t="s">
        <v>69</v>
      </c>
      <c r="E19" s="50">
        <f>'[1]月報集計表（県集計）'!E20</f>
        <v>2933</v>
      </c>
      <c r="F19" s="50">
        <f>'[1]月報集計表（県集計）'!F20</f>
        <v>4</v>
      </c>
      <c r="G19" s="50">
        <f>'[1]月報集計表（県集計）'!G20</f>
        <v>3174</v>
      </c>
      <c r="H19" s="50">
        <f>'[1]月報集計表（県集計）'!H20</f>
        <v>26</v>
      </c>
      <c r="I19" s="51">
        <f t="shared" si="0"/>
        <v>6107</v>
      </c>
      <c r="J19" s="51">
        <f t="shared" si="0"/>
        <v>30</v>
      </c>
      <c r="K19" s="51">
        <f>'[1]月報集計表（県集計）'!K20</f>
        <v>2891</v>
      </c>
      <c r="L19" s="51">
        <f>'[1]月報集計表（県集計）'!L20</f>
        <v>26</v>
      </c>
      <c r="M19" s="51">
        <f>'[1]月報集計表（県集計）'!M20</f>
        <v>4</v>
      </c>
      <c r="N19" s="54"/>
      <c r="O19" s="48" t="s">
        <v>70</v>
      </c>
      <c r="P19" s="49" t="s">
        <v>71</v>
      </c>
      <c r="Q19" s="50">
        <f>'[1]月報集計表（県集計）'!E45</f>
        <v>942</v>
      </c>
      <c r="R19" s="50">
        <f>'[1]月報集計表（県集計）'!F45</f>
        <v>0</v>
      </c>
      <c r="S19" s="50">
        <f>'[1]月報集計表（県集計）'!G45</f>
        <v>981</v>
      </c>
      <c r="T19" s="50">
        <f>'[1]月報集計表（県集計）'!H45</f>
        <v>2</v>
      </c>
      <c r="U19" s="52">
        <f t="shared" si="1"/>
        <v>1923</v>
      </c>
      <c r="V19" s="52">
        <f t="shared" si="1"/>
        <v>2</v>
      </c>
      <c r="W19" s="52">
        <f>'[1]月報集計表（県集計）'!K45</f>
        <v>930</v>
      </c>
      <c r="X19" s="52">
        <f>'[1]月報集計表（県集計）'!L45</f>
        <v>2</v>
      </c>
      <c r="Y19" s="55">
        <f>'[1]月報集計表（県集計）'!M45</f>
        <v>0</v>
      </c>
    </row>
    <row r="20" spans="2:25" ht="19.5" customHeight="1" x14ac:dyDescent="0.15">
      <c r="B20" s="56"/>
      <c r="C20" s="57"/>
      <c r="D20" s="58" t="s">
        <v>27</v>
      </c>
      <c r="E20" s="61">
        <f>E16+E17+E18+E19</f>
        <v>10903</v>
      </c>
      <c r="F20" s="61">
        <f>F16+F17+F18+F19</f>
        <v>9</v>
      </c>
      <c r="G20" s="61">
        <f>G16+G17+G18+G19</f>
        <v>11802</v>
      </c>
      <c r="H20" s="61">
        <f>H16+H17+H18+H19</f>
        <v>65</v>
      </c>
      <c r="I20" s="62">
        <f t="shared" si="0"/>
        <v>22705</v>
      </c>
      <c r="J20" s="62">
        <f t="shared" si="0"/>
        <v>74</v>
      </c>
      <c r="K20" s="62">
        <f>K16+K17+K18+K19</f>
        <v>10420</v>
      </c>
      <c r="L20" s="62">
        <f>L16+L17+L18+L19</f>
        <v>57</v>
      </c>
      <c r="M20" s="63">
        <f>M16+M17+M18+M19</f>
        <v>10</v>
      </c>
      <c r="N20" s="54"/>
      <c r="O20" s="48" t="s">
        <v>72</v>
      </c>
      <c r="P20" s="49" t="s">
        <v>73</v>
      </c>
      <c r="Q20" s="50">
        <f>'[1]月報集計表（県集計）'!E46</f>
        <v>1030</v>
      </c>
      <c r="R20" s="50">
        <f>'[1]月報集計表（県集計）'!F46</f>
        <v>1</v>
      </c>
      <c r="S20" s="50">
        <f>'[1]月報集計表（県集計）'!G46</f>
        <v>1022</v>
      </c>
      <c r="T20" s="50">
        <f>'[1]月報集計表（県集計）'!H46</f>
        <v>3</v>
      </c>
      <c r="U20" s="52">
        <f t="shared" si="1"/>
        <v>2052</v>
      </c>
      <c r="V20" s="52">
        <f t="shared" si="1"/>
        <v>4</v>
      </c>
      <c r="W20" s="52">
        <f>'[1]月報集計表（県集計）'!K46</f>
        <v>963</v>
      </c>
      <c r="X20" s="52">
        <f>'[1]月報集計表（県集計）'!L46</f>
        <v>1</v>
      </c>
      <c r="Y20" s="55">
        <f>'[1]月報集計表（県集計）'!M46</f>
        <v>3</v>
      </c>
    </row>
    <row r="21" spans="2:25" ht="19.5" customHeight="1" x14ac:dyDescent="0.15">
      <c r="B21" s="47" t="s">
        <v>74</v>
      </c>
      <c r="C21" s="48" t="s">
        <v>75</v>
      </c>
      <c r="D21" s="49" t="s">
        <v>76</v>
      </c>
      <c r="E21" s="50">
        <f>'[1]月報集計表（県集計）'!E22</f>
        <v>4707</v>
      </c>
      <c r="F21" s="50">
        <f>'[1]月報集計表（県集計）'!F22</f>
        <v>9</v>
      </c>
      <c r="G21" s="50">
        <f>'[1]月報集計表（県集計）'!G22</f>
        <v>5350</v>
      </c>
      <c r="H21" s="50">
        <f>'[1]月報集計表（県集計）'!H22</f>
        <v>17</v>
      </c>
      <c r="I21" s="51">
        <f t="shared" si="0"/>
        <v>10057</v>
      </c>
      <c r="J21" s="51">
        <f t="shared" si="0"/>
        <v>26</v>
      </c>
      <c r="K21" s="51">
        <f>'[1]月報集計表（県集計）'!K22</f>
        <v>4605</v>
      </c>
      <c r="L21" s="51">
        <f>'[1]月報集計表（県集計）'!L22</f>
        <v>16</v>
      </c>
      <c r="M21" s="51">
        <f>'[1]月報集計表（県集計）'!M22</f>
        <v>7</v>
      </c>
      <c r="N21" s="56"/>
      <c r="O21" s="57"/>
      <c r="P21" s="58" t="s">
        <v>27</v>
      </c>
      <c r="Q21" s="59">
        <f>Q17+Q18+Q19+Q20</f>
        <v>8099</v>
      </c>
      <c r="R21" s="59">
        <f>R17+R18+R19+R20</f>
        <v>12</v>
      </c>
      <c r="S21" s="59">
        <f>S17+S18+S19+S20</f>
        <v>7750</v>
      </c>
      <c r="T21" s="59">
        <f>T17+T18+T19+T20</f>
        <v>19</v>
      </c>
      <c r="U21" s="59">
        <f t="shared" si="1"/>
        <v>15849</v>
      </c>
      <c r="V21" s="59">
        <f t="shared" si="1"/>
        <v>31</v>
      </c>
      <c r="W21" s="59">
        <f>W17+W18+W19+W20</f>
        <v>7243</v>
      </c>
      <c r="X21" s="59">
        <f>X17+X18+X19+X20</f>
        <v>12</v>
      </c>
      <c r="Y21" s="60">
        <f>Y17+Y18+Y19+Y20</f>
        <v>17</v>
      </c>
    </row>
    <row r="22" spans="2:25" ht="19.5" customHeight="1" x14ac:dyDescent="0.15">
      <c r="B22" s="54"/>
      <c r="C22" s="48" t="s">
        <v>77</v>
      </c>
      <c r="D22" s="49" t="s">
        <v>78</v>
      </c>
      <c r="E22" s="50">
        <f>'[1]月報集計表（県集計）'!E23</f>
        <v>3902</v>
      </c>
      <c r="F22" s="50">
        <f>'[1]月報集計表（県集計）'!F23</f>
        <v>1</v>
      </c>
      <c r="G22" s="50">
        <f>'[1]月報集計表（県集計）'!G23</f>
        <v>4373</v>
      </c>
      <c r="H22" s="50">
        <f>'[1]月報集計表（県集計）'!H23</f>
        <v>12</v>
      </c>
      <c r="I22" s="51">
        <f t="shared" si="0"/>
        <v>8275</v>
      </c>
      <c r="J22" s="51">
        <f t="shared" si="0"/>
        <v>13</v>
      </c>
      <c r="K22" s="51">
        <f>'[1]月報集計表（県集計）'!K23</f>
        <v>3757</v>
      </c>
      <c r="L22" s="51">
        <f>'[1]月報集計表（県集計）'!L23</f>
        <v>12</v>
      </c>
      <c r="M22" s="51">
        <f>'[1]月報集計表（県集計）'!M23</f>
        <v>1</v>
      </c>
      <c r="N22" s="47" t="s">
        <v>79</v>
      </c>
      <c r="O22" s="48" t="s">
        <v>80</v>
      </c>
      <c r="P22" s="49" t="s">
        <v>81</v>
      </c>
      <c r="Q22" s="50">
        <f>'[1]月報集計表（県集計）'!E48</f>
        <v>4841</v>
      </c>
      <c r="R22" s="50">
        <f>'[1]月報集計表（県集計）'!F48</f>
        <v>26</v>
      </c>
      <c r="S22" s="50">
        <f>'[1]月報集計表（県集計）'!G48</f>
        <v>5260</v>
      </c>
      <c r="T22" s="50">
        <f>'[1]月報集計表（県集計）'!H48</f>
        <v>28</v>
      </c>
      <c r="U22" s="52">
        <f t="shared" si="1"/>
        <v>10101</v>
      </c>
      <c r="V22" s="52">
        <f t="shared" si="1"/>
        <v>54</v>
      </c>
      <c r="W22" s="52">
        <f>'[1]月報集計表（県集計）'!K48</f>
        <v>4255</v>
      </c>
      <c r="X22" s="52">
        <f>'[1]月報集計表（県集計）'!L48</f>
        <v>28</v>
      </c>
      <c r="Y22" s="55">
        <f>'[1]月報集計表（県集計）'!M48</f>
        <v>22</v>
      </c>
    </row>
    <row r="23" spans="2:25" ht="19.5" customHeight="1" x14ac:dyDescent="0.15">
      <c r="B23" s="56"/>
      <c r="C23" s="57"/>
      <c r="D23" s="58" t="s">
        <v>27</v>
      </c>
      <c r="E23" s="61">
        <f>E21+E22</f>
        <v>8609</v>
      </c>
      <c r="F23" s="61">
        <f>F21+F22</f>
        <v>10</v>
      </c>
      <c r="G23" s="61">
        <f>G21+G22</f>
        <v>9723</v>
      </c>
      <c r="H23" s="61">
        <f>H21+H22</f>
        <v>29</v>
      </c>
      <c r="I23" s="62">
        <f t="shared" si="0"/>
        <v>18332</v>
      </c>
      <c r="J23" s="62">
        <f t="shared" si="0"/>
        <v>39</v>
      </c>
      <c r="K23" s="62">
        <f>K21+K22</f>
        <v>8362</v>
      </c>
      <c r="L23" s="62">
        <f>L21+L22</f>
        <v>28</v>
      </c>
      <c r="M23" s="63">
        <f>M21+M22</f>
        <v>8</v>
      </c>
      <c r="N23" s="54"/>
      <c r="O23" s="48" t="s">
        <v>82</v>
      </c>
      <c r="P23" s="49" t="s">
        <v>83</v>
      </c>
      <c r="Q23" s="50">
        <f>'[1]月報集計表（県集計）'!E49</f>
        <v>8349</v>
      </c>
      <c r="R23" s="50">
        <f>'[1]月報集計表（県集計）'!F49</f>
        <v>16</v>
      </c>
      <c r="S23" s="50">
        <f>'[1]月報集計表（県集計）'!G49</f>
        <v>8964</v>
      </c>
      <c r="T23" s="50">
        <f>'[1]月報集計表（県集計）'!H49</f>
        <v>45</v>
      </c>
      <c r="U23" s="52">
        <f t="shared" si="1"/>
        <v>17313</v>
      </c>
      <c r="V23" s="52">
        <f t="shared" si="1"/>
        <v>61</v>
      </c>
      <c r="W23" s="52">
        <f>'[1]月報集計表（県集計）'!K49</f>
        <v>7004</v>
      </c>
      <c r="X23" s="52">
        <f>'[1]月報集計表（県集計）'!L49</f>
        <v>21</v>
      </c>
      <c r="Y23" s="55">
        <f>'[1]月報集計表（県集計）'!M49</f>
        <v>26</v>
      </c>
    </row>
    <row r="24" spans="2:25" ht="19.5" customHeight="1" x14ac:dyDescent="0.15">
      <c r="B24" s="47" t="s">
        <v>84</v>
      </c>
      <c r="C24" s="48" t="s">
        <v>85</v>
      </c>
      <c r="D24" s="49" t="s">
        <v>86</v>
      </c>
      <c r="E24" s="50">
        <f>'[1]月報集計表（県集計）'!E25</f>
        <v>641</v>
      </c>
      <c r="F24" s="50">
        <f>'[1]月報集計表（県集計）'!F25</f>
        <v>0</v>
      </c>
      <c r="G24" s="50">
        <f>'[1]月報集計表（県集計）'!G25</f>
        <v>710</v>
      </c>
      <c r="H24" s="50">
        <f>'[1]月報集計表（県集計）'!H25</f>
        <v>0</v>
      </c>
      <c r="I24" s="51">
        <f t="shared" si="0"/>
        <v>1351</v>
      </c>
      <c r="J24" s="51">
        <f t="shared" si="0"/>
        <v>0</v>
      </c>
      <c r="K24" s="51">
        <f>'[1]月報集計表（県集計）'!K25</f>
        <v>533</v>
      </c>
      <c r="L24" s="51">
        <f>'[1]月報集計表（県集計）'!L25</f>
        <v>0</v>
      </c>
      <c r="M24" s="51">
        <f>'[1]月報集計表（県集計）'!M25</f>
        <v>0</v>
      </c>
      <c r="N24" s="54"/>
      <c r="O24" s="48" t="s">
        <v>87</v>
      </c>
      <c r="P24" s="49" t="s">
        <v>88</v>
      </c>
      <c r="Q24" s="50">
        <f>'[1]月報集計表（県集計）'!E50</f>
        <v>2692</v>
      </c>
      <c r="R24" s="50">
        <f>'[1]月報集計表（県集計）'!F50</f>
        <v>0</v>
      </c>
      <c r="S24" s="50">
        <f>'[1]月報集計表（県集計）'!G50</f>
        <v>2852</v>
      </c>
      <c r="T24" s="50">
        <f>'[1]月報集計表（県集計）'!H50</f>
        <v>13</v>
      </c>
      <c r="U24" s="52">
        <f t="shared" si="1"/>
        <v>5544</v>
      </c>
      <c r="V24" s="52">
        <f t="shared" si="1"/>
        <v>13</v>
      </c>
      <c r="W24" s="52">
        <f>'[1]月報集計表（県集計）'!K50</f>
        <v>2157</v>
      </c>
      <c r="X24" s="52">
        <f>'[1]月報集計表（県集計）'!L50</f>
        <v>2</v>
      </c>
      <c r="Y24" s="55">
        <f>'[1]月報集計表（県集計）'!M50</f>
        <v>11</v>
      </c>
    </row>
    <row r="25" spans="2:25" ht="19.5" customHeight="1" x14ac:dyDescent="0.15">
      <c r="B25" s="56"/>
      <c r="C25" s="57"/>
      <c r="D25" s="58" t="s">
        <v>27</v>
      </c>
      <c r="E25" s="61">
        <f>E24</f>
        <v>641</v>
      </c>
      <c r="F25" s="61">
        <f>F24</f>
        <v>0</v>
      </c>
      <c r="G25" s="61">
        <f>G24</f>
        <v>710</v>
      </c>
      <c r="H25" s="61">
        <f>H24</f>
        <v>0</v>
      </c>
      <c r="I25" s="62">
        <f t="shared" si="0"/>
        <v>1351</v>
      </c>
      <c r="J25" s="62">
        <f t="shared" si="0"/>
        <v>0</v>
      </c>
      <c r="K25" s="62">
        <f>K24</f>
        <v>533</v>
      </c>
      <c r="L25" s="62">
        <f>L24</f>
        <v>0</v>
      </c>
      <c r="M25" s="63">
        <f>M24</f>
        <v>0</v>
      </c>
      <c r="N25" s="54"/>
      <c r="O25" s="48" t="s">
        <v>89</v>
      </c>
      <c r="P25" s="49" t="s">
        <v>90</v>
      </c>
      <c r="Q25" s="50">
        <f>'[1]月報集計表（県集計）'!E51</f>
        <v>8708</v>
      </c>
      <c r="R25" s="50">
        <f>'[1]月報集計表（県集計）'!F51</f>
        <v>8</v>
      </c>
      <c r="S25" s="50">
        <f>'[1]月報集計表（県集計）'!G51</f>
        <v>9585</v>
      </c>
      <c r="T25" s="50">
        <f>'[1]月報集計表（県集計）'!H51</f>
        <v>35</v>
      </c>
      <c r="U25" s="52">
        <f t="shared" si="1"/>
        <v>18293</v>
      </c>
      <c r="V25" s="52">
        <f t="shared" si="1"/>
        <v>43</v>
      </c>
      <c r="W25" s="52">
        <f>'[1]月報集計表（県集計）'!K51</f>
        <v>7427</v>
      </c>
      <c r="X25" s="52">
        <f>'[1]月報集計表（県集計）'!L51</f>
        <v>14</v>
      </c>
      <c r="Y25" s="55">
        <f>'[1]月報集計表（県集計）'!M51</f>
        <v>27</v>
      </c>
    </row>
    <row r="26" spans="2:25" ht="19.5" customHeight="1" x14ac:dyDescent="0.15">
      <c r="B26" s="47" t="s">
        <v>91</v>
      </c>
      <c r="C26" s="48" t="s">
        <v>92</v>
      </c>
      <c r="D26" s="64" t="s">
        <v>93</v>
      </c>
      <c r="E26" s="50">
        <f>'[1]月報集計表（県集計）'!E27</f>
        <v>7079</v>
      </c>
      <c r="F26" s="50">
        <f>'[1]月報集計表（県集計）'!F27</f>
        <v>1</v>
      </c>
      <c r="G26" s="50">
        <f>'[1]月報集計表（県集計）'!G27</f>
        <v>8042</v>
      </c>
      <c r="H26" s="50">
        <f>'[1]月報集計表（県集計）'!H27</f>
        <v>19</v>
      </c>
      <c r="I26" s="51">
        <f t="shared" si="0"/>
        <v>15121</v>
      </c>
      <c r="J26" s="51">
        <f t="shared" si="0"/>
        <v>20</v>
      </c>
      <c r="K26" s="51">
        <f>'[1]月報集計表（県集計）'!K27</f>
        <v>5983</v>
      </c>
      <c r="L26" s="51">
        <f>'[1]月報集計表（県集計）'!L27</f>
        <v>13</v>
      </c>
      <c r="M26" s="51">
        <f>'[1]月報集計表（県集計）'!M27</f>
        <v>6</v>
      </c>
      <c r="N26" s="54"/>
      <c r="O26" s="48" t="s">
        <v>94</v>
      </c>
      <c r="P26" s="49" t="s">
        <v>95</v>
      </c>
      <c r="Q26" s="50">
        <f>'[1]月報集計表（県集計）'!E52</f>
        <v>6848</v>
      </c>
      <c r="R26" s="50">
        <f>'[1]月報集計表（県集計）'!F52</f>
        <v>28</v>
      </c>
      <c r="S26" s="50">
        <f>'[1]月報集計表（県集計）'!G52</f>
        <v>6738</v>
      </c>
      <c r="T26" s="50">
        <f>'[1]月報集計表（県集計）'!H52</f>
        <v>24</v>
      </c>
      <c r="U26" s="52">
        <f t="shared" si="1"/>
        <v>13586</v>
      </c>
      <c r="V26" s="52">
        <f t="shared" si="1"/>
        <v>52</v>
      </c>
      <c r="W26" s="52">
        <f>'[1]月報集計表（県集計）'!K52</f>
        <v>5907</v>
      </c>
      <c r="X26" s="52">
        <f>'[1]月報集計表（県集計）'!L52</f>
        <v>21</v>
      </c>
      <c r="Y26" s="55">
        <f>'[1]月報集計表（県集計）'!M52</f>
        <v>26</v>
      </c>
    </row>
    <row r="27" spans="2:25" ht="19.5" customHeight="1" x14ac:dyDescent="0.15">
      <c r="B27" s="54"/>
      <c r="C27" s="48" t="s">
        <v>96</v>
      </c>
      <c r="D27" s="49" t="s">
        <v>97</v>
      </c>
      <c r="E27" s="50">
        <f>'[1]月報集計表（県集計）'!E28</f>
        <v>4425</v>
      </c>
      <c r="F27" s="50">
        <f>'[1]月報集計表（県集計）'!F28</f>
        <v>4</v>
      </c>
      <c r="G27" s="50">
        <f>'[1]月報集計表（県集計）'!G28</f>
        <v>5227</v>
      </c>
      <c r="H27" s="50">
        <f>'[1]月報集計表（県集計）'!H28</f>
        <v>1</v>
      </c>
      <c r="I27" s="51">
        <f t="shared" si="0"/>
        <v>9652</v>
      </c>
      <c r="J27" s="51">
        <f t="shared" si="0"/>
        <v>5</v>
      </c>
      <c r="K27" s="51">
        <f>'[1]月報集計表（県集計）'!K28</f>
        <v>4210</v>
      </c>
      <c r="L27" s="51">
        <f>'[1]月報集計表（県集計）'!L28</f>
        <v>2</v>
      </c>
      <c r="M27" s="51">
        <f>'[1]月報集計表（県集計）'!M28</f>
        <v>3</v>
      </c>
      <c r="N27" s="54"/>
      <c r="O27" s="48" t="s">
        <v>98</v>
      </c>
      <c r="P27" s="49" t="s">
        <v>99</v>
      </c>
      <c r="Q27" s="50">
        <f>'[1]月報集計表（県集計）'!E53</f>
        <v>1236</v>
      </c>
      <c r="R27" s="50">
        <f>'[1]月報集計表（県集計）'!F53</f>
        <v>1</v>
      </c>
      <c r="S27" s="50">
        <f>'[1]月報集計表（県集計）'!G53</f>
        <v>1277</v>
      </c>
      <c r="T27" s="50">
        <f>'[1]月報集計表（県集計）'!H53</f>
        <v>5</v>
      </c>
      <c r="U27" s="52">
        <f t="shared" si="1"/>
        <v>2513</v>
      </c>
      <c r="V27" s="52">
        <f t="shared" si="1"/>
        <v>6</v>
      </c>
      <c r="W27" s="52">
        <f>'[1]月報集計表（県集計）'!K53</f>
        <v>929</v>
      </c>
      <c r="X27" s="52">
        <f>'[1]月報集計表（県集計）'!L53</f>
        <v>1</v>
      </c>
      <c r="Y27" s="55">
        <f>'[1]月報集計表（県集計）'!M53</f>
        <v>5</v>
      </c>
    </row>
    <row r="28" spans="2:25" ht="19.5" customHeight="1" x14ac:dyDescent="0.15">
      <c r="B28" s="54"/>
      <c r="C28" s="48" t="s">
        <v>100</v>
      </c>
      <c r="D28" s="49" t="s">
        <v>101</v>
      </c>
      <c r="E28" s="50">
        <f>'[1]月報集計表（県集計）'!E29</f>
        <v>3729</v>
      </c>
      <c r="F28" s="50">
        <f>'[1]月報集計表（県集計）'!F29</f>
        <v>3</v>
      </c>
      <c r="G28" s="50">
        <f>'[1]月報集計表（県集計）'!G29</f>
        <v>4157</v>
      </c>
      <c r="H28" s="50">
        <f>'[1]月報集計表（県集計）'!H29</f>
        <v>6</v>
      </c>
      <c r="I28" s="51">
        <f t="shared" si="0"/>
        <v>7886</v>
      </c>
      <c r="J28" s="51">
        <f t="shared" si="0"/>
        <v>9</v>
      </c>
      <c r="K28" s="51">
        <f>'[1]月報集計表（県集計）'!K29</f>
        <v>2759</v>
      </c>
      <c r="L28" s="51">
        <f>'[1]月報集計表（県集計）'!L29</f>
        <v>5</v>
      </c>
      <c r="M28" s="51">
        <f>'[1]月報集計表（県集計）'!M29</f>
        <v>2</v>
      </c>
      <c r="N28" s="56"/>
      <c r="O28" s="57"/>
      <c r="P28" s="58" t="s">
        <v>27</v>
      </c>
      <c r="Q28" s="59">
        <f>Q22+Q23+Q24+Q25+Q26+Q27</f>
        <v>32674</v>
      </c>
      <c r="R28" s="59">
        <f>R22+R23+R24+R25+R26+R27</f>
        <v>79</v>
      </c>
      <c r="S28" s="59">
        <f>S22+S23+S24+S25+S26+S27</f>
        <v>34676</v>
      </c>
      <c r="T28" s="59">
        <f>T22+T23+T24+T25+T26+T27</f>
        <v>150</v>
      </c>
      <c r="U28" s="59">
        <f t="shared" si="1"/>
        <v>67350</v>
      </c>
      <c r="V28" s="59">
        <f t="shared" si="1"/>
        <v>229</v>
      </c>
      <c r="W28" s="59">
        <f>W22+W23+W24+W25+W26+W27</f>
        <v>27679</v>
      </c>
      <c r="X28" s="59">
        <f>X22+X23+X24+X25+X26+X27</f>
        <v>87</v>
      </c>
      <c r="Y28" s="60">
        <f>Y22+Y23+Y24+Y25+Y26+Y27</f>
        <v>117</v>
      </c>
    </row>
    <row r="29" spans="2:25" ht="19.5" customHeight="1" x14ac:dyDescent="0.15">
      <c r="B29" s="56"/>
      <c r="C29" s="57"/>
      <c r="D29" s="58" t="s">
        <v>27</v>
      </c>
      <c r="E29" s="61">
        <f>E26+E27+E28</f>
        <v>15233</v>
      </c>
      <c r="F29" s="61">
        <f>F26+F27+F28</f>
        <v>8</v>
      </c>
      <c r="G29" s="61">
        <f>G26+G27+G28</f>
        <v>17426</v>
      </c>
      <c r="H29" s="61">
        <f>H26+H27+H28</f>
        <v>26</v>
      </c>
      <c r="I29" s="62">
        <f t="shared" si="0"/>
        <v>32659</v>
      </c>
      <c r="J29" s="62">
        <f t="shared" si="0"/>
        <v>34</v>
      </c>
      <c r="K29" s="62">
        <f>K26+K27+K28</f>
        <v>12952</v>
      </c>
      <c r="L29" s="62">
        <f>L26+L27+L28</f>
        <v>20</v>
      </c>
      <c r="M29" s="63">
        <f>M26+M27+M28</f>
        <v>11</v>
      </c>
      <c r="N29" s="65"/>
      <c r="O29" s="66"/>
      <c r="P29" s="67" t="s">
        <v>102</v>
      </c>
      <c r="Q29" s="52">
        <f>E5+E6+E7+E8+E9+E10+E11+E12+E13+E14</f>
        <v>470003</v>
      </c>
      <c r="R29" s="52">
        <f>F5+F6+F7+F8+F9+F10+F11+F12+F13+F14</f>
        <v>1704</v>
      </c>
      <c r="S29" s="52">
        <f>G5+G6+G7+G8+G9+G10+G11+G12+G13+G14</f>
        <v>526122</v>
      </c>
      <c r="T29" s="52">
        <f>H5+H6+H7+H8+H9+H10+H11+H12+H13+H14</f>
        <v>2551</v>
      </c>
      <c r="U29" s="52">
        <f t="shared" si="1"/>
        <v>996125</v>
      </c>
      <c r="V29" s="52">
        <f t="shared" si="1"/>
        <v>4255</v>
      </c>
      <c r="W29" s="52">
        <f>K5+K6+K7+K8+K9+K10+K11+K12+K13+K14</f>
        <v>462907</v>
      </c>
      <c r="X29" s="52">
        <f>L5+L6+L7+L8+L9+L10+L11+L12+L13+L14</f>
        <v>2834</v>
      </c>
      <c r="Y29" s="55">
        <f>M5+M6+M7+M8+M9+M10+M11+M12+M13+M14</f>
        <v>923</v>
      </c>
    </row>
    <row r="30" spans="2:25" ht="19.5" customHeight="1" x14ac:dyDescent="0.15">
      <c r="E30" s="71"/>
      <c r="F30" s="71"/>
      <c r="G30" s="71"/>
      <c r="H30" s="71"/>
      <c r="I30" s="72"/>
      <c r="J30" s="72"/>
      <c r="K30" s="72"/>
      <c r="L30" s="72"/>
      <c r="M30" s="72"/>
      <c r="N30" s="65"/>
      <c r="O30" s="66"/>
      <c r="P30" s="67" t="s">
        <v>103</v>
      </c>
      <c r="Q30" s="52">
        <f>E16+E17+E18+E19+E21+E22+E24+E26+E27+E28+Q5+Q6+Q7+Q9+Q10+Q11+Q12+Q13+Q14+Q15+Q17+Q18+Q19+Q20+Q22+Q23+Q24+Q25+Q26+Q27</f>
        <v>141512</v>
      </c>
      <c r="R30" s="52">
        <f>F16+F17+F18+F19+F21+F22+F24+F26+F27+F28+R5+R6+R7+R9+R10+R11+R12+R13+R14+R15+R17+R18+R19+R20+R22+R23+R24+R25+R26+R27</f>
        <v>384</v>
      </c>
      <c r="S30" s="52">
        <f>G16+G17+G18+G19+G21+G22+G24+G26+G27+G28+S5+S6+S7+S9+S10+S11+S12+S13+S14+S15+S17+S18+S19+S20+S22+S23+S24+S25+S26+S27</f>
        <v>152182</v>
      </c>
      <c r="T30" s="52">
        <f>H16+H17+H18+H19+H21+H22+H24+H26+H27+H28+T5+T6+T7+T9+T10+T11+T12+T13+T14+T15+T17+T18+T19+T20+T22+T23+T24+T25+T26+T27</f>
        <v>870</v>
      </c>
      <c r="U30" s="52">
        <f t="shared" si="1"/>
        <v>293694</v>
      </c>
      <c r="V30" s="52">
        <f t="shared" si="1"/>
        <v>1254</v>
      </c>
      <c r="W30" s="52">
        <f>K16+K17+K18+K19+K21+K22+K24+K26+K27+K28+W5+W6+W7+W9+W10+W11+W12+W13+W14+W15+W17+W18+W19+W20+W22+W23+W24+W25+W26+W27</f>
        <v>124753</v>
      </c>
      <c r="X30" s="52">
        <f>L16+L17+L18+L19+L21+L22+L24+L26+L27+L28+X5+X6+X7+X9+X10+X11+X12+X13+X14+X15+X17+X18+X19+X20+X22+X23+X24+X25+X26+X27</f>
        <v>763</v>
      </c>
      <c r="Y30" s="55">
        <f>M16+M17+M18+M19+M21+M22+M24+M26+M27+M28+Y5+Y6+Y7+Y9+Y10+Y11+Y12+Y13+Y14+Y15+Y17+Y18+Y19+Y20+Y22+Y23+Y24+Y25+Y26+Y27</f>
        <v>336</v>
      </c>
    </row>
    <row r="31" spans="2:25" ht="19.5" customHeight="1" x14ac:dyDescent="0.15">
      <c r="E31" s="71"/>
      <c r="F31" s="71"/>
      <c r="G31" s="71"/>
      <c r="H31" s="71"/>
      <c r="I31" s="72"/>
      <c r="J31" s="72"/>
      <c r="K31" s="72"/>
      <c r="L31" s="72"/>
      <c r="M31" s="72"/>
      <c r="N31" s="44"/>
      <c r="O31" s="45"/>
      <c r="P31" s="58" t="s">
        <v>104</v>
      </c>
      <c r="Q31" s="59">
        <f>Q30+Q29</f>
        <v>611515</v>
      </c>
      <c r="R31" s="59">
        <f>R30+R29</f>
        <v>2088</v>
      </c>
      <c r="S31" s="59">
        <f>S30+S29</f>
        <v>678304</v>
      </c>
      <c r="T31" s="59">
        <f>T30+T29</f>
        <v>3421</v>
      </c>
      <c r="U31" s="59">
        <f t="shared" si="1"/>
        <v>1289819</v>
      </c>
      <c r="V31" s="59">
        <f t="shared" si="1"/>
        <v>5509</v>
      </c>
      <c r="W31" s="59">
        <f>W30+W29</f>
        <v>587660</v>
      </c>
      <c r="X31" s="59">
        <f>X30+X29</f>
        <v>3597</v>
      </c>
      <c r="Y31" s="60">
        <f>Y30+Y29</f>
        <v>1259</v>
      </c>
    </row>
    <row r="33" spans="2:2" x14ac:dyDescent="0.15">
      <c r="B33" s="73" t="s">
        <v>105</v>
      </c>
    </row>
  </sheetData>
  <sheetProtection selectLockedCells="1"/>
  <mergeCells count="25">
    <mergeCell ref="B5:B15"/>
    <mergeCell ref="N5:N8"/>
    <mergeCell ref="N9:N16"/>
    <mergeCell ref="B16:B20"/>
    <mergeCell ref="N17:N21"/>
    <mergeCell ref="B21:B23"/>
    <mergeCell ref="N22:N28"/>
    <mergeCell ref="B24:B25"/>
    <mergeCell ref="B26:B29"/>
    <mergeCell ref="Q3:R3"/>
    <mergeCell ref="S3:T3"/>
    <mergeCell ref="U3:V3"/>
    <mergeCell ref="W3:W4"/>
    <mergeCell ref="X3:X4"/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dcterms:created xsi:type="dcterms:W3CDTF">2018-10-16T23:32:07Z</dcterms:created>
  <dcterms:modified xsi:type="dcterms:W3CDTF">2018-10-16T23:32:59Z</dcterms:modified>
</cp:coreProperties>
</file>