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2年度調査\報告書刊行\R2報告書\2_統計表\"/>
    </mc:Choice>
  </mc:AlternateContent>
  <bookViews>
    <workbookView xWindow="3360" yWindow="2430" windowWidth="8475" windowHeight="4365"/>
  </bookViews>
  <sheets>
    <sheet name="幼稚園" sheetId="21" r:id="rId1"/>
    <sheet name="幼保連携" sheetId="23" r:id="rId2"/>
    <sheet name="小学校" sheetId="15" r:id="rId3"/>
    <sheet name="中学校" sheetId="16" r:id="rId4"/>
    <sheet name="高等学校（１）" sheetId="9" r:id="rId5"/>
    <sheet name="高等学校（２）（３）" sheetId="17" r:id="rId6"/>
    <sheet name="特別支援学校" sheetId="10" r:id="rId7"/>
    <sheet name="専修学校（1）" sheetId="24" r:id="rId8"/>
    <sheet name="専修学校（２）～（４）" sheetId="19" r:id="rId9"/>
    <sheet name="各種学校（１）" sheetId="20" r:id="rId10"/>
    <sheet name="各種学校（２）" sheetId="26" r:id="rId11"/>
  </sheets>
  <definedNames>
    <definedName name="_Regression_Int" localSheetId="9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8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4">'高等学校（１）'!$A$2:$X$58</definedName>
    <definedName name="_xlnm.Print_Area" localSheetId="5">'高等学校（２）（３）'!$A$3:$V$49</definedName>
    <definedName name="_xlnm.Print_Area" localSheetId="2">小学校!$BK$3:$BN$61</definedName>
    <definedName name="_xlnm.Print_Area" localSheetId="8">'専修学校（２）～（４）'!#REF!,'専修学校（２）～（４）'!$B$1:$S$46,'専修学校（２）～（４）'!$W$1:$AN$46,'専修学校（２）～（４）'!$AR$1:$BL$46</definedName>
    <definedName name="_xlnm.Print_Area" localSheetId="3">中学校!$BD$2:$BG$63</definedName>
    <definedName name="_xlnm.Print_Area" localSheetId="6">特別支援学校!$A$2:$T$15</definedName>
    <definedName name="_xlnm.Print_Area" localSheetId="0">幼稚園!$A$1:$L$58</definedName>
    <definedName name="_xlnm.Print_Area" localSheetId="1">幼保連携!$A$3:$O$58</definedName>
    <definedName name="Print_Area_MI" localSheetId="9">'各種学校（１）'!#REF!</definedName>
    <definedName name="Print_Area_MI" localSheetId="4">'高等学校（１）'!$N$2:$X$36</definedName>
    <definedName name="Print_Area_MI" localSheetId="5">'高等学校（２）（３）'!#REF!</definedName>
    <definedName name="Print_Area_MI" localSheetId="2">小学校!#REF!</definedName>
    <definedName name="Print_Area_MI" localSheetId="8">'専修学校（２）～（４）'!#REF!</definedName>
    <definedName name="Print_Area_MI" localSheetId="3">中学校!$BD$2:$BL$47</definedName>
    <definedName name="Print_Area_MI" localSheetId="6">特別支援学校!$K$2:$T$15</definedName>
    <definedName name="Print_Area_MI" localSheetId="0">幼稚園!$A$36:$L$58</definedName>
    <definedName name="Print_Area_MI" localSheetId="1">幼保連携!$A$36:$O$58</definedName>
  </definedNames>
  <calcPr calcId="162913"/>
</workbook>
</file>

<file path=xl/calcChain.xml><?xml version="1.0" encoding="utf-8"?>
<calcChain xmlns="http://schemas.openxmlformats.org/spreadsheetml/2006/main">
  <c r="V8" i="16" l="1"/>
  <c r="H17" i="26" l="1"/>
  <c r="H12" i="26"/>
  <c r="BL9" i="19"/>
  <c r="BK9" i="19"/>
  <c r="BJ9" i="19"/>
  <c r="BI9" i="19"/>
  <c r="BH9" i="19"/>
  <c r="BG9" i="19"/>
  <c r="BF9" i="19"/>
  <c r="BE9" i="19"/>
  <c r="BD9" i="19"/>
  <c r="BC9" i="19"/>
  <c r="BB9" i="19"/>
  <c r="BA9" i="19"/>
  <c r="AZ9" i="19"/>
  <c r="AY9" i="19"/>
  <c r="AX9" i="19"/>
  <c r="AW9" i="19"/>
  <c r="AV9" i="19"/>
  <c r="AU9" i="19"/>
  <c r="Z10" i="19"/>
  <c r="Y10" i="19"/>
  <c r="G14" i="15"/>
  <c r="G12" i="15"/>
  <c r="G11" i="15"/>
  <c r="AF9" i="19"/>
  <c r="AJ9" i="19"/>
  <c r="AI9" i="19"/>
  <c r="AH9" i="19"/>
  <c r="AG9" i="19"/>
  <c r="AE9" i="19"/>
  <c r="AD9" i="19"/>
  <c r="AC9" i="19"/>
  <c r="W9" i="19"/>
  <c r="AB10" i="19"/>
  <c r="AA10" i="19"/>
  <c r="D11" i="19"/>
  <c r="D10" i="19"/>
  <c r="G10" i="19"/>
  <c r="F10" i="19"/>
  <c r="E10" i="19"/>
  <c r="C10" i="19" l="1"/>
  <c r="AS10" i="19"/>
  <c r="AR10" i="19" s="1"/>
  <c r="X10" i="19"/>
  <c r="O9" i="19"/>
  <c r="N9" i="19"/>
  <c r="M9" i="19"/>
  <c r="L9" i="19"/>
  <c r="K9" i="19"/>
  <c r="J9" i="19"/>
  <c r="I9" i="19"/>
  <c r="H9" i="19"/>
  <c r="D9" i="19" l="1"/>
  <c r="N19" i="9" l="1"/>
  <c r="N18" i="9"/>
  <c r="N17" i="9"/>
  <c r="N16" i="9"/>
  <c r="N15" i="9"/>
  <c r="N14" i="9"/>
  <c r="N13" i="9"/>
  <c r="N12" i="9"/>
  <c r="N11" i="9"/>
  <c r="N10" i="9"/>
  <c r="G11" i="9" l="1"/>
  <c r="K11" i="9"/>
  <c r="R11" i="9"/>
  <c r="BB10" i="16" l="1"/>
  <c r="BA12" i="16"/>
  <c r="BB12" i="16"/>
  <c r="BB13" i="16"/>
  <c r="BA14" i="16"/>
  <c r="BB14" i="16"/>
  <c r="H54" i="15" l="1"/>
  <c r="F41" i="15"/>
  <c r="M29" i="23"/>
  <c r="J23" i="26" l="1"/>
  <c r="M9" i="9" l="1"/>
  <c r="G58" i="9" l="1"/>
  <c r="G57" i="9"/>
  <c r="G56" i="9"/>
  <c r="G55" i="9"/>
  <c r="G54" i="9"/>
  <c r="G53" i="9"/>
  <c r="G51" i="9"/>
  <c r="G50" i="9"/>
  <c r="G49" i="9"/>
  <c r="G48" i="9"/>
  <c r="G46" i="9"/>
  <c r="G45" i="9"/>
  <c r="G44" i="9"/>
  <c r="G43" i="9"/>
  <c r="G42" i="9"/>
  <c r="G41" i="9"/>
  <c r="G40" i="9"/>
  <c r="G38" i="9"/>
  <c r="G37" i="9"/>
  <c r="G36" i="9"/>
  <c r="G34" i="9"/>
  <c r="G33" i="9"/>
  <c r="G32" i="9"/>
  <c r="G30" i="9"/>
  <c r="G28" i="9"/>
  <c r="G27" i="9"/>
  <c r="G25" i="9"/>
  <c r="G24" i="9"/>
  <c r="G23" i="9"/>
  <c r="G22" i="9"/>
  <c r="G19" i="9"/>
  <c r="G18" i="9"/>
  <c r="G17" i="9"/>
  <c r="G16" i="9"/>
  <c r="G15" i="9"/>
  <c r="G14" i="9"/>
  <c r="G13" i="9"/>
  <c r="G12" i="9"/>
  <c r="C22" i="9"/>
  <c r="C58" i="9"/>
  <c r="C57" i="9"/>
  <c r="C56" i="9"/>
  <c r="C55" i="9"/>
  <c r="C54" i="9"/>
  <c r="C53" i="9"/>
  <c r="C51" i="9"/>
  <c r="C50" i="9"/>
  <c r="C49" i="9"/>
  <c r="C48" i="9"/>
  <c r="C46" i="9"/>
  <c r="C45" i="9"/>
  <c r="C44" i="9"/>
  <c r="C43" i="9"/>
  <c r="C42" i="9"/>
  <c r="C41" i="9"/>
  <c r="C40" i="9"/>
  <c r="C38" i="9"/>
  <c r="C37" i="9"/>
  <c r="C36" i="9"/>
  <c r="C34" i="9"/>
  <c r="C33" i="9"/>
  <c r="C32" i="9"/>
  <c r="C30" i="9"/>
  <c r="C28" i="9"/>
  <c r="C27" i="9"/>
  <c r="C25" i="9"/>
  <c r="C24" i="9"/>
  <c r="C23" i="9"/>
  <c r="BG39" i="16"/>
  <c r="AW9" i="16"/>
  <c r="AU30" i="16"/>
  <c r="AR51" i="16" l="1"/>
  <c r="AI39" i="16"/>
  <c r="X56" i="16"/>
  <c r="G16" i="16"/>
  <c r="I56" i="16" l="1"/>
  <c r="H56" i="16"/>
  <c r="H51" i="16"/>
  <c r="I51" i="16"/>
  <c r="I43" i="16"/>
  <c r="H43" i="16"/>
  <c r="H39" i="16"/>
  <c r="I39" i="16"/>
  <c r="I35" i="16"/>
  <c r="H35" i="16"/>
  <c r="H30" i="16"/>
  <c r="I30" i="16"/>
  <c r="I25" i="16"/>
  <c r="H25" i="16"/>
  <c r="H9" i="16"/>
  <c r="I9" i="16"/>
  <c r="D35" i="16" l="1"/>
  <c r="C35" i="16"/>
  <c r="C9" i="16"/>
  <c r="C56" i="16"/>
  <c r="C51" i="16"/>
  <c r="C43" i="16"/>
  <c r="C39" i="16"/>
  <c r="C30" i="16"/>
  <c r="C25" i="16"/>
  <c r="D43" i="16"/>
  <c r="J16" i="16"/>
  <c r="M16" i="16"/>
  <c r="P16" i="16"/>
  <c r="C24" i="16" l="1"/>
  <c r="C8" i="16" s="1"/>
  <c r="BN23" i="15"/>
  <c r="BM41" i="15"/>
  <c r="AZ49" i="15"/>
  <c r="W31" i="15"/>
  <c r="X31" i="15"/>
  <c r="D47" i="23"/>
  <c r="D9" i="23"/>
  <c r="C58" i="23"/>
  <c r="C57" i="23"/>
  <c r="C56" i="23"/>
  <c r="C55" i="23"/>
  <c r="C54" i="23"/>
  <c r="C53" i="23"/>
  <c r="C51" i="23"/>
  <c r="C50" i="23"/>
  <c r="C49" i="23"/>
  <c r="C48" i="23"/>
  <c r="C46" i="23"/>
  <c r="C45" i="23"/>
  <c r="C44" i="23"/>
  <c r="C43" i="23"/>
  <c r="C42" i="23"/>
  <c r="C41" i="23"/>
  <c r="C40" i="23"/>
  <c r="C38" i="23"/>
  <c r="C37" i="23"/>
  <c r="C36" i="23"/>
  <c r="C34" i="23"/>
  <c r="C33" i="23"/>
  <c r="C32" i="23"/>
  <c r="C28" i="23"/>
  <c r="C27" i="23"/>
  <c r="C25" i="23"/>
  <c r="C24" i="23"/>
  <c r="C23" i="23"/>
  <c r="C22" i="23"/>
  <c r="C19" i="23"/>
  <c r="C18" i="23"/>
  <c r="C17" i="23"/>
  <c r="C16" i="23"/>
  <c r="C15" i="23"/>
  <c r="C14" i="23"/>
  <c r="C13" i="23"/>
  <c r="C12" i="23"/>
  <c r="C11" i="23"/>
  <c r="C10" i="23"/>
  <c r="S25" i="26" l="1"/>
  <c r="N25" i="26"/>
  <c r="E25" i="26"/>
  <c r="D25" i="26"/>
  <c r="C25" i="26" s="1"/>
  <c r="S24" i="26"/>
  <c r="S23" i="26" s="1"/>
  <c r="N24" i="26"/>
  <c r="N23" i="26" s="1"/>
  <c r="C24" i="26"/>
  <c r="U23" i="26"/>
  <c r="T23" i="26"/>
  <c r="R23" i="26"/>
  <c r="Q23" i="26"/>
  <c r="P23" i="26"/>
  <c r="O23" i="26"/>
  <c r="M23" i="26"/>
  <c r="L23" i="26"/>
  <c r="K23" i="26"/>
  <c r="I23" i="26"/>
  <c r="H23" i="26"/>
  <c r="G23" i="26"/>
  <c r="F23" i="26"/>
  <c r="S21" i="26"/>
  <c r="S20" i="26" s="1"/>
  <c r="U20" i="26"/>
  <c r="T20" i="26"/>
  <c r="S19" i="26"/>
  <c r="N19" i="26"/>
  <c r="S18" i="26"/>
  <c r="N18" i="26"/>
  <c r="C18" i="26"/>
  <c r="U17" i="26"/>
  <c r="T17" i="26"/>
  <c r="R17" i="26"/>
  <c r="Q17" i="26"/>
  <c r="P17" i="26"/>
  <c r="O17" i="26"/>
  <c r="M17" i="26"/>
  <c r="L17" i="26"/>
  <c r="K17" i="26"/>
  <c r="J17" i="26"/>
  <c r="I17" i="26"/>
  <c r="G17" i="26"/>
  <c r="F17" i="26"/>
  <c r="E17" i="26"/>
  <c r="S14" i="26"/>
  <c r="N14" i="26"/>
  <c r="S13" i="26"/>
  <c r="N13" i="26"/>
  <c r="E13" i="26"/>
  <c r="E12" i="26" s="1"/>
  <c r="D13" i="26"/>
  <c r="D12" i="26" s="1"/>
  <c r="U12" i="26"/>
  <c r="T12" i="26"/>
  <c r="R12" i="26"/>
  <c r="Q12" i="26"/>
  <c r="P12" i="26"/>
  <c r="O12" i="26"/>
  <c r="M12" i="26"/>
  <c r="L12" i="26"/>
  <c r="K12" i="26"/>
  <c r="J12" i="26"/>
  <c r="I12" i="26"/>
  <c r="G12" i="26"/>
  <c r="F12" i="26"/>
  <c r="G14" i="20"/>
  <c r="G8" i="20" s="1"/>
  <c r="F14" i="20"/>
  <c r="F8" i="20" s="1"/>
  <c r="E14" i="20"/>
  <c r="E8" i="20" s="1"/>
  <c r="G14" i="24"/>
  <c r="G8" i="24" s="1"/>
  <c r="F14" i="24"/>
  <c r="F8" i="24" s="1"/>
  <c r="E14" i="24"/>
  <c r="E8" i="24" s="1"/>
  <c r="F9" i="26" l="1"/>
  <c r="L9" i="26"/>
  <c r="C23" i="26"/>
  <c r="N17" i="26"/>
  <c r="D23" i="26"/>
  <c r="Q9" i="26"/>
  <c r="P9" i="26"/>
  <c r="O9" i="26"/>
  <c r="S17" i="26"/>
  <c r="J9" i="26"/>
  <c r="G9" i="26"/>
  <c r="H9" i="26"/>
  <c r="U9" i="26"/>
  <c r="T9" i="26"/>
  <c r="S12" i="26"/>
  <c r="N12" i="26"/>
  <c r="N9" i="26" s="1"/>
  <c r="K9" i="26"/>
  <c r="E23" i="26"/>
  <c r="E9" i="26" s="1"/>
  <c r="C13" i="26"/>
  <c r="C19" i="26"/>
  <c r="C17" i="26" s="1"/>
  <c r="I9" i="26"/>
  <c r="M9" i="26"/>
  <c r="R9" i="26"/>
  <c r="C14" i="26"/>
  <c r="C12" i="26" s="1"/>
  <c r="D17" i="26"/>
  <c r="D9" i="26" s="1"/>
  <c r="C9" i="26" l="1"/>
  <c r="S9" i="26"/>
  <c r="X51" i="16"/>
  <c r="Y51" i="16"/>
  <c r="M18" i="16"/>
  <c r="BN31" i="15"/>
  <c r="BA13" i="15" l="1"/>
  <c r="BA12" i="15"/>
  <c r="BA11" i="15"/>
  <c r="AE13" i="15"/>
  <c r="AE12" i="15"/>
  <c r="AE11" i="15"/>
  <c r="Y13" i="15"/>
  <c r="Y12" i="15"/>
  <c r="Y11" i="15"/>
  <c r="V13" i="15"/>
  <c r="V12" i="15"/>
  <c r="V11" i="15"/>
  <c r="S13" i="15"/>
  <c r="S12" i="15"/>
  <c r="S11" i="15"/>
  <c r="P13" i="15"/>
  <c r="P12" i="15"/>
  <c r="P11" i="15"/>
  <c r="M13" i="15"/>
  <c r="M12" i="15"/>
  <c r="M11" i="15"/>
  <c r="J13" i="15"/>
  <c r="J12" i="15"/>
  <c r="J11" i="15"/>
  <c r="G13" i="15"/>
  <c r="AB42" i="19" l="1"/>
  <c r="AA42" i="19"/>
  <c r="G11" i="19"/>
  <c r="G9" i="19" s="1"/>
  <c r="G10" i="9"/>
  <c r="F37" i="15" l="1"/>
  <c r="AS11" i="19" l="1"/>
  <c r="AS9" i="19" s="1"/>
  <c r="AT11" i="19"/>
  <c r="AT9" i="19" s="1"/>
  <c r="AU12" i="19"/>
  <c r="AV12" i="19"/>
  <c r="AW12" i="19"/>
  <c r="AX12" i="19"/>
  <c r="AY12" i="19"/>
  <c r="AZ12" i="19"/>
  <c r="AS13" i="19"/>
  <c r="AS12" i="19" s="1"/>
  <c r="AT13" i="19"/>
  <c r="AT12" i="19" s="1"/>
  <c r="AU14" i="19"/>
  <c r="AV14" i="19"/>
  <c r="AW14" i="19"/>
  <c r="AX14" i="19"/>
  <c r="AY14" i="19"/>
  <c r="AZ14" i="19"/>
  <c r="AS15" i="19"/>
  <c r="AT15" i="19"/>
  <c r="AS16" i="19"/>
  <c r="AT16" i="19"/>
  <c r="AS17" i="19"/>
  <c r="AT17" i="19"/>
  <c r="AS18" i="19"/>
  <c r="AT18" i="19"/>
  <c r="AS19" i="19"/>
  <c r="AT19" i="19"/>
  <c r="AS20" i="19"/>
  <c r="AT20" i="19"/>
  <c r="AU21" i="19"/>
  <c r="AV21" i="19"/>
  <c r="AW21" i="19"/>
  <c r="AX21" i="19"/>
  <c r="AY21" i="19"/>
  <c r="AZ21" i="19"/>
  <c r="AS22" i="19"/>
  <c r="AT22" i="19"/>
  <c r="AS23" i="19"/>
  <c r="AT23" i="19"/>
  <c r="AS24" i="19"/>
  <c r="AT24" i="19"/>
  <c r="AS25" i="19"/>
  <c r="AT25" i="19"/>
  <c r="AS26" i="19"/>
  <c r="AT26" i="19"/>
  <c r="AU27" i="19"/>
  <c r="AV27" i="19"/>
  <c r="AW27" i="19"/>
  <c r="AX27" i="19"/>
  <c r="AY27" i="19"/>
  <c r="AZ27" i="19"/>
  <c r="AS28" i="19"/>
  <c r="AT28" i="19"/>
  <c r="AS29" i="19"/>
  <c r="AT29" i="19"/>
  <c r="AU30" i="19"/>
  <c r="AV30" i="19"/>
  <c r="AW30" i="19"/>
  <c r="AX30" i="19"/>
  <c r="AY30" i="19"/>
  <c r="AZ30" i="19"/>
  <c r="AS31" i="19"/>
  <c r="AT31" i="19"/>
  <c r="AS32" i="19"/>
  <c r="AT32" i="19"/>
  <c r="AS33" i="19"/>
  <c r="AT33" i="19"/>
  <c r="AS34" i="19"/>
  <c r="AT34" i="19"/>
  <c r="AS35" i="19"/>
  <c r="AT35" i="19"/>
  <c r="AS36" i="19"/>
  <c r="AT36" i="19"/>
  <c r="AS37" i="19"/>
  <c r="AT37" i="19"/>
  <c r="AS38" i="19"/>
  <c r="AT38" i="19"/>
  <c r="AS39" i="19"/>
  <c r="AT39" i="19"/>
  <c r="AU40" i="19"/>
  <c r="AW40" i="19"/>
  <c r="AX40" i="19"/>
  <c r="AY40" i="19"/>
  <c r="AZ40" i="19"/>
  <c r="AS41" i="19"/>
  <c r="AT41" i="19"/>
  <c r="AS42" i="19"/>
  <c r="AT42" i="19"/>
  <c r="AS43" i="19"/>
  <c r="AT43" i="19"/>
  <c r="AU44" i="19"/>
  <c r="AV44" i="19"/>
  <c r="AW44" i="19"/>
  <c r="AX44" i="19"/>
  <c r="AY44" i="19"/>
  <c r="AZ44" i="19"/>
  <c r="AS45" i="19"/>
  <c r="AT45" i="19"/>
  <c r="AS46" i="19"/>
  <c r="AT46" i="19"/>
  <c r="AR24" i="19" l="1"/>
  <c r="AR23" i="19"/>
  <c r="AR19" i="19"/>
  <c r="AR22" i="19"/>
  <c r="AR45" i="19"/>
  <c r="AR43" i="19"/>
  <c r="AR42" i="19"/>
  <c r="AR34" i="19"/>
  <c r="AR32" i="19"/>
  <c r="AR26" i="19"/>
  <c r="AR15" i="19"/>
  <c r="AT44" i="19"/>
  <c r="AR46" i="19"/>
  <c r="AR44" i="19" s="1"/>
  <c r="AR37" i="19"/>
  <c r="AR33" i="19"/>
  <c r="AR31" i="19"/>
  <c r="AR25" i="19"/>
  <c r="AR18" i="19"/>
  <c r="AR11" i="19"/>
  <c r="AR9" i="19" s="1"/>
  <c r="AR36" i="19"/>
  <c r="AW8" i="19"/>
  <c r="AR38" i="19"/>
  <c r="AR35" i="19"/>
  <c r="AR28" i="19"/>
  <c r="AR20" i="19"/>
  <c r="AR17" i="19"/>
  <c r="AR13" i="19"/>
  <c r="AR12" i="19" s="1"/>
  <c r="AZ8" i="19"/>
  <c r="AV8" i="19"/>
  <c r="AY8" i="19"/>
  <c r="AR41" i="19"/>
  <c r="AR39" i="19"/>
  <c r="AR29" i="19"/>
  <c r="AR16" i="19"/>
  <c r="AX8" i="19"/>
  <c r="AU8" i="19"/>
  <c r="AS44" i="19"/>
  <c r="AA33" i="19"/>
  <c r="AB33" i="19"/>
  <c r="Z33" i="19"/>
  <c r="Y33" i="19"/>
  <c r="Z46" i="19"/>
  <c r="Y46" i="19"/>
  <c r="Z45" i="19"/>
  <c r="Y45" i="19"/>
  <c r="Z43" i="19"/>
  <c r="Y43" i="19"/>
  <c r="Z42" i="19"/>
  <c r="Y42" i="19"/>
  <c r="Z41" i="19"/>
  <c r="Y41" i="19"/>
  <c r="Z39" i="19"/>
  <c r="Y39" i="19"/>
  <c r="Z38" i="19"/>
  <c r="Y38" i="19"/>
  <c r="Z37" i="19"/>
  <c r="Y37" i="19"/>
  <c r="Z36" i="19"/>
  <c r="Y36" i="19"/>
  <c r="Z35" i="19"/>
  <c r="Y35" i="19"/>
  <c r="Z34" i="19"/>
  <c r="Y34" i="19"/>
  <c r="Z32" i="19"/>
  <c r="Y32" i="19"/>
  <c r="Z31" i="19"/>
  <c r="Y31" i="19"/>
  <c r="Z29" i="19"/>
  <c r="Y29" i="19"/>
  <c r="Z28" i="19"/>
  <c r="Y28" i="19"/>
  <c r="Z26" i="19"/>
  <c r="Y26" i="19"/>
  <c r="Z25" i="19"/>
  <c r="Y25" i="19"/>
  <c r="Z24" i="19"/>
  <c r="Y24" i="19"/>
  <c r="Z23" i="19"/>
  <c r="Y23" i="19"/>
  <c r="Z22" i="19"/>
  <c r="Y22" i="19"/>
  <c r="Z20" i="19"/>
  <c r="Y20" i="19"/>
  <c r="Z19" i="19"/>
  <c r="Y19" i="19"/>
  <c r="Z18" i="19"/>
  <c r="Y18" i="19"/>
  <c r="Z17" i="19"/>
  <c r="Y17" i="19"/>
  <c r="Z16" i="19"/>
  <c r="Y16" i="19"/>
  <c r="Z15" i="19"/>
  <c r="Y15" i="19"/>
  <c r="Z13" i="19"/>
  <c r="Y13" i="19"/>
  <c r="Z11" i="19"/>
  <c r="Y11" i="19"/>
  <c r="G33" i="19"/>
  <c r="F33" i="19"/>
  <c r="E33" i="19"/>
  <c r="D33" i="19"/>
  <c r="AR21" i="19" l="1"/>
  <c r="AR30" i="19"/>
  <c r="AR40" i="19"/>
  <c r="AR14" i="19"/>
  <c r="AR27" i="19"/>
  <c r="X33" i="19"/>
  <c r="C33" i="19"/>
  <c r="J49" i="17"/>
  <c r="H49" i="17"/>
  <c r="F49" i="17"/>
  <c r="J47" i="17"/>
  <c r="H47" i="17"/>
  <c r="F47" i="17"/>
  <c r="J45" i="17"/>
  <c r="H45" i="17"/>
  <c r="F45" i="17"/>
  <c r="J43" i="17"/>
  <c r="H43" i="17"/>
  <c r="F43" i="17"/>
  <c r="D43" i="17" s="1"/>
  <c r="J41" i="17"/>
  <c r="H41" i="17"/>
  <c r="F41" i="17"/>
  <c r="J39" i="17"/>
  <c r="H39" i="17"/>
  <c r="F39" i="17"/>
  <c r="J37" i="17"/>
  <c r="H37" i="17"/>
  <c r="F37" i="17"/>
  <c r="J35" i="17"/>
  <c r="H35" i="17"/>
  <c r="F35" i="17"/>
  <c r="D35" i="17" s="1"/>
  <c r="J33" i="17"/>
  <c r="H33" i="17"/>
  <c r="F33" i="17"/>
  <c r="J31" i="17"/>
  <c r="H31" i="17"/>
  <c r="F31" i="17"/>
  <c r="J29" i="17"/>
  <c r="H29" i="17"/>
  <c r="F29" i="17"/>
  <c r="D11" i="17"/>
  <c r="D31" i="17" l="1"/>
  <c r="D37" i="17"/>
  <c r="D39" i="17"/>
  <c r="D45" i="17"/>
  <c r="D47" i="17"/>
  <c r="D41" i="17"/>
  <c r="D49" i="17"/>
  <c r="D29" i="17"/>
  <c r="D33" i="17"/>
  <c r="AR8" i="19"/>
  <c r="AV39" i="16"/>
  <c r="AU39" i="16"/>
  <c r="L39" i="16"/>
  <c r="L30" i="16"/>
  <c r="J10" i="16"/>
  <c r="AZ31" i="15" l="1"/>
  <c r="AS54" i="15"/>
  <c r="AR37" i="15"/>
  <c r="AI37" i="15"/>
  <c r="AG28" i="15"/>
  <c r="AF28" i="15"/>
  <c r="AA28" i="15"/>
  <c r="W37" i="15" l="1"/>
  <c r="R54" i="15"/>
  <c r="Q28" i="15"/>
  <c r="Y60" i="15"/>
  <c r="Y59" i="15"/>
  <c r="Y58" i="15"/>
  <c r="Y57" i="15"/>
  <c r="Y56" i="15"/>
  <c r="Y55" i="15"/>
  <c r="Y53" i="15"/>
  <c r="Y52" i="15"/>
  <c r="Y51" i="15"/>
  <c r="Y50" i="15"/>
  <c r="Y48" i="15"/>
  <c r="Y47" i="15"/>
  <c r="Y46" i="15"/>
  <c r="Y45" i="15"/>
  <c r="Y44" i="15"/>
  <c r="Y43" i="15"/>
  <c r="Y42" i="15"/>
  <c r="Y40" i="15"/>
  <c r="Y39" i="15"/>
  <c r="Y38" i="15"/>
  <c r="Y36" i="15"/>
  <c r="Y35" i="15"/>
  <c r="Y34" i="15"/>
  <c r="Y32" i="15"/>
  <c r="Y31" i="15" s="1"/>
  <c r="Y30" i="15"/>
  <c r="Y29" i="15"/>
  <c r="Y27" i="15"/>
  <c r="Y26" i="15"/>
  <c r="Y25" i="15"/>
  <c r="Y24" i="15"/>
  <c r="Y21" i="15"/>
  <c r="Y20" i="15"/>
  <c r="Y19" i="15"/>
  <c r="Y18" i="15"/>
  <c r="Y17" i="15"/>
  <c r="Y16" i="15"/>
  <c r="Y15" i="15"/>
  <c r="Y14" i="15"/>
  <c r="V60" i="15"/>
  <c r="V59" i="15"/>
  <c r="V58" i="15"/>
  <c r="V57" i="15"/>
  <c r="V56" i="15"/>
  <c r="V55" i="15"/>
  <c r="V53" i="15"/>
  <c r="V52" i="15"/>
  <c r="V51" i="15"/>
  <c r="V50" i="15"/>
  <c r="V48" i="15"/>
  <c r="V47" i="15"/>
  <c r="V46" i="15"/>
  <c r="V45" i="15"/>
  <c r="V44" i="15"/>
  <c r="V43" i="15"/>
  <c r="V42" i="15"/>
  <c r="V40" i="15"/>
  <c r="V39" i="15"/>
  <c r="V38" i="15"/>
  <c r="V36" i="15"/>
  <c r="V35" i="15"/>
  <c r="V34" i="15"/>
  <c r="V32" i="15"/>
  <c r="V31" i="15" s="1"/>
  <c r="V30" i="15"/>
  <c r="V29" i="15"/>
  <c r="V27" i="15"/>
  <c r="V26" i="15"/>
  <c r="V25" i="15"/>
  <c r="V24" i="15"/>
  <c r="V21" i="15"/>
  <c r="V20" i="15"/>
  <c r="V19" i="15"/>
  <c r="V18" i="15"/>
  <c r="V17" i="15"/>
  <c r="V16" i="15"/>
  <c r="V15" i="15"/>
  <c r="V14" i="15"/>
  <c r="S60" i="15"/>
  <c r="S59" i="15"/>
  <c r="S58" i="15"/>
  <c r="S57" i="15"/>
  <c r="S56" i="15"/>
  <c r="S55" i="15"/>
  <c r="S53" i="15"/>
  <c r="S52" i="15"/>
  <c r="S51" i="15"/>
  <c r="S50" i="15"/>
  <c r="S48" i="15"/>
  <c r="S47" i="15"/>
  <c r="S46" i="15"/>
  <c r="S45" i="15"/>
  <c r="S44" i="15"/>
  <c r="S43" i="15"/>
  <c r="S42" i="15"/>
  <c r="S40" i="15"/>
  <c r="S39" i="15"/>
  <c r="S38" i="15"/>
  <c r="S36" i="15"/>
  <c r="S35" i="15"/>
  <c r="S34" i="15"/>
  <c r="S32" i="15"/>
  <c r="S31" i="15" s="1"/>
  <c r="S30" i="15"/>
  <c r="S29" i="15"/>
  <c r="S27" i="15"/>
  <c r="S26" i="15"/>
  <c r="S25" i="15"/>
  <c r="S24" i="15"/>
  <c r="S21" i="15"/>
  <c r="S20" i="15"/>
  <c r="S19" i="15"/>
  <c r="S18" i="15"/>
  <c r="S17" i="15"/>
  <c r="S16" i="15"/>
  <c r="S15" i="15"/>
  <c r="S14" i="15"/>
  <c r="P60" i="15"/>
  <c r="P59" i="15"/>
  <c r="P58" i="15"/>
  <c r="P57" i="15"/>
  <c r="P56" i="15"/>
  <c r="P55" i="15"/>
  <c r="P53" i="15"/>
  <c r="P52" i="15"/>
  <c r="P51" i="15"/>
  <c r="P50" i="15"/>
  <c r="P48" i="15"/>
  <c r="P47" i="15"/>
  <c r="P46" i="15"/>
  <c r="P45" i="15"/>
  <c r="P44" i="15"/>
  <c r="P43" i="15"/>
  <c r="P42" i="15"/>
  <c r="P40" i="15"/>
  <c r="P39" i="15"/>
  <c r="P38" i="15"/>
  <c r="P36" i="15"/>
  <c r="P35" i="15"/>
  <c r="P34" i="15"/>
  <c r="P32" i="15"/>
  <c r="P31" i="15" s="1"/>
  <c r="P30" i="15"/>
  <c r="P29" i="15"/>
  <c r="P27" i="15"/>
  <c r="P26" i="15"/>
  <c r="P25" i="15"/>
  <c r="P24" i="15"/>
  <c r="P21" i="15"/>
  <c r="P20" i="15"/>
  <c r="P19" i="15"/>
  <c r="P18" i="15"/>
  <c r="P17" i="15"/>
  <c r="P16" i="15"/>
  <c r="P15" i="15"/>
  <c r="P14" i="15"/>
  <c r="M60" i="15"/>
  <c r="M59" i="15"/>
  <c r="M58" i="15"/>
  <c r="M57" i="15"/>
  <c r="M56" i="15"/>
  <c r="M55" i="15"/>
  <c r="M53" i="15"/>
  <c r="M52" i="15"/>
  <c r="M51" i="15"/>
  <c r="M50" i="15"/>
  <c r="M48" i="15"/>
  <c r="M47" i="15"/>
  <c r="M46" i="15"/>
  <c r="M45" i="15"/>
  <c r="M44" i="15"/>
  <c r="M43" i="15"/>
  <c r="M42" i="15"/>
  <c r="M40" i="15"/>
  <c r="M39" i="15"/>
  <c r="M38" i="15"/>
  <c r="M36" i="15"/>
  <c r="M35" i="15"/>
  <c r="M34" i="15"/>
  <c r="M32" i="15"/>
  <c r="M31" i="15" s="1"/>
  <c r="M30" i="15"/>
  <c r="M29" i="15"/>
  <c r="M27" i="15"/>
  <c r="M26" i="15"/>
  <c r="M25" i="15"/>
  <c r="M24" i="15"/>
  <c r="M21" i="15"/>
  <c r="M20" i="15"/>
  <c r="M19" i="15"/>
  <c r="M18" i="15"/>
  <c r="M17" i="15"/>
  <c r="M16" i="15"/>
  <c r="M15" i="15"/>
  <c r="M14" i="15"/>
  <c r="J60" i="15"/>
  <c r="J59" i="15"/>
  <c r="J58" i="15"/>
  <c r="J57" i="15"/>
  <c r="J56" i="15"/>
  <c r="J55" i="15"/>
  <c r="J53" i="15"/>
  <c r="J52" i="15"/>
  <c r="J51" i="15"/>
  <c r="J50" i="15"/>
  <c r="J48" i="15"/>
  <c r="J47" i="15"/>
  <c r="J46" i="15"/>
  <c r="J45" i="15"/>
  <c r="J44" i="15"/>
  <c r="J43" i="15"/>
  <c r="J42" i="15"/>
  <c r="J40" i="15"/>
  <c r="J39" i="15"/>
  <c r="J38" i="15"/>
  <c r="J36" i="15"/>
  <c r="J35" i="15"/>
  <c r="J34" i="15"/>
  <c r="J32" i="15"/>
  <c r="J31" i="15" s="1"/>
  <c r="J30" i="15"/>
  <c r="J29" i="15"/>
  <c r="J27" i="15"/>
  <c r="J26" i="15"/>
  <c r="J25" i="15"/>
  <c r="J24" i="15"/>
  <c r="J21" i="15"/>
  <c r="J20" i="15"/>
  <c r="J19" i="15"/>
  <c r="J18" i="15"/>
  <c r="J17" i="15"/>
  <c r="J16" i="15"/>
  <c r="J15" i="15"/>
  <c r="J14" i="15"/>
  <c r="G60" i="15"/>
  <c r="G59" i="15"/>
  <c r="G58" i="15"/>
  <c r="G57" i="15"/>
  <c r="G56" i="15"/>
  <c r="G55" i="15"/>
  <c r="G53" i="15"/>
  <c r="G52" i="15"/>
  <c r="G51" i="15"/>
  <c r="G50" i="15"/>
  <c r="G48" i="15"/>
  <c r="G47" i="15"/>
  <c r="G46" i="15"/>
  <c r="G45" i="15"/>
  <c r="G44" i="15"/>
  <c r="G43" i="15"/>
  <c r="G42" i="15"/>
  <c r="G40" i="15"/>
  <c r="G39" i="15"/>
  <c r="G38" i="15"/>
  <c r="G36" i="15"/>
  <c r="G35" i="15"/>
  <c r="G34" i="15"/>
  <c r="G32" i="15"/>
  <c r="G30" i="15"/>
  <c r="G29" i="15"/>
  <c r="G27" i="15"/>
  <c r="G26" i="15"/>
  <c r="G25" i="15"/>
  <c r="G24" i="15"/>
  <c r="G21" i="15"/>
  <c r="G20" i="15"/>
  <c r="G19" i="15"/>
  <c r="G18" i="15"/>
  <c r="G17" i="15"/>
  <c r="G16" i="15"/>
  <c r="G15" i="15"/>
  <c r="G10" i="15" s="1"/>
  <c r="I28" i="15"/>
  <c r="H28" i="15"/>
  <c r="J28" i="15" l="1"/>
  <c r="V37" i="15"/>
  <c r="P41" i="15"/>
  <c r="S49" i="15"/>
  <c r="P28" i="15"/>
  <c r="S28" i="15"/>
  <c r="Y28" i="15"/>
  <c r="P23" i="15"/>
  <c r="Y23" i="15"/>
  <c r="Y54" i="15"/>
  <c r="Y49" i="15"/>
  <c r="Y41" i="15"/>
  <c r="Y37" i="15"/>
  <c r="Y33" i="15"/>
  <c r="V23" i="15"/>
  <c r="V54" i="15"/>
  <c r="V49" i="15"/>
  <c r="V41" i="15"/>
  <c r="V33" i="15"/>
  <c r="V28" i="15"/>
  <c r="S41" i="15"/>
  <c r="S37" i="15"/>
  <c r="S33" i="15"/>
  <c r="S54" i="15"/>
  <c r="S23" i="15"/>
  <c r="P54" i="15"/>
  <c r="P49" i="15"/>
  <c r="P37" i="15"/>
  <c r="P33" i="15"/>
  <c r="M54" i="15"/>
  <c r="M49" i="15"/>
  <c r="M41" i="15"/>
  <c r="M37" i="15"/>
  <c r="M33" i="15"/>
  <c r="M28" i="15"/>
  <c r="M23" i="15"/>
  <c r="J54" i="15"/>
  <c r="J49" i="15"/>
  <c r="J41" i="15"/>
  <c r="J37" i="15"/>
  <c r="J33" i="15"/>
  <c r="J23" i="15"/>
  <c r="M35" i="23"/>
  <c r="J26" i="23"/>
  <c r="H26" i="23"/>
  <c r="S22" i="15" l="1"/>
  <c r="Y22" i="15"/>
  <c r="V22" i="15"/>
  <c r="P22" i="15"/>
  <c r="M22" i="15"/>
  <c r="J22" i="15"/>
  <c r="AA19" i="19" l="1"/>
  <c r="AB19" i="19"/>
  <c r="X19" i="19"/>
  <c r="L27" i="19" l="1"/>
  <c r="D19" i="19"/>
  <c r="E19" i="19"/>
  <c r="F19" i="19"/>
  <c r="G19" i="19"/>
  <c r="R15" i="10"/>
  <c r="R14" i="10"/>
  <c r="R13" i="10"/>
  <c r="R12" i="10"/>
  <c r="R11" i="10"/>
  <c r="R10" i="10"/>
  <c r="R9" i="10"/>
  <c r="L15" i="10"/>
  <c r="L14" i="10"/>
  <c r="L13" i="10"/>
  <c r="L12" i="10"/>
  <c r="L11" i="10"/>
  <c r="L10" i="10"/>
  <c r="L9" i="10"/>
  <c r="I15" i="10"/>
  <c r="E15" i="10" s="1"/>
  <c r="I14" i="10"/>
  <c r="E14" i="10" s="1"/>
  <c r="I13" i="10"/>
  <c r="E13" i="10" s="1"/>
  <c r="I12" i="10"/>
  <c r="E12" i="10" s="1"/>
  <c r="I11" i="10"/>
  <c r="E11" i="10" s="1"/>
  <c r="I10" i="10"/>
  <c r="E10" i="10" s="1"/>
  <c r="I9" i="10"/>
  <c r="E9" i="10" s="1"/>
  <c r="C19" i="19" l="1"/>
  <c r="N56" i="9"/>
  <c r="K56" i="9"/>
  <c r="N55" i="9"/>
  <c r="K55" i="9"/>
  <c r="N54" i="9"/>
  <c r="K54" i="9"/>
  <c r="N53" i="9"/>
  <c r="K53" i="9"/>
  <c r="N48" i="9"/>
  <c r="K48" i="9"/>
  <c r="N46" i="9"/>
  <c r="K46" i="9"/>
  <c r="N45" i="9"/>
  <c r="K45" i="9"/>
  <c r="N42" i="9"/>
  <c r="K42" i="9"/>
  <c r="N41" i="9"/>
  <c r="K41" i="9"/>
  <c r="N40" i="9"/>
  <c r="K40" i="9"/>
  <c r="N38" i="9"/>
  <c r="K38" i="9"/>
  <c r="N37" i="9"/>
  <c r="K37" i="9"/>
  <c r="N36" i="9"/>
  <c r="K36" i="9"/>
  <c r="N32" i="9"/>
  <c r="K32" i="9"/>
  <c r="N28" i="9"/>
  <c r="K28" i="9"/>
  <c r="N27" i="9"/>
  <c r="K27" i="9"/>
  <c r="N23" i="9"/>
  <c r="K23" i="9"/>
  <c r="N22" i="9"/>
  <c r="K22" i="9"/>
  <c r="R19" i="9"/>
  <c r="K19" i="9"/>
  <c r="R18" i="9"/>
  <c r="K18" i="9"/>
  <c r="R17" i="9"/>
  <c r="K17" i="9"/>
  <c r="R16" i="9"/>
  <c r="K16" i="9"/>
  <c r="R15" i="9"/>
  <c r="K15" i="9"/>
  <c r="R14" i="9"/>
  <c r="K14" i="9"/>
  <c r="R13" i="9"/>
  <c r="K13" i="9"/>
  <c r="R12" i="9"/>
  <c r="K12" i="9"/>
  <c r="R10" i="9"/>
  <c r="K10" i="9"/>
  <c r="C19" i="9"/>
  <c r="C18" i="9"/>
  <c r="C17" i="9"/>
  <c r="C16" i="9"/>
  <c r="C15" i="9"/>
  <c r="C14" i="9"/>
  <c r="C13" i="9"/>
  <c r="C12" i="9"/>
  <c r="C11" i="9"/>
  <c r="C10" i="9"/>
  <c r="AZ56" i="16"/>
  <c r="BB21" i="16"/>
  <c r="BB62" i="16"/>
  <c r="BA62" i="16"/>
  <c r="AT62" i="16"/>
  <c r="BB61" i="16"/>
  <c r="BA61" i="16"/>
  <c r="AT61" i="16"/>
  <c r="BB60" i="16"/>
  <c r="BA60" i="16"/>
  <c r="AT60" i="16"/>
  <c r="BB59" i="16"/>
  <c r="BA59" i="16"/>
  <c r="AT59" i="16"/>
  <c r="BB58" i="16"/>
  <c r="BA58" i="16"/>
  <c r="AT58" i="16"/>
  <c r="BB57" i="16"/>
  <c r="BA57" i="16"/>
  <c r="AT57" i="16"/>
  <c r="BB55" i="16"/>
  <c r="BA55" i="16"/>
  <c r="AT55" i="16"/>
  <c r="BB54" i="16"/>
  <c r="BA54" i="16"/>
  <c r="AT54" i="16"/>
  <c r="BB53" i="16"/>
  <c r="BA53" i="16"/>
  <c r="AT53" i="16"/>
  <c r="BB52" i="16"/>
  <c r="BA52" i="16"/>
  <c r="AT52" i="16"/>
  <c r="BB50" i="16"/>
  <c r="BA50" i="16"/>
  <c r="AT50" i="16"/>
  <c r="BB49" i="16"/>
  <c r="BA49" i="16"/>
  <c r="AT49" i="16"/>
  <c r="BB48" i="16"/>
  <c r="BA48" i="16"/>
  <c r="AT48" i="16"/>
  <c r="BB47" i="16"/>
  <c r="BA47" i="16"/>
  <c r="AT47" i="16"/>
  <c r="BB46" i="16"/>
  <c r="BA46" i="16"/>
  <c r="AT46" i="16"/>
  <c r="BB45" i="16"/>
  <c r="BA45" i="16"/>
  <c r="AT45" i="16"/>
  <c r="BB44" i="16"/>
  <c r="BA44" i="16"/>
  <c r="AT44" i="16"/>
  <c r="BB42" i="16"/>
  <c r="BA42" i="16"/>
  <c r="AT42" i="16"/>
  <c r="BB41" i="16"/>
  <c r="BA41" i="16"/>
  <c r="AT41" i="16"/>
  <c r="BB40" i="16"/>
  <c r="BA40" i="16"/>
  <c r="AT40" i="16"/>
  <c r="BB38" i="16"/>
  <c r="BA38" i="16"/>
  <c r="AT38" i="16"/>
  <c r="BB37" i="16"/>
  <c r="BA37" i="16"/>
  <c r="AT37" i="16"/>
  <c r="BB36" i="16"/>
  <c r="BA36" i="16"/>
  <c r="AT36" i="16"/>
  <c r="BB32" i="16"/>
  <c r="BA32" i="16"/>
  <c r="AT32" i="16"/>
  <c r="BB31" i="16"/>
  <c r="BA31" i="16"/>
  <c r="AT31" i="16"/>
  <c r="BB29" i="16"/>
  <c r="BA29" i="16"/>
  <c r="AT29" i="16"/>
  <c r="BB28" i="16"/>
  <c r="BA28" i="16"/>
  <c r="AT28" i="16"/>
  <c r="BB27" i="16"/>
  <c r="BA27" i="16"/>
  <c r="AT27" i="16"/>
  <c r="BB26" i="16"/>
  <c r="BA26" i="16"/>
  <c r="AT26" i="16"/>
  <c r="BB23" i="16"/>
  <c r="BA23" i="16"/>
  <c r="AT23" i="16"/>
  <c r="BB22" i="16"/>
  <c r="BA22" i="16"/>
  <c r="AT22" i="16"/>
  <c r="BA21" i="16"/>
  <c r="AT21" i="16"/>
  <c r="BB20" i="16"/>
  <c r="BA20" i="16"/>
  <c r="AT20" i="16"/>
  <c r="BB18" i="16"/>
  <c r="BA18" i="16"/>
  <c r="AT18" i="16"/>
  <c r="BB17" i="16"/>
  <c r="BA17" i="16"/>
  <c r="AT17" i="16"/>
  <c r="BB16" i="16"/>
  <c r="BA16" i="16"/>
  <c r="AT16" i="16"/>
  <c r="AT14" i="16"/>
  <c r="AT12" i="16"/>
  <c r="AT10" i="16"/>
  <c r="V62" i="16"/>
  <c r="V61" i="16"/>
  <c r="V60" i="16"/>
  <c r="V59" i="16"/>
  <c r="V58" i="16"/>
  <c r="V57" i="16"/>
  <c r="V55" i="16"/>
  <c r="V54" i="16"/>
  <c r="V53" i="16"/>
  <c r="V52" i="16"/>
  <c r="V50" i="16"/>
  <c r="V49" i="16"/>
  <c r="V48" i="16"/>
  <c r="V47" i="16"/>
  <c r="V46" i="16"/>
  <c r="V45" i="16"/>
  <c r="V44" i="16"/>
  <c r="V42" i="16"/>
  <c r="V41" i="16"/>
  <c r="V40" i="16"/>
  <c r="V38" i="16"/>
  <c r="V37" i="16"/>
  <c r="V36" i="16"/>
  <c r="V32" i="16"/>
  <c r="V31" i="16"/>
  <c r="V29" i="16"/>
  <c r="V28" i="16"/>
  <c r="V27" i="16"/>
  <c r="V26" i="16"/>
  <c r="V23" i="16"/>
  <c r="V22" i="16"/>
  <c r="V21" i="16"/>
  <c r="V20" i="16"/>
  <c r="V18" i="16"/>
  <c r="V17" i="16"/>
  <c r="V16" i="16"/>
  <c r="V14" i="16"/>
  <c r="V12" i="16"/>
  <c r="V10" i="16"/>
  <c r="L35" i="16"/>
  <c r="N9" i="9" l="1"/>
  <c r="K21" i="9"/>
  <c r="P62" i="16"/>
  <c r="M62" i="16"/>
  <c r="J62" i="16"/>
  <c r="G62" i="16"/>
  <c r="P61" i="16"/>
  <c r="M61" i="16"/>
  <c r="J61" i="16"/>
  <c r="G61" i="16"/>
  <c r="P60" i="16"/>
  <c r="M60" i="16"/>
  <c r="J60" i="16"/>
  <c r="G60" i="16"/>
  <c r="P59" i="16"/>
  <c r="M59" i="16"/>
  <c r="J59" i="16"/>
  <c r="G59" i="16"/>
  <c r="P58" i="16"/>
  <c r="M58" i="16"/>
  <c r="J58" i="16"/>
  <c r="G58" i="16"/>
  <c r="P57" i="16"/>
  <c r="M57" i="16"/>
  <c r="J57" i="16"/>
  <c r="G57" i="16"/>
  <c r="P55" i="16"/>
  <c r="M55" i="16"/>
  <c r="J55" i="16"/>
  <c r="G55" i="16"/>
  <c r="P54" i="16"/>
  <c r="M54" i="16"/>
  <c r="J54" i="16"/>
  <c r="G54" i="16"/>
  <c r="P53" i="16"/>
  <c r="M53" i="16"/>
  <c r="J53" i="16"/>
  <c r="G53" i="16"/>
  <c r="P52" i="16"/>
  <c r="M52" i="16"/>
  <c r="J52" i="16"/>
  <c r="G52" i="16"/>
  <c r="P50" i="16"/>
  <c r="M50" i="16"/>
  <c r="J50" i="16"/>
  <c r="G50" i="16"/>
  <c r="P49" i="16"/>
  <c r="M49" i="16"/>
  <c r="J49" i="16"/>
  <c r="G49" i="16"/>
  <c r="P48" i="16"/>
  <c r="M48" i="16"/>
  <c r="J48" i="16"/>
  <c r="G48" i="16"/>
  <c r="P47" i="16"/>
  <c r="M47" i="16"/>
  <c r="J47" i="16"/>
  <c r="G47" i="16"/>
  <c r="P46" i="16"/>
  <c r="M46" i="16"/>
  <c r="J46" i="16"/>
  <c r="G46" i="16"/>
  <c r="P45" i="16"/>
  <c r="M45" i="16"/>
  <c r="J45" i="16"/>
  <c r="G45" i="16"/>
  <c r="P44" i="16"/>
  <c r="M44" i="16"/>
  <c r="J44" i="16"/>
  <c r="G44" i="16"/>
  <c r="P42" i="16"/>
  <c r="M42" i="16"/>
  <c r="J42" i="16"/>
  <c r="G42" i="16"/>
  <c r="P41" i="16"/>
  <c r="M41" i="16"/>
  <c r="J41" i="16"/>
  <c r="G41" i="16"/>
  <c r="P40" i="16"/>
  <c r="M40" i="16"/>
  <c r="J40" i="16"/>
  <c r="G40" i="16"/>
  <c r="P38" i="16"/>
  <c r="M38" i="16"/>
  <c r="J38" i="16"/>
  <c r="G38" i="16"/>
  <c r="P37" i="16"/>
  <c r="M37" i="16"/>
  <c r="J37" i="16"/>
  <c r="G37" i="16"/>
  <c r="P36" i="16"/>
  <c r="M36" i="16"/>
  <c r="J36" i="16"/>
  <c r="G36" i="16"/>
  <c r="P32" i="16"/>
  <c r="M32" i="16"/>
  <c r="J32" i="16"/>
  <c r="G32" i="16"/>
  <c r="P31" i="16"/>
  <c r="M31" i="16"/>
  <c r="J31" i="16"/>
  <c r="G31" i="16"/>
  <c r="P29" i="16"/>
  <c r="M29" i="16"/>
  <c r="J29" i="16"/>
  <c r="G29" i="16"/>
  <c r="P28" i="16"/>
  <c r="M28" i="16"/>
  <c r="J28" i="16"/>
  <c r="G28" i="16"/>
  <c r="P27" i="16"/>
  <c r="M27" i="16"/>
  <c r="J27" i="16"/>
  <c r="G27" i="16"/>
  <c r="P26" i="16"/>
  <c r="M26" i="16"/>
  <c r="J26" i="16"/>
  <c r="G26" i="16"/>
  <c r="P23" i="16"/>
  <c r="M23" i="16"/>
  <c r="J23" i="16"/>
  <c r="G23" i="16"/>
  <c r="P22" i="16"/>
  <c r="M22" i="16"/>
  <c r="J22" i="16"/>
  <c r="G22" i="16"/>
  <c r="P21" i="16"/>
  <c r="M21" i="16"/>
  <c r="J21" i="16"/>
  <c r="G21" i="16"/>
  <c r="P20" i="16"/>
  <c r="M20" i="16"/>
  <c r="J20" i="16"/>
  <c r="G20" i="16"/>
  <c r="P18" i="16"/>
  <c r="J18" i="16"/>
  <c r="G18" i="16"/>
  <c r="P17" i="16"/>
  <c r="M17" i="16"/>
  <c r="J17" i="16"/>
  <c r="G17" i="16"/>
  <c r="P14" i="16"/>
  <c r="M14" i="16"/>
  <c r="J14" i="16"/>
  <c r="G14" i="16"/>
  <c r="P12" i="16"/>
  <c r="M12" i="16"/>
  <c r="J12" i="16"/>
  <c r="G12" i="16"/>
  <c r="P10" i="16"/>
  <c r="M10" i="16"/>
  <c r="G10" i="16"/>
  <c r="BN33" i="15"/>
  <c r="BF33" i="15"/>
  <c r="BA60" i="15"/>
  <c r="BA59" i="15"/>
  <c r="BA58" i="15"/>
  <c r="BA57" i="15"/>
  <c r="BA56" i="15"/>
  <c r="BA55" i="15"/>
  <c r="BA53" i="15"/>
  <c r="BA52" i="15"/>
  <c r="BA51" i="15"/>
  <c r="BA50" i="15"/>
  <c r="BA48" i="15"/>
  <c r="BA47" i="15"/>
  <c r="BA46" i="15"/>
  <c r="BA45" i="15"/>
  <c r="BA44" i="15"/>
  <c r="BA43" i="15"/>
  <c r="BA42" i="15"/>
  <c r="BA40" i="15"/>
  <c r="BA39" i="15"/>
  <c r="BA38" i="15"/>
  <c r="BA36" i="15"/>
  <c r="BA35" i="15"/>
  <c r="BA34" i="15"/>
  <c r="BA32" i="15"/>
  <c r="BA30" i="15"/>
  <c r="BA29" i="15"/>
  <c r="BA27" i="15"/>
  <c r="BA26" i="15"/>
  <c r="BA25" i="15"/>
  <c r="BA24" i="15"/>
  <c r="BA21" i="15"/>
  <c r="BA20" i="15"/>
  <c r="BA19" i="15"/>
  <c r="BA18" i="15"/>
  <c r="BA17" i="15"/>
  <c r="BA16" i="15"/>
  <c r="BA15" i="15"/>
  <c r="BA14" i="15"/>
  <c r="BI32" i="15"/>
  <c r="BH24" i="15"/>
  <c r="AR31" i="15" l="1"/>
  <c r="AE60" i="15"/>
  <c r="AE59" i="15"/>
  <c r="AE58" i="15"/>
  <c r="AE57" i="15"/>
  <c r="AE56" i="15"/>
  <c r="AE55" i="15"/>
  <c r="AE53" i="15"/>
  <c r="AE52" i="15"/>
  <c r="AE51" i="15"/>
  <c r="AE50" i="15"/>
  <c r="AE48" i="15"/>
  <c r="AE47" i="15"/>
  <c r="AE46" i="15"/>
  <c r="AE45" i="15"/>
  <c r="AE44" i="15"/>
  <c r="AE43" i="15"/>
  <c r="AE42" i="15"/>
  <c r="AE40" i="15"/>
  <c r="AE39" i="15"/>
  <c r="AE38" i="15"/>
  <c r="AE36" i="15"/>
  <c r="AE35" i="15"/>
  <c r="AE34" i="15"/>
  <c r="AE32" i="15"/>
  <c r="AE30" i="15"/>
  <c r="AE29" i="15"/>
  <c r="AE27" i="15"/>
  <c r="AE26" i="15"/>
  <c r="AE25" i="15"/>
  <c r="AE24" i="15"/>
  <c r="AE21" i="15"/>
  <c r="AE20" i="15"/>
  <c r="AE19" i="15"/>
  <c r="AE18" i="15"/>
  <c r="AE17" i="15"/>
  <c r="AE16" i="15"/>
  <c r="AE15" i="15"/>
  <c r="AE14" i="15"/>
  <c r="O26" i="23" l="1"/>
  <c r="O21" i="23"/>
  <c r="K26" i="23" l="1"/>
  <c r="F58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3" i="23"/>
  <c r="F42" i="23"/>
  <c r="F41" i="23"/>
  <c r="F40" i="23"/>
  <c r="F38" i="23"/>
  <c r="F37" i="23"/>
  <c r="F36" i="23"/>
  <c r="F34" i="23"/>
  <c r="F33" i="23"/>
  <c r="F32" i="23"/>
  <c r="F28" i="23"/>
  <c r="F27" i="23"/>
  <c r="F25" i="23"/>
  <c r="F24" i="23"/>
  <c r="F23" i="23"/>
  <c r="F22" i="23"/>
  <c r="F19" i="23"/>
  <c r="F18" i="23"/>
  <c r="F17" i="23"/>
  <c r="F16" i="23"/>
  <c r="F15" i="23"/>
  <c r="F14" i="23"/>
  <c r="F13" i="23"/>
  <c r="F12" i="23"/>
  <c r="F11" i="23"/>
  <c r="F10" i="23"/>
  <c r="F58" i="21"/>
  <c r="F57" i="21"/>
  <c r="F56" i="21"/>
  <c r="F55" i="21"/>
  <c r="F54" i="21"/>
  <c r="F53" i="21"/>
  <c r="F51" i="21"/>
  <c r="F50" i="21"/>
  <c r="F49" i="21"/>
  <c r="F48" i="21"/>
  <c r="F46" i="21"/>
  <c r="F45" i="21"/>
  <c r="F44" i="21"/>
  <c r="F43" i="21"/>
  <c r="F42" i="21"/>
  <c r="F41" i="21"/>
  <c r="F40" i="21"/>
  <c r="F38" i="21"/>
  <c r="F37" i="21"/>
  <c r="F36" i="21"/>
  <c r="F34" i="21"/>
  <c r="F33" i="21"/>
  <c r="F32" i="21"/>
  <c r="F30" i="21"/>
  <c r="F28" i="21"/>
  <c r="F27" i="21"/>
  <c r="F25" i="21"/>
  <c r="F24" i="21"/>
  <c r="F23" i="21"/>
  <c r="F22" i="21"/>
  <c r="F19" i="21"/>
  <c r="F18" i="21"/>
  <c r="F17" i="21"/>
  <c r="F16" i="21"/>
  <c r="F15" i="21"/>
  <c r="F14" i="21"/>
  <c r="F13" i="21"/>
  <c r="F12" i="21"/>
  <c r="F11" i="21"/>
  <c r="F10" i="21"/>
  <c r="BI54" i="15" l="1"/>
  <c r="BH23" i="15"/>
  <c r="BH33" i="15"/>
  <c r="X42" i="19"/>
  <c r="X45" i="19"/>
  <c r="K52" i="23"/>
  <c r="J52" i="23"/>
  <c r="I52" i="23"/>
  <c r="K47" i="23"/>
  <c r="J47" i="23"/>
  <c r="I47" i="23"/>
  <c r="K39" i="23"/>
  <c r="J39" i="23"/>
  <c r="I39" i="23"/>
  <c r="K35" i="23"/>
  <c r="J35" i="23"/>
  <c r="I35" i="23"/>
  <c r="K31" i="23"/>
  <c r="J31" i="23"/>
  <c r="I31" i="23"/>
  <c r="K29" i="23"/>
  <c r="J29" i="23"/>
  <c r="I29" i="23"/>
  <c r="I26" i="23"/>
  <c r="K21" i="23"/>
  <c r="J21" i="23"/>
  <c r="I21" i="23"/>
  <c r="K9" i="23"/>
  <c r="J9" i="23"/>
  <c r="I9" i="23"/>
  <c r="I47" i="21"/>
  <c r="O52" i="23"/>
  <c r="N52" i="23"/>
  <c r="M52" i="23"/>
  <c r="L52" i="23"/>
  <c r="H52" i="23"/>
  <c r="G52" i="23"/>
  <c r="F52" i="23"/>
  <c r="E52" i="23"/>
  <c r="D52" i="23"/>
  <c r="C52" i="23"/>
  <c r="O47" i="23"/>
  <c r="N47" i="23"/>
  <c r="M47" i="23"/>
  <c r="L47" i="23"/>
  <c r="H47" i="23"/>
  <c r="G47" i="23"/>
  <c r="F47" i="23"/>
  <c r="E47" i="23"/>
  <c r="C47" i="23"/>
  <c r="O39" i="23"/>
  <c r="N39" i="23"/>
  <c r="M39" i="23"/>
  <c r="L39" i="23"/>
  <c r="H39" i="23"/>
  <c r="G39" i="23"/>
  <c r="F39" i="23"/>
  <c r="E39" i="23"/>
  <c r="D39" i="23"/>
  <c r="D20" i="23" s="1"/>
  <c r="D8" i="23" s="1"/>
  <c r="C39" i="23"/>
  <c r="O35" i="23"/>
  <c r="N35" i="23"/>
  <c r="L35" i="23"/>
  <c r="H35" i="23"/>
  <c r="G35" i="23"/>
  <c r="F35" i="23"/>
  <c r="E35" i="23"/>
  <c r="D35" i="23"/>
  <c r="C35" i="23"/>
  <c r="O31" i="23"/>
  <c r="N31" i="23"/>
  <c r="M31" i="23"/>
  <c r="L31" i="23"/>
  <c r="H31" i="23"/>
  <c r="G31" i="23"/>
  <c r="F31" i="23"/>
  <c r="E31" i="23"/>
  <c r="D31" i="23"/>
  <c r="C31" i="23"/>
  <c r="O29" i="23"/>
  <c r="N29" i="23"/>
  <c r="L29" i="23"/>
  <c r="H29" i="23"/>
  <c r="G29" i="23"/>
  <c r="F29" i="23"/>
  <c r="E29" i="23"/>
  <c r="D29" i="23"/>
  <c r="C29" i="23"/>
  <c r="N26" i="23"/>
  <c r="M26" i="23"/>
  <c r="L26" i="23"/>
  <c r="G26" i="23"/>
  <c r="F26" i="23"/>
  <c r="E26" i="23"/>
  <c r="D26" i="23"/>
  <c r="C26" i="23"/>
  <c r="N21" i="23"/>
  <c r="M21" i="23"/>
  <c r="L21" i="23"/>
  <c r="H21" i="23"/>
  <c r="G21" i="23"/>
  <c r="F21" i="23"/>
  <c r="E21" i="23"/>
  <c r="D21" i="23"/>
  <c r="C21" i="23"/>
  <c r="O9" i="23"/>
  <c r="N9" i="23"/>
  <c r="M9" i="23"/>
  <c r="L9" i="23"/>
  <c r="H9" i="23"/>
  <c r="G9" i="23"/>
  <c r="F9" i="23"/>
  <c r="E9" i="23"/>
  <c r="C9" i="23"/>
  <c r="D34" i="19"/>
  <c r="D35" i="19"/>
  <c r="E34" i="19"/>
  <c r="E35" i="19"/>
  <c r="F34" i="19"/>
  <c r="F35" i="19"/>
  <c r="G34" i="19"/>
  <c r="G35" i="19"/>
  <c r="X34" i="19"/>
  <c r="X35" i="19"/>
  <c r="AB34" i="19"/>
  <c r="AB35" i="19"/>
  <c r="AA34" i="19"/>
  <c r="AA35" i="19"/>
  <c r="AA54" i="15"/>
  <c r="Z54" i="15"/>
  <c r="X54" i="15"/>
  <c r="W54" i="15"/>
  <c r="U54" i="15"/>
  <c r="T54" i="15"/>
  <c r="Q54" i="15"/>
  <c r="O54" i="15"/>
  <c r="N54" i="15"/>
  <c r="L54" i="15"/>
  <c r="K54" i="15"/>
  <c r="I54" i="15"/>
  <c r="G54" i="15"/>
  <c r="AA49" i="15"/>
  <c r="Z49" i="15"/>
  <c r="X49" i="15"/>
  <c r="W49" i="15"/>
  <c r="U49" i="15"/>
  <c r="T49" i="15"/>
  <c r="R49" i="15"/>
  <c r="Q49" i="15"/>
  <c r="O49" i="15"/>
  <c r="N49" i="15"/>
  <c r="L49" i="15"/>
  <c r="K49" i="15"/>
  <c r="I49" i="15"/>
  <c r="H49" i="15"/>
  <c r="G49" i="15"/>
  <c r="AA41" i="15"/>
  <c r="Z41" i="15"/>
  <c r="X41" i="15"/>
  <c r="W41" i="15"/>
  <c r="U41" i="15"/>
  <c r="T41" i="15"/>
  <c r="R41" i="15"/>
  <c r="Q41" i="15"/>
  <c r="O41" i="15"/>
  <c r="N41" i="15"/>
  <c r="L41" i="15"/>
  <c r="K41" i="15"/>
  <c r="I41" i="15"/>
  <c r="H41" i="15"/>
  <c r="G41" i="15"/>
  <c r="AA37" i="15"/>
  <c r="Z37" i="15"/>
  <c r="X37" i="15"/>
  <c r="U37" i="15"/>
  <c r="T37" i="15"/>
  <c r="R37" i="15"/>
  <c r="Q37" i="15"/>
  <c r="O37" i="15"/>
  <c r="N37" i="15"/>
  <c r="L37" i="15"/>
  <c r="K37" i="15"/>
  <c r="I37" i="15"/>
  <c r="H37" i="15"/>
  <c r="G37" i="15"/>
  <c r="AA33" i="15"/>
  <c r="Z33" i="15"/>
  <c r="X33" i="15"/>
  <c r="W33" i="15"/>
  <c r="U33" i="15"/>
  <c r="T33" i="15"/>
  <c r="R33" i="15"/>
  <c r="Q33" i="15"/>
  <c r="O33" i="15"/>
  <c r="N33" i="15"/>
  <c r="L33" i="15"/>
  <c r="K33" i="15"/>
  <c r="I33" i="15"/>
  <c r="H33" i="15"/>
  <c r="G33" i="15"/>
  <c r="AA31" i="15"/>
  <c r="Z31" i="15"/>
  <c r="U31" i="15"/>
  <c r="T31" i="15"/>
  <c r="R31" i="15"/>
  <c r="Q31" i="15"/>
  <c r="O31" i="15"/>
  <c r="N31" i="15"/>
  <c r="L31" i="15"/>
  <c r="K31" i="15"/>
  <c r="I31" i="15"/>
  <c r="H31" i="15"/>
  <c r="G31" i="15"/>
  <c r="Z28" i="15"/>
  <c r="X28" i="15"/>
  <c r="W28" i="15"/>
  <c r="U28" i="15"/>
  <c r="T28" i="15"/>
  <c r="R28" i="15"/>
  <c r="O28" i="15"/>
  <c r="N28" i="15"/>
  <c r="L28" i="15"/>
  <c r="K28" i="15"/>
  <c r="G28" i="15"/>
  <c r="AA23" i="15"/>
  <c r="Z23" i="15"/>
  <c r="X23" i="15"/>
  <c r="W23" i="15"/>
  <c r="U23" i="15"/>
  <c r="T23" i="15"/>
  <c r="R23" i="15"/>
  <c r="Q23" i="15"/>
  <c r="O23" i="15"/>
  <c r="N23" i="15"/>
  <c r="L23" i="15"/>
  <c r="K23" i="15"/>
  <c r="I23" i="15"/>
  <c r="H23" i="15"/>
  <c r="G23" i="15"/>
  <c r="G22" i="15" s="1"/>
  <c r="G9" i="15" s="1"/>
  <c r="Y10" i="15"/>
  <c r="V10" i="15"/>
  <c r="V9" i="15" s="1"/>
  <c r="S10" i="15"/>
  <c r="P10" i="15"/>
  <c r="P9" i="15" s="1"/>
  <c r="M10" i="15"/>
  <c r="M9" i="15" s="1"/>
  <c r="J10" i="15"/>
  <c r="AA10" i="15"/>
  <c r="Z10" i="15"/>
  <c r="X10" i="15"/>
  <c r="W10" i="15"/>
  <c r="U10" i="15"/>
  <c r="T10" i="15"/>
  <c r="R10" i="15"/>
  <c r="Q10" i="15"/>
  <c r="O10" i="15"/>
  <c r="N10" i="15"/>
  <c r="L10" i="15"/>
  <c r="K10" i="15"/>
  <c r="I10" i="15"/>
  <c r="H10" i="15"/>
  <c r="F54" i="15"/>
  <c r="F49" i="15"/>
  <c r="F33" i="15"/>
  <c r="F31" i="15"/>
  <c r="F28" i="15"/>
  <c r="F23" i="15"/>
  <c r="F10" i="15"/>
  <c r="D54" i="15"/>
  <c r="D49" i="15"/>
  <c r="D41" i="15"/>
  <c r="D37" i="15"/>
  <c r="D33" i="15"/>
  <c r="D31" i="15"/>
  <c r="D28" i="15"/>
  <c r="D23" i="15"/>
  <c r="C54" i="15"/>
  <c r="C49" i="15"/>
  <c r="C41" i="15"/>
  <c r="C37" i="15"/>
  <c r="C33" i="15"/>
  <c r="C31" i="15"/>
  <c r="C28" i="15"/>
  <c r="C23" i="15"/>
  <c r="D10" i="15"/>
  <c r="C10" i="15"/>
  <c r="Q40" i="19"/>
  <c r="O40" i="19"/>
  <c r="BI21" i="19"/>
  <c r="BJ21" i="19"/>
  <c r="BK21" i="19"/>
  <c r="BL21" i="19"/>
  <c r="BL44" i="19"/>
  <c r="BK44" i="19"/>
  <c r="BJ44" i="19"/>
  <c r="BI44" i="19"/>
  <c r="BH44" i="19"/>
  <c r="BG44" i="19"/>
  <c r="BF44" i="19"/>
  <c r="BE44" i="19"/>
  <c r="BD44" i="19"/>
  <c r="BC44" i="19"/>
  <c r="BB44" i="19"/>
  <c r="BA44" i="19"/>
  <c r="AB26" i="19"/>
  <c r="AN44" i="19"/>
  <c r="AM44" i="19"/>
  <c r="AL44" i="19"/>
  <c r="AK44" i="19"/>
  <c r="AJ44" i="19"/>
  <c r="AI44" i="19"/>
  <c r="AH44" i="19"/>
  <c r="AG44" i="19"/>
  <c r="AF44" i="19"/>
  <c r="AE44" i="19"/>
  <c r="AD44" i="19"/>
  <c r="AC44" i="19"/>
  <c r="X13" i="19"/>
  <c r="X12" i="19" s="1"/>
  <c r="W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AB45" i="19"/>
  <c r="AA45" i="19"/>
  <c r="G45" i="19"/>
  <c r="F45" i="19"/>
  <c r="E45" i="19"/>
  <c r="D45" i="19"/>
  <c r="H14" i="19"/>
  <c r="I14" i="19"/>
  <c r="J14" i="19"/>
  <c r="D18" i="17"/>
  <c r="BB39" i="16"/>
  <c r="BB34" i="16"/>
  <c r="BA56" i="16"/>
  <c r="BA51" i="16"/>
  <c r="BA34" i="16"/>
  <c r="W30" i="19"/>
  <c r="BC30" i="19"/>
  <c r="E39" i="19"/>
  <c r="G39" i="19"/>
  <c r="BL30" i="19"/>
  <c r="BK30" i="19"/>
  <c r="BJ30" i="19"/>
  <c r="BI30" i="19"/>
  <c r="BH30" i="19"/>
  <c r="BG30" i="19"/>
  <c r="BF30" i="19"/>
  <c r="BE30" i="19"/>
  <c r="BD30" i="19"/>
  <c r="BB30" i="19"/>
  <c r="BA30" i="19"/>
  <c r="AB36" i="19"/>
  <c r="AA36" i="19"/>
  <c r="G36" i="19"/>
  <c r="F36" i="19"/>
  <c r="E36" i="19"/>
  <c r="D36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AN30" i="19"/>
  <c r="AM30" i="19"/>
  <c r="AL30" i="19"/>
  <c r="AK30" i="19"/>
  <c r="AJ30" i="19"/>
  <c r="AI30" i="19"/>
  <c r="AH30" i="19"/>
  <c r="AF30" i="19"/>
  <c r="AE30" i="19"/>
  <c r="AD30" i="19"/>
  <c r="AC30" i="19"/>
  <c r="AG30" i="19"/>
  <c r="AB31" i="19"/>
  <c r="AA31" i="19"/>
  <c r="G31" i="19"/>
  <c r="F31" i="19"/>
  <c r="E31" i="19"/>
  <c r="D31" i="19"/>
  <c r="O47" i="9"/>
  <c r="BH49" i="15"/>
  <c r="BH31" i="15"/>
  <c r="BM10" i="15"/>
  <c r="BN10" i="15"/>
  <c r="BM23" i="15"/>
  <c r="BM28" i="15"/>
  <c r="BN28" i="15"/>
  <c r="BM31" i="15"/>
  <c r="BM33" i="15"/>
  <c r="BM37" i="15"/>
  <c r="BN37" i="15"/>
  <c r="BN41" i="15"/>
  <c r="BM49" i="15"/>
  <c r="BN49" i="15"/>
  <c r="BM54" i="15"/>
  <c r="BN54" i="15"/>
  <c r="BJ12" i="19"/>
  <c r="BK12" i="19"/>
  <c r="BL12" i="19"/>
  <c r="BB40" i="19"/>
  <c r="BL40" i="19"/>
  <c r="BK40" i="19"/>
  <c r="BJ40" i="19"/>
  <c r="BI40" i="19"/>
  <c r="BH40" i="19"/>
  <c r="BG40" i="19"/>
  <c r="BF40" i="19"/>
  <c r="BE40" i="19"/>
  <c r="BD40" i="19"/>
  <c r="BC40" i="19"/>
  <c r="BA40" i="19"/>
  <c r="BL27" i="19"/>
  <c r="BK27" i="19"/>
  <c r="BJ27" i="19"/>
  <c r="BI27" i="19"/>
  <c r="BH27" i="19"/>
  <c r="BG27" i="19"/>
  <c r="BF27" i="19"/>
  <c r="BE27" i="19"/>
  <c r="BD27" i="19"/>
  <c r="BC27" i="19"/>
  <c r="BB27" i="19"/>
  <c r="BA27" i="19"/>
  <c r="BH21" i="19"/>
  <c r="BG21" i="19"/>
  <c r="BF21" i="19"/>
  <c r="BE21" i="19"/>
  <c r="BD21" i="19"/>
  <c r="BC21" i="19"/>
  <c r="BB21" i="19"/>
  <c r="BA21" i="19"/>
  <c r="BL14" i="19"/>
  <c r="BK14" i="19"/>
  <c r="BJ14" i="19"/>
  <c r="BI14" i="19"/>
  <c r="BH14" i="19"/>
  <c r="BG14" i="19"/>
  <c r="BF14" i="19"/>
  <c r="BE14" i="19"/>
  <c r="BD14" i="19"/>
  <c r="BC14" i="19"/>
  <c r="BB14" i="19"/>
  <c r="BA14" i="19"/>
  <c r="BI12" i="19"/>
  <c r="BH12" i="19"/>
  <c r="BG12" i="19"/>
  <c r="BF12" i="19"/>
  <c r="BE12" i="19"/>
  <c r="BD12" i="19"/>
  <c r="BC12" i="19"/>
  <c r="BB12" i="19"/>
  <c r="BA12" i="19"/>
  <c r="AD40" i="19"/>
  <c r="AE40" i="19"/>
  <c r="AF40" i="19"/>
  <c r="AG40" i="19"/>
  <c r="AH40" i="19"/>
  <c r="AI40" i="19"/>
  <c r="AJ40" i="19"/>
  <c r="AK40" i="19"/>
  <c r="AL40" i="19"/>
  <c r="AM40" i="19"/>
  <c r="AN40" i="19"/>
  <c r="AC40" i="19"/>
  <c r="AD27" i="19"/>
  <c r="AE27" i="19"/>
  <c r="AF27" i="19"/>
  <c r="AG27" i="19"/>
  <c r="AH27" i="19"/>
  <c r="AI27" i="19"/>
  <c r="AJ27" i="19"/>
  <c r="AK27" i="19"/>
  <c r="AL27" i="19"/>
  <c r="AM27" i="19"/>
  <c r="AN27" i="19"/>
  <c r="AC27" i="19"/>
  <c r="AD21" i="19"/>
  <c r="AE21" i="19"/>
  <c r="AF21" i="19"/>
  <c r="AG21" i="19"/>
  <c r="AH21" i="19"/>
  <c r="AI21" i="19"/>
  <c r="AJ21" i="19"/>
  <c r="AK21" i="19"/>
  <c r="AL21" i="19"/>
  <c r="AM21" i="19"/>
  <c r="AN21" i="19"/>
  <c r="AC21" i="19"/>
  <c r="AD14" i="19"/>
  <c r="AE14" i="19"/>
  <c r="AF14" i="19"/>
  <c r="AG14" i="19"/>
  <c r="AH14" i="19"/>
  <c r="AI14" i="19"/>
  <c r="AJ14" i="19"/>
  <c r="AK14" i="19"/>
  <c r="AL14" i="19"/>
  <c r="AM14" i="19"/>
  <c r="AN14" i="19"/>
  <c r="AC14" i="19"/>
  <c r="AN12" i="19"/>
  <c r="AM12" i="19"/>
  <c r="AL12" i="19"/>
  <c r="AK12" i="19"/>
  <c r="AJ12" i="19"/>
  <c r="AI12" i="19"/>
  <c r="AH12" i="19"/>
  <c r="AG12" i="19"/>
  <c r="AF12" i="19"/>
  <c r="AB12" i="19" s="1"/>
  <c r="AE12" i="19"/>
  <c r="AA12" i="19" s="1"/>
  <c r="AD12" i="19"/>
  <c r="AC12" i="19"/>
  <c r="AK9" i="19"/>
  <c r="AL9" i="19"/>
  <c r="AM9" i="19"/>
  <c r="AN9" i="19"/>
  <c r="AB46" i="19"/>
  <c r="AA46" i="19"/>
  <c r="AB43" i="19"/>
  <c r="AA43" i="19"/>
  <c r="AB41" i="19"/>
  <c r="AA41" i="19"/>
  <c r="AB39" i="19"/>
  <c r="AA39" i="19"/>
  <c r="AB38" i="19"/>
  <c r="AA38" i="19"/>
  <c r="AB37" i="19"/>
  <c r="AA37" i="19"/>
  <c r="AB32" i="19"/>
  <c r="AA32" i="19"/>
  <c r="AB29" i="19"/>
  <c r="AA29" i="19"/>
  <c r="AB28" i="19"/>
  <c r="AA28" i="19"/>
  <c r="AA26" i="19"/>
  <c r="AB25" i="19"/>
  <c r="AA25" i="19"/>
  <c r="AB24" i="19"/>
  <c r="AA24" i="19"/>
  <c r="AB23" i="19"/>
  <c r="AA23" i="19"/>
  <c r="AB22" i="19"/>
  <c r="AA22" i="19"/>
  <c r="AB20" i="19"/>
  <c r="AA20" i="19"/>
  <c r="AB18" i="19"/>
  <c r="AA18" i="19"/>
  <c r="AB17" i="19"/>
  <c r="AA17" i="19"/>
  <c r="AB16" i="19"/>
  <c r="AA16" i="19"/>
  <c r="AB15" i="19"/>
  <c r="AA15" i="19"/>
  <c r="AB13" i="19"/>
  <c r="AA13" i="19"/>
  <c r="AB11" i="19"/>
  <c r="AA11" i="19"/>
  <c r="W40" i="19"/>
  <c r="W27" i="19"/>
  <c r="W21" i="19"/>
  <c r="W14" i="19"/>
  <c r="W12" i="19"/>
  <c r="X15" i="19"/>
  <c r="X17" i="19"/>
  <c r="X46" i="19"/>
  <c r="G16" i="19"/>
  <c r="F16" i="19"/>
  <c r="E16" i="19"/>
  <c r="D16" i="19"/>
  <c r="H40" i="19"/>
  <c r="I40" i="19"/>
  <c r="J40" i="19"/>
  <c r="K40" i="19"/>
  <c r="L40" i="19"/>
  <c r="M40" i="19"/>
  <c r="N40" i="19"/>
  <c r="P40" i="19"/>
  <c r="R40" i="19"/>
  <c r="S40" i="19"/>
  <c r="H27" i="19"/>
  <c r="I27" i="19"/>
  <c r="J27" i="19"/>
  <c r="K27" i="19"/>
  <c r="M27" i="19"/>
  <c r="N27" i="19"/>
  <c r="O27" i="19"/>
  <c r="P27" i="19"/>
  <c r="Q27" i="19"/>
  <c r="R27" i="19"/>
  <c r="S27" i="19"/>
  <c r="H21" i="19"/>
  <c r="I21" i="19"/>
  <c r="J21" i="19"/>
  <c r="K21" i="19"/>
  <c r="L21" i="19"/>
  <c r="M21" i="19"/>
  <c r="N21" i="19"/>
  <c r="O21" i="19"/>
  <c r="P21" i="19"/>
  <c r="Q21" i="19"/>
  <c r="R21" i="19"/>
  <c r="S21" i="19"/>
  <c r="K14" i="19"/>
  <c r="L14" i="19"/>
  <c r="M14" i="19"/>
  <c r="N14" i="19"/>
  <c r="O14" i="19"/>
  <c r="P14" i="19"/>
  <c r="Q14" i="19"/>
  <c r="R14" i="19"/>
  <c r="S14" i="19"/>
  <c r="H12" i="19"/>
  <c r="I12" i="19"/>
  <c r="J12" i="19"/>
  <c r="K12" i="19"/>
  <c r="L12" i="19"/>
  <c r="M12" i="19"/>
  <c r="N12" i="19"/>
  <c r="O12" i="19"/>
  <c r="P12" i="19"/>
  <c r="Q12" i="19"/>
  <c r="R12" i="19"/>
  <c r="S12" i="19"/>
  <c r="P9" i="19"/>
  <c r="Q9" i="19"/>
  <c r="R9" i="19"/>
  <c r="S9" i="19"/>
  <c r="G46" i="19"/>
  <c r="F46" i="19"/>
  <c r="G43" i="19"/>
  <c r="F43" i="19"/>
  <c r="G42" i="19"/>
  <c r="F42" i="19"/>
  <c r="G41" i="19"/>
  <c r="F41" i="19"/>
  <c r="F39" i="19"/>
  <c r="G38" i="19"/>
  <c r="F38" i="19"/>
  <c r="G37" i="19"/>
  <c r="F37" i="19"/>
  <c r="G32" i="19"/>
  <c r="F32" i="19"/>
  <c r="G29" i="19"/>
  <c r="F29" i="19"/>
  <c r="G28" i="19"/>
  <c r="F28" i="19"/>
  <c r="G26" i="19"/>
  <c r="F26" i="19"/>
  <c r="G25" i="19"/>
  <c r="F25" i="19"/>
  <c r="G24" i="19"/>
  <c r="F24" i="19"/>
  <c r="G23" i="19"/>
  <c r="F23" i="19"/>
  <c r="G22" i="19"/>
  <c r="F22" i="19"/>
  <c r="G20" i="19"/>
  <c r="F20" i="19"/>
  <c r="G18" i="19"/>
  <c r="F18" i="19"/>
  <c r="G17" i="19"/>
  <c r="F17" i="19"/>
  <c r="G15" i="19"/>
  <c r="F15" i="19"/>
  <c r="G13" i="19"/>
  <c r="G12" i="19" s="1"/>
  <c r="F13" i="19"/>
  <c r="F12" i="19" s="1"/>
  <c r="F11" i="19"/>
  <c r="F9" i="19" s="1"/>
  <c r="D15" i="19"/>
  <c r="E15" i="19"/>
  <c r="D17" i="19"/>
  <c r="E17" i="19"/>
  <c r="D18" i="19"/>
  <c r="E18" i="19"/>
  <c r="D20" i="19"/>
  <c r="E20" i="19"/>
  <c r="D22" i="19"/>
  <c r="E22" i="19"/>
  <c r="D23" i="19"/>
  <c r="E23" i="19"/>
  <c r="D24" i="19"/>
  <c r="E24" i="19"/>
  <c r="D25" i="19"/>
  <c r="E25" i="19"/>
  <c r="D26" i="19"/>
  <c r="E26" i="19"/>
  <c r="D28" i="19"/>
  <c r="E28" i="19"/>
  <c r="D29" i="19"/>
  <c r="E29" i="19"/>
  <c r="D32" i="19"/>
  <c r="E32" i="19"/>
  <c r="D37" i="19"/>
  <c r="E37" i="19"/>
  <c r="D38" i="19"/>
  <c r="E38" i="19"/>
  <c r="D39" i="19"/>
  <c r="C39" i="19" s="1"/>
  <c r="D41" i="19"/>
  <c r="E41" i="19"/>
  <c r="C41" i="19" s="1"/>
  <c r="D42" i="19"/>
  <c r="E42" i="19"/>
  <c r="D43" i="19"/>
  <c r="E43" i="19"/>
  <c r="D46" i="19"/>
  <c r="E46" i="19"/>
  <c r="E44" i="19" s="1"/>
  <c r="E13" i="19"/>
  <c r="E12" i="19" s="1"/>
  <c r="D13" i="19"/>
  <c r="D12" i="19" s="1"/>
  <c r="E11" i="19"/>
  <c r="E9" i="19" s="1"/>
  <c r="F25" i="16"/>
  <c r="G25" i="16"/>
  <c r="J25" i="16"/>
  <c r="K25" i="16"/>
  <c r="L25" i="16"/>
  <c r="M25" i="16"/>
  <c r="N25" i="16"/>
  <c r="O25" i="16"/>
  <c r="P25" i="16"/>
  <c r="Q25" i="16"/>
  <c r="R25" i="16"/>
  <c r="F30" i="16"/>
  <c r="G30" i="16"/>
  <c r="J30" i="16"/>
  <c r="K30" i="16"/>
  <c r="M30" i="16"/>
  <c r="N30" i="16"/>
  <c r="O30" i="16"/>
  <c r="P30" i="16"/>
  <c r="Q30" i="16"/>
  <c r="R30" i="16"/>
  <c r="F33" i="16"/>
  <c r="G33" i="16"/>
  <c r="H33" i="16"/>
  <c r="I33" i="16"/>
  <c r="J33" i="16"/>
  <c r="K33" i="16"/>
  <c r="L33" i="16"/>
  <c r="M33" i="16"/>
  <c r="N33" i="16"/>
  <c r="O33" i="16"/>
  <c r="P33" i="16"/>
  <c r="Q33" i="16"/>
  <c r="R33" i="16"/>
  <c r="F35" i="16"/>
  <c r="G35" i="16"/>
  <c r="J35" i="16"/>
  <c r="K35" i="16"/>
  <c r="M35" i="16"/>
  <c r="N35" i="16"/>
  <c r="O35" i="16"/>
  <c r="P35" i="16"/>
  <c r="Q35" i="16"/>
  <c r="R35" i="16"/>
  <c r="F39" i="16"/>
  <c r="G39" i="16"/>
  <c r="J39" i="16"/>
  <c r="K39" i="16"/>
  <c r="M39" i="16"/>
  <c r="N39" i="16"/>
  <c r="O39" i="16"/>
  <c r="P39" i="16"/>
  <c r="Q39" i="16"/>
  <c r="R39" i="16"/>
  <c r="F43" i="16"/>
  <c r="G43" i="16"/>
  <c r="J43" i="16"/>
  <c r="K43" i="16"/>
  <c r="L43" i="16"/>
  <c r="M43" i="16"/>
  <c r="N43" i="16"/>
  <c r="O43" i="16"/>
  <c r="P43" i="16"/>
  <c r="Q43" i="16"/>
  <c r="R43" i="16"/>
  <c r="F51" i="16"/>
  <c r="G51" i="16"/>
  <c r="J51" i="16"/>
  <c r="K51" i="16"/>
  <c r="L51" i="16"/>
  <c r="M51" i="16"/>
  <c r="N51" i="16"/>
  <c r="O51" i="16"/>
  <c r="P51" i="16"/>
  <c r="Q51" i="16"/>
  <c r="R51" i="16"/>
  <c r="C9" i="21"/>
  <c r="D9" i="21"/>
  <c r="E9" i="21"/>
  <c r="F9" i="21"/>
  <c r="G9" i="21"/>
  <c r="H9" i="21"/>
  <c r="I9" i="21"/>
  <c r="J9" i="21"/>
  <c r="K9" i="21"/>
  <c r="L9" i="21"/>
  <c r="C21" i="21"/>
  <c r="D21" i="21"/>
  <c r="E21" i="21"/>
  <c r="F21" i="21"/>
  <c r="G21" i="21"/>
  <c r="H21" i="21"/>
  <c r="I21" i="21"/>
  <c r="J21" i="21"/>
  <c r="K21" i="21"/>
  <c r="L21" i="21"/>
  <c r="C26" i="21"/>
  <c r="D26" i="21"/>
  <c r="E26" i="21"/>
  <c r="F26" i="21"/>
  <c r="G26" i="21"/>
  <c r="H26" i="21"/>
  <c r="I26" i="21"/>
  <c r="J26" i="21"/>
  <c r="K26" i="21"/>
  <c r="L26" i="21"/>
  <c r="C29" i="21"/>
  <c r="D29" i="21"/>
  <c r="E29" i="21"/>
  <c r="F29" i="21"/>
  <c r="G29" i="21"/>
  <c r="H29" i="21"/>
  <c r="I29" i="21"/>
  <c r="J29" i="21"/>
  <c r="K29" i="21"/>
  <c r="L29" i="21"/>
  <c r="C31" i="21"/>
  <c r="D31" i="21"/>
  <c r="E31" i="21"/>
  <c r="F31" i="21"/>
  <c r="G31" i="21"/>
  <c r="H31" i="21"/>
  <c r="I31" i="21"/>
  <c r="J31" i="21"/>
  <c r="K31" i="21"/>
  <c r="L31" i="21"/>
  <c r="C35" i="21"/>
  <c r="D35" i="21"/>
  <c r="E35" i="21"/>
  <c r="F35" i="21"/>
  <c r="G35" i="21"/>
  <c r="H35" i="21"/>
  <c r="I35" i="21"/>
  <c r="J35" i="21"/>
  <c r="K35" i="21"/>
  <c r="L35" i="21"/>
  <c r="C39" i="21"/>
  <c r="D39" i="21"/>
  <c r="D20" i="21" s="1"/>
  <c r="E39" i="21"/>
  <c r="F39" i="21"/>
  <c r="G39" i="21"/>
  <c r="H39" i="21"/>
  <c r="I39" i="21"/>
  <c r="J39" i="21"/>
  <c r="K39" i="21"/>
  <c r="L39" i="21"/>
  <c r="C47" i="21"/>
  <c r="D47" i="21"/>
  <c r="E47" i="21"/>
  <c r="F47" i="21"/>
  <c r="G47" i="21"/>
  <c r="H47" i="21"/>
  <c r="J47" i="21"/>
  <c r="K47" i="21"/>
  <c r="L47" i="21"/>
  <c r="C52" i="21"/>
  <c r="D52" i="21"/>
  <c r="E52" i="21"/>
  <c r="F52" i="21"/>
  <c r="G52" i="21"/>
  <c r="H52" i="21"/>
  <c r="I52" i="21"/>
  <c r="J52" i="21"/>
  <c r="K52" i="21"/>
  <c r="L52" i="21"/>
  <c r="AR30" i="16"/>
  <c r="BB49" i="15"/>
  <c r="B8" i="10"/>
  <c r="C8" i="10"/>
  <c r="D8" i="10"/>
  <c r="F8" i="10"/>
  <c r="G8" i="10"/>
  <c r="H8" i="10"/>
  <c r="J8" i="10"/>
  <c r="K8" i="10"/>
  <c r="M8" i="10"/>
  <c r="N8" i="10"/>
  <c r="O8" i="10"/>
  <c r="P8" i="10"/>
  <c r="Q8" i="10"/>
  <c r="S8" i="10"/>
  <c r="T8" i="10"/>
  <c r="L27" i="17"/>
  <c r="N27" i="17"/>
  <c r="P27" i="17"/>
  <c r="R27" i="17"/>
  <c r="T27" i="17"/>
  <c r="V27" i="17"/>
  <c r="D10" i="17"/>
  <c r="C10" i="17" s="1"/>
  <c r="H10" i="17"/>
  <c r="H11" i="17"/>
  <c r="C11" i="17" s="1"/>
  <c r="D12" i="17"/>
  <c r="H12" i="17"/>
  <c r="D13" i="17"/>
  <c r="H13" i="17"/>
  <c r="D14" i="17"/>
  <c r="H14" i="17"/>
  <c r="D15" i="17"/>
  <c r="H15" i="17"/>
  <c r="D16" i="17"/>
  <c r="H16" i="17"/>
  <c r="D17" i="17"/>
  <c r="H17" i="17"/>
  <c r="C17" i="17" s="1"/>
  <c r="H18" i="17"/>
  <c r="C18" i="17"/>
  <c r="D19" i="17"/>
  <c r="H19" i="17"/>
  <c r="C19" i="17" s="1"/>
  <c r="D9" i="17"/>
  <c r="H9" i="17"/>
  <c r="N9" i="17"/>
  <c r="M9" i="17" s="1"/>
  <c r="N10" i="17"/>
  <c r="M10" i="17" s="1"/>
  <c r="N11" i="17"/>
  <c r="M11" i="17" s="1"/>
  <c r="N12" i="17"/>
  <c r="M12" i="17" s="1"/>
  <c r="N13" i="17"/>
  <c r="M13" i="17" s="1"/>
  <c r="N14" i="17"/>
  <c r="M14" i="17" s="1"/>
  <c r="N15" i="17"/>
  <c r="M15" i="17" s="1"/>
  <c r="N16" i="17"/>
  <c r="M16" i="17" s="1"/>
  <c r="N17" i="17"/>
  <c r="M17" i="17" s="1"/>
  <c r="N18" i="17"/>
  <c r="M18" i="17" s="1"/>
  <c r="N19" i="17"/>
  <c r="M19" i="17" s="1"/>
  <c r="I8" i="17"/>
  <c r="J8" i="17"/>
  <c r="K8" i="17"/>
  <c r="L8" i="17"/>
  <c r="O8" i="17"/>
  <c r="P8" i="17"/>
  <c r="Q8" i="17"/>
  <c r="R8" i="17"/>
  <c r="S8" i="17"/>
  <c r="T8" i="17"/>
  <c r="U8" i="17"/>
  <c r="V8" i="17"/>
  <c r="E8" i="17"/>
  <c r="F8" i="17"/>
  <c r="G8" i="17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D47" i="9"/>
  <c r="E47" i="9"/>
  <c r="F47" i="9"/>
  <c r="G47" i="9"/>
  <c r="H47" i="9"/>
  <c r="I47" i="9"/>
  <c r="J47" i="9"/>
  <c r="K47" i="9"/>
  <c r="L47" i="9"/>
  <c r="M47" i="9"/>
  <c r="N47" i="9"/>
  <c r="P47" i="9"/>
  <c r="Q47" i="9"/>
  <c r="R47" i="9"/>
  <c r="S47" i="9"/>
  <c r="T47" i="9"/>
  <c r="U47" i="9"/>
  <c r="V47" i="9"/>
  <c r="W47" i="9"/>
  <c r="X47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D21" i="9"/>
  <c r="E21" i="9"/>
  <c r="F21" i="9"/>
  <c r="G21" i="9"/>
  <c r="H21" i="9"/>
  <c r="I21" i="9"/>
  <c r="J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D9" i="9"/>
  <c r="E9" i="9"/>
  <c r="F9" i="9"/>
  <c r="G9" i="9"/>
  <c r="H9" i="9"/>
  <c r="I9" i="9"/>
  <c r="J9" i="9"/>
  <c r="K9" i="9"/>
  <c r="L9" i="9"/>
  <c r="O9" i="9"/>
  <c r="P9" i="9"/>
  <c r="Q9" i="9"/>
  <c r="R9" i="9"/>
  <c r="S9" i="9"/>
  <c r="T9" i="9"/>
  <c r="U9" i="9"/>
  <c r="V9" i="9"/>
  <c r="W9" i="9"/>
  <c r="X9" i="9"/>
  <c r="C9" i="9"/>
  <c r="C21" i="9"/>
  <c r="C26" i="9"/>
  <c r="C29" i="9"/>
  <c r="C31" i="9"/>
  <c r="C35" i="9"/>
  <c r="C39" i="9"/>
  <c r="C47" i="9"/>
  <c r="C52" i="9"/>
  <c r="BG56" i="16"/>
  <c r="BG51" i="16"/>
  <c r="BG43" i="16"/>
  <c r="BG35" i="16"/>
  <c r="BG33" i="16"/>
  <c r="BG30" i="16"/>
  <c r="BG25" i="16"/>
  <c r="BG9" i="16"/>
  <c r="BF9" i="16"/>
  <c r="BF56" i="16"/>
  <c r="BF51" i="16"/>
  <c r="BF43" i="16"/>
  <c r="BF39" i="16"/>
  <c r="BF35" i="16"/>
  <c r="BF33" i="16"/>
  <c r="BF30" i="16"/>
  <c r="BF25" i="16"/>
  <c r="W56" i="16"/>
  <c r="Y56" i="16"/>
  <c r="Z56" i="16"/>
  <c r="AA56" i="16"/>
  <c r="AB56" i="16"/>
  <c r="AC56" i="16"/>
  <c r="AD56" i="16"/>
  <c r="AE56" i="16"/>
  <c r="AF56" i="16"/>
  <c r="AG56" i="16"/>
  <c r="AH56" i="16"/>
  <c r="AI56" i="16"/>
  <c r="AJ56" i="16"/>
  <c r="AK56" i="16"/>
  <c r="AL56" i="16"/>
  <c r="AM56" i="16"/>
  <c r="AN56" i="16"/>
  <c r="AO56" i="16"/>
  <c r="AP56" i="16"/>
  <c r="AQ56" i="16"/>
  <c r="AR56" i="16"/>
  <c r="AS56" i="16"/>
  <c r="AT56" i="16"/>
  <c r="AU56" i="16"/>
  <c r="AV56" i="16"/>
  <c r="AW56" i="16"/>
  <c r="AX56" i="16"/>
  <c r="AY56" i="16"/>
  <c r="BB56" i="16"/>
  <c r="W51" i="16"/>
  <c r="Z51" i="16"/>
  <c r="AA51" i="16"/>
  <c r="AB51" i="16"/>
  <c r="AC51" i="16"/>
  <c r="AD51" i="16"/>
  <c r="AE51" i="16"/>
  <c r="AF51" i="16"/>
  <c r="AG51" i="16"/>
  <c r="AH51" i="16"/>
  <c r="AH24" i="16" s="1"/>
  <c r="AH8" i="16" s="1"/>
  <c r="AI51" i="16"/>
  <c r="AJ51" i="16"/>
  <c r="AK51" i="16"/>
  <c r="AL51" i="16"/>
  <c r="AM51" i="16"/>
  <c r="AN51" i="16"/>
  <c r="AO51" i="16"/>
  <c r="AP51" i="16"/>
  <c r="AQ51" i="16"/>
  <c r="AS51" i="16"/>
  <c r="AT51" i="16"/>
  <c r="AU51" i="16"/>
  <c r="AV51" i="16"/>
  <c r="AW51" i="16"/>
  <c r="AX51" i="16"/>
  <c r="AY51" i="16"/>
  <c r="AZ51" i="16"/>
  <c r="W43" i="16"/>
  <c r="X43" i="16"/>
  <c r="Y43" i="16"/>
  <c r="Z43" i="16"/>
  <c r="AA43" i="16"/>
  <c r="AB43" i="16"/>
  <c r="AC43" i="16"/>
  <c r="AD43" i="16"/>
  <c r="AE43" i="16"/>
  <c r="AF43" i="16"/>
  <c r="AG43" i="16"/>
  <c r="AH43" i="16"/>
  <c r="AI43" i="16"/>
  <c r="AJ43" i="16"/>
  <c r="AK43" i="16"/>
  <c r="AL43" i="16"/>
  <c r="AM43" i="16"/>
  <c r="AN43" i="16"/>
  <c r="AO43" i="16"/>
  <c r="AP43" i="16"/>
  <c r="AQ43" i="16"/>
  <c r="AR43" i="16"/>
  <c r="AS43" i="16"/>
  <c r="AT43" i="16"/>
  <c r="AU43" i="16"/>
  <c r="AV43" i="16"/>
  <c r="AW43" i="16"/>
  <c r="AX43" i="16"/>
  <c r="AY43" i="16"/>
  <c r="AZ43" i="16"/>
  <c r="BA43" i="16"/>
  <c r="BB43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AJ39" i="16"/>
  <c r="AK39" i="16"/>
  <c r="AL39" i="16"/>
  <c r="AL24" i="16" s="1"/>
  <c r="AL8" i="16" s="1"/>
  <c r="AM39" i="16"/>
  <c r="AN39" i="16"/>
  <c r="AO39" i="16"/>
  <c r="AP39" i="16"/>
  <c r="AP24" i="16" s="1"/>
  <c r="AP8" i="16" s="1"/>
  <c r="AQ39" i="16"/>
  <c r="AR39" i="16"/>
  <c r="AS39" i="16"/>
  <c r="AT39" i="16"/>
  <c r="AW39" i="16"/>
  <c r="AX39" i="16"/>
  <c r="AY39" i="16"/>
  <c r="AZ39" i="16"/>
  <c r="BA39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AI35" i="16"/>
  <c r="AJ35" i="16"/>
  <c r="AK35" i="16"/>
  <c r="AL35" i="16"/>
  <c r="AM35" i="16"/>
  <c r="AN35" i="16"/>
  <c r="AO35" i="16"/>
  <c r="AP35" i="16"/>
  <c r="AQ35" i="16"/>
  <c r="AR35" i="16"/>
  <c r="AS35" i="16"/>
  <c r="AT35" i="16"/>
  <c r="AU35" i="16"/>
  <c r="AV35" i="16"/>
  <c r="AW35" i="16"/>
  <c r="AX35" i="16"/>
  <c r="AY35" i="16"/>
  <c r="AZ35" i="16"/>
  <c r="BA35" i="16"/>
  <c r="BB35" i="16"/>
  <c r="W33" i="16"/>
  <c r="X33" i="16"/>
  <c r="Y33" i="16"/>
  <c r="Z33" i="16"/>
  <c r="AA33" i="16"/>
  <c r="AB33" i="16"/>
  <c r="AC33" i="16"/>
  <c r="AD33" i="16"/>
  <c r="AE33" i="16"/>
  <c r="AF33" i="16"/>
  <c r="AG33" i="16"/>
  <c r="AH33" i="16"/>
  <c r="AI33" i="16"/>
  <c r="AJ33" i="16"/>
  <c r="AK33" i="16"/>
  <c r="AL33" i="16"/>
  <c r="AM33" i="16"/>
  <c r="AN33" i="16"/>
  <c r="AO33" i="16"/>
  <c r="AP33" i="16"/>
  <c r="AQ33" i="16"/>
  <c r="AR33" i="16"/>
  <c r="AS33" i="16"/>
  <c r="AT33" i="16"/>
  <c r="AU33" i="16"/>
  <c r="AV33" i="16"/>
  <c r="AW33" i="16"/>
  <c r="AX33" i="16"/>
  <c r="AY33" i="16"/>
  <c r="AZ33" i="16"/>
  <c r="BA33" i="16"/>
  <c r="BB33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S30" i="16"/>
  <c r="AT30" i="16"/>
  <c r="AV30" i="16"/>
  <c r="AW30" i="16"/>
  <c r="AX30" i="16"/>
  <c r="AY30" i="16"/>
  <c r="AZ30" i="16"/>
  <c r="BA30" i="16"/>
  <c r="BB30" i="16"/>
  <c r="W25" i="16"/>
  <c r="X25" i="16"/>
  <c r="Y25" i="16"/>
  <c r="Z25" i="16"/>
  <c r="AA25" i="16"/>
  <c r="AA24" i="16" s="1"/>
  <c r="AB25" i="16"/>
  <c r="AC25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W25" i="16"/>
  <c r="AX25" i="16"/>
  <c r="AY25" i="16"/>
  <c r="AZ25" i="16"/>
  <c r="BA25" i="16"/>
  <c r="BB25" i="16"/>
  <c r="W9" i="16"/>
  <c r="X9" i="16"/>
  <c r="Y9" i="16"/>
  <c r="Z9" i="16"/>
  <c r="AA9" i="16"/>
  <c r="AB9" i="16"/>
  <c r="AC9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X9" i="16"/>
  <c r="AY9" i="16"/>
  <c r="AZ9" i="16"/>
  <c r="V56" i="16"/>
  <c r="V51" i="16"/>
  <c r="V43" i="16"/>
  <c r="V39" i="16"/>
  <c r="V35" i="16"/>
  <c r="V33" i="16"/>
  <c r="V30" i="16"/>
  <c r="V25" i="16"/>
  <c r="V9" i="16"/>
  <c r="D56" i="16"/>
  <c r="E56" i="16"/>
  <c r="F56" i="16"/>
  <c r="G56" i="16"/>
  <c r="J56" i="16"/>
  <c r="K56" i="16"/>
  <c r="L56" i="16"/>
  <c r="M56" i="16"/>
  <c r="N56" i="16"/>
  <c r="O56" i="16"/>
  <c r="P56" i="16"/>
  <c r="Q56" i="16"/>
  <c r="R56" i="16"/>
  <c r="D51" i="16"/>
  <c r="E51" i="16"/>
  <c r="E43" i="16"/>
  <c r="D39" i="16"/>
  <c r="E39" i="16"/>
  <c r="E35" i="16"/>
  <c r="D33" i="16"/>
  <c r="E33" i="16"/>
  <c r="D30" i="16"/>
  <c r="E30" i="16"/>
  <c r="E24" i="16" s="1"/>
  <c r="D25" i="16"/>
  <c r="E25" i="16"/>
  <c r="D9" i="16"/>
  <c r="E9" i="16"/>
  <c r="F9" i="16"/>
  <c r="J9" i="16"/>
  <c r="K9" i="16"/>
  <c r="L9" i="16"/>
  <c r="M9" i="16"/>
  <c r="N9" i="16"/>
  <c r="O9" i="16"/>
  <c r="P9" i="16"/>
  <c r="Q9" i="16"/>
  <c r="R9" i="16"/>
  <c r="AQ54" i="15"/>
  <c r="AP54" i="15"/>
  <c r="AQ49" i="15"/>
  <c r="AP49" i="15"/>
  <c r="AQ41" i="15"/>
  <c r="AP41" i="15"/>
  <c r="AQ37" i="15"/>
  <c r="AP37" i="15"/>
  <c r="AQ33" i="15"/>
  <c r="AP33" i="15"/>
  <c r="AQ31" i="15"/>
  <c r="AP31" i="15"/>
  <c r="AQ28" i="15"/>
  <c r="AP28" i="15"/>
  <c r="AQ23" i="15"/>
  <c r="AP23" i="15"/>
  <c r="AQ10" i="15"/>
  <c r="AP10" i="15"/>
  <c r="AO54" i="15"/>
  <c r="AN54" i="15"/>
  <c r="AO49" i="15"/>
  <c r="AN49" i="15"/>
  <c r="AO41" i="15"/>
  <c r="AN41" i="15"/>
  <c r="AO37" i="15"/>
  <c r="AN37" i="15"/>
  <c r="AO33" i="15"/>
  <c r="AN33" i="15"/>
  <c r="AO31" i="15"/>
  <c r="AN31" i="15"/>
  <c r="AO28" i="15"/>
  <c r="AN28" i="15"/>
  <c r="AO23" i="15"/>
  <c r="AN23" i="15"/>
  <c r="AO10" i="15"/>
  <c r="AN10" i="15"/>
  <c r="AK54" i="15"/>
  <c r="AJ54" i="15"/>
  <c r="AK49" i="15"/>
  <c r="AJ49" i="15"/>
  <c r="AK41" i="15"/>
  <c r="AJ41" i="15"/>
  <c r="AK37" i="15"/>
  <c r="AJ37" i="15"/>
  <c r="AK33" i="15"/>
  <c r="AJ33" i="15"/>
  <c r="AK31" i="15"/>
  <c r="AJ31" i="15"/>
  <c r="AK28" i="15"/>
  <c r="AJ28" i="15"/>
  <c r="AK23" i="15"/>
  <c r="AJ23" i="15"/>
  <c r="AK10" i="15"/>
  <c r="AJ10" i="15"/>
  <c r="AF10" i="15"/>
  <c r="AF23" i="15"/>
  <c r="AF31" i="15"/>
  <c r="AF33" i="15"/>
  <c r="AF37" i="15"/>
  <c r="AF41" i="15"/>
  <c r="AF49" i="15"/>
  <c r="AF54" i="15"/>
  <c r="AG10" i="15"/>
  <c r="AG23" i="15"/>
  <c r="AG31" i="15"/>
  <c r="AG33" i="15"/>
  <c r="AG37" i="15"/>
  <c r="AG41" i="15"/>
  <c r="AG49" i="15"/>
  <c r="AG54" i="15"/>
  <c r="AH10" i="15"/>
  <c r="AH23" i="15"/>
  <c r="AH28" i="15"/>
  <c r="AH31" i="15"/>
  <c r="AH33" i="15"/>
  <c r="AH37" i="15"/>
  <c r="AH41" i="15"/>
  <c r="AH49" i="15"/>
  <c r="AH54" i="15"/>
  <c r="AI10" i="15"/>
  <c r="AI23" i="15"/>
  <c r="AI28" i="15"/>
  <c r="AI31" i="15"/>
  <c r="AI33" i="15"/>
  <c r="AI41" i="15"/>
  <c r="AI49" i="15"/>
  <c r="AI54" i="15"/>
  <c r="AL10" i="15"/>
  <c r="AL23" i="15"/>
  <c r="AL28" i="15"/>
  <c r="AL31" i="15"/>
  <c r="AL33" i="15"/>
  <c r="AL37" i="15"/>
  <c r="AL41" i="15"/>
  <c r="AL49" i="15"/>
  <c r="AL54" i="15"/>
  <c r="AM10" i="15"/>
  <c r="AM23" i="15"/>
  <c r="AM28" i="15"/>
  <c r="AM31" i="15"/>
  <c r="AM33" i="15"/>
  <c r="AM37" i="15"/>
  <c r="AM41" i="15"/>
  <c r="AM49" i="15"/>
  <c r="AM54" i="15"/>
  <c r="AR10" i="15"/>
  <c r="AR23" i="15"/>
  <c r="AR28" i="15"/>
  <c r="AR33" i="15"/>
  <c r="AR41" i="15"/>
  <c r="AR49" i="15"/>
  <c r="AR54" i="15"/>
  <c r="AS10" i="15"/>
  <c r="AS23" i="15"/>
  <c r="AS28" i="15"/>
  <c r="AS33" i="15"/>
  <c r="AS37" i="15"/>
  <c r="AS41" i="15"/>
  <c r="AS49" i="15"/>
  <c r="AT10" i="15"/>
  <c r="AT23" i="15"/>
  <c r="AT28" i="15"/>
  <c r="AT31" i="15"/>
  <c r="AT33" i="15"/>
  <c r="AT37" i="15"/>
  <c r="AT41" i="15"/>
  <c r="AT49" i="15"/>
  <c r="AT54" i="15"/>
  <c r="AU10" i="15"/>
  <c r="AU23" i="15"/>
  <c r="AU28" i="15"/>
  <c r="AU31" i="15"/>
  <c r="AU33" i="15"/>
  <c r="AU37" i="15"/>
  <c r="AU41" i="15"/>
  <c r="AU49" i="15"/>
  <c r="AU54" i="15"/>
  <c r="AV10" i="15"/>
  <c r="AV23" i="15"/>
  <c r="AV28" i="15"/>
  <c r="AV31" i="15"/>
  <c r="AV33" i="15"/>
  <c r="AV37" i="15"/>
  <c r="AV41" i="15"/>
  <c r="AV49" i="15"/>
  <c r="AV54" i="15"/>
  <c r="AW10" i="15"/>
  <c r="AW23" i="15"/>
  <c r="AW28" i="15"/>
  <c r="AW31" i="15"/>
  <c r="AW33" i="15"/>
  <c r="AW37" i="15"/>
  <c r="AW41" i="15"/>
  <c r="AW49" i="15"/>
  <c r="AW54" i="15"/>
  <c r="AX10" i="15"/>
  <c r="AX23" i="15"/>
  <c r="AX28" i="15"/>
  <c r="AX31" i="15"/>
  <c r="AX33" i="15"/>
  <c r="AX37" i="15"/>
  <c r="AX41" i="15"/>
  <c r="AX49" i="15"/>
  <c r="AX54" i="15"/>
  <c r="AY10" i="15"/>
  <c r="AY23" i="15"/>
  <c r="AY28" i="15"/>
  <c r="AY31" i="15"/>
  <c r="AY33" i="15"/>
  <c r="AY37" i="15"/>
  <c r="AY41" i="15"/>
  <c r="AY49" i="15"/>
  <c r="AY54" i="15"/>
  <c r="AZ10" i="15"/>
  <c r="AZ23" i="15"/>
  <c r="AZ28" i="15"/>
  <c r="AZ33" i="15"/>
  <c r="AZ37" i="15"/>
  <c r="AZ41" i="15"/>
  <c r="AZ54" i="15"/>
  <c r="BA10" i="15"/>
  <c r="BA23" i="15"/>
  <c r="BA28" i="15"/>
  <c r="BA31" i="15"/>
  <c r="BA33" i="15"/>
  <c r="BA37" i="15"/>
  <c r="BA41" i="15"/>
  <c r="BA49" i="15"/>
  <c r="BA54" i="15"/>
  <c r="BB10" i="15"/>
  <c r="BB23" i="15"/>
  <c r="BB28" i="15"/>
  <c r="BB31" i="15"/>
  <c r="BB33" i="15"/>
  <c r="BB37" i="15"/>
  <c r="BB41" i="15"/>
  <c r="BB54" i="15"/>
  <c r="BC10" i="15"/>
  <c r="BC23" i="15"/>
  <c r="BC28" i="15"/>
  <c r="BC31" i="15"/>
  <c r="BC33" i="15"/>
  <c r="BC37" i="15"/>
  <c r="BC41" i="15"/>
  <c r="BC49" i="15"/>
  <c r="BC54" i="15"/>
  <c r="BD10" i="15"/>
  <c r="BD23" i="15"/>
  <c r="BD28" i="15"/>
  <c r="BD31" i="15"/>
  <c r="BD33" i="15"/>
  <c r="BD37" i="15"/>
  <c r="BD41" i="15"/>
  <c r="BD49" i="15"/>
  <c r="BD54" i="15"/>
  <c r="BE10" i="15"/>
  <c r="BE23" i="15"/>
  <c r="BE28" i="15"/>
  <c r="BE31" i="15"/>
  <c r="BE33" i="15"/>
  <c r="BE37" i="15"/>
  <c r="BE41" i="15"/>
  <c r="BE49" i="15"/>
  <c r="BE54" i="15"/>
  <c r="BF10" i="15"/>
  <c r="BF23" i="15"/>
  <c r="BF28" i="15"/>
  <c r="BF31" i="15"/>
  <c r="BF37" i="15"/>
  <c r="BF41" i="15"/>
  <c r="BF49" i="15"/>
  <c r="BF54" i="15"/>
  <c r="BG10" i="15"/>
  <c r="BG23" i="15"/>
  <c r="BG28" i="15"/>
  <c r="BG31" i="15"/>
  <c r="BG33" i="15"/>
  <c r="BG37" i="15"/>
  <c r="BG41" i="15"/>
  <c r="BG49" i="15"/>
  <c r="BG54" i="15"/>
  <c r="BH28" i="15"/>
  <c r="BH37" i="15"/>
  <c r="BH41" i="15"/>
  <c r="BH54" i="15"/>
  <c r="BI28" i="15"/>
  <c r="BI31" i="15"/>
  <c r="BI33" i="15"/>
  <c r="AE54" i="15"/>
  <c r="AE49" i="15"/>
  <c r="AE41" i="15"/>
  <c r="AE37" i="15"/>
  <c r="AE33" i="15"/>
  <c r="AE31" i="15"/>
  <c r="AE28" i="15"/>
  <c r="AE23" i="15"/>
  <c r="AE10" i="15"/>
  <c r="R8" i="10"/>
  <c r="I8" i="10"/>
  <c r="X24" i="19"/>
  <c r="X22" i="19"/>
  <c r="X26" i="19"/>
  <c r="E8" i="10"/>
  <c r="X23" i="19"/>
  <c r="X31" i="19"/>
  <c r="X25" i="19"/>
  <c r="X18" i="19"/>
  <c r="X11" i="19"/>
  <c r="X9" i="19" s="1"/>
  <c r="X36" i="19"/>
  <c r="BI37" i="15"/>
  <c r="BI23" i="15"/>
  <c r="BI41" i="15"/>
  <c r="E20" i="21"/>
  <c r="D44" i="19"/>
  <c r="X38" i="19"/>
  <c r="X20" i="19"/>
  <c r="X41" i="19"/>
  <c r="X28" i="19"/>
  <c r="L8" i="10"/>
  <c r="AA21" i="19"/>
  <c r="J9" i="15"/>
  <c r="X43" i="19"/>
  <c r="X39" i="19"/>
  <c r="X37" i="19"/>
  <c r="X32" i="19"/>
  <c r="X29" i="19"/>
  <c r="X16" i="19"/>
  <c r="E20" i="23"/>
  <c r="C20" i="21"/>
  <c r="D24" i="16"/>
  <c r="BI49" i="15"/>
  <c r="BH10" i="15"/>
  <c r="BI10" i="15"/>
  <c r="D8" i="17"/>
  <c r="BB51" i="16"/>
  <c r="BB9" i="16"/>
  <c r="BA9" i="16"/>
  <c r="C45" i="19" l="1"/>
  <c r="C16" i="17"/>
  <c r="C14" i="17"/>
  <c r="C12" i="17"/>
  <c r="H27" i="17"/>
  <c r="V20" i="9"/>
  <c r="R20" i="9"/>
  <c r="I20" i="9"/>
  <c r="I8" i="9" s="1"/>
  <c r="E20" i="9"/>
  <c r="F20" i="9"/>
  <c r="F8" i="9" s="1"/>
  <c r="H20" i="9"/>
  <c r="H8" i="9" s="1"/>
  <c r="D20" i="9"/>
  <c r="D8" i="9" s="1"/>
  <c r="Z24" i="16"/>
  <c r="Z8" i="16" s="1"/>
  <c r="AZ24" i="16"/>
  <c r="AO24" i="16"/>
  <c r="AG24" i="16"/>
  <c r="Y24" i="16"/>
  <c r="Y8" i="16" s="1"/>
  <c r="AE24" i="16"/>
  <c r="E8" i="16"/>
  <c r="AB44" i="19"/>
  <c r="AB21" i="19"/>
  <c r="AB14" i="19"/>
  <c r="AA14" i="19"/>
  <c r="X14" i="19"/>
  <c r="AA27" i="19"/>
  <c r="AA44" i="19"/>
  <c r="F21" i="19"/>
  <c r="F27" i="17"/>
  <c r="X20" i="9"/>
  <c r="T20" i="9"/>
  <c r="J20" i="9"/>
  <c r="J8" i="9" s="1"/>
  <c r="W20" i="9"/>
  <c r="W8" i="9" s="1"/>
  <c r="S20" i="9"/>
  <c r="U20" i="9"/>
  <c r="X8" i="9"/>
  <c r="AB24" i="16"/>
  <c r="AB8" i="16" s="1"/>
  <c r="AF24" i="16"/>
  <c r="AF8" i="16" s="1"/>
  <c r="AE8" i="16"/>
  <c r="AA8" i="16"/>
  <c r="AO8" i="16"/>
  <c r="AK24" i="16"/>
  <c r="AK8" i="16" s="1"/>
  <c r="AG8" i="16"/>
  <c r="N22" i="15"/>
  <c r="N9" i="15" s="1"/>
  <c r="I20" i="23"/>
  <c r="I8" i="23" s="1"/>
  <c r="H20" i="21"/>
  <c r="X44" i="19"/>
  <c r="C23" i="19"/>
  <c r="C9" i="17"/>
  <c r="B9" i="17" s="1"/>
  <c r="P20" i="9"/>
  <c r="P8" i="9" s="1"/>
  <c r="L20" i="9"/>
  <c r="L8" i="9" s="1"/>
  <c r="G20" i="9"/>
  <c r="G8" i="9" s="1"/>
  <c r="C20" i="9"/>
  <c r="C8" i="9" s="1"/>
  <c r="E8" i="9"/>
  <c r="AI24" i="16"/>
  <c r="AI8" i="16" s="1"/>
  <c r="AD24" i="16"/>
  <c r="AD8" i="16" s="1"/>
  <c r="AC24" i="16"/>
  <c r="AC8" i="16" s="1"/>
  <c r="R24" i="16"/>
  <c r="R8" i="16" s="1"/>
  <c r="O24" i="16"/>
  <c r="O8" i="16" s="1"/>
  <c r="H24" i="16"/>
  <c r="H8" i="16" s="1"/>
  <c r="D8" i="16"/>
  <c r="BN22" i="15"/>
  <c r="BN9" i="15" s="1"/>
  <c r="T22" i="15"/>
  <c r="T9" i="15" s="1"/>
  <c r="O22" i="15"/>
  <c r="O9" i="15" s="1"/>
  <c r="N20" i="23"/>
  <c r="N8" i="23" s="1"/>
  <c r="L20" i="23"/>
  <c r="L8" i="23" s="1"/>
  <c r="E8" i="23"/>
  <c r="K20" i="21"/>
  <c r="K8" i="21" s="1"/>
  <c r="C8" i="21"/>
  <c r="C25" i="19"/>
  <c r="C20" i="19"/>
  <c r="D21" i="19"/>
  <c r="BC8" i="19"/>
  <c r="BG8" i="19"/>
  <c r="C31" i="19"/>
  <c r="G21" i="19"/>
  <c r="AE8" i="19"/>
  <c r="D40" i="19"/>
  <c r="F44" i="19"/>
  <c r="P8" i="19"/>
  <c r="M8" i="19"/>
  <c r="AI8" i="19"/>
  <c r="AA9" i="19"/>
  <c r="C37" i="19"/>
  <c r="E14" i="19"/>
  <c r="G30" i="19"/>
  <c r="C11" i="19"/>
  <c r="C9" i="19" s="1"/>
  <c r="AS30" i="19"/>
  <c r="C26" i="19"/>
  <c r="C24" i="19"/>
  <c r="C18" i="19"/>
  <c r="C15" i="19"/>
  <c r="F27" i="19"/>
  <c r="R8" i="19"/>
  <c r="AT14" i="19"/>
  <c r="C16" i="19"/>
  <c r="AT40" i="19"/>
  <c r="AS14" i="19"/>
  <c r="AS21" i="19"/>
  <c r="AS27" i="19"/>
  <c r="AT21" i="19"/>
  <c r="AT27" i="19"/>
  <c r="C36" i="19"/>
  <c r="H8" i="17"/>
  <c r="Q20" i="9"/>
  <c r="Q8" i="9" s="1"/>
  <c r="O20" i="9"/>
  <c r="O8" i="9" s="1"/>
  <c r="AZ8" i="16"/>
  <c r="BA24" i="16"/>
  <c r="BA8" i="16" s="1"/>
  <c r="AU24" i="16"/>
  <c r="AU8" i="16" s="1"/>
  <c r="AV24" i="16"/>
  <c r="AV8" i="16" s="1"/>
  <c r="BB24" i="16"/>
  <c r="BB8" i="16" s="1"/>
  <c r="X24" i="16"/>
  <c r="X8" i="16" s="1"/>
  <c r="L24" i="16"/>
  <c r="L8" i="16" s="1"/>
  <c r="N24" i="16"/>
  <c r="N8" i="16" s="1"/>
  <c r="BM22" i="15"/>
  <c r="BM9" i="15" s="1"/>
  <c r="AO22" i="15"/>
  <c r="AO9" i="15" s="1"/>
  <c r="AP22" i="15"/>
  <c r="AP9" i="15" s="1"/>
  <c r="L22" i="15"/>
  <c r="L9" i="15" s="1"/>
  <c r="H22" i="15"/>
  <c r="H9" i="15" s="1"/>
  <c r="O20" i="23"/>
  <c r="O8" i="23" s="1"/>
  <c r="K20" i="23"/>
  <c r="K8" i="23" s="1"/>
  <c r="J20" i="23"/>
  <c r="J8" i="23" s="1"/>
  <c r="C20" i="23"/>
  <c r="C8" i="23" s="1"/>
  <c r="H8" i="21"/>
  <c r="AW22" i="15"/>
  <c r="AW9" i="15" s="1"/>
  <c r="S8" i="9"/>
  <c r="B17" i="17"/>
  <c r="C15" i="17"/>
  <c r="B15" i="17" s="1"/>
  <c r="C13" i="17"/>
  <c r="B13" i="17" s="1"/>
  <c r="J20" i="21"/>
  <c r="J8" i="21" s="1"/>
  <c r="F20" i="21"/>
  <c r="F8" i="21" s="1"/>
  <c r="G27" i="19"/>
  <c r="E30" i="19"/>
  <c r="F22" i="15"/>
  <c r="F9" i="15" s="1"/>
  <c r="W22" i="15"/>
  <c r="W9" i="15" s="1"/>
  <c r="R22" i="15"/>
  <c r="R9" i="15" s="1"/>
  <c r="X22" i="15"/>
  <c r="X9" i="15" s="1"/>
  <c r="V8" i="9"/>
  <c r="R8" i="9"/>
  <c r="B16" i="17"/>
  <c r="C42" i="19"/>
  <c r="I8" i="19"/>
  <c r="Q8" i="19"/>
  <c r="J8" i="19"/>
  <c r="AS40" i="19"/>
  <c r="AT30" i="19"/>
  <c r="U8" i="9"/>
  <c r="AA40" i="19"/>
  <c r="O8" i="19"/>
  <c r="D30" i="19"/>
  <c r="AS24" i="16"/>
  <c r="AS8" i="16" s="1"/>
  <c r="AM24" i="16"/>
  <c r="AM8" i="16" s="1"/>
  <c r="BF24" i="16"/>
  <c r="BF8" i="16" s="1"/>
  <c r="T8" i="9"/>
  <c r="AH8" i="19"/>
  <c r="H20" i="23"/>
  <c r="H8" i="23" s="1"/>
  <c r="AV22" i="15"/>
  <c r="AV9" i="15" s="1"/>
  <c r="AL22" i="15"/>
  <c r="AL9" i="15" s="1"/>
  <c r="AN22" i="15"/>
  <c r="AN9" i="15" s="1"/>
  <c r="AQ22" i="15"/>
  <c r="AQ9" i="15" s="1"/>
  <c r="BD8" i="19"/>
  <c r="BF8" i="19"/>
  <c r="BE8" i="19"/>
  <c r="BB8" i="19"/>
  <c r="C34" i="19"/>
  <c r="D14" i="19"/>
  <c r="BA8" i="19"/>
  <c r="AF8" i="19"/>
  <c r="AK8" i="19"/>
  <c r="BI8" i="19"/>
  <c r="AM8" i="19"/>
  <c r="AN8" i="19"/>
  <c r="AD8" i="19"/>
  <c r="AL8" i="19"/>
  <c r="Z21" i="19"/>
  <c r="Z27" i="19"/>
  <c r="Z40" i="19"/>
  <c r="Z44" i="19"/>
  <c r="Y12" i="19"/>
  <c r="Y14" i="19"/>
  <c r="Y21" i="19"/>
  <c r="Y27" i="19"/>
  <c r="Y40" i="19"/>
  <c r="Z12" i="19"/>
  <c r="Y44" i="19"/>
  <c r="AB30" i="19"/>
  <c r="AA30" i="19"/>
  <c r="Z30" i="19"/>
  <c r="Y30" i="19"/>
  <c r="X21" i="19"/>
  <c r="AG8" i="19"/>
  <c r="Z14" i="19"/>
  <c r="W8" i="19"/>
  <c r="X27" i="19"/>
  <c r="N8" i="19"/>
  <c r="L8" i="19"/>
  <c r="F30" i="19"/>
  <c r="E40" i="19"/>
  <c r="C32" i="19"/>
  <c r="D27" i="19"/>
  <c r="C22" i="19"/>
  <c r="F14" i="19"/>
  <c r="G14" i="19"/>
  <c r="N8" i="17"/>
  <c r="M20" i="9"/>
  <c r="M8" i="9" s="1"/>
  <c r="BG24" i="16"/>
  <c r="BG8" i="16" s="1"/>
  <c r="AX24" i="16"/>
  <c r="AX8" i="16" s="1"/>
  <c r="AJ24" i="16"/>
  <c r="AJ8" i="16" s="1"/>
  <c r="P24" i="16"/>
  <c r="P8" i="16" s="1"/>
  <c r="Q24" i="16"/>
  <c r="Q8" i="16" s="1"/>
  <c r="J24" i="16"/>
  <c r="J8" i="16" s="1"/>
  <c r="F24" i="16"/>
  <c r="F8" i="16" s="1"/>
  <c r="BA22" i="15"/>
  <c r="BA9" i="15" s="1"/>
  <c r="AM22" i="15"/>
  <c r="AM9" i="15" s="1"/>
  <c r="Z22" i="15"/>
  <c r="Z9" i="15" s="1"/>
  <c r="Q22" i="15"/>
  <c r="Q9" i="15" s="1"/>
  <c r="K22" i="15"/>
  <c r="K9" i="15" s="1"/>
  <c r="M20" i="23"/>
  <c r="M8" i="23" s="1"/>
  <c r="G20" i="23"/>
  <c r="G8" i="23" s="1"/>
  <c r="L20" i="21"/>
  <c r="L8" i="21" s="1"/>
  <c r="I20" i="21"/>
  <c r="I8" i="21" s="1"/>
  <c r="G20" i="21"/>
  <c r="G8" i="21" s="1"/>
  <c r="D8" i="21"/>
  <c r="AK22" i="15"/>
  <c r="AK9" i="15" s="1"/>
  <c r="AJ22" i="15"/>
  <c r="AJ9" i="15" s="1"/>
  <c r="E21" i="19"/>
  <c r="E27" i="19"/>
  <c r="F40" i="19"/>
  <c r="C29" i="19"/>
  <c r="AB9" i="19"/>
  <c r="AB27" i="19"/>
  <c r="BJ8" i="19"/>
  <c r="X40" i="19"/>
  <c r="X30" i="19"/>
  <c r="AJ8" i="19"/>
  <c r="C17" i="19"/>
  <c r="Z9" i="19"/>
  <c r="AB40" i="19"/>
  <c r="Y9" i="19"/>
  <c r="K8" i="19"/>
  <c r="G44" i="19"/>
  <c r="G40" i="19"/>
  <c r="C38" i="19"/>
  <c r="C35" i="19"/>
  <c r="C28" i="19"/>
  <c r="S8" i="19"/>
  <c r="H8" i="19"/>
  <c r="C46" i="19"/>
  <c r="C44" i="19" s="1"/>
  <c r="AC8" i="19"/>
  <c r="BL8" i="19"/>
  <c r="C43" i="19"/>
  <c r="BH8" i="19"/>
  <c r="BK8" i="19"/>
  <c r="C13" i="19"/>
  <c r="C12" i="19" s="1"/>
  <c r="J27" i="17"/>
  <c r="B19" i="17"/>
  <c r="B11" i="17"/>
  <c r="B14" i="17"/>
  <c r="B18" i="17"/>
  <c r="M8" i="17"/>
  <c r="B12" i="17"/>
  <c r="B10" i="17"/>
  <c r="N20" i="9"/>
  <c r="N8" i="9" s="1"/>
  <c r="K20" i="9"/>
  <c r="K8" i="9" s="1"/>
  <c r="AY24" i="16"/>
  <c r="AY8" i="16" s="1"/>
  <c r="AW24" i="16"/>
  <c r="AW8" i="16" s="1"/>
  <c r="AT24" i="16"/>
  <c r="AT8" i="16" s="1"/>
  <c r="AR24" i="16"/>
  <c r="AR8" i="16" s="1"/>
  <c r="AQ24" i="16"/>
  <c r="AQ8" i="16" s="1"/>
  <c r="AN24" i="16"/>
  <c r="AN8" i="16" s="1"/>
  <c r="V24" i="16"/>
  <c r="W24" i="16"/>
  <c r="W8" i="16" s="1"/>
  <c r="G24" i="16"/>
  <c r="K24" i="16"/>
  <c r="K8" i="16" s="1"/>
  <c r="M24" i="16"/>
  <c r="M8" i="16" s="1"/>
  <c r="I24" i="16"/>
  <c r="I8" i="16" s="1"/>
  <c r="BF22" i="15"/>
  <c r="BF9" i="15" s="1"/>
  <c r="BE22" i="15"/>
  <c r="BE9" i="15" s="1"/>
  <c r="BD22" i="15"/>
  <c r="BD9" i="15" s="1"/>
  <c r="BH22" i="15"/>
  <c r="BH9" i="15" s="1"/>
  <c r="BI22" i="15"/>
  <c r="BI9" i="15" s="1"/>
  <c r="BG22" i="15"/>
  <c r="BG9" i="15" s="1"/>
  <c r="BC22" i="15"/>
  <c r="BC9" i="15" s="1"/>
  <c r="BB22" i="15"/>
  <c r="BB9" i="15" s="1"/>
  <c r="AZ22" i="15"/>
  <c r="AZ9" i="15" s="1"/>
  <c r="AY22" i="15"/>
  <c r="AY9" i="15" s="1"/>
  <c r="AX22" i="15"/>
  <c r="AX9" i="15" s="1"/>
  <c r="AU22" i="15"/>
  <c r="AU9" i="15" s="1"/>
  <c r="AT22" i="15"/>
  <c r="AT9" i="15" s="1"/>
  <c r="AS22" i="15"/>
  <c r="AS9" i="15" s="1"/>
  <c r="AH22" i="15"/>
  <c r="AH9" i="15" s="1"/>
  <c r="AI22" i="15"/>
  <c r="AI9" i="15" s="1"/>
  <c r="AR22" i="15"/>
  <c r="AR9" i="15" s="1"/>
  <c r="AG22" i="15"/>
  <c r="AG9" i="15" s="1"/>
  <c r="AF22" i="15"/>
  <c r="AF9" i="15" s="1"/>
  <c r="AE22" i="15"/>
  <c r="AE9" i="15" s="1"/>
  <c r="C22" i="15"/>
  <c r="C9" i="15" s="1"/>
  <c r="D22" i="15"/>
  <c r="D9" i="15" s="1"/>
  <c r="I22" i="15"/>
  <c r="I9" i="15" s="1"/>
  <c r="U22" i="15"/>
  <c r="U9" i="15" s="1"/>
  <c r="Y9" i="15"/>
  <c r="S9" i="15"/>
  <c r="AA22" i="15"/>
  <c r="AA9" i="15" s="1"/>
  <c r="F20" i="23"/>
  <c r="F8" i="23" s="1"/>
  <c r="X8" i="19" l="1"/>
  <c r="D8" i="19"/>
  <c r="AT8" i="19"/>
  <c r="C14" i="19"/>
  <c r="C40" i="19"/>
  <c r="C21" i="19"/>
  <c r="AS8" i="19"/>
  <c r="AA8" i="19"/>
  <c r="D27" i="17"/>
  <c r="C8" i="17"/>
  <c r="B8" i="17" s="1"/>
  <c r="C27" i="19"/>
  <c r="F8" i="19"/>
  <c r="Y8" i="19"/>
  <c r="E8" i="19"/>
  <c r="AB8" i="19"/>
  <c r="Z8" i="19"/>
  <c r="G8" i="19"/>
  <c r="C30" i="19"/>
  <c r="G9" i="16"/>
  <c r="G8" i="16" s="1"/>
  <c r="C8" i="19" l="1"/>
</calcChain>
</file>

<file path=xl/sharedStrings.xml><?xml version="1.0" encoding="utf-8"?>
<sst xmlns="http://schemas.openxmlformats.org/spreadsheetml/2006/main" count="1423" uniqueCount="387">
  <si>
    <t>　（２）教員及び職員数</t>
  </si>
  <si>
    <t>　　単位：人</t>
  </si>
  <si>
    <t>　（１）学校数、学級数、児童数</t>
  </si>
  <si>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</si>
  <si>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</si>
  <si>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</si>
  <si>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</si>
  <si>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</si>
  <si>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</si>
  <si>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</si>
  <si>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</si>
  <si>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</si>
  <si>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</si>
  <si>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</si>
  <si>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</si>
  <si>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</si>
  <si>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</si>
  <si>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</si>
  <si>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</si>
  <si>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総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</si>
  <si>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</si>
  <si>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</si>
  <si>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</si>
  <si>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</si>
  <si>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</si>
  <si>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</si>
  <si>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</si>
  <si>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</si>
  <si>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</si>
  <si>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</si>
  <si>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</si>
  <si>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</si>
  <si>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</si>
  <si>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</si>
  <si>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</si>
  <si>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青  森  市</t>
  </si>
  <si>
    <t>-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</si>
  <si>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</si>
  <si>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</si>
  <si>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</si>
  <si>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</si>
  <si>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</si>
  <si>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</si>
  <si>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</si>
  <si>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</si>
  <si>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</si>
  <si>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</si>
  <si>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</si>
  <si>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</si>
  <si>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</si>
  <si>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</si>
  <si>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</si>
  <si>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</si>
  <si>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</si>
  <si>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</si>
  <si>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</si>
  <si>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</si>
  <si>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</si>
  <si>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</si>
  <si>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</si>
  <si>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</si>
  <si>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</si>
  <si>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</si>
  <si>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</si>
  <si>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　（１）学校数、学級数、生徒数</t>
  </si>
  <si>
    <t>　　　　 生</t>
  </si>
  <si>
    <t>　　　　 徒</t>
  </si>
  <si>
    <t>　　　　 数</t>
  </si>
  <si>
    <t>諭</t>
    <rPh sb="0" eb="1">
      <t>ユ</t>
    </rPh>
    <phoneticPr fontId="2"/>
  </si>
  <si>
    <t>　（１）学校数、生徒数</t>
  </si>
  <si>
    <t>単位：校、人</t>
  </si>
  <si>
    <t xml:space="preserve">     学</t>
  </si>
  <si>
    <t xml:space="preserve">     校</t>
  </si>
  <si>
    <t xml:space="preserve">     数</t>
  </si>
  <si>
    <t>　総　　数</t>
  </si>
  <si>
    <t>専攻科</t>
  </si>
  <si>
    <t>別　科</t>
  </si>
  <si>
    <t>合　　　計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</si>
  <si>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</si>
  <si>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</si>
  <si>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</si>
  <si>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</si>
  <si>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</si>
  <si>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</si>
  <si>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</si>
  <si>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</si>
  <si>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</si>
  <si>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</si>
  <si>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</si>
  <si>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</si>
  <si>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</si>
  <si>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</si>
  <si>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>(A)＋(B)</t>
  </si>
  <si>
    <t xml:space="preserve"> (A)</t>
  </si>
  <si>
    <t xml:space="preserve"> 計 </t>
  </si>
  <si>
    <t xml:space="preserve"> (B)</t>
  </si>
  <si>
    <t>普　　　通</t>
  </si>
  <si>
    <t>農　　　業</t>
  </si>
  <si>
    <t>工　　　業</t>
  </si>
  <si>
    <t>商　　　業</t>
  </si>
  <si>
    <t>水　　　産</t>
  </si>
  <si>
    <t>家　　　庭</t>
  </si>
  <si>
    <t>看　　　護</t>
  </si>
  <si>
    <t>そ  の  他</t>
  </si>
  <si>
    <t>総　　　合</t>
  </si>
  <si>
    <t>総　　　数</t>
    <rPh sb="0" eb="5">
      <t>ソウスウ</t>
    </rPh>
    <phoneticPr fontId="2"/>
  </si>
  <si>
    <t>　（１）園数、園児数、修了者数</t>
  </si>
  <si>
    <t>園</t>
  </si>
  <si>
    <t>在</t>
  </si>
  <si>
    <t>総　数</t>
  </si>
  <si>
    <t>本　園</t>
  </si>
  <si>
    <t>分　園</t>
  </si>
  <si>
    <t>３歳児</t>
  </si>
  <si>
    <t>４歳児</t>
  </si>
  <si>
    <t>５歳児</t>
  </si>
  <si>
    <t>者　　数</t>
  </si>
  <si>
    <t>単位：人</t>
  </si>
  <si>
    <t>（２）学科別課程別生徒数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</si>
  <si>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</si>
  <si>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</si>
  <si>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</si>
  <si>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</si>
  <si>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>（１）設置者別学校数、教員数、職員数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</si>
  <si>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</si>
  <si>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</si>
  <si>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</si>
  <si>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</si>
  <si>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</si>
  <si>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</si>
  <si>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</si>
  <si>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</si>
  <si>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</si>
  <si>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>総　　数</t>
  </si>
  <si>
    <t xml:space="preserve"> 卒業以上を入学</t>
  </si>
  <si>
    <t xml:space="preserve"> 資格とする課程</t>
  </si>
  <si>
    <t>　　情　報　処　理</t>
  </si>
  <si>
    <t>　　そ　　の　　他</t>
  </si>
  <si>
    <t>　　看　　　　　護</t>
  </si>
  <si>
    <t>　　歯　科　衛　生</t>
  </si>
  <si>
    <t>　　歯　科　技　工</t>
  </si>
  <si>
    <t>　　栄　　　　　養</t>
  </si>
  <si>
    <t>　　調　　　　　理</t>
  </si>
  <si>
    <t>　　理　　　　　容</t>
  </si>
  <si>
    <t>　　和　　洋　　裁</t>
  </si>
  <si>
    <t>　　美　　　　　容</t>
  </si>
  <si>
    <t>　　家　　　　　政</t>
  </si>
  <si>
    <t>　（１）学校数、学級数、在学者数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</si>
  <si>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</si>
  <si>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</si>
  <si>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</si>
  <si>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</si>
  <si>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</si>
  <si>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</si>
  <si>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</si>
  <si>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</si>
  <si>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</si>
  <si>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総　　　数</t>
    <rPh sb="4" eb="5">
      <t>スウ</t>
    </rPh>
    <phoneticPr fontId="2"/>
  </si>
  <si>
    <t>　（２）学科別学年別生徒数（本科）</t>
    <rPh sb="14" eb="15">
      <t>ホン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</si>
  <si>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</si>
  <si>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</si>
  <si>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</si>
  <si>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</si>
  <si>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</si>
  <si>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</si>
  <si>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</si>
  <si>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</si>
  <si>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</si>
  <si>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</si>
  <si>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中  泊  町</t>
    <rPh sb="0" eb="1">
      <t>ナカ</t>
    </rPh>
    <rPh sb="6" eb="7">
      <t>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</si>
  <si>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</si>
  <si>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</si>
  <si>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</si>
  <si>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</si>
  <si>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</si>
  <si>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</si>
  <si>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</si>
  <si>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</si>
  <si>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</si>
  <si>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</si>
  <si>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</si>
  <si>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</si>
  <si>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</si>
  <si>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</si>
  <si>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野辺地町</t>
    <phoneticPr fontId="2"/>
  </si>
  <si>
    <t>六ヶ所村</t>
    <phoneticPr fontId="2"/>
  </si>
  <si>
    <t>学　校　数</t>
  </si>
  <si>
    <t>国　　　  立</t>
  </si>
  <si>
    <t>公　　　　立</t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</si>
  <si>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</si>
  <si>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</si>
  <si>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</si>
  <si>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</si>
  <si>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</si>
  <si>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</si>
  <si>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　（３）公立私立別、全日制・定時制・全定併置別学科数（本科）</t>
    <rPh sb="21" eb="22">
      <t>チ</t>
    </rPh>
    <rPh sb="27" eb="29">
      <t>ホンカ</t>
    </rPh>
    <phoneticPr fontId="3"/>
  </si>
  <si>
    <t>　　単位：学科</t>
  </si>
  <si>
    <t>定　　時　　制</t>
  </si>
  <si>
    <t>全 定 併 置</t>
    <rPh sb="6" eb="7">
      <t>チ</t>
    </rPh>
    <phoneticPr fontId="3"/>
  </si>
  <si>
    <t>全　　日　　制</t>
  </si>
  <si>
    <t>工業関係計</t>
  </si>
  <si>
    <t>農業関係計</t>
  </si>
  <si>
    <t>　　農　　　　　業</t>
    <rPh sb="2" eb="3">
      <t>ノウ</t>
    </rPh>
    <rPh sb="8" eb="9">
      <t>ギョウ</t>
    </rPh>
    <phoneticPr fontId="3"/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</si>
  <si>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</si>
  <si>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</si>
  <si>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</si>
  <si>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</si>
  <si>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　　介　護　福　祉</t>
    <rPh sb="2" eb="3">
      <t>スケ</t>
    </rPh>
    <rPh sb="4" eb="5">
      <t>ユズル</t>
    </rPh>
    <rPh sb="6" eb="7">
      <t>フク</t>
    </rPh>
    <rPh sb="8" eb="9">
      <t>シ</t>
    </rPh>
    <phoneticPr fontId="3"/>
  </si>
  <si>
    <t>商業実務関係計</t>
  </si>
  <si>
    <t>情　　　　　報</t>
    <rPh sb="0" eb="1">
      <t>ジョウ</t>
    </rPh>
    <rPh sb="6" eb="7">
      <t>ホウ</t>
    </rPh>
    <phoneticPr fontId="3"/>
  </si>
  <si>
    <t>　ビ　ジ　ネ　ス</t>
  </si>
  <si>
    <t>服飾･家政関係計</t>
  </si>
  <si>
    <t>文化･教養関係計</t>
  </si>
  <si>
    <t>法　律　行　政</t>
    <rPh sb="0" eb="1">
      <t>ホウ</t>
    </rPh>
    <rPh sb="2" eb="3">
      <t>リツ</t>
    </rPh>
    <rPh sb="4" eb="5">
      <t>ギョウ</t>
    </rPh>
    <rPh sb="6" eb="7">
      <t>セイ</t>
    </rPh>
    <phoneticPr fontId="3"/>
  </si>
  <si>
    <t>教育・社会福祉関係計</t>
  </si>
  <si>
    <t>家政関係計</t>
  </si>
  <si>
    <t>文化・教養関係計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</si>
  <si>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</si>
  <si>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</si>
  <si>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</si>
  <si>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</si>
  <si>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郡　　計</t>
    <phoneticPr fontId="2"/>
  </si>
  <si>
    <t xml:space="preserve">       単位：級、人</t>
    <phoneticPr fontId="2"/>
  </si>
  <si>
    <t>　　本　　　　　務　　　　　職　　　　　員　　　　　数</t>
    <phoneticPr fontId="2"/>
  </si>
  <si>
    <t>市　　計</t>
    <phoneticPr fontId="2"/>
  </si>
  <si>
    <t>十和田市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</si>
  <si>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</si>
  <si>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</si>
  <si>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市　　　　計</t>
    <phoneticPr fontId="2"/>
  </si>
  <si>
    <t>郡　　　　計</t>
    <phoneticPr fontId="2"/>
  </si>
  <si>
    <t>市　　　　計</t>
    <phoneticPr fontId="2"/>
  </si>
  <si>
    <t>本　　科　　全　　日　　制</t>
    <phoneticPr fontId="2"/>
  </si>
  <si>
    <t>本　　科　　定　　時　　制</t>
    <phoneticPr fontId="2"/>
  </si>
  <si>
    <t>市　　　　計</t>
    <phoneticPr fontId="2"/>
  </si>
  <si>
    <t>十和田市</t>
    <phoneticPr fontId="2"/>
  </si>
  <si>
    <t>区　　分</t>
    <phoneticPr fontId="2"/>
  </si>
  <si>
    <t>区 　 　　　　分</t>
    <phoneticPr fontId="2"/>
  </si>
  <si>
    <t>計</t>
    <phoneticPr fontId="2"/>
  </si>
  <si>
    <t>市　　計</t>
    <phoneticPr fontId="2"/>
  </si>
  <si>
    <t>負  担  法  に  よ  る</t>
    <phoneticPr fontId="2"/>
  </si>
  <si>
    <t>そ の 他</t>
    <phoneticPr fontId="2"/>
  </si>
  <si>
    <t>市　　計</t>
    <phoneticPr fontId="2"/>
  </si>
  <si>
    <t>十和田市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</si>
  <si>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</si>
  <si>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</si>
  <si>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</si>
  <si>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</si>
  <si>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</si>
  <si>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</si>
  <si>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市　　　　計</t>
    <phoneticPr fontId="2"/>
  </si>
  <si>
    <t>単位：校、級、人</t>
    <phoneticPr fontId="2"/>
  </si>
  <si>
    <t xml:space="preserve">    単位：人</t>
    <phoneticPr fontId="2"/>
  </si>
  <si>
    <t>学　　校　　数</t>
    <phoneticPr fontId="2"/>
  </si>
  <si>
    <t>本 校</t>
    <phoneticPr fontId="2"/>
  </si>
  <si>
    <t>分 校</t>
    <phoneticPr fontId="2"/>
  </si>
  <si>
    <t>生　　　　　　　　　　　　　　　徒　　　　　　　　　　　　　　数</t>
    <phoneticPr fontId="2"/>
  </si>
  <si>
    <t xml:space="preserve"> 総 数 の う ち</t>
    <phoneticPr fontId="2"/>
  </si>
  <si>
    <t xml:space="preserve"> 昼　　　    間</t>
    <phoneticPr fontId="2"/>
  </si>
  <si>
    <t xml:space="preserve"> 計のうち昼間</t>
    <phoneticPr fontId="2"/>
  </si>
  <si>
    <t>関係分野への就職</t>
    <phoneticPr fontId="2"/>
  </si>
  <si>
    <t>総　　　　数</t>
    <rPh sb="0" eb="1">
      <t>フサ</t>
    </rPh>
    <rPh sb="5" eb="6">
      <t>カズ</t>
    </rPh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</si>
  <si>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</si>
  <si>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</si>
  <si>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</si>
  <si>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</si>
  <si>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</si>
  <si>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</si>
  <si>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</si>
  <si>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</si>
  <si>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</si>
  <si>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</si>
  <si>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</si>
  <si>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</si>
  <si>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</si>
  <si>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</si>
  <si>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</si>
  <si>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</si>
  <si>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</si>
  <si>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合　計</t>
    <phoneticPr fontId="2"/>
  </si>
  <si>
    <t>全　　　日　　　制</t>
    <phoneticPr fontId="2"/>
  </si>
  <si>
    <t>合　　　　　　　　　　計</t>
    <rPh sb="0" eb="1">
      <t>ゴウ</t>
    </rPh>
    <rPh sb="11" eb="12">
      <t>ケイ</t>
    </rPh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</si>
  <si>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</si>
  <si>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</si>
  <si>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単位：校、人</t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</si>
  <si>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</si>
  <si>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</si>
  <si>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男</t>
    <phoneticPr fontId="2"/>
  </si>
  <si>
    <t>風間浦村</t>
    <phoneticPr fontId="2"/>
  </si>
  <si>
    <t>六ヶ所村</t>
    <phoneticPr fontId="2"/>
  </si>
  <si>
    <t>野辺地町</t>
    <phoneticPr fontId="2"/>
  </si>
  <si>
    <t>田舎館村</t>
    <phoneticPr fontId="2"/>
  </si>
  <si>
    <t>西目屋村</t>
    <phoneticPr fontId="2"/>
  </si>
  <si>
    <t>鰺ケ沢町</t>
    <phoneticPr fontId="2"/>
  </si>
  <si>
    <t>郡　　　　計</t>
    <phoneticPr fontId="2"/>
  </si>
  <si>
    <t>十和田市</t>
    <phoneticPr fontId="2"/>
  </si>
  <si>
    <t>市　　　　計</t>
    <phoneticPr fontId="2"/>
  </si>
  <si>
    <t>修    了</t>
    <phoneticPr fontId="2"/>
  </si>
  <si>
    <t>区 　 　分</t>
    <phoneticPr fontId="2"/>
  </si>
  <si>
    <t>　　単位：園、人</t>
    <phoneticPr fontId="2"/>
  </si>
  <si>
    <t>　　准　　看　　護</t>
    <rPh sb="2" eb="3">
      <t>ジュン</t>
    </rPh>
    <rPh sb="5" eb="6">
      <t>ミル</t>
    </rPh>
    <phoneticPr fontId="2"/>
  </si>
  <si>
    <t>(-)</t>
    <phoneticPr fontId="2"/>
  </si>
  <si>
    <t>　　　　　　　　　　　　　　　　　　　　　　　　　　　　　　　　　　　　　　</t>
    <phoneticPr fontId="13"/>
  </si>
  <si>
    <t>計のうち昼間</t>
    <phoneticPr fontId="2"/>
  </si>
  <si>
    <t>Ⅰ　学校調査</t>
    <phoneticPr fontId="13"/>
  </si>
  <si>
    <t xml:space="preserve"> １．幼稚園</t>
    <phoneticPr fontId="2"/>
  </si>
  <si>
    <t>(-)</t>
    <phoneticPr fontId="2"/>
  </si>
  <si>
    <t>(-)</t>
  </si>
  <si>
    <t>商　　　　　業</t>
    <rPh sb="0" eb="1">
      <t>ショウ</t>
    </rPh>
    <rPh sb="6" eb="7">
      <t>ギョウ</t>
    </rPh>
    <phoneticPr fontId="3"/>
  </si>
  <si>
    <t>旅　　　　　行</t>
    <rPh sb="0" eb="1">
      <t>リョ</t>
    </rPh>
    <rPh sb="6" eb="7">
      <t>コウ</t>
    </rPh>
    <phoneticPr fontId="3"/>
  </si>
  <si>
    <t>(X)</t>
  </si>
  <si>
    <t>秘　　　　　書</t>
    <rPh sb="0" eb="1">
      <t>ヒ</t>
    </rPh>
    <rPh sb="6" eb="7">
      <t>ショ</t>
    </rPh>
    <phoneticPr fontId="3"/>
  </si>
  <si>
    <t>経　　　　　営</t>
    <rPh sb="0" eb="1">
      <t>ヘ</t>
    </rPh>
    <rPh sb="6" eb="7">
      <t>エイ</t>
    </rPh>
    <phoneticPr fontId="3"/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</si>
  <si>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</si>
  <si>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</si>
  <si>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</si>
  <si>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</si>
  <si>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</si>
  <si>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私</t>
    <rPh sb="0" eb="1">
      <t>ワタシ</t>
    </rPh>
    <phoneticPr fontId="2"/>
  </si>
  <si>
    <t>個　　人</t>
    <rPh sb="0" eb="1">
      <t>コ</t>
    </rPh>
    <rPh sb="3" eb="4">
      <t>ヒト</t>
    </rPh>
    <phoneticPr fontId="2"/>
  </si>
  <si>
    <t xml:space="preserve"> ２．幼保連携型認定こども園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</si>
  <si>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0歳児</t>
    <rPh sb="1" eb="3">
      <t>サイジ</t>
    </rPh>
    <phoneticPr fontId="13"/>
  </si>
  <si>
    <t>1歳児</t>
    <rPh sb="1" eb="3">
      <t>サイジ</t>
    </rPh>
    <phoneticPr fontId="13"/>
  </si>
  <si>
    <t>2歳児</t>
    <rPh sb="1" eb="3">
      <t>サイジ</t>
    </rPh>
    <phoneticPr fontId="13"/>
  </si>
  <si>
    <t>園</t>
    <rPh sb="0" eb="1">
      <t>エン</t>
    </rPh>
    <phoneticPr fontId="13"/>
  </si>
  <si>
    <t>者</t>
    <rPh sb="0" eb="1">
      <t>シャ</t>
    </rPh>
    <phoneticPr fontId="13"/>
  </si>
  <si>
    <t>３．小学校</t>
    <phoneticPr fontId="2"/>
  </si>
  <si>
    <t>４．中学校</t>
    <phoneticPr fontId="2"/>
  </si>
  <si>
    <t>５．高等学校</t>
    <phoneticPr fontId="2"/>
  </si>
  <si>
    <t>６．特別支援学校</t>
    <phoneticPr fontId="2"/>
  </si>
  <si>
    <t>７．専修学校</t>
    <phoneticPr fontId="2"/>
  </si>
  <si>
    <t>-</t>
    <phoneticPr fontId="13"/>
  </si>
  <si>
    <t>-</t>
    <phoneticPr fontId="13"/>
  </si>
  <si>
    <t>（３）特別支援学級数、児童数</t>
    <rPh sb="3" eb="5">
      <t>トクベツ</t>
    </rPh>
    <rPh sb="5" eb="7">
      <t>シエン</t>
    </rPh>
    <phoneticPr fontId="2"/>
  </si>
  <si>
    <t>(-)</t>
    <phoneticPr fontId="2"/>
  </si>
  <si>
    <t>（３）特別支援学級数、生徒数</t>
    <rPh sb="3" eb="5">
      <t>トクベツ</t>
    </rPh>
    <rPh sb="5" eb="7">
      <t>シエン</t>
    </rPh>
    <phoneticPr fontId="3"/>
  </si>
  <si>
    <t xml:space="preserve">       単位：級、人</t>
  </si>
  <si>
    <t>　　柔　道　整　復</t>
    <rPh sb="2" eb="3">
      <t>ジュウ</t>
    </rPh>
    <rPh sb="4" eb="5">
      <t>ミチ</t>
    </rPh>
    <rPh sb="6" eb="7">
      <t>ヒトシ</t>
    </rPh>
    <rPh sb="8" eb="9">
      <t>マタ</t>
    </rPh>
    <phoneticPr fontId="2"/>
  </si>
  <si>
    <t>(-)</t>
    <phoneticPr fontId="2"/>
  </si>
  <si>
    <t>者　数</t>
    <phoneticPr fontId="13"/>
  </si>
  <si>
    <t>修 了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</si>
  <si>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rPh sb="42" eb="45">
      <t>トワダ</t>
    </rPh>
    <rPh sb="48" eb="50">
      <t>ケンリツ</t>
    </rPh>
    <rPh sb="52" eb="53">
      <t>ヌ</t>
    </rPh>
    <rPh sb="54" eb="55">
      <t>ダ</t>
    </rPh>
    <rPh sb="57" eb="59">
      <t>スウチ</t>
    </rPh>
    <phoneticPr fontId="3"/>
  </si>
  <si>
    <t xml:space="preserve"> </t>
    <phoneticPr fontId="2"/>
  </si>
  <si>
    <t>計</t>
    <phoneticPr fontId="2"/>
  </si>
  <si>
    <t>タ イ ピ ス ト</t>
    <phoneticPr fontId="3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</si>
  <si>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phoneticPr fontId="3"/>
  </si>
  <si>
    <t>注：（　）内は弘前市から国立分を抜き出した数値</t>
    <rPh sb="16" eb="17">
      <t>ヌ</t>
    </rPh>
    <rPh sb="18" eb="19">
      <t>ダ</t>
    </rPh>
    <rPh sb="21" eb="23">
      <t>スウチ</t>
    </rPh>
    <phoneticPr fontId="2"/>
  </si>
  <si>
    <t>卒　業　者　数</t>
    <phoneticPr fontId="2"/>
  </si>
  <si>
    <t>８．各種学校</t>
    <rPh sb="2" eb="4">
      <t>カクシュ</t>
    </rPh>
    <phoneticPr fontId="2"/>
  </si>
  <si>
    <t xml:space="preserve"> 区　　　分</t>
    <phoneticPr fontId="13"/>
  </si>
  <si>
    <t xml:space="preserve"> 総数のうち高校</t>
    <phoneticPr fontId="13"/>
  </si>
  <si>
    <t>元 年 度</t>
    <rPh sb="0" eb="1">
      <t>ガン</t>
    </rPh>
    <phoneticPr fontId="2"/>
  </si>
  <si>
    <t>元　年　度</t>
    <rPh sb="0" eb="1">
      <t>ガン</t>
    </rPh>
    <phoneticPr fontId="2"/>
  </si>
  <si>
    <t>元　 年 　度</t>
    <rPh sb="0" eb="1">
      <t>ガン</t>
    </rPh>
    <phoneticPr fontId="2"/>
  </si>
  <si>
    <t>元 　　年　　度</t>
    <rPh sb="0" eb="1">
      <t>ガン</t>
    </rPh>
    <phoneticPr fontId="2"/>
  </si>
  <si>
    <t>単位：校、級、人</t>
    <phoneticPr fontId="2"/>
  </si>
  <si>
    <t xml:space="preserve"> 元　年　度</t>
    <rPh sb="1" eb="2">
      <t>ガン</t>
    </rPh>
    <phoneticPr fontId="13"/>
  </si>
  <si>
    <t xml:space="preserve"> 2　年　度</t>
    <phoneticPr fontId="2"/>
  </si>
  <si>
    <t xml:space="preserve">      元　年　度</t>
    <rPh sb="6" eb="7">
      <t>ガン</t>
    </rPh>
    <phoneticPr fontId="2"/>
  </si>
  <si>
    <t xml:space="preserve">      2　年　度</t>
    <phoneticPr fontId="2"/>
  </si>
  <si>
    <t>2 年 度</t>
    <phoneticPr fontId="2"/>
  </si>
  <si>
    <t>2　年　度</t>
    <phoneticPr fontId="2"/>
  </si>
  <si>
    <t>青     森     市</t>
    <phoneticPr fontId="2"/>
  </si>
  <si>
    <t>弘     前     市</t>
    <phoneticPr fontId="2"/>
  </si>
  <si>
    <t>八     戸     市</t>
    <phoneticPr fontId="2"/>
  </si>
  <si>
    <t>黒     石     市</t>
    <rPh sb="6" eb="7">
      <t>イシ</t>
    </rPh>
    <rPh sb="12" eb="13">
      <t>シ</t>
    </rPh>
    <phoneticPr fontId="2"/>
  </si>
  <si>
    <t>む     つ     市</t>
    <phoneticPr fontId="2"/>
  </si>
  <si>
    <t>つ  が  る  市</t>
    <rPh sb="9" eb="10">
      <t>シ</t>
    </rPh>
    <phoneticPr fontId="3"/>
  </si>
  <si>
    <t>七     戸     町</t>
    <phoneticPr fontId="2"/>
  </si>
  <si>
    <t>2　 年 　度</t>
    <phoneticPr fontId="2"/>
  </si>
  <si>
    <r>
      <t>　　　生　　　　　　　　　　　　　　　徒　　　　　　　　　　　　　　</t>
    </r>
    <r>
      <rPr>
        <sz val="10"/>
        <rFont val="メイリオ"/>
        <family val="3"/>
        <charset val="128"/>
      </rPr>
      <t>数</t>
    </r>
    <phoneticPr fontId="2"/>
  </si>
  <si>
    <t>土木・建築</t>
    <rPh sb="0" eb="2">
      <t>ドボク</t>
    </rPh>
    <rPh sb="3" eb="5">
      <t>ケンチク</t>
    </rPh>
    <phoneticPr fontId="2"/>
  </si>
  <si>
    <t>工業関係計</t>
    <rPh sb="0" eb="2">
      <t>コウギョウ</t>
    </rPh>
    <rPh sb="2" eb="4">
      <t>カンケイ</t>
    </rPh>
    <rPh sb="4" eb="5">
      <t>ケイ</t>
    </rPh>
    <phoneticPr fontId="2"/>
  </si>
  <si>
    <t>ﾌｧｯｼｮﾝﾋﾞｼﾞﾈｽ</t>
    <phoneticPr fontId="2"/>
  </si>
  <si>
    <t>経理・簿記</t>
    <rPh sb="0" eb="2">
      <t>ケイリ</t>
    </rPh>
    <rPh sb="3" eb="5">
      <t>ボキ</t>
    </rPh>
    <phoneticPr fontId="2"/>
  </si>
  <si>
    <t>看護</t>
    <rPh sb="0" eb="2">
      <t>カンゴ</t>
    </rPh>
    <phoneticPr fontId="13"/>
  </si>
  <si>
    <t>准看護</t>
    <rPh sb="0" eb="3">
      <t>ジュンカンゴ</t>
    </rPh>
    <phoneticPr fontId="13"/>
  </si>
  <si>
    <t>経理・簿記</t>
    <rPh sb="0" eb="2">
      <t>ケイリ</t>
    </rPh>
    <rPh sb="3" eb="5">
      <t>ボキ</t>
    </rPh>
    <phoneticPr fontId="13"/>
  </si>
  <si>
    <t>タイピスト</t>
    <phoneticPr fontId="13"/>
  </si>
  <si>
    <t>和洋裁</t>
    <rPh sb="0" eb="1">
      <t>ワ</t>
    </rPh>
    <rPh sb="1" eb="3">
      <t>ヨウサイ</t>
    </rPh>
    <phoneticPr fontId="13"/>
  </si>
  <si>
    <t>予備校</t>
    <rPh sb="0" eb="3">
      <t>ヨビコウ</t>
    </rPh>
    <phoneticPr fontId="13"/>
  </si>
  <si>
    <t>自動車操縦</t>
    <rPh sb="0" eb="3">
      <t>ジドウシャ</t>
    </rPh>
    <rPh sb="3" eb="5">
      <t>ソウジュウ</t>
    </rPh>
    <phoneticPr fontId="13"/>
  </si>
  <si>
    <t>（２）課程別生徒数、入学者数、卒業者数</t>
    <phoneticPr fontId="13"/>
  </si>
  <si>
    <t>（３）学科別課程別入学者数</t>
    <rPh sb="9" eb="11">
      <t>ニュウガク</t>
    </rPh>
    <rPh sb="11" eb="12">
      <t>シャ</t>
    </rPh>
    <rPh sb="12" eb="13">
      <t>スウ</t>
    </rPh>
    <phoneticPr fontId="2"/>
  </si>
  <si>
    <t>（４）学科別課程別卒業者数</t>
    <rPh sb="9" eb="11">
      <t>ソツギョウ</t>
    </rPh>
    <rPh sb="11" eb="12">
      <t>シャ</t>
    </rPh>
    <rPh sb="12" eb="13">
      <t>スウ</t>
    </rPh>
    <phoneticPr fontId="2"/>
  </si>
  <si>
    <t>２ 　　年　　度</t>
  </si>
  <si>
    <t>２ 　　年　　度</t>
    <phoneticPr fontId="2"/>
  </si>
  <si>
    <t>保 育 士 養 成</t>
    <rPh sb="0" eb="3">
      <t>ホイク</t>
    </rPh>
    <rPh sb="4" eb="5">
      <t>シ</t>
    </rPh>
    <phoneticPr fontId="3"/>
  </si>
  <si>
    <t xml:space="preserve"> 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</si>
</sst>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0_);[Red]\(0\)"/>
    <numFmt numFmtId="177" formatCode="\(###,###,###\)"/>
    <numFmt numFmtId="178" formatCode="#,##0_);[Red]\(#,##0\)"/>
  </numFmts>
  <fonts count="34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u/>
      <sz val="16"/>
      <name val="メイリオ"/>
      <family val="3"/>
      <charset val="128"/>
    </font>
    <font>
      <sz val="10.5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b/>
      <sz val="11.5"/>
      <name val="メイリオ"/>
      <family val="3"/>
      <charset val="128"/>
    </font>
    <font>
      <sz val="14"/>
      <name val="メイリオ"/>
      <family val="3"/>
      <charset val="128"/>
    </font>
    <font>
      <sz val="11.5"/>
      <name val="メイリオ"/>
      <family val="3"/>
      <charset val="128"/>
    </font>
    <font>
      <b/>
      <sz val="10.5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0.5"/>
      <color indexed="10"/>
      <name val="メイリオ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b/>
      <sz val="11"/>
      <color rgb="FFFF0000"/>
      <name val="ＭＳ 明朝"/>
      <family val="1"/>
      <charset val="128"/>
    </font>
    <font>
      <sz val="10.5"/>
      <color rgb="FFFF0000"/>
      <name val="メイリオ"/>
      <family val="3"/>
      <charset val="128"/>
    </font>
    <font>
      <b/>
      <sz val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00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77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41" fontId="5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4" xfId="0" applyFont="1" applyFill="1" applyBorder="1" applyAlignment="1" applyProtection="1">
      <alignment horizontal="center" vertical="center" textRotation="255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horizontal="right" vertical="center"/>
    </xf>
    <xf numFmtId="41" fontId="8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3" fillId="0" borderId="2" xfId="0" applyNumberFormat="1" applyFont="1" applyFill="1" applyBorder="1" applyAlignment="1" applyProtection="1">
      <alignment horizontal="right" vertical="center"/>
    </xf>
    <xf numFmtId="41" fontId="3" fillId="0" borderId="0" xfId="0" applyNumberFormat="1" applyFont="1" applyFill="1" applyBorder="1" applyAlignment="1" applyProtection="1">
      <alignment horizontal="right" vertical="center"/>
    </xf>
    <xf numFmtId="41" fontId="3" fillId="0" borderId="2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41" fontId="3" fillId="0" borderId="0" xfId="0" quotePrefix="1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41" fontId="9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center"/>
    </xf>
    <xf numFmtId="0" fontId="8" fillId="2" borderId="0" xfId="0" applyFont="1" applyFill="1" applyAlignment="1">
      <alignment vertical="center"/>
    </xf>
    <xf numFmtId="41" fontId="8" fillId="2" borderId="0" xfId="0" applyNumberFormat="1" applyFont="1" applyFill="1" applyBorder="1" applyAlignment="1" applyProtection="1">
      <alignment vertical="center"/>
    </xf>
    <xf numFmtId="177" fontId="12" fillId="0" borderId="21" xfId="0" applyNumberFormat="1" applyFont="1" applyFill="1" applyBorder="1" applyAlignment="1">
      <alignment horizontal="right" vertical="center"/>
    </xf>
    <xf numFmtId="177" fontId="12" fillId="0" borderId="21" xfId="0" applyNumberFormat="1" applyFont="1" applyFill="1" applyBorder="1" applyAlignment="1" applyProtection="1">
      <alignment horizontal="right" vertical="center"/>
    </xf>
    <xf numFmtId="177" fontId="12" fillId="0" borderId="21" xfId="0" applyNumberFormat="1" applyFont="1" applyFill="1" applyBorder="1" applyAlignment="1">
      <alignment vertical="center"/>
    </xf>
    <xf numFmtId="177" fontId="12" fillId="0" borderId="21" xfId="0" applyNumberFormat="1" applyFont="1" applyFill="1" applyBorder="1" applyAlignment="1" applyProtection="1">
      <alignment vertical="center"/>
    </xf>
    <xf numFmtId="0" fontId="6" fillId="0" borderId="25" xfId="0" applyFont="1" applyFill="1" applyBorder="1" applyAlignment="1">
      <alignment vertical="center"/>
    </xf>
    <xf numFmtId="41" fontId="6" fillId="0" borderId="25" xfId="0" applyNumberFormat="1" applyFont="1" applyFill="1" applyBorder="1" applyAlignment="1" applyProtection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41" fontId="6" fillId="0" borderId="21" xfId="0" applyNumberFormat="1" applyFont="1" applyFill="1" applyBorder="1" applyAlignment="1" applyProtection="1">
      <alignment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6" fillId="0" borderId="0" xfId="0" quotePrefix="1" applyNumberFormat="1" applyFont="1" applyFill="1" applyBorder="1" applyAlignment="1" applyProtection="1">
      <alignment horizontal="right" vertical="center"/>
    </xf>
    <xf numFmtId="41" fontId="8" fillId="0" borderId="0" xfId="0" quotePrefix="1" applyNumberFormat="1" applyFont="1" applyFill="1" applyBorder="1" applyAlignment="1" applyProtection="1">
      <alignment horizontal="right" vertical="center"/>
    </xf>
    <xf numFmtId="41" fontId="9" fillId="0" borderId="2" xfId="0" applyNumberFormat="1" applyFont="1" applyFill="1" applyBorder="1" applyAlignment="1" applyProtection="1">
      <alignment horizontal="right" vertical="center"/>
    </xf>
    <xf numFmtId="41" fontId="9" fillId="0" borderId="0" xfId="0" applyNumberFormat="1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2" xfId="0" quotePrefix="1" applyNumberFormat="1" applyFont="1" applyFill="1" applyBorder="1" applyAlignment="1" applyProtection="1">
      <alignment horizontal="right" vertical="center"/>
    </xf>
    <xf numFmtId="177" fontId="3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4" fillId="0" borderId="0" xfId="1" applyFont="1">
      <alignment vertical="center"/>
    </xf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Fill="1" applyAlignment="1" applyProtection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1" fillId="0" borderId="8" xfId="0" applyFont="1" applyFill="1" applyBorder="1" applyAlignment="1" applyProtection="1">
      <alignment horizontal="center" vertical="center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>
      <alignment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0" borderId="5" xfId="0" applyFont="1" applyFill="1" applyBorder="1" applyAlignment="1">
      <alignment vertical="center"/>
    </xf>
    <xf numFmtId="0" fontId="21" fillId="0" borderId="10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 applyProtection="1">
      <alignment horizontal="center" vertical="center"/>
    </xf>
    <xf numFmtId="41" fontId="21" fillId="0" borderId="2" xfId="0" applyNumberFormat="1" applyFont="1" applyFill="1" applyBorder="1" applyAlignment="1" applyProtection="1">
      <alignment horizontal="right" vertical="center"/>
    </xf>
    <xf numFmtId="41" fontId="21" fillId="0" borderId="14" xfId="0" applyNumberFormat="1" applyFont="1" applyFill="1" applyBorder="1" applyAlignment="1" applyProtection="1">
      <alignment horizontal="right" vertical="center"/>
    </xf>
    <xf numFmtId="41" fontId="22" fillId="0" borderId="2" xfId="0" applyNumberFormat="1" applyFont="1" applyFill="1" applyBorder="1" applyAlignment="1" applyProtection="1">
      <alignment horizontal="right" vertical="center"/>
    </xf>
    <xf numFmtId="41" fontId="22" fillId="0" borderId="14" xfId="0" applyNumberFormat="1" applyFont="1" applyFill="1" applyBorder="1" applyAlignment="1" applyProtection="1">
      <alignment horizontal="right" vertical="center"/>
    </xf>
    <xf numFmtId="0" fontId="21" fillId="0" borderId="22" xfId="0" applyFont="1" applyFill="1" applyBorder="1" applyAlignment="1" applyProtection="1">
      <alignment horizontal="center" vertical="center"/>
    </xf>
    <xf numFmtId="0" fontId="21" fillId="0" borderId="23" xfId="0" applyFont="1" applyFill="1" applyBorder="1" applyAlignment="1" applyProtection="1">
      <alignment horizontal="distributed" vertical="center"/>
    </xf>
    <xf numFmtId="41" fontId="21" fillId="0" borderId="22" xfId="0" applyNumberFormat="1" applyFont="1" applyFill="1" applyBorder="1" applyAlignment="1" applyProtection="1">
      <alignment horizontal="right" vertical="center"/>
    </xf>
    <xf numFmtId="41" fontId="21" fillId="0" borderId="24" xfId="0" applyNumberFormat="1" applyFont="1" applyFill="1" applyBorder="1" applyAlignment="1" applyProtection="1">
      <alignment horizontal="right" vertical="center"/>
    </xf>
    <xf numFmtId="0" fontId="21" fillId="0" borderId="22" xfId="0" applyFont="1" applyFill="1" applyBorder="1" applyAlignment="1">
      <alignment horizontal="center" vertical="center"/>
    </xf>
    <xf numFmtId="41" fontId="21" fillId="0" borderId="25" xfId="0" applyNumberFormat="1" applyFont="1" applyFill="1" applyBorder="1" applyAlignment="1" applyProtection="1">
      <alignment horizontal="right" vertical="center"/>
    </xf>
    <xf numFmtId="41" fontId="22" fillId="0" borderId="14" xfId="0" applyNumberFormat="1" applyFont="1" applyFill="1" applyBorder="1" applyAlignment="1">
      <alignment vertical="center"/>
    </xf>
    <xf numFmtId="41" fontId="22" fillId="2" borderId="2" xfId="0" applyNumberFormat="1" applyFont="1" applyFill="1" applyBorder="1" applyAlignment="1" applyProtection="1">
      <alignment horizontal="right" vertical="center"/>
    </xf>
    <xf numFmtId="41" fontId="22" fillId="2" borderId="14" xfId="0" applyNumberFormat="1" applyFont="1" applyFill="1" applyBorder="1" applyAlignment="1" applyProtection="1">
      <alignment horizontal="right" vertical="center"/>
    </xf>
    <xf numFmtId="41" fontId="22" fillId="2" borderId="0" xfId="0" applyNumberFormat="1" applyFont="1" applyFill="1" applyBorder="1" applyAlignment="1" applyProtection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 applyProtection="1">
      <alignment horizontal="distributed" vertical="center"/>
    </xf>
    <xf numFmtId="0" fontId="21" fillId="0" borderId="22" xfId="0" applyFont="1" applyFill="1" applyBorder="1" applyAlignment="1">
      <alignment vertical="center"/>
    </xf>
    <xf numFmtId="0" fontId="22" fillId="0" borderId="2" xfId="0" applyFont="1" applyFill="1" applyBorder="1" applyAlignment="1" applyProtection="1">
      <alignment horizontal="center" vertical="center"/>
    </xf>
    <xf numFmtId="0" fontId="21" fillId="0" borderId="18" xfId="0" applyFont="1" applyFill="1" applyBorder="1" applyAlignment="1" applyProtection="1">
      <alignment horizontal="center" vertical="center" textRotation="255"/>
    </xf>
    <xf numFmtId="0" fontId="21" fillId="0" borderId="19" xfId="0" applyFont="1" applyFill="1" applyBorder="1" applyAlignment="1" applyProtection="1">
      <alignment horizontal="distributed" vertical="center"/>
    </xf>
    <xf numFmtId="41" fontId="21" fillId="0" borderId="20" xfId="0" applyNumberFormat="1" applyFont="1" applyFill="1" applyBorder="1" applyAlignment="1" applyProtection="1">
      <alignment horizontal="right" vertical="center"/>
    </xf>
    <xf numFmtId="41" fontId="21" fillId="0" borderId="21" xfId="0" applyNumberFormat="1" applyFont="1" applyFill="1" applyBorder="1" applyAlignment="1" applyProtection="1">
      <alignment horizontal="right" vertical="center"/>
    </xf>
    <xf numFmtId="41" fontId="21" fillId="0" borderId="18" xfId="0" applyNumberFormat="1" applyFont="1" applyFill="1" applyBorder="1" applyAlignment="1" applyProtection="1">
      <alignment horizontal="right" vertical="center"/>
    </xf>
    <xf numFmtId="0" fontId="21" fillId="0" borderId="26" xfId="0" applyFont="1" applyFill="1" applyBorder="1" applyAlignment="1" applyProtection="1">
      <alignment horizontal="center" vertical="center" textRotation="255"/>
    </xf>
    <xf numFmtId="0" fontId="21" fillId="0" borderId="27" xfId="0" applyFont="1" applyFill="1" applyBorder="1" applyAlignment="1" applyProtection="1">
      <alignment horizontal="distributed" vertical="center"/>
    </xf>
    <xf numFmtId="41" fontId="21" fillId="0" borderId="27" xfId="0" applyNumberFormat="1" applyFont="1" applyFill="1" applyBorder="1" applyAlignment="1" applyProtection="1">
      <alignment horizontal="right" vertical="center"/>
    </xf>
    <xf numFmtId="41" fontId="21" fillId="0" borderId="28" xfId="0" applyNumberFormat="1" applyFont="1" applyFill="1" applyBorder="1" applyAlignment="1" applyProtection="1">
      <alignment horizontal="right" vertical="center"/>
    </xf>
    <xf numFmtId="0" fontId="21" fillId="0" borderId="2" xfId="0" applyFont="1" applyFill="1" applyBorder="1" applyAlignment="1" applyProtection="1">
      <alignment horizontal="center" vertical="center" textRotation="255"/>
    </xf>
    <xf numFmtId="0" fontId="21" fillId="0" borderId="18" xfId="0" applyFont="1" applyFill="1" applyBorder="1" applyAlignment="1">
      <alignment horizontal="center" vertical="center" textRotation="255"/>
    </xf>
    <xf numFmtId="0" fontId="21" fillId="0" borderId="22" xfId="0" applyFont="1" applyFill="1" applyBorder="1" applyAlignment="1">
      <alignment horizontal="center" vertical="center" textRotation="255"/>
    </xf>
    <xf numFmtId="0" fontId="21" fillId="0" borderId="26" xfId="0" applyFont="1" applyFill="1" applyBorder="1" applyAlignment="1">
      <alignment vertical="center"/>
    </xf>
    <xf numFmtId="41" fontId="21" fillId="0" borderId="26" xfId="0" applyNumberFormat="1" applyFont="1" applyFill="1" applyBorder="1" applyAlignment="1" applyProtection="1">
      <alignment horizontal="right" vertical="center"/>
    </xf>
    <xf numFmtId="41" fontId="21" fillId="0" borderId="29" xfId="0" applyNumberFormat="1" applyFont="1" applyFill="1" applyBorder="1" applyAlignment="1" applyProtection="1">
      <alignment horizontal="right" vertical="center"/>
    </xf>
    <xf numFmtId="0" fontId="21" fillId="0" borderId="18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center" vertical="center" textRotation="255"/>
    </xf>
    <xf numFmtId="0" fontId="21" fillId="0" borderId="22" xfId="0" applyFont="1" applyFill="1" applyBorder="1" applyAlignment="1" applyProtection="1">
      <alignment horizontal="center" vertical="center" textRotation="255"/>
    </xf>
    <xf numFmtId="41" fontId="21" fillId="0" borderId="24" xfId="0" quotePrefix="1" applyNumberFormat="1" applyFont="1" applyFill="1" applyBorder="1" applyAlignment="1" applyProtection="1">
      <alignment horizontal="right" vertical="center"/>
    </xf>
    <xf numFmtId="41" fontId="21" fillId="0" borderId="22" xfId="0" quotePrefix="1" applyNumberFormat="1" applyFont="1" applyFill="1" applyBorder="1" applyAlignment="1" applyProtection="1">
      <alignment horizontal="right" vertical="center"/>
    </xf>
    <xf numFmtId="0" fontId="21" fillId="0" borderId="30" xfId="0" applyFont="1" applyFill="1" applyBorder="1" applyAlignment="1" applyProtection="1">
      <alignment horizontal="center" vertical="center" textRotation="255"/>
    </xf>
    <xf numFmtId="0" fontId="21" fillId="0" borderId="31" xfId="0" applyFont="1" applyFill="1" applyBorder="1" applyAlignment="1" applyProtection="1">
      <alignment horizontal="distributed" vertical="center"/>
    </xf>
    <xf numFmtId="41" fontId="21" fillId="0" borderId="30" xfId="0" quotePrefix="1" applyNumberFormat="1" applyFont="1" applyFill="1" applyBorder="1" applyAlignment="1" applyProtection="1">
      <alignment horizontal="right" vertical="center"/>
    </xf>
    <xf numFmtId="41" fontId="21" fillId="0" borderId="32" xfId="0" quotePrefix="1" applyNumberFormat="1" applyFont="1" applyFill="1" applyBorder="1" applyAlignment="1" applyProtection="1">
      <alignment horizontal="right" vertical="center"/>
    </xf>
    <xf numFmtId="41" fontId="21" fillId="0" borderId="31" xfId="0" applyNumberFormat="1" applyFont="1" applyFill="1" applyBorder="1" applyAlignment="1" applyProtection="1">
      <alignment horizontal="right" vertical="center"/>
    </xf>
    <xf numFmtId="41" fontId="21" fillId="0" borderId="30" xfId="0" applyNumberFormat="1" applyFont="1" applyFill="1" applyBorder="1" applyAlignment="1" applyProtection="1">
      <alignment horizontal="right" vertical="center"/>
    </xf>
    <xf numFmtId="41" fontId="19" fillId="0" borderId="11" xfId="0" applyNumberFormat="1" applyFont="1" applyFill="1" applyBorder="1" applyAlignment="1" applyProtection="1">
      <alignment horizontal="right" vertical="center"/>
    </xf>
    <xf numFmtId="41" fontId="19" fillId="0" borderId="12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Border="1" applyAlignment="1">
      <alignment horizontal="distributed" vertical="center"/>
    </xf>
    <xf numFmtId="0" fontId="21" fillId="0" borderId="18" xfId="0" applyFont="1" applyFill="1" applyBorder="1" applyAlignment="1">
      <alignment horizontal="center" vertical="center"/>
    </xf>
    <xf numFmtId="0" fontId="22" fillId="0" borderId="26" xfId="0" applyFont="1" applyFill="1" applyBorder="1" applyAlignment="1" applyProtection="1">
      <alignment horizontal="center" vertical="center"/>
    </xf>
    <xf numFmtId="177" fontId="6" fillId="0" borderId="0" xfId="0" quotePrefix="1" applyNumberFormat="1" applyFont="1" applyFill="1" applyBorder="1" applyAlignment="1" applyProtection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41" fontId="20" fillId="0" borderId="0" xfId="0" applyNumberFormat="1" applyFont="1" applyFill="1" applyAlignment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vertical="center"/>
    </xf>
    <xf numFmtId="41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 applyProtection="1">
      <alignment vertical="center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 applyProtection="1">
      <alignment horizontal="right" vertical="center"/>
    </xf>
    <xf numFmtId="0" fontId="21" fillId="0" borderId="8" xfId="0" applyFont="1" applyFill="1" applyBorder="1" applyAlignment="1">
      <alignment vertical="center"/>
    </xf>
    <xf numFmtId="0" fontId="21" fillId="0" borderId="4" xfId="0" applyFont="1" applyFill="1" applyBorder="1" applyAlignment="1">
      <alignment vertical="center"/>
    </xf>
    <xf numFmtId="41" fontId="21" fillId="0" borderId="7" xfId="0" applyNumberFormat="1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 applyProtection="1">
      <alignment horizontal="left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41" fontId="21" fillId="0" borderId="2" xfId="0" applyNumberFormat="1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41" fontId="21" fillId="0" borderId="11" xfId="0" applyNumberFormat="1" applyFont="1" applyFill="1" applyBorder="1" applyAlignment="1" applyProtection="1">
      <alignment horizontal="center" vertical="center"/>
    </xf>
    <xf numFmtId="0" fontId="21" fillId="0" borderId="15" xfId="0" applyFont="1" applyFill="1" applyBorder="1" applyAlignment="1" applyProtection="1">
      <alignment horizontal="center" vertical="center"/>
    </xf>
    <xf numFmtId="41" fontId="21" fillId="0" borderId="8" xfId="0" applyNumberFormat="1" applyFont="1" applyFill="1" applyBorder="1" applyAlignment="1" applyProtection="1">
      <alignment vertical="center"/>
    </xf>
    <xf numFmtId="41" fontId="21" fillId="0" borderId="10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>
      <alignment vertical="center"/>
    </xf>
    <xf numFmtId="41" fontId="21" fillId="0" borderId="2" xfId="0" applyNumberFormat="1" applyFont="1" applyFill="1" applyBorder="1" applyAlignment="1" applyProtection="1">
      <alignment vertical="center"/>
    </xf>
    <xf numFmtId="41" fontId="21" fillId="0" borderId="14" xfId="0" applyNumberFormat="1" applyFont="1" applyFill="1" applyBorder="1" applyAlignment="1" applyProtection="1">
      <alignment vertical="center"/>
    </xf>
    <xf numFmtId="41" fontId="21" fillId="0" borderId="10" xfId="0" applyNumberFormat="1" applyFont="1" applyFill="1" applyBorder="1" applyAlignment="1" applyProtection="1">
      <alignment horizontal="right" vertical="center"/>
    </xf>
    <xf numFmtId="41" fontId="23" fillId="0" borderId="12" xfId="0" applyNumberFormat="1" applyFont="1" applyFill="1" applyBorder="1" applyAlignment="1" applyProtection="1">
      <alignment vertical="center"/>
    </xf>
    <xf numFmtId="41" fontId="23" fillId="0" borderId="12" xfId="0" applyNumberFormat="1" applyFont="1" applyFill="1" applyBorder="1" applyAlignment="1" applyProtection="1">
      <alignment vertical="center" shrinkToFit="1"/>
    </xf>
    <xf numFmtId="0" fontId="25" fillId="0" borderId="0" xfId="0" applyFont="1" applyFill="1" applyBorder="1" applyAlignment="1">
      <alignment vertical="center"/>
    </xf>
    <xf numFmtId="41" fontId="23" fillId="0" borderId="12" xfId="0" applyNumberFormat="1" applyFont="1" applyFill="1" applyBorder="1" applyAlignment="1" applyProtection="1">
      <alignment horizontal="right" vertical="center"/>
    </xf>
    <xf numFmtId="41" fontId="22" fillId="0" borderId="14" xfId="0" applyNumberFormat="1" applyFont="1" applyFill="1" applyBorder="1" applyAlignment="1" applyProtection="1">
      <alignment vertical="center"/>
    </xf>
    <xf numFmtId="0" fontId="26" fillId="0" borderId="14" xfId="0" applyFont="1" applyFill="1" applyBorder="1" applyAlignment="1">
      <alignment vertical="center"/>
    </xf>
    <xf numFmtId="41" fontId="22" fillId="0" borderId="2" xfId="0" applyNumberFormat="1" applyFont="1" applyFill="1" applyBorder="1" applyAlignment="1" applyProtection="1">
      <alignment vertical="center"/>
    </xf>
    <xf numFmtId="41" fontId="22" fillId="0" borderId="2" xfId="0" applyNumberFormat="1" applyFont="1" applyFill="1" applyBorder="1" applyAlignment="1" applyProtection="1">
      <alignment vertical="center" shrinkToFit="1"/>
    </xf>
    <xf numFmtId="41" fontId="22" fillId="0" borderId="8" xfId="0" applyNumberFormat="1" applyFont="1" applyFill="1" applyBorder="1" applyAlignment="1" applyProtection="1">
      <alignment vertical="center"/>
    </xf>
    <xf numFmtId="41" fontId="21" fillId="0" borderId="24" xfId="0" applyNumberFormat="1" applyFont="1" applyFill="1" applyBorder="1" applyAlignment="1" applyProtection="1">
      <alignment vertical="center"/>
    </xf>
    <xf numFmtId="41" fontId="21" fillId="0" borderId="24" xfId="0" applyNumberFormat="1" applyFont="1" applyFill="1" applyBorder="1" applyAlignment="1">
      <alignment vertical="center"/>
    </xf>
    <xf numFmtId="41" fontId="21" fillId="0" borderId="28" xfId="0" applyNumberFormat="1" applyFont="1" applyFill="1" applyBorder="1" applyAlignment="1" applyProtection="1">
      <alignment vertical="center"/>
    </xf>
    <xf numFmtId="41" fontId="21" fillId="0" borderId="28" xfId="0" quotePrefix="1" applyNumberFormat="1" applyFont="1" applyFill="1" applyBorder="1" applyAlignment="1" applyProtection="1">
      <alignment horizontal="right" vertical="center"/>
    </xf>
    <xf numFmtId="41" fontId="21" fillId="0" borderId="28" xfId="0" applyNumberFormat="1" applyFont="1" applyFill="1" applyBorder="1" applyAlignment="1">
      <alignment vertical="center"/>
    </xf>
    <xf numFmtId="177" fontId="21" fillId="0" borderId="18" xfId="0" applyNumberFormat="1" applyFont="1" applyFill="1" applyBorder="1" applyAlignment="1">
      <alignment vertical="center"/>
    </xf>
    <xf numFmtId="177" fontId="21" fillId="0" borderId="19" xfId="0" applyNumberFormat="1" applyFont="1" applyFill="1" applyBorder="1" applyAlignment="1" applyProtection="1">
      <alignment horizontal="distributed" vertical="center"/>
    </xf>
    <xf numFmtId="177" fontId="21" fillId="0" borderId="20" xfId="0" quotePrefix="1" applyNumberFormat="1" applyFont="1" applyFill="1" applyBorder="1" applyAlignment="1">
      <alignment horizontal="right" vertical="center"/>
    </xf>
    <xf numFmtId="177" fontId="21" fillId="0" borderId="20" xfId="0" applyNumberFormat="1" applyFont="1" applyFill="1" applyBorder="1" applyAlignment="1" applyProtection="1">
      <alignment horizontal="right" vertical="center"/>
    </xf>
    <xf numFmtId="177" fontId="21" fillId="0" borderId="20" xfId="0" applyNumberFormat="1" applyFont="1" applyFill="1" applyBorder="1" applyAlignment="1" applyProtection="1">
      <alignment vertical="center"/>
    </xf>
    <xf numFmtId="177" fontId="21" fillId="0" borderId="20" xfId="0" quotePrefix="1" applyNumberFormat="1" applyFont="1" applyFill="1" applyBorder="1" applyAlignment="1" applyProtection="1">
      <alignment horizontal="right" vertical="center"/>
    </xf>
    <xf numFmtId="177" fontId="18" fillId="0" borderId="14" xfId="0" applyNumberFormat="1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41" fontId="22" fillId="0" borderId="28" xfId="0" applyNumberFormat="1" applyFont="1" applyFill="1" applyBorder="1" applyAlignment="1" applyProtection="1">
      <alignment vertical="center"/>
    </xf>
    <xf numFmtId="41" fontId="22" fillId="0" borderId="28" xfId="0" applyNumberFormat="1" applyFont="1" applyFill="1" applyBorder="1" applyAlignment="1" applyProtection="1">
      <alignment horizontal="right" vertical="center"/>
    </xf>
    <xf numFmtId="41" fontId="22" fillId="2" borderId="14" xfId="0" applyNumberFormat="1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vertical="center"/>
    </xf>
    <xf numFmtId="41" fontId="21" fillId="0" borderId="20" xfId="0" applyNumberFormat="1" applyFont="1" applyFill="1" applyBorder="1" applyAlignment="1" applyProtection="1">
      <alignment vertical="center"/>
    </xf>
    <xf numFmtId="41" fontId="21" fillId="0" borderId="20" xfId="0" quotePrefix="1" applyNumberFormat="1" applyFont="1" applyFill="1" applyBorder="1" applyAlignment="1" applyProtection="1">
      <alignment horizontal="right" vertical="center"/>
    </xf>
    <xf numFmtId="41" fontId="21" fillId="0" borderId="20" xfId="0" applyNumberFormat="1" applyFont="1" applyFill="1" applyBorder="1" applyAlignment="1">
      <alignment vertical="center"/>
    </xf>
    <xf numFmtId="0" fontId="26" fillId="2" borderId="14" xfId="0" applyFont="1" applyFill="1" applyBorder="1" applyAlignment="1">
      <alignment vertical="center"/>
    </xf>
    <xf numFmtId="0" fontId="21" fillId="0" borderId="2" xfId="0" applyFont="1" applyFill="1" applyBorder="1" applyAlignment="1" applyProtection="1">
      <alignment vertical="center"/>
    </xf>
    <xf numFmtId="41" fontId="21" fillId="0" borderId="14" xfId="0" quotePrefix="1" applyNumberFormat="1" applyFont="1" applyFill="1" applyBorder="1" applyAlignment="1" applyProtection="1">
      <alignment horizontal="right" vertical="center"/>
    </xf>
    <xf numFmtId="41" fontId="21" fillId="0" borderId="14" xfId="0" applyNumberFormat="1" applyFont="1" applyFill="1" applyBorder="1" applyAlignment="1">
      <alignment vertical="center"/>
    </xf>
    <xf numFmtId="0" fontId="21" fillId="0" borderId="30" xfId="0" applyFont="1" applyFill="1" applyBorder="1" applyAlignment="1">
      <alignment vertical="center"/>
    </xf>
    <xf numFmtId="41" fontId="21" fillId="0" borderId="32" xfId="0" applyNumberFormat="1" applyFont="1" applyFill="1" applyBorder="1" applyAlignment="1" applyProtection="1">
      <alignment vertical="center"/>
    </xf>
    <xf numFmtId="41" fontId="21" fillId="0" borderId="32" xfId="0" applyNumberFormat="1" applyFont="1" applyFill="1" applyBorder="1" applyAlignment="1" applyProtection="1">
      <alignment horizontal="right" vertical="center"/>
    </xf>
    <xf numFmtId="41" fontId="21" fillId="0" borderId="3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center" vertical="center"/>
    </xf>
    <xf numFmtId="0" fontId="21" fillId="0" borderId="7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1" fillId="0" borderId="9" xfId="0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/>
    </xf>
    <xf numFmtId="41" fontId="21" fillId="0" borderId="0" xfId="0" applyNumberFormat="1" applyFont="1" applyFill="1" applyBorder="1" applyAlignment="1" applyProtection="1">
      <alignment vertical="center"/>
    </xf>
    <xf numFmtId="41" fontId="21" fillId="0" borderId="8" xfId="0" quotePrefix="1" applyNumberFormat="1" applyFont="1" applyFill="1" applyBorder="1" applyAlignment="1" applyProtection="1">
      <alignment horizontal="right" vertical="center"/>
    </xf>
    <xf numFmtId="41" fontId="21" fillId="0" borderId="2" xfId="0" quotePrefix="1" applyNumberFormat="1" applyFont="1" applyFill="1" applyBorder="1" applyAlignment="1" applyProtection="1">
      <alignment horizontal="right" vertical="center"/>
    </xf>
    <xf numFmtId="41" fontId="18" fillId="0" borderId="14" xfId="0" applyNumberFormat="1" applyFont="1" applyFill="1" applyBorder="1" applyAlignment="1" applyProtection="1">
      <alignment vertical="center"/>
    </xf>
    <xf numFmtId="41" fontId="26" fillId="0" borderId="14" xfId="0" applyNumberFormat="1" applyFont="1" applyFill="1" applyBorder="1" applyAlignment="1" applyProtection="1">
      <alignment vertical="center"/>
    </xf>
    <xf numFmtId="41" fontId="22" fillId="0" borderId="36" xfId="0" applyNumberFormat="1" applyFont="1" applyFill="1" applyBorder="1" applyAlignment="1" applyProtection="1">
      <alignment vertical="center"/>
    </xf>
    <xf numFmtId="41" fontId="22" fillId="0" borderId="35" xfId="0" applyNumberFormat="1" applyFont="1" applyFill="1" applyBorder="1" applyAlignment="1" applyProtection="1">
      <alignment vertical="center"/>
    </xf>
    <xf numFmtId="41" fontId="22" fillId="0" borderId="35" xfId="0" applyNumberFormat="1" applyFont="1" applyFill="1" applyBorder="1" applyAlignment="1" applyProtection="1">
      <alignment horizontal="right" vertical="center"/>
    </xf>
    <xf numFmtId="41" fontId="21" fillId="0" borderId="3" xfId="0" applyNumberFormat="1" applyFont="1" applyFill="1" applyBorder="1" applyAlignment="1" applyProtection="1">
      <alignment vertical="center"/>
    </xf>
    <xf numFmtId="0" fontId="21" fillId="0" borderId="0" xfId="0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 applyProtection="1">
      <alignment horizontal="right" vertical="center"/>
    </xf>
    <xf numFmtId="41" fontId="18" fillId="0" borderId="14" xfId="0" applyNumberFormat="1" applyFont="1" applyFill="1" applyBorder="1" applyAlignment="1" applyProtection="1">
      <alignment horizontal="right" vertical="center"/>
    </xf>
    <xf numFmtId="176" fontId="21" fillId="0" borderId="0" xfId="0" applyNumberFormat="1" applyFont="1" applyFill="1" applyAlignment="1">
      <alignment vertical="center"/>
    </xf>
    <xf numFmtId="176" fontId="21" fillId="0" borderId="2" xfId="0" applyNumberFormat="1" applyFont="1" applyFill="1" applyBorder="1" applyAlignment="1" applyProtection="1">
      <alignment vertical="center"/>
    </xf>
    <xf numFmtId="178" fontId="21" fillId="0" borderId="2" xfId="0" applyNumberFormat="1" applyFont="1" applyFill="1" applyBorder="1" applyAlignment="1" applyProtection="1">
      <alignment vertical="center"/>
    </xf>
    <xf numFmtId="178" fontId="21" fillId="0" borderId="14" xfId="0" applyNumberFormat="1" applyFont="1" applyFill="1" applyBorder="1" applyAlignment="1" applyProtection="1">
      <alignment vertical="center"/>
    </xf>
    <xf numFmtId="178" fontId="21" fillId="0" borderId="14" xfId="0" quotePrefix="1" applyNumberFormat="1" applyFont="1" applyFill="1" applyBorder="1" applyAlignment="1" applyProtection="1">
      <alignment vertical="center"/>
    </xf>
    <xf numFmtId="178" fontId="21" fillId="0" borderId="2" xfId="0" quotePrefix="1" applyNumberFormat="1" applyFont="1" applyFill="1" applyBorder="1" applyAlignment="1" applyProtection="1">
      <alignment vertical="center"/>
    </xf>
    <xf numFmtId="178" fontId="21" fillId="0" borderId="2" xfId="0" applyNumberFormat="1" applyFont="1" applyFill="1" applyBorder="1" applyAlignment="1" applyProtection="1">
      <alignment horizontal="right" vertical="center"/>
    </xf>
    <xf numFmtId="176" fontId="21" fillId="0" borderId="2" xfId="0" applyNumberFormat="1" applyFont="1" applyFill="1" applyBorder="1" applyAlignment="1" applyProtection="1">
      <alignment horizontal="right" vertical="center"/>
    </xf>
    <xf numFmtId="176" fontId="21" fillId="0" borderId="2" xfId="0" quotePrefix="1" applyNumberFormat="1" applyFont="1" applyFill="1" applyBorder="1" applyAlignment="1" applyProtection="1">
      <alignment horizontal="right" vertical="center"/>
    </xf>
    <xf numFmtId="176" fontId="21" fillId="0" borderId="14" xfId="0" quotePrefix="1" applyNumberFormat="1" applyFont="1" applyFill="1" applyBorder="1" applyAlignment="1" applyProtection="1">
      <alignment horizontal="right" vertical="center"/>
    </xf>
    <xf numFmtId="176" fontId="21" fillId="0" borderId="3" xfId="0" applyNumberFormat="1" applyFont="1" applyFill="1" applyBorder="1" applyAlignment="1" applyProtection="1">
      <alignment vertical="center"/>
    </xf>
    <xf numFmtId="41" fontId="21" fillId="0" borderId="23" xfId="0" applyNumberFormat="1" applyFont="1" applyFill="1" applyBorder="1" applyAlignment="1" applyProtection="1">
      <alignment vertical="center"/>
    </xf>
    <xf numFmtId="41" fontId="21" fillId="0" borderId="22" xfId="0" applyNumberFormat="1" applyFont="1" applyFill="1" applyBorder="1" applyAlignment="1" applyProtection="1">
      <alignment vertical="center"/>
    </xf>
    <xf numFmtId="0" fontId="21" fillId="0" borderId="25" xfId="0" applyFont="1" applyFill="1" applyBorder="1" applyAlignment="1">
      <alignment horizontal="center" vertical="center"/>
    </xf>
    <xf numFmtId="41" fontId="18" fillId="0" borderId="14" xfId="0" quotePrefix="1" applyNumberFormat="1" applyFont="1" applyFill="1" applyBorder="1" applyAlignment="1" applyProtection="1">
      <alignment horizontal="right" vertical="center"/>
    </xf>
    <xf numFmtId="41" fontId="21" fillId="0" borderId="25" xfId="0" applyNumberFormat="1" applyFont="1" applyFill="1" applyBorder="1" applyAlignment="1" applyProtection="1">
      <alignment vertical="center"/>
    </xf>
    <xf numFmtId="41" fontId="26" fillId="0" borderId="14" xfId="0" applyNumberFormat="1" applyFont="1" applyFill="1" applyBorder="1" applyAlignment="1" applyProtection="1">
      <alignment horizontal="right" vertical="center"/>
    </xf>
    <xf numFmtId="41" fontId="22" fillId="2" borderId="2" xfId="0" applyNumberFormat="1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center" vertical="center" textRotation="255"/>
    </xf>
    <xf numFmtId="0" fontId="21" fillId="0" borderId="25" xfId="0" applyFont="1" applyFill="1" applyBorder="1" applyAlignment="1" applyProtection="1">
      <alignment horizontal="center" vertical="center" textRotation="255"/>
    </xf>
    <xf numFmtId="41" fontId="22" fillId="2" borderId="3" xfId="0" applyNumberFormat="1" applyFont="1" applyFill="1" applyBorder="1" applyAlignment="1" applyProtection="1">
      <alignment vertical="center"/>
    </xf>
    <xf numFmtId="41" fontId="22" fillId="2" borderId="0" xfId="0" applyNumberFormat="1" applyFont="1" applyFill="1" applyBorder="1" applyAlignment="1" applyProtection="1">
      <alignment vertical="center"/>
    </xf>
    <xf numFmtId="41" fontId="21" fillId="0" borderId="19" xfId="0" applyNumberFormat="1" applyFont="1" applyFill="1" applyBorder="1" applyAlignment="1" applyProtection="1">
      <alignment vertical="center"/>
    </xf>
    <xf numFmtId="41" fontId="21" fillId="0" borderId="21" xfId="0" applyNumberFormat="1" applyFont="1" applyFill="1" applyBorder="1" applyAlignment="1" applyProtection="1">
      <alignment vertical="center"/>
    </xf>
    <xf numFmtId="41" fontId="21" fillId="0" borderId="18" xfId="0" applyNumberFormat="1" applyFont="1" applyFill="1" applyBorder="1" applyAlignment="1" applyProtection="1">
      <alignment vertical="center"/>
    </xf>
    <xf numFmtId="0" fontId="21" fillId="0" borderId="21" xfId="0" applyFont="1" applyFill="1" applyBorder="1" applyAlignment="1">
      <alignment horizontal="center" vertical="center" textRotation="255"/>
    </xf>
    <xf numFmtId="41" fontId="21" fillId="0" borderId="18" xfId="0" quotePrefix="1" applyNumberFormat="1" applyFont="1" applyFill="1" applyBorder="1" applyAlignment="1" applyProtection="1">
      <alignment horizontal="right" vertical="center"/>
    </xf>
    <xf numFmtId="41" fontId="21" fillId="0" borderId="27" xfId="0" applyNumberFormat="1" applyFont="1" applyFill="1" applyBorder="1" applyAlignment="1" applyProtection="1">
      <alignment vertical="center"/>
    </xf>
    <xf numFmtId="41" fontId="21" fillId="0" borderId="29" xfId="0" applyNumberFormat="1" applyFont="1" applyFill="1" applyBorder="1" applyAlignment="1" applyProtection="1">
      <alignment vertical="center"/>
    </xf>
    <xf numFmtId="0" fontId="21" fillId="0" borderId="29" xfId="0" applyFont="1" applyFill="1" applyBorder="1" applyAlignment="1">
      <alignment horizontal="center" vertical="center" textRotation="255"/>
    </xf>
    <xf numFmtId="41" fontId="21" fillId="0" borderId="26" xfId="0" quotePrefix="1" applyNumberFormat="1" applyFont="1" applyFill="1" applyBorder="1" applyAlignment="1" applyProtection="1">
      <alignment horizontal="right" vertical="center"/>
    </xf>
    <xf numFmtId="41" fontId="26" fillId="0" borderId="14" xfId="0" quotePrefix="1" applyNumberFormat="1" applyFont="1" applyFill="1" applyBorder="1" applyAlignment="1" applyProtection="1">
      <alignment horizontal="right" vertical="center"/>
    </xf>
    <xf numFmtId="41" fontId="21" fillId="0" borderId="0" xfId="0" quotePrefix="1" applyNumberFormat="1" applyFont="1" applyFill="1" applyBorder="1" applyAlignment="1" applyProtection="1">
      <alignment horizontal="right" vertical="center"/>
    </xf>
    <xf numFmtId="0" fontId="21" fillId="0" borderId="0" xfId="0" applyFont="1" applyFill="1" applyBorder="1" applyAlignment="1" applyProtection="1">
      <alignment horizontal="center" vertical="center"/>
    </xf>
    <xf numFmtId="41" fontId="29" fillId="0" borderId="14" xfId="0" applyNumberFormat="1" applyFont="1" applyBorder="1" applyAlignment="1">
      <alignment vertical="center" shrinkToFit="1"/>
    </xf>
    <xf numFmtId="41" fontId="29" fillId="0" borderId="0" xfId="0" applyNumberFormat="1" applyFont="1" applyAlignment="1">
      <alignment vertical="center" shrinkToFit="1"/>
    </xf>
    <xf numFmtId="41" fontId="30" fillId="0" borderId="18" xfId="0" applyNumberFormat="1" applyFont="1" applyFill="1" applyBorder="1" applyAlignment="1" applyProtection="1">
      <alignment vertical="center"/>
    </xf>
    <xf numFmtId="0" fontId="21" fillId="0" borderId="25" xfId="0" applyFont="1" applyFill="1" applyBorder="1" applyAlignment="1">
      <alignment horizontal="center" vertical="center" textRotation="255"/>
    </xf>
    <xf numFmtId="41" fontId="21" fillId="0" borderId="23" xfId="0" applyNumberFormat="1" applyFont="1" applyFill="1" applyBorder="1" applyAlignment="1" applyProtection="1">
      <alignment horizontal="right" vertical="center"/>
    </xf>
    <xf numFmtId="41" fontId="21" fillId="0" borderId="27" xfId="0" quotePrefix="1" applyNumberFormat="1" applyFont="1" applyFill="1" applyBorder="1" applyAlignment="1" applyProtection="1">
      <alignment horizontal="right" vertical="center"/>
    </xf>
    <xf numFmtId="41" fontId="21" fillId="0" borderId="21" xfId="0" quotePrefix="1" applyNumberFormat="1" applyFont="1" applyFill="1" applyBorder="1" applyAlignment="1" applyProtection="1">
      <alignment horizontal="right" vertical="center"/>
    </xf>
    <xf numFmtId="0" fontId="21" fillId="0" borderId="21" xfId="0" applyFont="1" applyFill="1" applyBorder="1" applyAlignment="1" applyProtection="1">
      <alignment horizontal="center" vertical="center" textRotation="255"/>
    </xf>
    <xf numFmtId="41" fontId="21" fillId="0" borderId="25" xfId="0" quotePrefix="1" applyNumberFormat="1" applyFont="1" applyFill="1" applyBorder="1" applyAlignment="1" applyProtection="1">
      <alignment horizontal="right" vertical="center"/>
    </xf>
    <xf numFmtId="41" fontId="21" fillId="0" borderId="26" xfId="0" applyNumberFormat="1" applyFont="1" applyFill="1" applyBorder="1" applyAlignment="1" applyProtection="1">
      <alignment vertical="center"/>
    </xf>
    <xf numFmtId="0" fontId="21" fillId="0" borderId="29" xfId="0" applyFont="1" applyFill="1" applyBorder="1" applyAlignment="1" applyProtection="1">
      <alignment horizontal="center" vertical="center" textRotation="255"/>
    </xf>
    <xf numFmtId="41" fontId="22" fillId="0" borderId="28" xfId="0" quotePrefix="1" applyNumberFormat="1" applyFont="1" applyFill="1" applyBorder="1" applyAlignment="1" applyProtection="1">
      <alignment horizontal="right" vertical="center"/>
    </xf>
    <xf numFmtId="41" fontId="21" fillId="0" borderId="19" xfId="0" quotePrefix="1" applyNumberFormat="1" applyFont="1" applyFill="1" applyBorder="1" applyAlignment="1" applyProtection="1">
      <alignment horizontal="right" vertical="center"/>
    </xf>
    <xf numFmtId="41" fontId="21" fillId="0" borderId="23" xfId="0" quotePrefix="1" applyNumberFormat="1" applyFont="1" applyFill="1" applyBorder="1" applyAlignment="1" applyProtection="1">
      <alignment horizontal="right" vertical="center"/>
    </xf>
    <xf numFmtId="41" fontId="21" fillId="0" borderId="29" xfId="0" quotePrefix="1" applyNumberFormat="1" applyFont="1" applyFill="1" applyBorder="1" applyAlignment="1" applyProtection="1">
      <alignment horizontal="right" vertical="center"/>
    </xf>
    <xf numFmtId="0" fontId="21" fillId="0" borderId="21" xfId="0" applyFont="1" applyFill="1" applyBorder="1" applyAlignment="1" applyProtection="1">
      <alignment vertical="center" textRotation="255"/>
    </xf>
    <xf numFmtId="0" fontId="21" fillId="0" borderId="25" xfId="0" applyFont="1" applyFill="1" applyBorder="1" applyAlignment="1" applyProtection="1">
      <alignment vertical="center" textRotation="255"/>
    </xf>
    <xf numFmtId="41" fontId="21" fillId="0" borderId="30" xfId="0" applyNumberFormat="1" applyFont="1" applyFill="1" applyBorder="1" applyAlignment="1" applyProtection="1">
      <alignment vertical="center"/>
    </xf>
    <xf numFmtId="0" fontId="21" fillId="0" borderId="33" xfId="0" applyFont="1" applyFill="1" applyBorder="1" applyAlignment="1" applyProtection="1">
      <alignment vertical="center" textRotation="255"/>
    </xf>
    <xf numFmtId="0" fontId="21" fillId="0" borderId="33" xfId="0" applyFont="1" applyFill="1" applyBorder="1" applyAlignment="1" applyProtection="1">
      <alignment horizontal="center" vertical="center" textRotation="255"/>
    </xf>
    <xf numFmtId="0" fontId="30" fillId="0" borderId="4" xfId="0" applyFont="1" applyFill="1" applyBorder="1" applyAlignment="1" applyProtection="1">
      <alignment vertical="center"/>
    </xf>
    <xf numFmtId="0" fontId="21" fillId="0" borderId="4" xfId="0" applyFont="1" applyFill="1" applyBorder="1" applyAlignment="1" applyProtection="1">
      <alignment vertical="center"/>
    </xf>
    <xf numFmtId="0" fontId="29" fillId="0" borderId="0" xfId="1" applyFont="1">
      <alignment vertical="center"/>
    </xf>
    <xf numFmtId="41" fontId="23" fillId="0" borderId="11" xfId="0" applyNumberFormat="1" applyFont="1" applyFill="1" applyBorder="1" applyAlignment="1" applyProtection="1">
      <alignment vertical="center"/>
    </xf>
    <xf numFmtId="0" fontId="25" fillId="0" borderId="14" xfId="0" applyFont="1" applyFill="1" applyBorder="1" applyAlignment="1">
      <alignment vertical="center"/>
    </xf>
    <xf numFmtId="41" fontId="23" fillId="0" borderId="11" xfId="0" applyNumberFormat="1" applyFont="1" applyFill="1" applyBorder="1" applyAlignment="1" applyProtection="1">
      <alignment horizontal="right" vertical="center"/>
    </xf>
    <xf numFmtId="41" fontId="23" fillId="0" borderId="14" xfId="0" applyNumberFormat="1" applyFont="1" applyFill="1" applyBorder="1" applyAlignment="1" applyProtection="1">
      <alignment vertical="center"/>
    </xf>
    <xf numFmtId="177" fontId="27" fillId="0" borderId="18" xfId="0" applyNumberFormat="1" applyFont="1" applyFill="1" applyBorder="1" applyAlignment="1">
      <alignment horizontal="center" vertical="center"/>
    </xf>
    <xf numFmtId="177" fontId="27" fillId="0" borderId="19" xfId="0" applyNumberFormat="1" applyFont="1" applyFill="1" applyBorder="1" applyAlignment="1" applyProtection="1">
      <alignment horizontal="distributed" vertical="center"/>
    </xf>
    <xf numFmtId="177" fontId="21" fillId="0" borderId="19" xfId="0" quotePrefix="1" applyNumberFormat="1" applyFont="1" applyFill="1" applyBorder="1" applyAlignment="1" applyProtection="1">
      <alignment horizontal="right" vertical="center"/>
    </xf>
    <xf numFmtId="177" fontId="21" fillId="0" borderId="18" xfId="0" quotePrefix="1" applyNumberFormat="1" applyFont="1" applyFill="1" applyBorder="1" applyAlignment="1" applyProtection="1">
      <alignment horizontal="right" vertical="center"/>
    </xf>
    <xf numFmtId="177" fontId="28" fillId="0" borderId="14" xfId="0" applyNumberFormat="1" applyFont="1" applyFill="1" applyBorder="1" applyAlignment="1">
      <alignment horizontal="right" vertical="center"/>
    </xf>
    <xf numFmtId="177" fontId="27" fillId="0" borderId="21" xfId="0" applyNumberFormat="1" applyFont="1" applyFill="1" applyBorder="1" applyAlignment="1">
      <alignment horizontal="center" vertical="center"/>
    </xf>
    <xf numFmtId="177" fontId="21" fillId="0" borderId="18" xfId="0" applyNumberFormat="1" applyFont="1" applyFill="1" applyBorder="1" applyAlignment="1" applyProtection="1">
      <alignment horizontal="right" vertical="center"/>
    </xf>
    <xf numFmtId="177" fontId="28" fillId="0" borderId="14" xfId="0" quotePrefix="1" applyNumberFormat="1" applyFont="1" applyFill="1" applyBorder="1" applyAlignment="1" applyProtection="1">
      <alignment horizontal="right" vertical="center"/>
    </xf>
    <xf numFmtId="177" fontId="28" fillId="0" borderId="14" xfId="0" applyNumberFormat="1" applyFont="1" applyFill="1" applyBorder="1" applyAlignment="1">
      <alignment vertical="center"/>
    </xf>
    <xf numFmtId="0" fontId="21" fillId="0" borderId="8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41" fontId="18" fillId="0" borderId="0" xfId="0" applyNumberFormat="1" applyFont="1" applyFill="1" applyBorder="1" applyAlignment="1">
      <alignment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vertical="center"/>
    </xf>
    <xf numFmtId="0" fontId="21" fillId="0" borderId="12" xfId="0" applyFont="1" applyFill="1" applyBorder="1" applyAlignment="1">
      <alignment vertical="center"/>
    </xf>
    <xf numFmtId="41" fontId="21" fillId="0" borderId="8" xfId="0" applyNumberFormat="1" applyFont="1" applyFill="1" applyBorder="1" applyAlignment="1" applyProtection="1">
      <alignment horizontal="right" vertical="center"/>
    </xf>
    <xf numFmtId="41" fontId="22" fillId="0" borderId="12" xfId="0" applyNumberFormat="1" applyFont="1" applyFill="1" applyBorder="1" applyAlignment="1" applyProtection="1">
      <alignment horizontal="right" vertical="center"/>
    </xf>
    <xf numFmtId="0" fontId="29" fillId="0" borderId="0" xfId="1" applyFont="1" applyAlignment="1">
      <alignment vertical="center" shrinkToFit="1"/>
    </xf>
    <xf numFmtId="41" fontId="22" fillId="2" borderId="14" xfId="0" quotePrefix="1" applyNumberFormat="1" applyFont="1" applyFill="1" applyBorder="1" applyAlignment="1" applyProtection="1">
      <alignment horizontal="right" vertical="center"/>
    </xf>
    <xf numFmtId="41" fontId="22" fillId="2" borderId="3" xfId="0" quotePrefix="1" applyNumberFormat="1" applyFont="1" applyFill="1" applyBorder="1" applyAlignment="1" applyProtection="1">
      <alignment horizontal="right" vertical="center"/>
    </xf>
    <xf numFmtId="41" fontId="22" fillId="0" borderId="20" xfId="0" quotePrefix="1" applyNumberFormat="1" applyFont="1" applyFill="1" applyBorder="1" applyAlignment="1" applyProtection="1">
      <alignment horizontal="right" vertical="center"/>
    </xf>
    <xf numFmtId="0" fontId="21" fillId="0" borderId="10" xfId="0" applyFont="1" applyFill="1" applyBorder="1" applyAlignment="1" applyProtection="1">
      <alignment horizontal="left" vertical="center"/>
    </xf>
    <xf numFmtId="0" fontId="22" fillId="0" borderId="11" xfId="0" applyFont="1" applyFill="1" applyBorder="1" applyAlignment="1" applyProtection="1">
      <alignment horizontal="left" vertical="center"/>
    </xf>
    <xf numFmtId="41" fontId="21" fillId="0" borderId="10" xfId="0" quotePrefix="1" applyNumberFormat="1" applyFont="1" applyFill="1" applyBorder="1" applyAlignment="1" applyProtection="1">
      <alignment horizontal="right" vertical="center"/>
    </xf>
    <xf numFmtId="41" fontId="21" fillId="0" borderId="15" xfId="0" quotePrefix="1" applyNumberFormat="1" applyFont="1" applyFill="1" applyBorder="1" applyAlignment="1" applyProtection="1">
      <alignment horizontal="right" vertical="center"/>
    </xf>
    <xf numFmtId="0" fontId="21" fillId="0" borderId="8" xfId="0" applyFont="1" applyFill="1" applyBorder="1" applyAlignment="1" applyProtection="1">
      <alignment horizontal="center" vertical="center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13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 applyProtection="1">
      <alignment horizontal="center" vertical="center"/>
    </xf>
    <xf numFmtId="41" fontId="21" fillId="0" borderId="9" xfId="0" applyNumberFormat="1" applyFont="1" applyFill="1" applyBorder="1" applyAlignment="1" applyProtection="1">
      <alignment horizontal="right" vertical="center"/>
    </xf>
    <xf numFmtId="41" fontId="21" fillId="0" borderId="4" xfId="0" applyNumberFormat="1" applyFont="1" applyFill="1" applyBorder="1" applyAlignment="1" applyProtection="1">
      <alignment horizontal="right" vertical="center"/>
    </xf>
    <xf numFmtId="41" fontId="22" fillId="0" borderId="11" xfId="0" applyNumberFormat="1" applyFont="1" applyFill="1" applyBorder="1" applyAlignment="1" applyProtection="1">
      <alignment horizontal="right" vertical="center"/>
    </xf>
    <xf numFmtId="41" fontId="22" fillId="0" borderId="1" xfId="0" applyNumberFormat="1" applyFont="1" applyFill="1" applyBorder="1" applyAlignment="1" applyProtection="1">
      <alignment horizontal="right" vertical="center"/>
    </xf>
    <xf numFmtId="41" fontId="22" fillId="0" borderId="13" xfId="0" applyNumberFormat="1" applyFont="1" applyFill="1" applyBorder="1" applyAlignment="1" applyProtection="1">
      <alignment horizontal="right" vertical="center"/>
    </xf>
    <xf numFmtId="41" fontId="21" fillId="0" borderId="9" xfId="0" quotePrefix="1" applyNumberFormat="1" applyFont="1" applyFill="1" applyBorder="1" applyAlignment="1" applyProtection="1">
      <alignment horizontal="right" vertical="center"/>
    </xf>
    <xf numFmtId="41" fontId="21" fillId="0" borderId="11" xfId="0" applyNumberFormat="1" applyFont="1" applyFill="1" applyBorder="1" applyAlignment="1" applyProtection="1">
      <alignment horizontal="right" vertical="center"/>
    </xf>
    <xf numFmtId="41" fontId="21" fillId="0" borderId="13" xfId="0" quotePrefix="1" applyNumberFormat="1" applyFont="1" applyFill="1" applyBorder="1" applyAlignment="1" applyProtection="1">
      <alignment horizontal="right" vertical="center"/>
    </xf>
    <xf numFmtId="41" fontId="21" fillId="0" borderId="13" xfId="0" applyNumberFormat="1" applyFont="1" applyFill="1" applyBorder="1" applyAlignment="1" applyProtection="1">
      <alignment horizontal="right" vertical="center"/>
    </xf>
    <xf numFmtId="41" fontId="22" fillId="0" borderId="13" xfId="0" quotePrefix="1" applyNumberFormat="1" applyFont="1" applyFill="1" applyBorder="1" applyAlignment="1" applyProtection="1">
      <alignment horizontal="right" vertical="center"/>
    </xf>
    <xf numFmtId="41" fontId="22" fillId="0" borderId="1" xfId="0" quotePrefix="1" applyNumberFormat="1" applyFont="1" applyFill="1" applyBorder="1" applyAlignment="1" applyProtection="1">
      <alignment horizontal="right" vertical="center"/>
    </xf>
    <xf numFmtId="41" fontId="21" fillId="0" borderId="1" xfId="0" applyNumberFormat="1" applyFont="1" applyFill="1" applyBorder="1" applyAlignment="1" applyProtection="1">
      <alignment horizontal="right" vertical="center"/>
    </xf>
    <xf numFmtId="41" fontId="22" fillId="0" borderId="8" xfId="0" applyNumberFormat="1" applyFont="1" applyFill="1" applyBorder="1" applyAlignment="1">
      <alignment horizontal="right" vertical="center"/>
    </xf>
    <xf numFmtId="41" fontId="21" fillId="0" borderId="8" xfId="0" applyNumberFormat="1" applyFont="1" applyFill="1" applyBorder="1" applyAlignment="1">
      <alignment horizontal="right" vertical="center"/>
    </xf>
    <xf numFmtId="41" fontId="21" fillId="0" borderId="4" xfId="0" applyNumberFormat="1" applyFont="1" applyFill="1" applyBorder="1" applyAlignment="1">
      <alignment horizontal="right" vertical="center"/>
    </xf>
    <xf numFmtId="41" fontId="22" fillId="0" borderId="11" xfId="0" applyNumberFormat="1" applyFont="1" applyFill="1" applyBorder="1" applyAlignment="1">
      <alignment horizontal="right" vertical="center"/>
    </xf>
    <xf numFmtId="41" fontId="22" fillId="0" borderId="1" xfId="0" applyNumberFormat="1" applyFont="1" applyFill="1" applyBorder="1" applyAlignment="1" applyProtection="1">
      <alignment vertical="center"/>
    </xf>
    <xf numFmtId="41" fontId="22" fillId="0" borderId="11" xfId="0" applyNumberFormat="1" applyFont="1" applyFill="1" applyBorder="1" applyAlignment="1" applyProtection="1">
      <alignment vertical="center"/>
    </xf>
    <xf numFmtId="41" fontId="22" fillId="0" borderId="13" xfId="0" applyNumberFormat="1" applyFont="1" applyFill="1" applyBorder="1" applyAlignment="1" applyProtection="1">
      <alignment vertical="center"/>
    </xf>
    <xf numFmtId="41" fontId="22" fillId="0" borderId="1" xfId="0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 applyProtection="1">
      <alignment horizontal="center" vertical="top"/>
    </xf>
    <xf numFmtId="0" fontId="22" fillId="0" borderId="12" xfId="0" applyFont="1" applyFill="1" applyBorder="1" applyAlignment="1" applyProtection="1">
      <alignment horizontal="center" vertical="top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21" fillId="0" borderId="34" xfId="0" applyFont="1" applyFill="1" applyBorder="1" applyAlignment="1" applyProtection="1">
      <alignment horizontal="center" vertical="center"/>
    </xf>
    <xf numFmtId="41" fontId="21" fillId="0" borderId="34" xfId="0" applyNumberFormat="1" applyFont="1" applyFill="1" applyBorder="1" applyAlignment="1" applyProtection="1">
      <alignment horizontal="right" vertical="center"/>
    </xf>
    <xf numFmtId="41" fontId="21" fillId="0" borderId="35" xfId="0" applyNumberFormat="1" applyFont="1" applyFill="1" applyBorder="1" applyAlignment="1" applyProtection="1">
      <alignment horizontal="right" vertical="center"/>
    </xf>
    <xf numFmtId="0" fontId="21" fillId="0" borderId="30" xfId="0" applyFont="1" applyFill="1" applyBorder="1" applyAlignment="1" applyProtection="1">
      <alignment horizontal="center" vertical="center"/>
    </xf>
    <xf numFmtId="0" fontId="23" fillId="0" borderId="16" xfId="0" applyFont="1" applyFill="1" applyBorder="1" applyAlignment="1" applyProtection="1">
      <alignment horizontal="center" vertical="center"/>
    </xf>
    <xf numFmtId="41" fontId="23" fillId="0" borderId="16" xfId="0" applyNumberFormat="1" applyFont="1" applyFill="1" applyBorder="1" applyAlignment="1" applyProtection="1">
      <alignment horizontal="right" vertical="center"/>
    </xf>
    <xf numFmtId="41" fontId="23" fillId="0" borderId="17" xfId="0" applyNumberFormat="1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left" vertical="center"/>
    </xf>
    <xf numFmtId="0" fontId="18" fillId="0" borderId="8" xfId="0" applyFont="1" applyFill="1" applyBorder="1" applyAlignment="1">
      <alignment vertical="center"/>
    </xf>
    <xf numFmtId="0" fontId="18" fillId="0" borderId="4" xfId="0" applyFont="1" applyFill="1" applyBorder="1" applyAlignment="1">
      <alignment vertical="center"/>
    </xf>
    <xf numFmtId="0" fontId="18" fillId="0" borderId="9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13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3" xfId="0" applyFont="1" applyFill="1" applyBorder="1" applyAlignment="1" applyProtection="1">
      <alignment horizontal="distributed" vertical="center"/>
    </xf>
    <xf numFmtId="0" fontId="18" fillId="0" borderId="13" xfId="0" applyFont="1" applyFill="1" applyBorder="1" applyAlignment="1">
      <alignment horizontal="distributed" vertical="center"/>
    </xf>
    <xf numFmtId="0" fontId="18" fillId="0" borderId="2" xfId="0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left" vertical="center"/>
    </xf>
    <xf numFmtId="0" fontId="18" fillId="0" borderId="18" xfId="0" applyFont="1" applyFill="1" applyBorder="1" applyAlignment="1">
      <alignment vertical="center"/>
    </xf>
    <xf numFmtId="0" fontId="21" fillId="0" borderId="19" xfId="0" applyFont="1" applyFill="1" applyBorder="1" applyAlignment="1" applyProtection="1">
      <alignment horizontal="right" vertical="center"/>
    </xf>
    <xf numFmtId="0" fontId="21" fillId="0" borderId="3" xfId="0" applyFont="1" applyFill="1" applyBorder="1" applyAlignment="1" applyProtection="1">
      <alignment horizontal="right" vertical="center"/>
    </xf>
    <xf numFmtId="0" fontId="21" fillId="0" borderId="13" xfId="0" applyFont="1" applyFill="1" applyBorder="1" applyAlignment="1" applyProtection="1">
      <alignment horizontal="right" vertical="center"/>
    </xf>
    <xf numFmtId="41" fontId="21" fillId="0" borderId="12" xfId="0" applyNumberFormat="1" applyFont="1" applyFill="1" applyBorder="1" applyAlignment="1" applyProtection="1">
      <alignment horizontal="right" vertical="center"/>
    </xf>
    <xf numFmtId="41" fontId="21" fillId="0" borderId="3" xfId="0" applyNumberFormat="1" applyFont="1" applyFill="1" applyBorder="1" applyAlignment="1" applyProtection="1">
      <alignment horizontal="right" vertical="center"/>
    </xf>
    <xf numFmtId="41" fontId="21" fillId="0" borderId="11" xfId="0" applyNumberFormat="1" applyFont="1" applyFill="1" applyBorder="1" applyAlignment="1" applyProtection="1">
      <alignment vertical="center"/>
    </xf>
    <xf numFmtId="41" fontId="21" fillId="0" borderId="12" xfId="0" applyNumberFormat="1" applyFont="1" applyFill="1" applyBorder="1" applyAlignment="1" applyProtection="1">
      <alignment vertical="center"/>
    </xf>
    <xf numFmtId="41" fontId="21" fillId="0" borderId="2" xfId="0" applyNumberFormat="1" applyFont="1" applyFill="1" applyBorder="1" applyAlignment="1">
      <alignment vertical="center"/>
    </xf>
    <xf numFmtId="41" fontId="21" fillId="0" borderId="12" xfId="0" applyNumberFormat="1" applyFont="1" applyFill="1" applyBorder="1" applyAlignment="1">
      <alignment vertical="center"/>
    </xf>
    <xf numFmtId="0" fontId="30" fillId="0" borderId="1" xfId="0" applyFont="1" applyFill="1" applyBorder="1" applyAlignment="1" applyProtection="1">
      <alignment horizontal="right" vertical="center"/>
    </xf>
    <xf numFmtId="0" fontId="18" fillId="0" borderId="5" xfId="0" applyFont="1" applyFill="1" applyBorder="1" applyAlignment="1">
      <alignment vertical="center"/>
    </xf>
    <xf numFmtId="0" fontId="18" fillId="0" borderId="7" xfId="0" applyFont="1" applyFill="1" applyBorder="1" applyAlignment="1" applyProtection="1">
      <alignment horizontal="left" vertical="center"/>
    </xf>
    <xf numFmtId="0" fontId="18" fillId="0" borderId="7" xfId="0" applyFont="1" applyFill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7" xfId="0" applyFont="1" applyFill="1" applyBorder="1" applyAlignment="1" applyProtection="1">
      <alignment horizontal="left" vertical="center"/>
    </xf>
    <xf numFmtId="0" fontId="30" fillId="0" borderId="7" xfId="0" applyFont="1" applyFill="1" applyBorder="1" applyAlignment="1">
      <alignment vertical="center"/>
    </xf>
    <xf numFmtId="0" fontId="18" fillId="0" borderId="8" xfId="0" applyFont="1" applyFill="1" applyBorder="1" applyAlignment="1" applyProtection="1">
      <alignment horizontal="left" vertical="center"/>
    </xf>
    <xf numFmtId="0" fontId="30" fillId="0" borderId="2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 applyProtection="1">
      <alignment horizontal="center" vertical="center"/>
    </xf>
    <xf numFmtId="0" fontId="30" fillId="0" borderId="11" xfId="0" applyFont="1" applyFill="1" applyBorder="1" applyAlignment="1">
      <alignment vertical="center"/>
    </xf>
    <xf numFmtId="0" fontId="30" fillId="0" borderId="1" xfId="0" applyFont="1" applyFill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0" fontId="18" fillId="0" borderId="11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30" fillId="0" borderId="11" xfId="0" applyFont="1" applyFill="1" applyBorder="1" applyAlignment="1" applyProtection="1">
      <alignment horizontal="center" vertical="center"/>
    </xf>
    <xf numFmtId="0" fontId="30" fillId="0" borderId="12" xfId="0" applyFont="1" applyFill="1" applyBorder="1" applyAlignment="1" applyProtection="1">
      <alignment horizontal="center" vertical="center"/>
    </xf>
    <xf numFmtId="41" fontId="18" fillId="0" borderId="2" xfId="0" applyNumberFormat="1" applyFont="1" applyFill="1" applyBorder="1" applyAlignment="1" applyProtection="1">
      <alignment vertical="center"/>
    </xf>
    <xf numFmtId="41" fontId="30" fillId="0" borderId="2" xfId="0" applyNumberFormat="1" applyFont="1" applyFill="1" applyBorder="1" applyAlignment="1" applyProtection="1">
      <alignment vertical="center"/>
    </xf>
    <xf numFmtId="41" fontId="30" fillId="0" borderId="10" xfId="0" applyNumberFormat="1" applyFont="1" applyFill="1" applyBorder="1" applyAlignment="1" applyProtection="1">
      <alignment vertical="center"/>
    </xf>
    <xf numFmtId="41" fontId="26" fillId="0" borderId="11" xfId="0" applyNumberFormat="1" applyFont="1" applyFill="1" applyBorder="1" applyAlignment="1" applyProtection="1">
      <alignment vertical="center"/>
    </xf>
    <xf numFmtId="41" fontId="26" fillId="0" borderId="12" xfId="0" applyNumberFormat="1" applyFont="1" applyFill="1" applyBorder="1" applyAlignment="1" applyProtection="1">
      <alignment vertical="center"/>
    </xf>
    <xf numFmtId="41" fontId="33" fillId="0" borderId="11" xfId="0" applyNumberFormat="1" applyFont="1" applyFill="1" applyBorder="1" applyAlignment="1" applyProtection="1">
      <alignment vertical="center"/>
    </xf>
    <xf numFmtId="41" fontId="33" fillId="0" borderId="12" xfId="0" applyNumberFormat="1" applyFont="1" applyFill="1" applyBorder="1" applyAlignment="1" applyProtection="1">
      <alignment vertical="center"/>
    </xf>
    <xf numFmtId="41" fontId="18" fillId="0" borderId="34" xfId="0" applyNumberFormat="1" applyFont="1" applyFill="1" applyBorder="1" applyAlignment="1" applyProtection="1">
      <alignment vertical="center"/>
    </xf>
    <xf numFmtId="41" fontId="18" fillId="0" borderId="35" xfId="0" applyNumberFormat="1" applyFont="1" applyFill="1" applyBorder="1" applyAlignment="1" applyProtection="1">
      <alignment vertical="center"/>
    </xf>
    <xf numFmtId="41" fontId="30" fillId="0" borderId="34" xfId="0" applyNumberFormat="1" applyFont="1" applyFill="1" applyBorder="1" applyAlignment="1" applyProtection="1">
      <alignment vertical="center"/>
    </xf>
    <xf numFmtId="41" fontId="30" fillId="0" borderId="35" xfId="0" applyNumberFormat="1" applyFont="1" applyFill="1" applyBorder="1" applyAlignment="1" applyProtection="1">
      <alignment vertical="center"/>
    </xf>
    <xf numFmtId="41" fontId="18" fillId="0" borderId="22" xfId="0" applyNumberFormat="1" applyFont="1" applyFill="1" applyBorder="1" applyAlignment="1" applyProtection="1">
      <alignment vertical="center"/>
    </xf>
    <xf numFmtId="41" fontId="18" fillId="0" borderId="24" xfId="0" applyNumberFormat="1" applyFont="1" applyFill="1" applyBorder="1" applyAlignment="1" applyProtection="1">
      <alignment vertical="center"/>
    </xf>
    <xf numFmtId="41" fontId="30" fillId="0" borderId="22" xfId="0" applyNumberFormat="1" applyFont="1" applyFill="1" applyBorder="1" applyAlignment="1" applyProtection="1">
      <alignment vertical="center"/>
    </xf>
    <xf numFmtId="41" fontId="30" fillId="0" borderId="24" xfId="0" applyNumberFormat="1" applyFont="1" applyFill="1" applyBorder="1" applyAlignment="1" applyProtection="1">
      <alignment vertical="center"/>
    </xf>
    <xf numFmtId="41" fontId="30" fillId="0" borderId="14" xfId="0" applyNumberFormat="1" applyFont="1" applyFill="1" applyBorder="1" applyAlignment="1" applyProtection="1">
      <alignment vertical="center"/>
    </xf>
    <xf numFmtId="41" fontId="18" fillId="0" borderId="18" xfId="0" applyNumberFormat="1" applyFont="1" applyFill="1" applyBorder="1" applyAlignment="1" applyProtection="1">
      <alignment vertical="center"/>
    </xf>
    <xf numFmtId="41" fontId="18" fillId="0" borderId="20" xfId="0" applyNumberFormat="1" applyFont="1" applyFill="1" applyBorder="1" applyAlignment="1" applyProtection="1">
      <alignment vertical="center"/>
    </xf>
    <xf numFmtId="41" fontId="30" fillId="0" borderId="20" xfId="0" applyNumberFormat="1" applyFont="1" applyFill="1" applyBorder="1" applyAlignment="1" applyProtection="1">
      <alignment vertical="center"/>
    </xf>
    <xf numFmtId="41" fontId="18" fillId="0" borderId="11" xfId="0" applyNumberFormat="1" applyFont="1" applyFill="1" applyBorder="1" applyAlignment="1" applyProtection="1">
      <alignment vertical="center"/>
    </xf>
    <xf numFmtId="41" fontId="18" fillId="0" borderId="12" xfId="0" applyNumberFormat="1" applyFont="1" applyFill="1" applyBorder="1" applyAlignment="1" applyProtection="1">
      <alignment vertical="center"/>
    </xf>
    <xf numFmtId="41" fontId="30" fillId="0" borderId="11" xfId="0" applyNumberFormat="1" applyFont="1" applyFill="1" applyBorder="1" applyAlignment="1" applyProtection="1">
      <alignment vertical="center"/>
    </xf>
    <xf numFmtId="41" fontId="30" fillId="0" borderId="12" xfId="0" applyNumberFormat="1" applyFont="1" applyFill="1" applyBorder="1" applyAlignment="1" applyProtection="1">
      <alignment vertical="center"/>
    </xf>
    <xf numFmtId="0" fontId="29" fillId="0" borderId="24" xfId="1" applyFont="1" applyBorder="1" applyAlignment="1">
      <alignment vertical="center" shrinkToFit="1"/>
    </xf>
    <xf numFmtId="0" fontId="29" fillId="0" borderId="28" xfId="1" applyFont="1" applyBorder="1" applyAlignment="1">
      <alignment vertical="center" shrinkToFit="1"/>
    </xf>
    <xf numFmtId="0" fontId="20" fillId="0" borderId="19" xfId="0" applyFont="1" applyFill="1" applyBorder="1" applyAlignment="1" applyProtection="1">
      <alignment horizontal="distributed" vertical="center"/>
    </xf>
    <xf numFmtId="0" fontId="18" fillId="0" borderId="11" xfId="0" applyFont="1" applyFill="1" applyBorder="1" applyAlignment="1" applyProtection="1">
      <alignment vertical="center"/>
    </xf>
    <xf numFmtId="0" fontId="18" fillId="0" borderId="13" xfId="0" applyFont="1" applyFill="1" applyBorder="1" applyAlignment="1" applyProtection="1">
      <alignment horizontal="distributed" vertical="center"/>
    </xf>
    <xf numFmtId="0" fontId="18" fillId="0" borderId="19" xfId="0" applyFont="1" applyFill="1" applyBorder="1" applyAlignment="1" applyProtection="1">
      <alignment horizontal="distributed" vertical="center"/>
    </xf>
    <xf numFmtId="0" fontId="18" fillId="0" borderId="18" xfId="0" applyFont="1" applyFill="1" applyBorder="1" applyAlignment="1" applyProtection="1">
      <alignment vertical="center"/>
    </xf>
    <xf numFmtId="41" fontId="18" fillId="0" borderId="28" xfId="0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horizontal="right" vertical="center"/>
    </xf>
    <xf numFmtId="0" fontId="21" fillId="0" borderId="8" xfId="0" applyFont="1" applyFill="1" applyBorder="1" applyAlignment="1" applyProtection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2" fillId="0" borderId="8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</xf>
    <xf numFmtId="0" fontId="22" fillId="2" borderId="2" xfId="0" applyFont="1" applyFill="1" applyBorder="1" applyAlignment="1" applyProtection="1">
      <alignment horizontal="center" vertical="center"/>
    </xf>
    <xf numFmtId="0" fontId="22" fillId="2" borderId="3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0" borderId="11" xfId="0" applyFont="1" applyFill="1" applyBorder="1" applyAlignment="1" applyProtection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3" fillId="0" borderId="11" xfId="0" applyFont="1" applyFill="1" applyBorder="1" applyAlignment="1" applyProtection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2" fillId="0" borderId="2" xfId="0" applyFont="1" applyFill="1" applyBorder="1" applyAlignment="1" applyProtection="1">
      <alignment horizontal="distributed" vertical="center"/>
    </xf>
    <xf numFmtId="0" fontId="22" fillId="0" borderId="3" xfId="0" applyFont="1" applyFill="1" applyBorder="1" applyAlignment="1">
      <alignment horizontal="distributed" vertical="center"/>
    </xf>
    <xf numFmtId="0" fontId="22" fillId="0" borderId="28" xfId="0" applyFont="1" applyFill="1" applyBorder="1" applyAlignment="1" applyProtection="1">
      <alignment horizontal="distributed" vertical="center"/>
    </xf>
    <xf numFmtId="0" fontId="22" fillId="0" borderId="28" xfId="0" applyFont="1" applyFill="1" applyBorder="1" applyAlignment="1">
      <alignment horizontal="distributed" vertical="center"/>
    </xf>
    <xf numFmtId="0" fontId="22" fillId="2" borderId="14" xfId="0" applyFont="1" applyFill="1" applyBorder="1" applyAlignment="1" applyProtection="1">
      <alignment horizontal="center" vertical="center"/>
    </xf>
    <xf numFmtId="0" fontId="22" fillId="0" borderId="4" xfId="0" applyFont="1" applyFill="1" applyBorder="1" applyAlignment="1" applyProtection="1">
      <alignment horizontal="distributed" vertical="center"/>
    </xf>
    <xf numFmtId="0" fontId="22" fillId="0" borderId="9" xfId="0" applyFont="1" applyFill="1" applyBorder="1" applyAlignment="1" applyProtection="1">
      <alignment horizontal="distributed" vertical="center"/>
    </xf>
    <xf numFmtId="0" fontId="22" fillId="2" borderId="1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0" borderId="8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9" xfId="0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0" borderId="34" xfId="0" applyFont="1" applyFill="1" applyBorder="1" applyAlignment="1" applyProtection="1">
      <alignment horizontal="center" vertical="center"/>
    </xf>
    <xf numFmtId="0" fontId="22" fillId="0" borderId="36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2" fillId="0" borderId="28" xfId="0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13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1" fontId="21" fillId="0" borderId="5" xfId="0" applyNumberFormat="1" applyFont="1" applyFill="1" applyBorder="1" applyAlignment="1" applyProtection="1">
      <alignment horizontal="center" vertical="center"/>
    </xf>
    <xf numFmtId="41" fontId="21" fillId="0" borderId="7" xfId="0" applyNumberFormat="1" applyFont="1" applyFill="1" applyBorder="1" applyAlignment="1" applyProtection="1">
      <alignment horizontal="center" vertical="center"/>
    </xf>
    <xf numFmtId="41" fontId="21" fillId="0" borderId="6" xfId="0" applyNumberFormat="1" applyFont="1" applyFill="1" applyBorder="1" applyAlignment="1" applyProtection="1">
      <alignment horizontal="center" vertical="center"/>
    </xf>
    <xf numFmtId="41" fontId="22" fillId="0" borderId="5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center"/>
    </xf>
    <xf numFmtId="41" fontId="21" fillId="0" borderId="8" xfId="0" applyNumberFormat="1" applyFont="1" applyFill="1" applyBorder="1" applyAlignment="1" applyProtection="1">
      <alignment horizontal="center" vertical="center"/>
    </xf>
    <xf numFmtId="41" fontId="21" fillId="0" borderId="1" xfId="0" applyNumberFormat="1" applyFont="1" applyFill="1" applyBorder="1" applyAlignment="1" applyProtection="1">
      <alignment horizontal="right" vertical="center"/>
    </xf>
    <xf numFmtId="0" fontId="21" fillId="0" borderId="5" xfId="0" applyFont="1" applyFill="1" applyBorder="1" applyAlignment="1">
      <alignment horizontal="center" vertical="center"/>
    </xf>
    <xf numFmtId="41" fontId="21" fillId="0" borderId="15" xfId="0" applyNumberFormat="1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>
      <alignment horizontal="distributed" vertical="center"/>
    </xf>
    <xf numFmtId="0" fontId="18" fillId="0" borderId="1" xfId="0" applyFont="1" applyBorder="1" applyAlignment="1">
      <alignment horizontal="distributed" vertical="center"/>
    </xf>
    <xf numFmtId="41" fontId="21" fillId="0" borderId="10" xfId="0" applyNumberFormat="1" applyFont="1" applyFill="1" applyBorder="1" applyAlignment="1" applyProtection="1">
      <alignment horizontal="center" vertical="center"/>
    </xf>
    <xf numFmtId="41" fontId="21" fillId="0" borderId="12" xfId="0" applyNumberFormat="1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41" fontId="23" fillId="0" borderId="10" xfId="0" applyNumberFormat="1" applyFont="1" applyFill="1" applyBorder="1" applyAlignment="1" applyProtection="1">
      <alignment horizontal="center" vertical="center"/>
    </xf>
    <xf numFmtId="41" fontId="23" fillId="0" borderId="12" xfId="0" applyNumberFormat="1" applyFont="1" applyFill="1" applyBorder="1" applyAlignment="1" applyProtection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 applyProtection="1">
      <alignment horizontal="distributed" vertical="center" shrinkToFit="1"/>
    </xf>
    <xf numFmtId="0" fontId="21" fillId="0" borderId="27" xfId="0" applyFont="1" applyFill="1" applyBorder="1" applyAlignment="1" applyProtection="1">
      <alignment horizontal="distributed" vertical="center" shrinkToFit="1"/>
    </xf>
    <xf numFmtId="0" fontId="21" fillId="0" borderId="26" xfId="0" applyFont="1" applyFill="1" applyBorder="1" applyAlignment="1" applyProtection="1">
      <alignment horizontal="distributed" vertical="center"/>
    </xf>
    <xf numFmtId="0" fontId="21" fillId="0" borderId="27" xfId="0" applyFont="1" applyFill="1" applyBorder="1" applyAlignment="1" applyProtection="1">
      <alignment horizontal="distributed" vertical="center"/>
    </xf>
    <xf numFmtId="0" fontId="23" fillId="0" borderId="13" xfId="0" applyFont="1" applyFill="1" applyBorder="1" applyAlignment="1" applyProtection="1">
      <alignment horizontal="center" vertical="center"/>
    </xf>
    <xf numFmtId="0" fontId="21" fillId="0" borderId="8" xfId="0" applyFont="1" applyFill="1" applyBorder="1" applyAlignment="1">
      <alignment horizontal="distributed" vertical="center"/>
    </xf>
    <xf numFmtId="0" fontId="21" fillId="0" borderId="9" xfId="0" applyFont="1" applyFill="1" applyBorder="1" applyAlignment="1">
      <alignment horizontal="distributed" vertical="center"/>
    </xf>
    <xf numFmtId="0" fontId="24" fillId="0" borderId="9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1" fillId="0" borderId="5" xfId="0" applyFont="1" applyFill="1" applyBorder="1" applyAlignment="1" applyProtection="1">
      <alignment horizontal="center" vertical="center" shrinkToFit="1"/>
    </xf>
    <xf numFmtId="0" fontId="21" fillId="0" borderId="6" xfId="0" applyFont="1" applyBorder="1" applyAlignment="1">
      <alignment vertical="center" shrinkToFit="1"/>
    </xf>
    <xf numFmtId="0" fontId="0" fillId="0" borderId="6" xfId="0" applyBorder="1" applyAlignment="1">
      <alignment horizontal="center" vertical="center"/>
    </xf>
    <xf numFmtId="0" fontId="21" fillId="0" borderId="6" xfId="0" applyFont="1" applyFill="1" applyBorder="1" applyAlignment="1" applyProtection="1">
      <alignment horizontal="center" vertical="center" shrinkToFit="1"/>
    </xf>
    <xf numFmtId="0" fontId="21" fillId="0" borderId="4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center" shrinkToFit="1"/>
    </xf>
    <xf numFmtId="41" fontId="21" fillId="0" borderId="10" xfId="0" applyNumberFormat="1" applyFont="1" applyFill="1" applyBorder="1" applyAlignment="1" applyProtection="1">
      <alignment horizontal="right" vertical="center"/>
    </xf>
    <xf numFmtId="41" fontId="21" fillId="0" borderId="12" xfId="0" applyNumberFormat="1" applyFont="1" applyFill="1" applyBorder="1" applyAlignment="1" applyProtection="1">
      <alignment horizontal="right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distributed" vertical="center"/>
    </xf>
    <xf numFmtId="0" fontId="18" fillId="0" borderId="3" xfId="0" applyFont="1" applyFill="1" applyBorder="1" applyAlignment="1" applyProtection="1">
      <alignment horizontal="distributed" vertical="center"/>
    </xf>
    <xf numFmtId="0" fontId="18" fillId="0" borderId="26" xfId="0" applyFont="1" applyFill="1" applyBorder="1" applyAlignment="1" applyProtection="1">
      <alignment horizontal="distributed" vertical="center"/>
    </xf>
    <xf numFmtId="0" fontId="18" fillId="0" borderId="27" xfId="0" applyFont="1" applyFill="1" applyBorder="1" applyAlignment="1" applyProtection="1">
      <alignment horizontal="distributed" vertical="center"/>
    </xf>
    <xf numFmtId="0" fontId="18" fillId="0" borderId="22" xfId="0" applyFont="1" applyFill="1" applyBorder="1" applyAlignment="1" applyProtection="1">
      <alignment horizontal="distributed" vertical="center"/>
    </xf>
    <xf numFmtId="0" fontId="18" fillId="0" borderId="23" xfId="0" applyFont="1" applyFill="1" applyBorder="1" applyAlignment="1" applyProtection="1">
      <alignment horizontal="distributed" vertical="center"/>
    </xf>
    <xf numFmtId="0" fontId="18" fillId="0" borderId="22" xfId="0" applyFont="1" applyFill="1" applyBorder="1" applyAlignment="1" applyProtection="1">
      <alignment horizontal="distributed" vertical="center" shrinkToFit="1"/>
    </xf>
    <xf numFmtId="0" fontId="18" fillId="0" borderId="23" xfId="0" applyFont="1" applyFill="1" applyBorder="1" applyAlignment="1" applyProtection="1">
      <alignment horizontal="distributed" vertical="center" shrinkToFit="1"/>
    </xf>
    <xf numFmtId="0" fontId="18" fillId="0" borderId="29" xfId="0" applyFont="1" applyFill="1" applyBorder="1" applyAlignment="1" applyProtection="1">
      <alignment horizontal="distributed" vertical="center"/>
    </xf>
    <xf numFmtId="0" fontId="18" fillId="0" borderId="0" xfId="0" applyFont="1" applyFill="1" applyBorder="1" applyAlignment="1" applyProtection="1">
      <alignment horizontal="distributed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8" fillId="0" borderId="8" xfId="0" applyFont="1" applyFill="1" applyBorder="1" applyAlignment="1" applyProtection="1">
      <alignment horizontal="center" vertical="center"/>
    </xf>
    <xf numFmtId="0" fontId="18" fillId="0" borderId="9" xfId="0" applyFont="1" applyFill="1" applyBorder="1" applyAlignment="1" applyProtection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center" vertical="center"/>
    </xf>
    <xf numFmtId="0" fontId="30" fillId="0" borderId="3" xfId="0" applyFont="1" applyFill="1" applyBorder="1" applyAlignment="1" applyProtection="1">
      <alignment horizontal="center" vertical="center"/>
    </xf>
    <xf numFmtId="0" fontId="30" fillId="0" borderId="8" xfId="0" applyFont="1" applyFill="1" applyBorder="1" applyAlignment="1" applyProtection="1">
      <alignment horizontal="center"/>
    </xf>
    <xf numFmtId="0" fontId="30" fillId="0" borderId="9" xfId="0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center" vertical="top"/>
    </xf>
    <xf numFmtId="0" fontId="30" fillId="0" borderId="13" xfId="0" applyFont="1" applyFill="1" applyBorder="1" applyAlignment="1" applyProtection="1">
      <alignment horizontal="center" vertical="top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transitionEvaluation="1">
    <tabColor rgb="FFCCFFCC"/>
  </sheetPr>
  <dimension ref="A1:M70"/>
  <sheetViews>
    <sheetView showGridLines="0" tabSelected="1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4" sqref="A4"/>
    </sheetView>
  </sheetViews>
  <sheetFormatPr defaultColWidth="10.69921875" defaultRowHeight="12.75" x14ac:dyDescent="0.2"/>
  <cols>
    <col min="1" max="1" width="2.69921875" style="7" customWidth="1"/>
    <col min="2" max="2" width="9.5" style="7" customWidth="1"/>
    <col min="3" max="12" width="9" style="7" customWidth="1"/>
    <col min="13" max="16384" width="10.69921875" style="7"/>
  </cols>
  <sheetData>
    <row r="1" spans="1:13" ht="23.25" customHeight="1" x14ac:dyDescent="0.2">
      <c r="A1" s="76" t="s">
        <v>302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3" ht="5.2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3" ht="18.75" customHeight="1" x14ac:dyDescent="0.2">
      <c r="A3" s="78" t="s">
        <v>303</v>
      </c>
      <c r="B3" s="79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3" ht="18.75" customHeight="1" x14ac:dyDescent="0.2">
      <c r="A4" s="80" t="s">
        <v>106</v>
      </c>
      <c r="B4" s="81"/>
      <c r="C4" s="82"/>
      <c r="D4" s="82"/>
      <c r="E4" s="82"/>
      <c r="F4" s="82"/>
      <c r="G4" s="82"/>
      <c r="H4" s="82"/>
      <c r="I4" s="82"/>
      <c r="J4" s="82"/>
      <c r="K4" s="445" t="s">
        <v>297</v>
      </c>
      <c r="L4" s="445"/>
    </row>
    <row r="5" spans="1:13" ht="24" customHeight="1" x14ac:dyDescent="0.2">
      <c r="A5" s="446" t="s">
        <v>296</v>
      </c>
      <c r="B5" s="447"/>
      <c r="C5" s="84" t="s">
        <v>107</v>
      </c>
      <c r="D5" s="85"/>
      <c r="E5" s="86" t="s">
        <v>5</v>
      </c>
      <c r="F5" s="87"/>
      <c r="G5" s="86" t="s">
        <v>108</v>
      </c>
      <c r="H5" s="86" t="s">
        <v>107</v>
      </c>
      <c r="I5" s="86" t="s">
        <v>15</v>
      </c>
      <c r="J5" s="86" t="s">
        <v>5</v>
      </c>
      <c r="K5" s="85"/>
      <c r="L5" s="88" t="s">
        <v>295</v>
      </c>
      <c r="M5" s="5"/>
    </row>
    <row r="6" spans="1:13" ht="24" customHeight="1" x14ac:dyDescent="0.2">
      <c r="A6" s="448"/>
      <c r="B6" s="449"/>
      <c r="C6" s="89" t="s">
        <v>109</v>
      </c>
      <c r="D6" s="89" t="s">
        <v>110</v>
      </c>
      <c r="E6" s="89" t="s">
        <v>111</v>
      </c>
      <c r="F6" s="89" t="s">
        <v>109</v>
      </c>
      <c r="G6" s="89" t="s">
        <v>31</v>
      </c>
      <c r="H6" s="89" t="s">
        <v>32</v>
      </c>
      <c r="I6" s="89" t="s">
        <v>112</v>
      </c>
      <c r="J6" s="89" t="s">
        <v>113</v>
      </c>
      <c r="K6" s="89" t="s">
        <v>114</v>
      </c>
      <c r="L6" s="90" t="s">
        <v>115</v>
      </c>
      <c r="M6" s="5"/>
    </row>
    <row r="7" spans="1:13" ht="24" customHeight="1" x14ac:dyDescent="0.2">
      <c r="A7" s="446" t="s">
        <v>354</v>
      </c>
      <c r="B7" s="456"/>
      <c r="C7" s="91">
        <v>88</v>
      </c>
      <c r="D7" s="91">
        <v>88</v>
      </c>
      <c r="E7" s="91">
        <v>0</v>
      </c>
      <c r="F7" s="91">
        <v>4877</v>
      </c>
      <c r="G7" s="91">
        <v>2444</v>
      </c>
      <c r="H7" s="91">
        <v>2433</v>
      </c>
      <c r="I7" s="91">
        <v>1525</v>
      </c>
      <c r="J7" s="91">
        <v>1674</v>
      </c>
      <c r="K7" s="91">
        <v>1678</v>
      </c>
      <c r="L7" s="92">
        <v>1808</v>
      </c>
      <c r="M7" s="5"/>
    </row>
    <row r="8" spans="1:13" s="10" customFormat="1" ht="24" customHeight="1" x14ac:dyDescent="0.2">
      <c r="A8" s="457" t="s">
        <v>355</v>
      </c>
      <c r="B8" s="458"/>
      <c r="C8" s="135">
        <f t="shared" ref="C8:L8" si="0">C9+C20</f>
        <v>87</v>
      </c>
      <c r="D8" s="135">
        <f t="shared" si="0"/>
        <v>87</v>
      </c>
      <c r="E8" s="135">
        <v>0</v>
      </c>
      <c r="F8" s="135">
        <f t="shared" si="0"/>
        <v>4632</v>
      </c>
      <c r="G8" s="135">
        <f t="shared" si="0"/>
        <v>2313</v>
      </c>
      <c r="H8" s="135">
        <f t="shared" si="0"/>
        <v>2319</v>
      </c>
      <c r="I8" s="135">
        <f t="shared" si="0"/>
        <v>1366</v>
      </c>
      <c r="J8" s="135">
        <f t="shared" si="0"/>
        <v>1580</v>
      </c>
      <c r="K8" s="135">
        <f t="shared" si="0"/>
        <v>1686</v>
      </c>
      <c r="L8" s="136">
        <f t="shared" si="0"/>
        <v>1664</v>
      </c>
      <c r="M8" s="9"/>
    </row>
    <row r="9" spans="1:13" s="10" customFormat="1" ht="29.25" customHeight="1" x14ac:dyDescent="0.2">
      <c r="A9" s="450" t="s">
        <v>294</v>
      </c>
      <c r="B9" s="451"/>
      <c r="C9" s="93">
        <f t="shared" ref="C9:L9" si="1">SUM(C10:C19)</f>
        <v>73</v>
      </c>
      <c r="D9" s="93">
        <f t="shared" si="1"/>
        <v>73</v>
      </c>
      <c r="E9" s="93">
        <f t="shared" si="1"/>
        <v>0</v>
      </c>
      <c r="F9" s="93">
        <f t="shared" si="1"/>
        <v>4300</v>
      </c>
      <c r="G9" s="93">
        <f t="shared" si="1"/>
        <v>2156</v>
      </c>
      <c r="H9" s="93">
        <f t="shared" si="1"/>
        <v>2144</v>
      </c>
      <c r="I9" s="93">
        <f t="shared" si="1"/>
        <v>1281</v>
      </c>
      <c r="J9" s="93">
        <f t="shared" si="1"/>
        <v>1469</v>
      </c>
      <c r="K9" s="93">
        <f t="shared" si="1"/>
        <v>1550</v>
      </c>
      <c r="L9" s="94">
        <f t="shared" si="1"/>
        <v>1550</v>
      </c>
      <c r="M9" s="9"/>
    </row>
    <row r="10" spans="1:13" ht="18.75" customHeight="1" x14ac:dyDescent="0.2">
      <c r="A10" s="95"/>
      <c r="B10" s="96" t="s">
        <v>35</v>
      </c>
      <c r="C10" s="97">
        <v>24</v>
      </c>
      <c r="D10" s="97">
        <v>24</v>
      </c>
      <c r="E10" s="97">
        <v>0</v>
      </c>
      <c r="F10" s="97">
        <f>SUM(G10:H10)</f>
        <v>1638</v>
      </c>
      <c r="G10" s="97">
        <v>813</v>
      </c>
      <c r="H10" s="97">
        <v>825</v>
      </c>
      <c r="I10" s="97">
        <v>467</v>
      </c>
      <c r="J10" s="97">
        <v>582</v>
      </c>
      <c r="K10" s="97">
        <v>589</v>
      </c>
      <c r="L10" s="98">
        <v>605</v>
      </c>
      <c r="M10" s="5"/>
    </row>
    <row r="11" spans="1:13" ht="18.75" customHeight="1" x14ac:dyDescent="0.2">
      <c r="A11" s="99"/>
      <c r="B11" s="96" t="s">
        <v>37</v>
      </c>
      <c r="C11" s="97">
        <v>10</v>
      </c>
      <c r="D11" s="97">
        <v>10</v>
      </c>
      <c r="E11" s="97">
        <v>0</v>
      </c>
      <c r="F11" s="97">
        <f t="shared" ref="F11:F19" si="2">SUM(G11:H11)</f>
        <v>617</v>
      </c>
      <c r="G11" s="97">
        <v>328</v>
      </c>
      <c r="H11" s="97">
        <v>289</v>
      </c>
      <c r="I11" s="97">
        <v>196</v>
      </c>
      <c r="J11" s="97">
        <v>197</v>
      </c>
      <c r="K11" s="97">
        <v>224</v>
      </c>
      <c r="L11" s="98">
        <v>221</v>
      </c>
      <c r="M11" s="5"/>
    </row>
    <row r="12" spans="1:13" ht="18.75" customHeight="1" x14ac:dyDescent="0.2">
      <c r="A12" s="99"/>
      <c r="B12" s="96" t="s">
        <v>38</v>
      </c>
      <c r="C12" s="97">
        <v>16</v>
      </c>
      <c r="D12" s="97">
        <v>16</v>
      </c>
      <c r="E12" s="97">
        <v>0</v>
      </c>
      <c r="F12" s="97">
        <f t="shared" si="2"/>
        <v>849</v>
      </c>
      <c r="G12" s="97">
        <v>412</v>
      </c>
      <c r="H12" s="97">
        <v>437</v>
      </c>
      <c r="I12" s="97">
        <v>245</v>
      </c>
      <c r="J12" s="97">
        <v>286</v>
      </c>
      <c r="K12" s="97">
        <v>318</v>
      </c>
      <c r="L12" s="98">
        <v>302</v>
      </c>
      <c r="M12" s="5"/>
    </row>
    <row r="13" spans="1:13" ht="18.75" customHeight="1" x14ac:dyDescent="0.2">
      <c r="A13" s="99"/>
      <c r="B13" s="96" t="s">
        <v>39</v>
      </c>
      <c r="C13" s="97">
        <v>2</v>
      </c>
      <c r="D13" s="97">
        <v>2</v>
      </c>
      <c r="E13" s="97">
        <v>0</v>
      </c>
      <c r="F13" s="97">
        <f t="shared" si="2"/>
        <v>61</v>
      </c>
      <c r="G13" s="97">
        <v>24</v>
      </c>
      <c r="H13" s="97">
        <v>37</v>
      </c>
      <c r="I13" s="97">
        <v>19</v>
      </c>
      <c r="J13" s="97">
        <v>20</v>
      </c>
      <c r="K13" s="97">
        <v>22</v>
      </c>
      <c r="L13" s="98">
        <v>22</v>
      </c>
      <c r="M13" s="5"/>
    </row>
    <row r="14" spans="1:13" ht="18.75" customHeight="1" x14ac:dyDescent="0.2">
      <c r="A14" s="99"/>
      <c r="B14" s="96" t="s">
        <v>40</v>
      </c>
      <c r="C14" s="97">
        <v>5</v>
      </c>
      <c r="D14" s="97">
        <v>5</v>
      </c>
      <c r="E14" s="97">
        <v>0</v>
      </c>
      <c r="F14" s="97">
        <f t="shared" si="2"/>
        <v>166</v>
      </c>
      <c r="G14" s="97">
        <v>82</v>
      </c>
      <c r="H14" s="97">
        <v>84</v>
      </c>
      <c r="I14" s="97">
        <v>55</v>
      </c>
      <c r="J14" s="97">
        <v>61</v>
      </c>
      <c r="K14" s="97">
        <v>50</v>
      </c>
      <c r="L14" s="98">
        <v>60</v>
      </c>
      <c r="M14" s="5"/>
    </row>
    <row r="15" spans="1:13" ht="18.75" customHeight="1" x14ac:dyDescent="0.2">
      <c r="A15" s="99"/>
      <c r="B15" s="96" t="s">
        <v>293</v>
      </c>
      <c r="C15" s="97">
        <v>3</v>
      </c>
      <c r="D15" s="97">
        <v>3</v>
      </c>
      <c r="E15" s="97">
        <v>0</v>
      </c>
      <c r="F15" s="97">
        <f t="shared" si="2"/>
        <v>145</v>
      </c>
      <c r="G15" s="97">
        <v>77</v>
      </c>
      <c r="H15" s="97">
        <v>68</v>
      </c>
      <c r="I15" s="97">
        <v>48</v>
      </c>
      <c r="J15" s="97">
        <v>48</v>
      </c>
      <c r="K15" s="97">
        <v>49</v>
      </c>
      <c r="L15" s="98">
        <v>45</v>
      </c>
      <c r="M15" s="5"/>
    </row>
    <row r="16" spans="1:13" ht="18.75" customHeight="1" x14ac:dyDescent="0.2">
      <c r="A16" s="99"/>
      <c r="B16" s="96" t="s">
        <v>41</v>
      </c>
      <c r="C16" s="97">
        <v>3</v>
      </c>
      <c r="D16" s="97">
        <v>3</v>
      </c>
      <c r="E16" s="97">
        <v>0</v>
      </c>
      <c r="F16" s="97">
        <f t="shared" si="2"/>
        <v>306</v>
      </c>
      <c r="G16" s="97">
        <v>158</v>
      </c>
      <c r="H16" s="97">
        <v>148</v>
      </c>
      <c r="I16" s="97">
        <v>94</v>
      </c>
      <c r="J16" s="97">
        <v>94</v>
      </c>
      <c r="K16" s="97">
        <v>118</v>
      </c>
      <c r="L16" s="98">
        <v>106</v>
      </c>
      <c r="M16" s="5"/>
    </row>
    <row r="17" spans="1:13" ht="18.75" customHeight="1" x14ac:dyDescent="0.2">
      <c r="A17" s="99"/>
      <c r="B17" s="96" t="s">
        <v>42</v>
      </c>
      <c r="C17" s="97">
        <v>8</v>
      </c>
      <c r="D17" s="97">
        <v>8</v>
      </c>
      <c r="E17" s="97">
        <v>0</v>
      </c>
      <c r="F17" s="97">
        <f t="shared" si="2"/>
        <v>434</v>
      </c>
      <c r="G17" s="97">
        <v>217</v>
      </c>
      <c r="H17" s="97">
        <v>217</v>
      </c>
      <c r="I17" s="97">
        <v>133</v>
      </c>
      <c r="J17" s="97">
        <v>150</v>
      </c>
      <c r="K17" s="97">
        <v>151</v>
      </c>
      <c r="L17" s="98">
        <v>169</v>
      </c>
      <c r="M17" s="5"/>
    </row>
    <row r="18" spans="1:13" ht="18.75" customHeight="1" x14ac:dyDescent="0.2">
      <c r="A18" s="99"/>
      <c r="B18" s="96" t="s">
        <v>166</v>
      </c>
      <c r="C18" s="97">
        <v>1</v>
      </c>
      <c r="D18" s="97">
        <v>1</v>
      </c>
      <c r="E18" s="97">
        <v>0</v>
      </c>
      <c r="F18" s="97">
        <f t="shared" si="2"/>
        <v>62</v>
      </c>
      <c r="G18" s="97">
        <v>31</v>
      </c>
      <c r="H18" s="97">
        <v>31</v>
      </c>
      <c r="I18" s="97">
        <v>21</v>
      </c>
      <c r="J18" s="97">
        <v>18</v>
      </c>
      <c r="K18" s="97">
        <v>23</v>
      </c>
      <c r="L18" s="98">
        <v>13</v>
      </c>
      <c r="M18" s="5"/>
    </row>
    <row r="19" spans="1:13" ht="18.75" customHeight="1" x14ac:dyDescent="0.2">
      <c r="A19" s="99"/>
      <c r="B19" s="96" t="s">
        <v>169</v>
      </c>
      <c r="C19" s="98">
        <v>1</v>
      </c>
      <c r="D19" s="98">
        <v>1</v>
      </c>
      <c r="E19" s="98">
        <v>0</v>
      </c>
      <c r="F19" s="98">
        <f t="shared" si="2"/>
        <v>22</v>
      </c>
      <c r="G19" s="100">
        <v>14</v>
      </c>
      <c r="H19" s="97">
        <v>8</v>
      </c>
      <c r="I19" s="98">
        <v>3</v>
      </c>
      <c r="J19" s="98">
        <v>13</v>
      </c>
      <c r="K19" s="98">
        <v>6</v>
      </c>
      <c r="L19" s="98">
        <v>7</v>
      </c>
      <c r="M19" s="5"/>
    </row>
    <row r="20" spans="1:13" s="10" customFormat="1" ht="30" customHeight="1" x14ac:dyDescent="0.2">
      <c r="A20" s="454" t="s">
        <v>292</v>
      </c>
      <c r="B20" s="455"/>
      <c r="C20" s="101">
        <f t="shared" ref="C20:L20" si="3">C21+C26+C29+C31+C35+C39+C47+C52</f>
        <v>14</v>
      </c>
      <c r="D20" s="101">
        <f t="shared" si="3"/>
        <v>14</v>
      </c>
      <c r="E20" s="101">
        <f t="shared" si="3"/>
        <v>0</v>
      </c>
      <c r="F20" s="101">
        <f t="shared" si="3"/>
        <v>332</v>
      </c>
      <c r="G20" s="101">
        <f t="shared" si="3"/>
        <v>157</v>
      </c>
      <c r="H20" s="101">
        <f t="shared" si="3"/>
        <v>175</v>
      </c>
      <c r="I20" s="101">
        <f t="shared" si="3"/>
        <v>85</v>
      </c>
      <c r="J20" s="101">
        <f t="shared" si="3"/>
        <v>111</v>
      </c>
      <c r="K20" s="101">
        <f t="shared" si="3"/>
        <v>136</v>
      </c>
      <c r="L20" s="101">
        <f t="shared" si="3"/>
        <v>114</v>
      </c>
      <c r="M20" s="9"/>
    </row>
    <row r="21" spans="1:13" s="10" customFormat="1" ht="18.75" customHeight="1" x14ac:dyDescent="0.2">
      <c r="A21" s="452" t="s">
        <v>180</v>
      </c>
      <c r="B21" s="453"/>
      <c r="C21" s="102">
        <f t="shared" ref="C21:L21" si="4">SUM(C22:C25)</f>
        <v>1</v>
      </c>
      <c r="D21" s="103">
        <f t="shared" si="4"/>
        <v>1</v>
      </c>
      <c r="E21" s="103">
        <f t="shared" si="4"/>
        <v>0</v>
      </c>
      <c r="F21" s="103">
        <f t="shared" si="4"/>
        <v>11</v>
      </c>
      <c r="G21" s="103">
        <f t="shared" si="4"/>
        <v>7</v>
      </c>
      <c r="H21" s="104">
        <f t="shared" si="4"/>
        <v>4</v>
      </c>
      <c r="I21" s="103">
        <f t="shared" si="4"/>
        <v>4</v>
      </c>
      <c r="J21" s="103">
        <f t="shared" si="4"/>
        <v>3</v>
      </c>
      <c r="K21" s="103">
        <f t="shared" si="4"/>
        <v>4</v>
      </c>
      <c r="L21" s="103">
        <f t="shared" si="4"/>
        <v>2</v>
      </c>
      <c r="M21" s="9"/>
    </row>
    <row r="22" spans="1:13" ht="18.75" customHeight="1" x14ac:dyDescent="0.2">
      <c r="A22" s="105"/>
      <c r="B22" s="106" t="s">
        <v>43</v>
      </c>
      <c r="C22" s="91">
        <v>1</v>
      </c>
      <c r="D22" s="91">
        <v>1</v>
      </c>
      <c r="E22" s="91">
        <v>0</v>
      </c>
      <c r="F22" s="91">
        <f t="shared" ref="F22:F25" si="5">SUM(G22:H22)</f>
        <v>11</v>
      </c>
      <c r="G22" s="91">
        <v>7</v>
      </c>
      <c r="H22" s="91">
        <v>4</v>
      </c>
      <c r="I22" s="91">
        <v>4</v>
      </c>
      <c r="J22" s="91">
        <v>3</v>
      </c>
      <c r="K22" s="91">
        <v>4</v>
      </c>
      <c r="L22" s="92">
        <v>2</v>
      </c>
      <c r="M22" s="5"/>
    </row>
    <row r="23" spans="1:13" ht="18.75" customHeight="1" x14ac:dyDescent="0.2">
      <c r="A23" s="99"/>
      <c r="B23" s="96" t="s">
        <v>44</v>
      </c>
      <c r="C23" s="97">
        <v>0</v>
      </c>
      <c r="D23" s="97">
        <v>0</v>
      </c>
      <c r="E23" s="97">
        <v>0</v>
      </c>
      <c r="F23" s="97">
        <f t="shared" si="5"/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8">
        <v>0</v>
      </c>
      <c r="M23" s="5"/>
    </row>
    <row r="24" spans="1:13" ht="18.75" customHeight="1" x14ac:dyDescent="0.2">
      <c r="A24" s="107"/>
      <c r="B24" s="96" t="s">
        <v>45</v>
      </c>
      <c r="C24" s="97">
        <v>0</v>
      </c>
      <c r="D24" s="97">
        <v>0</v>
      </c>
      <c r="E24" s="97">
        <v>0</v>
      </c>
      <c r="F24" s="97">
        <f t="shared" si="5"/>
        <v>0</v>
      </c>
      <c r="G24" s="97">
        <v>0</v>
      </c>
      <c r="H24" s="97">
        <v>0</v>
      </c>
      <c r="I24" s="97">
        <v>0</v>
      </c>
      <c r="J24" s="97">
        <v>0</v>
      </c>
      <c r="K24" s="97">
        <v>0</v>
      </c>
      <c r="L24" s="98">
        <v>0</v>
      </c>
      <c r="M24" s="5"/>
    </row>
    <row r="25" spans="1:13" ht="18.75" customHeight="1" x14ac:dyDescent="0.2">
      <c r="A25" s="108"/>
      <c r="B25" s="106" t="s">
        <v>167</v>
      </c>
      <c r="C25" s="91">
        <v>0</v>
      </c>
      <c r="D25" s="91">
        <v>0</v>
      </c>
      <c r="E25" s="91">
        <v>0</v>
      </c>
      <c r="F25" s="91">
        <f t="shared" si="5"/>
        <v>0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  <c r="L25" s="92" t="s">
        <v>329</v>
      </c>
      <c r="M25" s="5"/>
    </row>
    <row r="26" spans="1:13" s="10" customFormat="1" ht="18.75" customHeight="1" x14ac:dyDescent="0.2">
      <c r="A26" s="452" t="s">
        <v>179</v>
      </c>
      <c r="B26" s="453"/>
      <c r="C26" s="102">
        <f t="shared" ref="C26:L26" si="6">SUM(C27:C28)</f>
        <v>0</v>
      </c>
      <c r="D26" s="102">
        <f t="shared" si="6"/>
        <v>0</v>
      </c>
      <c r="E26" s="102">
        <f t="shared" si="6"/>
        <v>0</v>
      </c>
      <c r="F26" s="102">
        <f t="shared" si="6"/>
        <v>0</v>
      </c>
      <c r="G26" s="102">
        <f t="shared" si="6"/>
        <v>0</v>
      </c>
      <c r="H26" s="102">
        <f t="shared" si="6"/>
        <v>0</v>
      </c>
      <c r="I26" s="102">
        <f t="shared" si="6"/>
        <v>0</v>
      </c>
      <c r="J26" s="102">
        <f t="shared" si="6"/>
        <v>0</v>
      </c>
      <c r="K26" s="102">
        <f t="shared" si="6"/>
        <v>0</v>
      </c>
      <c r="L26" s="103">
        <f t="shared" si="6"/>
        <v>0</v>
      </c>
      <c r="M26" s="9"/>
    </row>
    <row r="27" spans="1:13" ht="18.75" customHeight="1" x14ac:dyDescent="0.2">
      <c r="A27" s="109"/>
      <c r="B27" s="110" t="s">
        <v>291</v>
      </c>
      <c r="C27" s="111">
        <v>0</v>
      </c>
      <c r="D27" s="111">
        <v>0</v>
      </c>
      <c r="E27" s="112">
        <v>0</v>
      </c>
      <c r="F27" s="111">
        <f t="shared" ref="F27:F28" si="7">SUM(G27:H27)</f>
        <v>0</v>
      </c>
      <c r="G27" s="111">
        <v>0</v>
      </c>
      <c r="H27" s="111">
        <v>0</v>
      </c>
      <c r="I27" s="112">
        <v>0</v>
      </c>
      <c r="J27" s="113">
        <v>0</v>
      </c>
      <c r="K27" s="111">
        <v>0</v>
      </c>
      <c r="L27" s="111">
        <v>0</v>
      </c>
      <c r="M27" s="5"/>
    </row>
    <row r="28" spans="1:13" ht="18.75" customHeight="1" x14ac:dyDescent="0.2">
      <c r="A28" s="114"/>
      <c r="B28" s="115" t="s">
        <v>46</v>
      </c>
      <c r="C28" s="116">
        <v>0</v>
      </c>
      <c r="D28" s="117">
        <v>0</v>
      </c>
      <c r="E28" s="117">
        <v>0</v>
      </c>
      <c r="F28" s="117">
        <f t="shared" si="7"/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5"/>
    </row>
    <row r="29" spans="1:13" s="10" customFormat="1" ht="18.75" customHeight="1" x14ac:dyDescent="0.2">
      <c r="A29" s="452" t="s">
        <v>178</v>
      </c>
      <c r="B29" s="453"/>
      <c r="C29" s="102">
        <f t="shared" ref="C29:L29" si="8">C30</f>
        <v>0</v>
      </c>
      <c r="D29" s="102">
        <f t="shared" si="8"/>
        <v>0</v>
      </c>
      <c r="E29" s="102">
        <f t="shared" si="8"/>
        <v>0</v>
      </c>
      <c r="F29" s="102">
        <f t="shared" si="8"/>
        <v>0</v>
      </c>
      <c r="G29" s="102">
        <f t="shared" si="8"/>
        <v>0</v>
      </c>
      <c r="H29" s="102">
        <f t="shared" si="8"/>
        <v>0</v>
      </c>
      <c r="I29" s="102">
        <f t="shared" si="8"/>
        <v>0</v>
      </c>
      <c r="J29" s="102">
        <f t="shared" si="8"/>
        <v>0</v>
      </c>
      <c r="K29" s="102">
        <f t="shared" si="8"/>
        <v>0</v>
      </c>
      <c r="L29" s="103">
        <f t="shared" si="8"/>
        <v>0</v>
      </c>
      <c r="M29" s="9"/>
    </row>
    <row r="30" spans="1:13" ht="18.75" customHeight="1" x14ac:dyDescent="0.2">
      <c r="A30" s="118"/>
      <c r="B30" s="106" t="s">
        <v>290</v>
      </c>
      <c r="C30" s="91">
        <v>0</v>
      </c>
      <c r="D30" s="91">
        <v>0</v>
      </c>
      <c r="E30" s="91">
        <v>0</v>
      </c>
      <c r="F30" s="91">
        <f>SUM(G30:H30)</f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  <c r="L30" s="92">
        <v>0</v>
      </c>
      <c r="M30" s="5"/>
    </row>
    <row r="31" spans="1:13" s="10" customFormat="1" ht="18.75" customHeight="1" x14ac:dyDescent="0.2">
      <c r="A31" s="452" t="s">
        <v>177</v>
      </c>
      <c r="B31" s="453"/>
      <c r="C31" s="102">
        <f t="shared" ref="C31:L31" si="9">SUM(C32:C34)</f>
        <v>1</v>
      </c>
      <c r="D31" s="102">
        <f t="shared" si="9"/>
        <v>1</v>
      </c>
      <c r="E31" s="102">
        <f t="shared" si="9"/>
        <v>0</v>
      </c>
      <c r="F31" s="102">
        <f t="shared" si="9"/>
        <v>11</v>
      </c>
      <c r="G31" s="102">
        <f t="shared" si="9"/>
        <v>6</v>
      </c>
      <c r="H31" s="102">
        <f t="shared" si="9"/>
        <v>5</v>
      </c>
      <c r="I31" s="102">
        <f t="shared" si="9"/>
        <v>1</v>
      </c>
      <c r="J31" s="102">
        <f t="shared" si="9"/>
        <v>4</v>
      </c>
      <c r="K31" s="102">
        <f t="shared" si="9"/>
        <v>6</v>
      </c>
      <c r="L31" s="103">
        <f t="shared" si="9"/>
        <v>2</v>
      </c>
      <c r="M31" s="9"/>
    </row>
    <row r="32" spans="1:13" ht="18.75" customHeight="1" x14ac:dyDescent="0.2">
      <c r="A32" s="119"/>
      <c r="B32" s="110" t="s">
        <v>47</v>
      </c>
      <c r="C32" s="113">
        <v>1</v>
      </c>
      <c r="D32" s="111">
        <v>1</v>
      </c>
      <c r="E32" s="112">
        <v>0</v>
      </c>
      <c r="F32" s="113">
        <f t="shared" ref="F32:F34" si="10">SUM(G32:H32)</f>
        <v>11</v>
      </c>
      <c r="G32" s="113">
        <v>6</v>
      </c>
      <c r="H32" s="113">
        <v>5</v>
      </c>
      <c r="I32" s="113">
        <v>1</v>
      </c>
      <c r="J32" s="113">
        <v>4</v>
      </c>
      <c r="K32" s="113">
        <v>6</v>
      </c>
      <c r="L32" s="111">
        <v>2</v>
      </c>
      <c r="M32" s="5"/>
    </row>
    <row r="33" spans="1:13" ht="18.75" customHeight="1" x14ac:dyDescent="0.2">
      <c r="A33" s="120"/>
      <c r="B33" s="96" t="s">
        <v>48</v>
      </c>
      <c r="C33" s="97">
        <v>0</v>
      </c>
      <c r="D33" s="98">
        <v>0</v>
      </c>
      <c r="E33" s="100">
        <v>0</v>
      </c>
      <c r="F33" s="97">
        <f t="shared" si="10"/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  <c r="L33" s="98" t="s">
        <v>329</v>
      </c>
      <c r="M33" s="5"/>
    </row>
    <row r="34" spans="1:13" ht="18.75" customHeight="1" x14ac:dyDescent="0.2">
      <c r="A34" s="121"/>
      <c r="B34" s="115" t="s">
        <v>289</v>
      </c>
      <c r="C34" s="122">
        <v>0</v>
      </c>
      <c r="D34" s="117">
        <v>0</v>
      </c>
      <c r="E34" s="123">
        <v>0</v>
      </c>
      <c r="F34" s="122">
        <f t="shared" si="10"/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17">
        <v>0</v>
      </c>
      <c r="M34" s="5"/>
    </row>
    <row r="35" spans="1:13" s="10" customFormat="1" ht="18.75" customHeight="1" x14ac:dyDescent="0.2">
      <c r="A35" s="452" t="s">
        <v>176</v>
      </c>
      <c r="B35" s="453"/>
      <c r="C35" s="102">
        <f t="shared" ref="C35:L35" si="11">SUM(C36:C38)</f>
        <v>1</v>
      </c>
      <c r="D35" s="103">
        <f t="shared" si="11"/>
        <v>1</v>
      </c>
      <c r="E35" s="104">
        <f t="shared" si="11"/>
        <v>0</v>
      </c>
      <c r="F35" s="102">
        <f t="shared" si="11"/>
        <v>27</v>
      </c>
      <c r="G35" s="102">
        <f t="shared" si="11"/>
        <v>14</v>
      </c>
      <c r="H35" s="102">
        <f t="shared" si="11"/>
        <v>13</v>
      </c>
      <c r="I35" s="102">
        <f t="shared" si="11"/>
        <v>7</v>
      </c>
      <c r="J35" s="102">
        <f t="shared" si="11"/>
        <v>8</v>
      </c>
      <c r="K35" s="102">
        <f t="shared" si="11"/>
        <v>12</v>
      </c>
      <c r="L35" s="103">
        <f t="shared" si="11"/>
        <v>10</v>
      </c>
      <c r="M35" s="9"/>
    </row>
    <row r="36" spans="1:13" ht="18.75" customHeight="1" x14ac:dyDescent="0.2">
      <c r="A36" s="124"/>
      <c r="B36" s="110" t="s">
        <v>49</v>
      </c>
      <c r="C36" s="113">
        <v>0</v>
      </c>
      <c r="D36" s="111">
        <v>0</v>
      </c>
      <c r="E36" s="112">
        <v>0</v>
      </c>
      <c r="F36" s="113">
        <f t="shared" ref="F36:F38" si="12">SUM(G36:H36)</f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1" t="s">
        <v>329</v>
      </c>
      <c r="M36" s="5"/>
    </row>
    <row r="37" spans="1:13" ht="18.75" customHeight="1" x14ac:dyDescent="0.2">
      <c r="A37" s="120"/>
      <c r="B37" s="96" t="s">
        <v>50</v>
      </c>
      <c r="C37" s="97">
        <v>1</v>
      </c>
      <c r="D37" s="98">
        <v>1</v>
      </c>
      <c r="E37" s="100">
        <v>0</v>
      </c>
      <c r="F37" s="97">
        <f t="shared" si="12"/>
        <v>27</v>
      </c>
      <c r="G37" s="97">
        <v>14</v>
      </c>
      <c r="H37" s="97">
        <v>13</v>
      </c>
      <c r="I37" s="97">
        <v>7</v>
      </c>
      <c r="J37" s="97">
        <v>8</v>
      </c>
      <c r="K37" s="97">
        <v>12</v>
      </c>
      <c r="L37" s="98">
        <v>10</v>
      </c>
      <c r="M37" s="5"/>
    </row>
    <row r="38" spans="1:13" ht="18.75" customHeight="1" x14ac:dyDescent="0.2">
      <c r="A38" s="125"/>
      <c r="B38" s="115" t="s">
        <v>168</v>
      </c>
      <c r="C38" s="122">
        <v>0</v>
      </c>
      <c r="D38" s="117">
        <v>0</v>
      </c>
      <c r="E38" s="123">
        <v>0</v>
      </c>
      <c r="F38" s="122">
        <f t="shared" si="12"/>
        <v>0</v>
      </c>
      <c r="G38" s="122">
        <v>0</v>
      </c>
      <c r="H38" s="122">
        <v>0</v>
      </c>
      <c r="I38" s="122">
        <v>0</v>
      </c>
      <c r="J38" s="122">
        <v>0</v>
      </c>
      <c r="K38" s="122">
        <v>0</v>
      </c>
      <c r="L38" s="117" t="s">
        <v>329</v>
      </c>
      <c r="M38" s="5"/>
    </row>
    <row r="39" spans="1:13" s="10" customFormat="1" ht="18.75" customHeight="1" x14ac:dyDescent="0.2">
      <c r="A39" s="452" t="s">
        <v>181</v>
      </c>
      <c r="B39" s="453"/>
      <c r="C39" s="102">
        <f t="shared" ref="C39:L39" si="13">SUM(C40:C46)</f>
        <v>5</v>
      </c>
      <c r="D39" s="103">
        <f t="shared" si="13"/>
        <v>5</v>
      </c>
      <c r="E39" s="104">
        <f t="shared" si="13"/>
        <v>0</v>
      </c>
      <c r="F39" s="102">
        <f t="shared" si="13"/>
        <v>129</v>
      </c>
      <c r="G39" s="102">
        <f t="shared" si="13"/>
        <v>56</v>
      </c>
      <c r="H39" s="102">
        <f t="shared" si="13"/>
        <v>73</v>
      </c>
      <c r="I39" s="102">
        <f t="shared" si="13"/>
        <v>34</v>
      </c>
      <c r="J39" s="102">
        <f t="shared" si="13"/>
        <v>46</v>
      </c>
      <c r="K39" s="102">
        <f t="shared" si="13"/>
        <v>49</v>
      </c>
      <c r="L39" s="103">
        <f t="shared" si="13"/>
        <v>43</v>
      </c>
      <c r="M39" s="9"/>
    </row>
    <row r="40" spans="1:13" ht="18.75" customHeight="1" x14ac:dyDescent="0.2">
      <c r="A40" s="124"/>
      <c r="B40" s="110" t="s">
        <v>288</v>
      </c>
      <c r="C40" s="113">
        <v>1</v>
      </c>
      <c r="D40" s="111">
        <v>1</v>
      </c>
      <c r="E40" s="112">
        <v>0</v>
      </c>
      <c r="F40" s="113">
        <f t="shared" ref="F40:F46" si="14">SUM(G40:H40)</f>
        <v>36</v>
      </c>
      <c r="G40" s="113">
        <v>13</v>
      </c>
      <c r="H40" s="113">
        <v>23</v>
      </c>
      <c r="I40" s="113">
        <v>11</v>
      </c>
      <c r="J40" s="113">
        <v>9</v>
      </c>
      <c r="K40" s="113">
        <v>16</v>
      </c>
      <c r="L40" s="111">
        <v>14</v>
      </c>
      <c r="M40" s="5"/>
    </row>
    <row r="41" spans="1:13" ht="18.75" customHeight="1" x14ac:dyDescent="0.2">
      <c r="A41" s="126"/>
      <c r="B41" s="96" t="s">
        <v>51</v>
      </c>
      <c r="C41" s="97">
        <v>0</v>
      </c>
      <c r="D41" s="98">
        <v>0</v>
      </c>
      <c r="E41" s="100">
        <v>0</v>
      </c>
      <c r="F41" s="97">
        <f t="shared" si="14"/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8">
        <v>0</v>
      </c>
      <c r="M41" s="5"/>
    </row>
    <row r="42" spans="1:13" ht="18.75" customHeight="1" x14ac:dyDescent="0.2">
      <c r="A42" s="126"/>
      <c r="B42" s="96" t="s">
        <v>52</v>
      </c>
      <c r="C42" s="97">
        <v>2</v>
      </c>
      <c r="D42" s="98">
        <v>2</v>
      </c>
      <c r="E42" s="100">
        <v>0</v>
      </c>
      <c r="F42" s="97">
        <f t="shared" si="14"/>
        <v>19</v>
      </c>
      <c r="G42" s="97">
        <v>8</v>
      </c>
      <c r="H42" s="97">
        <v>11</v>
      </c>
      <c r="I42" s="97">
        <v>2</v>
      </c>
      <c r="J42" s="97">
        <v>9</v>
      </c>
      <c r="K42" s="97">
        <v>8</v>
      </c>
      <c r="L42" s="98">
        <v>6</v>
      </c>
      <c r="M42" s="5"/>
    </row>
    <row r="43" spans="1:13" ht="18.75" customHeight="1" x14ac:dyDescent="0.2">
      <c r="A43" s="126"/>
      <c r="B43" s="96" t="s">
        <v>53</v>
      </c>
      <c r="C43" s="97">
        <v>1</v>
      </c>
      <c r="D43" s="98">
        <v>1</v>
      </c>
      <c r="E43" s="100">
        <v>0</v>
      </c>
      <c r="F43" s="97">
        <f t="shared" si="14"/>
        <v>6</v>
      </c>
      <c r="G43" s="97">
        <v>4</v>
      </c>
      <c r="H43" s="97">
        <v>2</v>
      </c>
      <c r="I43" s="97">
        <v>1</v>
      </c>
      <c r="J43" s="97">
        <v>2</v>
      </c>
      <c r="K43" s="97">
        <v>3</v>
      </c>
      <c r="L43" s="98">
        <v>3</v>
      </c>
      <c r="M43" s="5"/>
    </row>
    <row r="44" spans="1:13" ht="18.75" customHeight="1" x14ac:dyDescent="0.2">
      <c r="A44" s="107"/>
      <c r="B44" s="96" t="s">
        <v>54</v>
      </c>
      <c r="C44" s="97">
        <v>0</v>
      </c>
      <c r="D44" s="98">
        <v>0</v>
      </c>
      <c r="E44" s="100">
        <v>0</v>
      </c>
      <c r="F44" s="97">
        <f t="shared" si="14"/>
        <v>0</v>
      </c>
      <c r="G44" s="97">
        <v>0</v>
      </c>
      <c r="H44" s="97">
        <v>0</v>
      </c>
      <c r="I44" s="97">
        <v>0</v>
      </c>
      <c r="J44" s="97">
        <v>0</v>
      </c>
      <c r="K44" s="97">
        <v>0</v>
      </c>
      <c r="L44" s="98">
        <v>0</v>
      </c>
      <c r="M44" s="5"/>
    </row>
    <row r="45" spans="1:13" ht="18.75" customHeight="1" x14ac:dyDescent="0.2">
      <c r="A45" s="126"/>
      <c r="B45" s="96" t="s">
        <v>287</v>
      </c>
      <c r="C45" s="97">
        <v>0</v>
      </c>
      <c r="D45" s="98">
        <v>0</v>
      </c>
      <c r="E45" s="100">
        <v>0</v>
      </c>
      <c r="F45" s="97">
        <f t="shared" si="14"/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  <c r="L45" s="98">
        <v>0</v>
      </c>
      <c r="M45" s="5"/>
    </row>
    <row r="46" spans="1:13" ht="18.75" customHeight="1" x14ac:dyDescent="0.2">
      <c r="A46" s="114"/>
      <c r="B46" s="115" t="s">
        <v>170</v>
      </c>
      <c r="C46" s="122">
        <v>1</v>
      </c>
      <c r="D46" s="117">
        <v>1</v>
      </c>
      <c r="E46" s="123">
        <v>0</v>
      </c>
      <c r="F46" s="122">
        <f t="shared" si="14"/>
        <v>68</v>
      </c>
      <c r="G46" s="122">
        <v>31</v>
      </c>
      <c r="H46" s="122">
        <v>37</v>
      </c>
      <c r="I46" s="122">
        <v>20</v>
      </c>
      <c r="J46" s="122">
        <v>26</v>
      </c>
      <c r="K46" s="122">
        <v>22</v>
      </c>
      <c r="L46" s="117">
        <v>20</v>
      </c>
      <c r="M46" s="5"/>
    </row>
    <row r="47" spans="1:13" s="10" customFormat="1" ht="18.75" customHeight="1" x14ac:dyDescent="0.2">
      <c r="A47" s="452" t="s">
        <v>182</v>
      </c>
      <c r="B47" s="453"/>
      <c r="C47" s="102">
        <f t="shared" ref="C47:L47" si="15">SUM(C48:C51)</f>
        <v>1</v>
      </c>
      <c r="D47" s="103">
        <f t="shared" si="15"/>
        <v>1</v>
      </c>
      <c r="E47" s="104">
        <f t="shared" si="15"/>
        <v>0</v>
      </c>
      <c r="F47" s="102">
        <f t="shared" si="15"/>
        <v>22</v>
      </c>
      <c r="G47" s="102">
        <f t="shared" si="15"/>
        <v>15</v>
      </c>
      <c r="H47" s="102">
        <f t="shared" si="15"/>
        <v>7</v>
      </c>
      <c r="I47" s="102">
        <f t="shared" si="15"/>
        <v>7</v>
      </c>
      <c r="J47" s="102">
        <f t="shared" si="15"/>
        <v>7</v>
      </c>
      <c r="K47" s="102">
        <f t="shared" si="15"/>
        <v>8</v>
      </c>
      <c r="L47" s="103">
        <f t="shared" si="15"/>
        <v>6</v>
      </c>
      <c r="M47" s="9"/>
    </row>
    <row r="48" spans="1:13" ht="18.75" customHeight="1" x14ac:dyDescent="0.2">
      <c r="A48" s="109"/>
      <c r="B48" s="110" t="s">
        <v>55</v>
      </c>
      <c r="C48" s="113">
        <v>1</v>
      </c>
      <c r="D48" s="111">
        <v>1</v>
      </c>
      <c r="E48" s="112">
        <v>0</v>
      </c>
      <c r="F48" s="113">
        <f t="shared" ref="F48:F51" si="16">SUM(G48:H48)</f>
        <v>22</v>
      </c>
      <c r="G48" s="113">
        <v>15</v>
      </c>
      <c r="H48" s="113">
        <v>7</v>
      </c>
      <c r="I48" s="113">
        <v>7</v>
      </c>
      <c r="J48" s="113">
        <v>7</v>
      </c>
      <c r="K48" s="113">
        <v>8</v>
      </c>
      <c r="L48" s="111">
        <v>6</v>
      </c>
      <c r="M48" s="5"/>
    </row>
    <row r="49" spans="1:13" ht="18.75" customHeight="1" x14ac:dyDescent="0.2">
      <c r="A49" s="126"/>
      <c r="B49" s="96" t="s">
        <v>56</v>
      </c>
      <c r="C49" s="97">
        <v>0</v>
      </c>
      <c r="D49" s="127">
        <v>0</v>
      </c>
      <c r="E49" s="100">
        <v>0</v>
      </c>
      <c r="F49" s="97">
        <f t="shared" si="16"/>
        <v>0</v>
      </c>
      <c r="G49" s="97">
        <v>0</v>
      </c>
      <c r="H49" s="97">
        <v>0</v>
      </c>
      <c r="I49" s="97">
        <v>0</v>
      </c>
      <c r="J49" s="97">
        <v>0</v>
      </c>
      <c r="K49" s="97">
        <v>0</v>
      </c>
      <c r="L49" s="98">
        <v>0</v>
      </c>
      <c r="M49" s="5"/>
    </row>
    <row r="50" spans="1:13" ht="18.75" customHeight="1" x14ac:dyDescent="0.2">
      <c r="A50" s="126"/>
      <c r="B50" s="96" t="s">
        <v>286</v>
      </c>
      <c r="C50" s="97">
        <v>0</v>
      </c>
      <c r="D50" s="127">
        <v>0</v>
      </c>
      <c r="E50" s="100">
        <v>0</v>
      </c>
      <c r="F50" s="97">
        <f t="shared" si="16"/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  <c r="L50" s="98">
        <v>0</v>
      </c>
      <c r="M50" s="5"/>
    </row>
    <row r="51" spans="1:13" ht="18.75" customHeight="1" x14ac:dyDescent="0.2">
      <c r="A51" s="114"/>
      <c r="B51" s="115" t="s">
        <v>57</v>
      </c>
      <c r="C51" s="122">
        <v>0</v>
      </c>
      <c r="D51" s="117">
        <v>0</v>
      </c>
      <c r="E51" s="123">
        <v>0</v>
      </c>
      <c r="F51" s="122">
        <f t="shared" si="16"/>
        <v>0</v>
      </c>
      <c r="G51" s="122">
        <v>0</v>
      </c>
      <c r="H51" s="122">
        <v>0</v>
      </c>
      <c r="I51" s="122">
        <v>0</v>
      </c>
      <c r="J51" s="122">
        <v>0</v>
      </c>
      <c r="K51" s="122">
        <v>0</v>
      </c>
      <c r="L51" s="117">
        <v>0</v>
      </c>
      <c r="M51" s="5"/>
    </row>
    <row r="52" spans="1:13" s="10" customFormat="1" ht="18.75" customHeight="1" x14ac:dyDescent="0.2">
      <c r="A52" s="452" t="s">
        <v>171</v>
      </c>
      <c r="B52" s="453"/>
      <c r="C52" s="102">
        <f t="shared" ref="C52:L52" si="17">SUM(C53:C58)</f>
        <v>5</v>
      </c>
      <c r="D52" s="103">
        <f t="shared" si="17"/>
        <v>5</v>
      </c>
      <c r="E52" s="104">
        <f t="shared" si="17"/>
        <v>0</v>
      </c>
      <c r="F52" s="102">
        <f t="shared" si="17"/>
        <v>132</v>
      </c>
      <c r="G52" s="102">
        <f t="shared" si="17"/>
        <v>59</v>
      </c>
      <c r="H52" s="102">
        <f t="shared" si="17"/>
        <v>73</v>
      </c>
      <c r="I52" s="102">
        <f t="shared" si="17"/>
        <v>32</v>
      </c>
      <c r="J52" s="102">
        <f t="shared" si="17"/>
        <v>43</v>
      </c>
      <c r="K52" s="102">
        <f t="shared" si="17"/>
        <v>57</v>
      </c>
      <c r="L52" s="103">
        <f t="shared" si="17"/>
        <v>51</v>
      </c>
      <c r="M52" s="9"/>
    </row>
    <row r="53" spans="1:13" ht="18.75" customHeight="1" x14ac:dyDescent="0.2">
      <c r="A53" s="119"/>
      <c r="B53" s="110" t="s">
        <v>58</v>
      </c>
      <c r="C53" s="113">
        <v>1</v>
      </c>
      <c r="D53" s="111">
        <v>1</v>
      </c>
      <c r="E53" s="112">
        <v>0</v>
      </c>
      <c r="F53" s="113">
        <f t="shared" ref="F53:F58" si="18">SUM(G53:H53)</f>
        <v>0</v>
      </c>
      <c r="G53" s="113">
        <v>0</v>
      </c>
      <c r="H53" s="113">
        <v>0</v>
      </c>
      <c r="I53" s="113">
        <v>0</v>
      </c>
      <c r="J53" s="113">
        <v>0</v>
      </c>
      <c r="K53" s="111">
        <v>0</v>
      </c>
      <c r="L53" s="111">
        <v>0</v>
      </c>
      <c r="M53" s="5"/>
    </row>
    <row r="54" spans="1:13" ht="18.75" customHeight="1" x14ac:dyDescent="0.2">
      <c r="A54" s="120"/>
      <c r="B54" s="96" t="s">
        <v>59</v>
      </c>
      <c r="C54" s="98">
        <v>2</v>
      </c>
      <c r="D54" s="98">
        <v>2</v>
      </c>
      <c r="E54" s="100">
        <v>0</v>
      </c>
      <c r="F54" s="97">
        <f t="shared" si="18"/>
        <v>54</v>
      </c>
      <c r="G54" s="97">
        <v>19</v>
      </c>
      <c r="H54" s="97">
        <v>35</v>
      </c>
      <c r="I54" s="97">
        <v>14</v>
      </c>
      <c r="J54" s="97">
        <v>15</v>
      </c>
      <c r="K54" s="97">
        <v>25</v>
      </c>
      <c r="L54" s="98">
        <v>17</v>
      </c>
      <c r="M54" s="5"/>
    </row>
    <row r="55" spans="1:13" ht="18.75" customHeight="1" x14ac:dyDescent="0.2">
      <c r="A55" s="120"/>
      <c r="B55" s="96" t="s">
        <v>60</v>
      </c>
      <c r="C55" s="97">
        <v>1</v>
      </c>
      <c r="D55" s="98">
        <v>1</v>
      </c>
      <c r="E55" s="100">
        <v>0</v>
      </c>
      <c r="F55" s="97">
        <f t="shared" si="18"/>
        <v>9</v>
      </c>
      <c r="G55" s="97">
        <v>2</v>
      </c>
      <c r="H55" s="97">
        <v>7</v>
      </c>
      <c r="I55" s="97">
        <v>2</v>
      </c>
      <c r="J55" s="97">
        <v>4</v>
      </c>
      <c r="K55" s="97">
        <v>3</v>
      </c>
      <c r="L55" s="98">
        <v>3</v>
      </c>
      <c r="M55" s="5"/>
    </row>
    <row r="56" spans="1:13" ht="18.75" customHeight="1" x14ac:dyDescent="0.2">
      <c r="A56" s="120"/>
      <c r="B56" s="96" t="s">
        <v>61</v>
      </c>
      <c r="C56" s="97">
        <v>1</v>
      </c>
      <c r="D56" s="98">
        <v>1</v>
      </c>
      <c r="E56" s="100">
        <v>0</v>
      </c>
      <c r="F56" s="97">
        <f t="shared" si="18"/>
        <v>69</v>
      </c>
      <c r="G56" s="97">
        <v>38</v>
      </c>
      <c r="H56" s="97">
        <v>31</v>
      </c>
      <c r="I56" s="97">
        <v>16</v>
      </c>
      <c r="J56" s="97">
        <v>24</v>
      </c>
      <c r="K56" s="97">
        <v>29</v>
      </c>
      <c r="L56" s="98">
        <v>31</v>
      </c>
      <c r="M56" s="5"/>
    </row>
    <row r="57" spans="1:13" ht="18.75" customHeight="1" x14ac:dyDescent="0.2">
      <c r="A57" s="107"/>
      <c r="B57" s="96" t="s">
        <v>62</v>
      </c>
      <c r="C57" s="97">
        <v>0</v>
      </c>
      <c r="D57" s="127">
        <v>0</v>
      </c>
      <c r="E57" s="100">
        <v>0</v>
      </c>
      <c r="F57" s="97">
        <f t="shared" si="18"/>
        <v>0</v>
      </c>
      <c r="G57" s="128">
        <v>0</v>
      </c>
      <c r="H57" s="97">
        <v>0</v>
      </c>
      <c r="I57" s="97">
        <v>0</v>
      </c>
      <c r="J57" s="128">
        <v>0</v>
      </c>
      <c r="K57" s="97">
        <v>0</v>
      </c>
      <c r="L57" s="127">
        <v>0</v>
      </c>
      <c r="M57" s="5"/>
    </row>
    <row r="58" spans="1:13" ht="18.75" customHeight="1" x14ac:dyDescent="0.2">
      <c r="A58" s="129"/>
      <c r="B58" s="130" t="s">
        <v>63</v>
      </c>
      <c r="C58" s="131">
        <v>0</v>
      </c>
      <c r="D58" s="132">
        <v>0</v>
      </c>
      <c r="E58" s="133">
        <v>0</v>
      </c>
      <c r="F58" s="131">
        <f t="shared" si="18"/>
        <v>0</v>
      </c>
      <c r="G58" s="131">
        <v>0</v>
      </c>
      <c r="H58" s="134">
        <v>0</v>
      </c>
      <c r="I58" s="131">
        <v>0</v>
      </c>
      <c r="J58" s="131">
        <v>0</v>
      </c>
      <c r="K58" s="134">
        <v>0</v>
      </c>
      <c r="L58" s="132">
        <v>0</v>
      </c>
      <c r="M58" s="5"/>
    </row>
    <row r="59" spans="1:13" ht="19.5" customHeight="1" x14ac:dyDescent="0.2">
      <c r="A59" s="16"/>
    </row>
    <row r="70" spans="13:13" x14ac:dyDescent="0.2">
      <c r="M70" s="7" t="s">
        <v>300</v>
      </c>
    </row>
  </sheetData>
  <mergeCells count="14">
    <mergeCell ref="K4:L4"/>
    <mergeCell ref="A5:B6"/>
    <mergeCell ref="A9:B9"/>
    <mergeCell ref="A52:B52"/>
    <mergeCell ref="A20:B20"/>
    <mergeCell ref="A31:B31"/>
    <mergeCell ref="A29:B29"/>
    <mergeCell ref="A35:B35"/>
    <mergeCell ref="A21:B21"/>
    <mergeCell ref="A26:B26"/>
    <mergeCell ref="A39:B39"/>
    <mergeCell ref="A47:B47"/>
    <mergeCell ref="A7:B7"/>
    <mergeCell ref="A8:B8"/>
  </mergeCells>
  <phoneticPr fontId="13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　&amp;11幼　稚　園&amp;R&amp;11
幼　稚　園</oddHeader>
    <oddFooter>&amp;C&amp;11-&amp;P--</oddFooter>
  </headerFooter>
  <ignoredErrors>
    <ignoredError sqref="F10:F25 F40:F46 F53:F58" formulaRange="1"/>
    <ignoredError sqref="F26:F39 F47:F52" formula="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8">
    <tabColor rgb="FFCCFFCC"/>
  </sheetPr>
  <dimension ref="A1:H145"/>
  <sheetViews>
    <sheetView showGridLines="0" zoomScaleNormal="100" zoomScaleSheetLayoutView="100" workbookViewId="0"/>
  </sheetViews>
  <sheetFormatPr defaultColWidth="10.69921875" defaultRowHeight="12.75" x14ac:dyDescent="0.2"/>
  <cols>
    <col min="1" max="1" width="3.69921875" style="71" customWidth="1"/>
    <col min="2" max="2" width="1.3984375" style="71" customWidth="1"/>
    <col min="3" max="3" width="10.69921875" style="71" customWidth="1"/>
    <col min="4" max="4" width="1.3984375" style="71" customWidth="1"/>
    <col min="5" max="7" width="10.69921875" style="7" customWidth="1"/>
    <col min="8" max="8" width="1.3984375" style="7" customWidth="1"/>
    <col min="9" max="9" width="4.8984375" style="7" customWidth="1"/>
    <col min="10" max="10" width="15.5" style="7" customWidth="1"/>
    <col min="11" max="11" width="14.09765625" style="7" customWidth="1"/>
    <col min="12" max="13" width="15.296875" style="7" customWidth="1"/>
    <col min="14" max="16" width="8.69921875" style="7" customWidth="1"/>
    <col min="17" max="16384" width="10.69921875" style="7"/>
  </cols>
  <sheetData>
    <row r="1" spans="1:8" ht="30" customHeight="1" x14ac:dyDescent="0.2">
      <c r="A1" s="362" t="s">
        <v>346</v>
      </c>
      <c r="B1" s="362"/>
      <c r="C1" s="82"/>
      <c r="D1" s="82"/>
      <c r="E1" s="77"/>
      <c r="F1" s="77"/>
      <c r="G1" s="77"/>
    </row>
    <row r="2" spans="1:8" s="66" customFormat="1" ht="24.95" customHeight="1" x14ac:dyDescent="0.2">
      <c r="A2" s="82" t="s">
        <v>122</v>
      </c>
      <c r="B2" s="82"/>
      <c r="C2" s="212"/>
      <c r="D2" s="212"/>
      <c r="E2" s="82"/>
      <c r="F2" s="82"/>
      <c r="G2" s="216" t="s">
        <v>282</v>
      </c>
    </row>
    <row r="3" spans="1:8" s="66" customFormat="1" ht="18" customHeight="1" x14ac:dyDescent="0.2">
      <c r="A3" s="521" t="s">
        <v>123</v>
      </c>
      <c r="B3" s="522"/>
      <c r="C3" s="522"/>
      <c r="D3" s="523"/>
      <c r="E3" s="373"/>
      <c r="F3" s="535" t="s">
        <v>283</v>
      </c>
      <c r="G3" s="535" t="s">
        <v>284</v>
      </c>
    </row>
    <row r="4" spans="1:8" s="66" customFormat="1" ht="18" customHeight="1" x14ac:dyDescent="0.2">
      <c r="A4" s="557"/>
      <c r="B4" s="558"/>
      <c r="C4" s="558"/>
      <c r="D4" s="559"/>
      <c r="E4" s="369" t="s">
        <v>185</v>
      </c>
      <c r="F4" s="536"/>
      <c r="G4" s="536"/>
    </row>
    <row r="5" spans="1:8" s="66" customFormat="1" ht="18" customHeight="1" x14ac:dyDescent="0.2">
      <c r="A5" s="524"/>
      <c r="B5" s="525"/>
      <c r="C5" s="525"/>
      <c r="D5" s="526"/>
      <c r="E5" s="372"/>
      <c r="F5" s="537"/>
      <c r="G5" s="537"/>
    </row>
    <row r="6" spans="1:8" ht="18" customHeight="1" x14ac:dyDescent="0.2">
      <c r="A6" s="521" t="s">
        <v>351</v>
      </c>
      <c r="B6" s="522"/>
      <c r="C6" s="522"/>
      <c r="D6" s="523"/>
      <c r="E6" s="517">
        <v>11</v>
      </c>
      <c r="F6" s="517">
        <v>32</v>
      </c>
      <c r="G6" s="517">
        <v>4</v>
      </c>
      <c r="H6" s="34"/>
    </row>
    <row r="7" spans="1:8" ht="18" customHeight="1" x14ac:dyDescent="0.2">
      <c r="A7" s="524"/>
      <c r="B7" s="525"/>
      <c r="C7" s="525"/>
      <c r="D7" s="526"/>
      <c r="E7" s="518"/>
      <c r="F7" s="518"/>
      <c r="G7" s="518"/>
      <c r="H7" s="34"/>
    </row>
    <row r="8" spans="1:8" ht="18" customHeight="1" x14ac:dyDescent="0.2">
      <c r="A8" s="529" t="s">
        <v>367</v>
      </c>
      <c r="B8" s="530"/>
      <c r="C8" s="530"/>
      <c r="D8" s="531"/>
      <c r="E8" s="527">
        <f>E10+E12+E14</f>
        <v>11</v>
      </c>
      <c r="F8" s="527">
        <f>F10+F12+F14</f>
        <v>25</v>
      </c>
      <c r="G8" s="527">
        <f>G10+G12+G14</f>
        <v>4</v>
      </c>
      <c r="H8" s="35"/>
    </row>
    <row r="9" spans="1:8" ht="18" customHeight="1" x14ac:dyDescent="0.2">
      <c r="A9" s="532"/>
      <c r="B9" s="533"/>
      <c r="C9" s="533"/>
      <c r="D9" s="534"/>
      <c r="E9" s="528"/>
      <c r="F9" s="528"/>
      <c r="G9" s="528"/>
      <c r="H9" s="35"/>
    </row>
    <row r="10" spans="1:8" ht="18" customHeight="1" x14ac:dyDescent="0.2">
      <c r="A10" s="521" t="s">
        <v>186</v>
      </c>
      <c r="B10" s="522"/>
      <c r="C10" s="522"/>
      <c r="D10" s="523"/>
      <c r="E10" s="555" t="s">
        <v>36</v>
      </c>
      <c r="F10" s="555" t="s">
        <v>36</v>
      </c>
      <c r="G10" s="555" t="s">
        <v>36</v>
      </c>
      <c r="H10" s="26"/>
    </row>
    <row r="11" spans="1:8" ht="18" customHeight="1" x14ac:dyDescent="0.2">
      <c r="A11" s="524"/>
      <c r="B11" s="525"/>
      <c r="C11" s="525"/>
      <c r="D11" s="526"/>
      <c r="E11" s="556"/>
      <c r="F11" s="556"/>
      <c r="G11" s="556"/>
      <c r="H11" s="26"/>
    </row>
    <row r="12" spans="1:8" ht="18" customHeight="1" x14ac:dyDescent="0.2">
      <c r="A12" s="521" t="s">
        <v>187</v>
      </c>
      <c r="B12" s="522"/>
      <c r="C12" s="522"/>
      <c r="D12" s="523"/>
      <c r="E12" s="555" t="s">
        <v>36</v>
      </c>
      <c r="F12" s="555" t="s">
        <v>36</v>
      </c>
      <c r="G12" s="555" t="s">
        <v>36</v>
      </c>
      <c r="H12" s="26"/>
    </row>
    <row r="13" spans="1:8" ht="18" customHeight="1" x14ac:dyDescent="0.2">
      <c r="A13" s="524"/>
      <c r="B13" s="525"/>
      <c r="C13" s="525"/>
      <c r="D13" s="526"/>
      <c r="E13" s="556"/>
      <c r="F13" s="556"/>
      <c r="G13" s="556"/>
      <c r="H13" s="26"/>
    </row>
    <row r="14" spans="1:8" ht="18" customHeight="1" x14ac:dyDescent="0.2">
      <c r="A14" s="374"/>
      <c r="B14" s="82"/>
      <c r="C14" s="519" t="s">
        <v>13</v>
      </c>
      <c r="D14" s="375"/>
      <c r="E14" s="517">
        <f>SUM(E16:E27)</f>
        <v>11</v>
      </c>
      <c r="F14" s="517">
        <f>SUM(F16:F27)</f>
        <v>25</v>
      </c>
      <c r="G14" s="517">
        <f>SUM(G16:G27)</f>
        <v>4</v>
      </c>
      <c r="H14" s="34"/>
    </row>
    <row r="15" spans="1:8" ht="18" customHeight="1" x14ac:dyDescent="0.2">
      <c r="A15" s="170"/>
      <c r="B15" s="370"/>
      <c r="C15" s="520"/>
      <c r="D15" s="376"/>
      <c r="E15" s="518"/>
      <c r="F15" s="518"/>
      <c r="G15" s="518"/>
      <c r="H15" s="34"/>
    </row>
    <row r="16" spans="1:8" ht="18" customHeight="1" x14ac:dyDescent="0.2">
      <c r="A16" s="377"/>
      <c r="B16" s="363"/>
      <c r="C16" s="515" t="s">
        <v>311</v>
      </c>
      <c r="D16" s="378"/>
      <c r="E16" s="517">
        <v>0</v>
      </c>
      <c r="F16" s="517">
        <v>0</v>
      </c>
      <c r="G16" s="517">
        <v>0</v>
      </c>
      <c r="H16" s="34"/>
    </row>
    <row r="17" spans="1:8" ht="18" customHeight="1" x14ac:dyDescent="0.2">
      <c r="A17" s="217" t="s">
        <v>316</v>
      </c>
      <c r="B17" s="370"/>
      <c r="C17" s="516"/>
      <c r="D17" s="379"/>
      <c r="E17" s="518"/>
      <c r="F17" s="518"/>
      <c r="G17" s="518"/>
      <c r="H17" s="34"/>
    </row>
    <row r="18" spans="1:8" ht="18" customHeight="1" x14ac:dyDescent="0.2">
      <c r="A18" s="217"/>
      <c r="B18" s="377"/>
      <c r="C18" s="515" t="s">
        <v>312</v>
      </c>
      <c r="D18" s="378"/>
      <c r="E18" s="517">
        <v>0</v>
      </c>
      <c r="F18" s="517">
        <v>0</v>
      </c>
      <c r="G18" s="555" t="s">
        <v>36</v>
      </c>
      <c r="H18" s="26"/>
    </row>
    <row r="19" spans="1:8" ht="18" customHeight="1" x14ac:dyDescent="0.2">
      <c r="A19" s="380"/>
      <c r="B19" s="381"/>
      <c r="C19" s="516"/>
      <c r="D19" s="379"/>
      <c r="E19" s="518"/>
      <c r="F19" s="518"/>
      <c r="G19" s="556"/>
      <c r="H19" s="26"/>
    </row>
    <row r="20" spans="1:8" ht="18" customHeight="1" x14ac:dyDescent="0.2">
      <c r="A20" s="377"/>
      <c r="B20" s="377"/>
      <c r="C20" s="515" t="s">
        <v>313</v>
      </c>
      <c r="D20" s="378"/>
      <c r="E20" s="517">
        <v>2</v>
      </c>
      <c r="F20" s="517">
        <v>9</v>
      </c>
      <c r="G20" s="517">
        <v>2</v>
      </c>
      <c r="H20" s="34"/>
    </row>
    <row r="21" spans="1:8" ht="18" customHeight="1" x14ac:dyDescent="0.2">
      <c r="A21" s="217"/>
      <c r="B21" s="381"/>
      <c r="C21" s="516"/>
      <c r="D21" s="379"/>
      <c r="E21" s="518"/>
      <c r="F21" s="518"/>
      <c r="G21" s="518"/>
      <c r="H21" s="34"/>
    </row>
    <row r="22" spans="1:8" ht="18" customHeight="1" x14ac:dyDescent="0.2">
      <c r="A22" s="217"/>
      <c r="B22" s="377"/>
      <c r="C22" s="515" t="s">
        <v>314</v>
      </c>
      <c r="D22" s="378"/>
      <c r="E22" s="517">
        <v>2</v>
      </c>
      <c r="F22" s="517">
        <v>14</v>
      </c>
      <c r="G22" s="517">
        <v>2</v>
      </c>
      <c r="H22" s="34"/>
    </row>
    <row r="23" spans="1:8" ht="18" customHeight="1" x14ac:dyDescent="0.2">
      <c r="A23" s="217" t="s">
        <v>164</v>
      </c>
      <c r="B23" s="381"/>
      <c r="C23" s="516"/>
      <c r="D23" s="379"/>
      <c r="E23" s="518"/>
      <c r="F23" s="518"/>
      <c r="G23" s="518"/>
      <c r="H23" s="34"/>
    </row>
    <row r="24" spans="1:8" ht="18" customHeight="1" x14ac:dyDescent="0.2">
      <c r="A24" s="217"/>
      <c r="B24" s="377"/>
      <c r="C24" s="515" t="s">
        <v>315</v>
      </c>
      <c r="D24" s="378"/>
      <c r="E24" s="517">
        <v>0</v>
      </c>
      <c r="F24" s="517">
        <v>0</v>
      </c>
      <c r="G24" s="517">
        <v>0</v>
      </c>
      <c r="H24" s="34"/>
    </row>
    <row r="25" spans="1:8" ht="18" customHeight="1" x14ac:dyDescent="0.2">
      <c r="A25" s="217"/>
      <c r="B25" s="381"/>
      <c r="C25" s="516"/>
      <c r="D25" s="379"/>
      <c r="E25" s="518"/>
      <c r="F25" s="518"/>
      <c r="G25" s="518"/>
      <c r="H25" s="34"/>
    </row>
    <row r="26" spans="1:8" ht="18" customHeight="1" x14ac:dyDescent="0.2">
      <c r="A26" s="377"/>
      <c r="B26" s="377"/>
      <c r="C26" s="515" t="s">
        <v>317</v>
      </c>
      <c r="D26" s="378"/>
      <c r="E26" s="517">
        <v>7</v>
      </c>
      <c r="F26" s="517">
        <v>2</v>
      </c>
      <c r="G26" s="517">
        <v>0</v>
      </c>
      <c r="H26" s="34"/>
    </row>
    <row r="27" spans="1:8" ht="18" customHeight="1" x14ac:dyDescent="0.2">
      <c r="A27" s="382"/>
      <c r="B27" s="381"/>
      <c r="C27" s="516"/>
      <c r="D27" s="379"/>
      <c r="E27" s="518"/>
      <c r="F27" s="518"/>
      <c r="G27" s="518"/>
      <c r="H27" s="34"/>
    </row>
    <row r="28" spans="1:8" ht="18" customHeight="1" x14ac:dyDescent="0.2">
      <c r="A28" s="69"/>
      <c r="B28" s="69"/>
      <c r="C28" s="69"/>
      <c r="D28" s="69"/>
      <c r="E28" s="23"/>
      <c r="F28" s="23"/>
      <c r="G28" s="23"/>
      <c r="H28" s="23"/>
    </row>
    <row r="29" spans="1:8" ht="18" customHeight="1" x14ac:dyDescent="0.2">
      <c r="A29" s="69"/>
      <c r="B29" s="69"/>
      <c r="C29" s="69"/>
      <c r="D29" s="69"/>
    </row>
    <row r="30" spans="1:8" ht="18" customHeight="1" x14ac:dyDescent="0.2">
      <c r="A30" s="69"/>
      <c r="B30" s="69"/>
      <c r="C30" s="69"/>
      <c r="D30" s="69"/>
    </row>
    <row r="31" spans="1:8" ht="18" customHeight="1" x14ac:dyDescent="0.2">
      <c r="A31" s="69"/>
      <c r="B31" s="69"/>
      <c r="C31" s="69"/>
      <c r="D31" s="69"/>
    </row>
    <row r="32" spans="1:8" ht="18" customHeight="1" x14ac:dyDescent="0.2">
      <c r="A32" s="69"/>
      <c r="B32" s="69"/>
      <c r="C32" s="69"/>
      <c r="D32" s="69"/>
    </row>
    <row r="33" spans="1:4" ht="18" customHeight="1" x14ac:dyDescent="0.2">
      <c r="A33" s="69"/>
      <c r="B33" s="69"/>
      <c r="C33" s="69"/>
      <c r="D33" s="69"/>
    </row>
    <row r="34" spans="1:4" ht="18" customHeight="1" x14ac:dyDescent="0.2">
      <c r="A34" s="69"/>
      <c r="B34" s="69"/>
      <c r="C34" s="69"/>
      <c r="D34" s="69"/>
    </row>
    <row r="35" spans="1:4" ht="18" customHeight="1" x14ac:dyDescent="0.2">
      <c r="B35" s="69"/>
      <c r="C35" s="69"/>
    </row>
    <row r="36" spans="1:4" ht="18" customHeight="1" x14ac:dyDescent="0.2">
      <c r="B36" s="69"/>
    </row>
    <row r="37" spans="1:4" ht="18" customHeight="1" x14ac:dyDescent="0.2">
      <c r="B37" s="69"/>
    </row>
    <row r="38" spans="1:4" ht="18" customHeight="1" x14ac:dyDescent="0.2">
      <c r="B38" s="69"/>
    </row>
    <row r="39" spans="1:4" ht="18" customHeight="1" x14ac:dyDescent="0.2">
      <c r="B39" s="69"/>
    </row>
    <row r="40" spans="1:4" ht="28.5" customHeight="1" x14ac:dyDescent="0.2">
      <c r="B40" s="69"/>
    </row>
    <row r="41" spans="1:4" ht="28.5" customHeight="1" x14ac:dyDescent="0.2">
      <c r="B41" s="69"/>
    </row>
    <row r="42" spans="1:4" ht="28.5" customHeight="1" x14ac:dyDescent="0.2">
      <c r="B42" s="69"/>
    </row>
    <row r="43" spans="1:4" ht="28.5" customHeight="1" x14ac:dyDescent="0.2">
      <c r="B43" s="69"/>
    </row>
    <row r="44" spans="1:4" ht="28.5" customHeight="1" x14ac:dyDescent="0.2">
      <c r="B44" s="69"/>
    </row>
    <row r="45" spans="1:4" ht="28.5" customHeight="1" x14ac:dyDescent="0.2">
      <c r="B45" s="69"/>
    </row>
    <row r="46" spans="1:4" ht="28.5" customHeight="1" x14ac:dyDescent="0.2">
      <c r="B46" s="69"/>
    </row>
    <row r="47" spans="1:4" ht="28.5" customHeight="1" x14ac:dyDescent="0.2">
      <c r="B47" s="69"/>
    </row>
    <row r="48" spans="1:4" ht="28.5" customHeight="1" x14ac:dyDescent="0.2">
      <c r="B48" s="69"/>
    </row>
    <row r="49" spans="2:2" ht="28.5" customHeight="1" x14ac:dyDescent="0.2">
      <c r="B49" s="69"/>
    </row>
    <row r="50" spans="2:2" ht="28.5" customHeight="1" x14ac:dyDescent="0.2">
      <c r="B50" s="69"/>
    </row>
    <row r="51" spans="2:2" ht="28.5" customHeight="1" x14ac:dyDescent="0.2">
      <c r="B51" s="69"/>
    </row>
    <row r="52" spans="2:2" ht="28.5" customHeight="1" x14ac:dyDescent="0.2">
      <c r="B52" s="69"/>
    </row>
    <row r="53" spans="2:2" ht="28.5" customHeight="1" x14ac:dyDescent="0.2">
      <c r="B53" s="69"/>
    </row>
    <row r="54" spans="2:2" ht="28.5" customHeight="1" x14ac:dyDescent="0.2">
      <c r="B54" s="69"/>
    </row>
    <row r="55" spans="2:2" ht="28.5" customHeight="1" x14ac:dyDescent="0.2">
      <c r="B55" s="69"/>
    </row>
    <row r="56" spans="2:2" ht="28.5" customHeight="1" x14ac:dyDescent="0.2">
      <c r="B56" s="69"/>
    </row>
    <row r="57" spans="2:2" ht="28.5" customHeight="1" x14ac:dyDescent="0.2">
      <c r="B57" s="69"/>
    </row>
    <row r="58" spans="2:2" ht="28.5" customHeight="1" x14ac:dyDescent="0.2">
      <c r="B58" s="69"/>
    </row>
    <row r="59" spans="2:2" ht="28.5" customHeight="1" x14ac:dyDescent="0.2">
      <c r="B59" s="69"/>
    </row>
    <row r="60" spans="2:2" ht="28.5" customHeight="1" x14ac:dyDescent="0.2">
      <c r="B60" s="69"/>
    </row>
    <row r="61" spans="2:2" ht="28.5" customHeight="1" x14ac:dyDescent="0.2">
      <c r="B61" s="69"/>
    </row>
    <row r="62" spans="2:2" ht="28.5" customHeight="1" x14ac:dyDescent="0.2">
      <c r="B62" s="69"/>
    </row>
    <row r="63" spans="2:2" ht="28.5" customHeight="1" x14ac:dyDescent="0.2">
      <c r="B63" s="69"/>
    </row>
    <row r="64" spans="2:2" ht="28.5" customHeight="1" x14ac:dyDescent="0.2">
      <c r="B64" s="69"/>
    </row>
    <row r="65" spans="2:8" ht="28.5" customHeight="1" x14ac:dyDescent="0.2">
      <c r="B65" s="69"/>
    </row>
    <row r="66" spans="2:8" ht="28.5" customHeight="1" x14ac:dyDescent="0.2">
      <c r="B66" s="69"/>
    </row>
    <row r="67" spans="2:8" ht="28.5" customHeight="1" x14ac:dyDescent="0.2">
      <c r="B67" s="69"/>
    </row>
    <row r="68" spans="2:8" ht="28.5" customHeight="1" x14ac:dyDescent="0.2">
      <c r="B68" s="69"/>
    </row>
    <row r="69" spans="2:8" ht="28.5" customHeight="1" x14ac:dyDescent="0.2">
      <c r="B69" s="69"/>
    </row>
    <row r="70" spans="2:8" ht="28.5" customHeight="1" x14ac:dyDescent="0.2">
      <c r="B70" s="69"/>
    </row>
    <row r="71" spans="2:8" ht="28.5" customHeight="1" x14ac:dyDescent="0.2">
      <c r="B71" s="69"/>
    </row>
    <row r="72" spans="2:8" ht="28.5" customHeight="1" x14ac:dyDescent="0.2">
      <c r="B72" s="69"/>
    </row>
    <row r="73" spans="2:8" ht="28.5" customHeight="1" x14ac:dyDescent="0.2">
      <c r="B73" s="69"/>
      <c r="E73" s="5"/>
    </row>
    <row r="74" spans="2:8" ht="28.5" customHeight="1" x14ac:dyDescent="0.2">
      <c r="B74" s="69"/>
      <c r="E74" s="12"/>
      <c r="F74" s="12"/>
      <c r="G74" s="12"/>
      <c r="H74" s="12"/>
    </row>
    <row r="75" spans="2:8" ht="28.5" customHeight="1" x14ac:dyDescent="0.2">
      <c r="B75" s="69"/>
      <c r="E75" s="23"/>
      <c r="F75" s="23"/>
      <c r="G75" s="23"/>
      <c r="H75" s="23"/>
    </row>
    <row r="76" spans="2:8" ht="28.5" customHeight="1" x14ac:dyDescent="0.2">
      <c r="B76" s="69"/>
    </row>
    <row r="77" spans="2:8" ht="28.5" customHeight="1" x14ac:dyDescent="0.2">
      <c r="B77" s="69"/>
    </row>
    <row r="78" spans="2:8" ht="28.5" customHeight="1" x14ac:dyDescent="0.2">
      <c r="B78" s="69"/>
    </row>
    <row r="79" spans="2:8" ht="28.5" customHeight="1" x14ac:dyDescent="0.2">
      <c r="B79" s="69"/>
    </row>
    <row r="80" spans="2:8" ht="28.5" customHeight="1" x14ac:dyDescent="0.2">
      <c r="B80" s="69"/>
    </row>
    <row r="81" spans="2:2" ht="22.5" customHeight="1" x14ac:dyDescent="0.2">
      <c r="B81" s="69"/>
    </row>
    <row r="82" spans="2:2" ht="22.5" customHeight="1" x14ac:dyDescent="0.2">
      <c r="B82" s="69"/>
    </row>
    <row r="83" spans="2:2" ht="22.5" customHeight="1" x14ac:dyDescent="0.2">
      <c r="B83" s="69"/>
    </row>
    <row r="84" spans="2:2" ht="22.5" customHeight="1" x14ac:dyDescent="0.2">
      <c r="B84" s="69"/>
    </row>
    <row r="85" spans="2:2" ht="22.5" customHeight="1" x14ac:dyDescent="0.2">
      <c r="B85" s="69"/>
    </row>
    <row r="86" spans="2:2" ht="22.5" customHeight="1" x14ac:dyDescent="0.2">
      <c r="B86" s="69"/>
    </row>
    <row r="87" spans="2:2" ht="22.5" customHeight="1" x14ac:dyDescent="0.2">
      <c r="B87" s="69"/>
    </row>
    <row r="88" spans="2:2" x14ac:dyDescent="0.2">
      <c r="B88" s="69"/>
    </row>
    <row r="89" spans="2:2" x14ac:dyDescent="0.2">
      <c r="B89" s="69"/>
    </row>
    <row r="90" spans="2:2" x14ac:dyDescent="0.2">
      <c r="B90" s="69"/>
    </row>
    <row r="91" spans="2:2" x14ac:dyDescent="0.2">
      <c r="B91" s="69"/>
    </row>
    <row r="92" spans="2:2" x14ac:dyDescent="0.2">
      <c r="B92" s="69"/>
    </row>
    <row r="93" spans="2:2" x14ac:dyDescent="0.2">
      <c r="B93" s="69"/>
    </row>
    <row r="94" spans="2:2" x14ac:dyDescent="0.2">
      <c r="B94" s="69"/>
    </row>
    <row r="95" spans="2:2" x14ac:dyDescent="0.2">
      <c r="B95" s="69"/>
    </row>
    <row r="96" spans="2:2" x14ac:dyDescent="0.2">
      <c r="B96" s="69"/>
    </row>
    <row r="97" spans="2:2" x14ac:dyDescent="0.2">
      <c r="B97" s="69"/>
    </row>
    <row r="98" spans="2:2" x14ac:dyDescent="0.2">
      <c r="B98" s="69"/>
    </row>
    <row r="99" spans="2:2" x14ac:dyDescent="0.2">
      <c r="B99" s="69"/>
    </row>
    <row r="100" spans="2:2" x14ac:dyDescent="0.2">
      <c r="B100" s="69"/>
    </row>
    <row r="101" spans="2:2" x14ac:dyDescent="0.2">
      <c r="B101" s="69"/>
    </row>
    <row r="102" spans="2:2" x14ac:dyDescent="0.2">
      <c r="B102" s="69"/>
    </row>
    <row r="103" spans="2:2" x14ac:dyDescent="0.2">
      <c r="B103" s="69"/>
    </row>
    <row r="104" spans="2:2" x14ac:dyDescent="0.2">
      <c r="B104" s="69"/>
    </row>
    <row r="105" spans="2:2" x14ac:dyDescent="0.2">
      <c r="B105" s="69"/>
    </row>
    <row r="106" spans="2:2" x14ac:dyDescent="0.2">
      <c r="B106" s="69"/>
    </row>
    <row r="107" spans="2:2" x14ac:dyDescent="0.2">
      <c r="B107" s="69"/>
    </row>
    <row r="108" spans="2:2" x14ac:dyDescent="0.2">
      <c r="B108" s="69"/>
    </row>
    <row r="109" spans="2:2" x14ac:dyDescent="0.2">
      <c r="B109" s="69"/>
    </row>
    <row r="110" spans="2:2" x14ac:dyDescent="0.2">
      <c r="B110" s="69"/>
    </row>
    <row r="111" spans="2:2" x14ac:dyDescent="0.2">
      <c r="B111" s="69"/>
    </row>
    <row r="112" spans="2:2" x14ac:dyDescent="0.2">
      <c r="B112" s="69"/>
    </row>
    <row r="113" spans="2:2" x14ac:dyDescent="0.2">
      <c r="B113" s="69"/>
    </row>
    <row r="114" spans="2:2" x14ac:dyDescent="0.2">
      <c r="B114" s="69"/>
    </row>
    <row r="115" spans="2:2" x14ac:dyDescent="0.2">
      <c r="B115" s="69"/>
    </row>
    <row r="116" spans="2:2" x14ac:dyDescent="0.2">
      <c r="B116" s="69"/>
    </row>
    <row r="117" spans="2:2" x14ac:dyDescent="0.2">
      <c r="B117" s="69"/>
    </row>
    <row r="118" spans="2:2" x14ac:dyDescent="0.2">
      <c r="B118" s="69"/>
    </row>
    <row r="119" spans="2:2" x14ac:dyDescent="0.2">
      <c r="B119" s="69"/>
    </row>
    <row r="120" spans="2:2" x14ac:dyDescent="0.2">
      <c r="B120" s="69"/>
    </row>
    <row r="121" spans="2:2" x14ac:dyDescent="0.2">
      <c r="B121" s="69"/>
    </row>
    <row r="122" spans="2:2" x14ac:dyDescent="0.2">
      <c r="B122" s="69"/>
    </row>
    <row r="123" spans="2:2" x14ac:dyDescent="0.2">
      <c r="B123" s="69"/>
    </row>
    <row r="124" spans="2:2" x14ac:dyDescent="0.2">
      <c r="B124" s="69"/>
    </row>
    <row r="125" spans="2:2" x14ac:dyDescent="0.2">
      <c r="B125" s="69"/>
    </row>
    <row r="126" spans="2:2" x14ac:dyDescent="0.2">
      <c r="B126" s="69"/>
    </row>
    <row r="127" spans="2:2" x14ac:dyDescent="0.2">
      <c r="B127" s="69"/>
    </row>
    <row r="128" spans="2:2" x14ac:dyDescent="0.2">
      <c r="B128" s="69"/>
    </row>
    <row r="129" spans="2:2" x14ac:dyDescent="0.2">
      <c r="B129" s="69"/>
    </row>
    <row r="130" spans="2:2" x14ac:dyDescent="0.2">
      <c r="B130" s="69"/>
    </row>
    <row r="131" spans="2:2" x14ac:dyDescent="0.2">
      <c r="B131" s="69"/>
    </row>
    <row r="132" spans="2:2" x14ac:dyDescent="0.2">
      <c r="B132" s="69"/>
    </row>
    <row r="133" spans="2:2" x14ac:dyDescent="0.2">
      <c r="B133" s="69"/>
    </row>
    <row r="134" spans="2:2" x14ac:dyDescent="0.2">
      <c r="B134" s="69"/>
    </row>
    <row r="135" spans="2:2" x14ac:dyDescent="0.2">
      <c r="B135" s="69"/>
    </row>
    <row r="136" spans="2:2" x14ac:dyDescent="0.2">
      <c r="B136" s="69"/>
    </row>
    <row r="137" spans="2:2" x14ac:dyDescent="0.2">
      <c r="B137" s="69"/>
    </row>
    <row r="138" spans="2:2" x14ac:dyDescent="0.2">
      <c r="B138" s="69"/>
    </row>
    <row r="139" spans="2:2" x14ac:dyDescent="0.2">
      <c r="B139" s="69"/>
    </row>
    <row r="140" spans="2:2" x14ac:dyDescent="0.2">
      <c r="B140" s="69"/>
    </row>
    <row r="141" spans="2:2" x14ac:dyDescent="0.2">
      <c r="B141" s="69"/>
    </row>
    <row r="142" spans="2:2" x14ac:dyDescent="0.2">
      <c r="B142" s="69"/>
    </row>
    <row r="143" spans="2:2" x14ac:dyDescent="0.2">
      <c r="B143" s="69"/>
    </row>
    <row r="144" spans="2:2" x14ac:dyDescent="0.2">
      <c r="B144" s="69"/>
    </row>
    <row r="145" spans="2:2" x14ac:dyDescent="0.2">
      <c r="B145" s="69"/>
    </row>
  </sheetData>
  <mergeCells count="47">
    <mergeCell ref="A6:D7"/>
    <mergeCell ref="A3:D5"/>
    <mergeCell ref="E26:E27"/>
    <mergeCell ref="F26:F27"/>
    <mergeCell ref="G26:G27"/>
    <mergeCell ref="E24:E25"/>
    <mergeCell ref="F24:F25"/>
    <mergeCell ref="G24:G25"/>
    <mergeCell ref="E22:E23"/>
    <mergeCell ref="F22:F23"/>
    <mergeCell ref="G22:G23"/>
    <mergeCell ref="E20:E21"/>
    <mergeCell ref="F20:F21"/>
    <mergeCell ref="G20:G21"/>
    <mergeCell ref="E18:E19"/>
    <mergeCell ref="F18:F19"/>
    <mergeCell ref="G18:G19"/>
    <mergeCell ref="E16:E17"/>
    <mergeCell ref="F16:F17"/>
    <mergeCell ref="G16:G17"/>
    <mergeCell ref="E8:E9"/>
    <mergeCell ref="F8:F9"/>
    <mergeCell ref="G8:G9"/>
    <mergeCell ref="E14:E15"/>
    <mergeCell ref="F14:F15"/>
    <mergeCell ref="G14:G15"/>
    <mergeCell ref="G10:G11"/>
    <mergeCell ref="E12:E13"/>
    <mergeCell ref="F12:F13"/>
    <mergeCell ref="G12:G13"/>
    <mergeCell ref="E10:E11"/>
    <mergeCell ref="F10:F11"/>
    <mergeCell ref="E6:E7"/>
    <mergeCell ref="F3:F5"/>
    <mergeCell ref="G3:G5"/>
    <mergeCell ref="F6:F7"/>
    <mergeCell ref="G6:G7"/>
    <mergeCell ref="A10:D11"/>
    <mergeCell ref="A12:D13"/>
    <mergeCell ref="A8:D9"/>
    <mergeCell ref="C26:C27"/>
    <mergeCell ref="C14:C15"/>
    <mergeCell ref="C20:C21"/>
    <mergeCell ref="C18:C19"/>
    <mergeCell ref="C16:C17"/>
    <mergeCell ref="C22:C23"/>
    <mergeCell ref="C24:C2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  <oddFooter>&amp;C-&amp;P--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Y88"/>
  <sheetViews>
    <sheetView showGridLines="0" workbookViewId="0"/>
  </sheetViews>
  <sheetFormatPr defaultColWidth="10.69921875" defaultRowHeight="12.75" x14ac:dyDescent="0.2"/>
  <cols>
    <col min="1" max="1" width="4.69921875" style="71" customWidth="1"/>
    <col min="2" max="2" width="10.796875" style="71" customWidth="1"/>
    <col min="3" max="21" width="5.8984375" style="71" customWidth="1"/>
    <col min="22" max="25" width="6.69921875" style="71" customWidth="1"/>
    <col min="26" max="26" width="10.69921875" style="71"/>
    <col min="27" max="27" width="8.8984375" style="71" customWidth="1"/>
    <col min="28" max="28" width="4.8984375" style="71" customWidth="1"/>
    <col min="29" max="29" width="15.5" style="71" customWidth="1"/>
    <col min="30" max="30" width="14.09765625" style="71" customWidth="1"/>
    <col min="31" max="32" width="15.296875" style="71" customWidth="1"/>
    <col min="33" max="35" width="8.69921875" style="71" customWidth="1"/>
    <col min="36" max="16384" width="10.69921875" style="71"/>
  </cols>
  <sheetData>
    <row r="1" spans="1:25" ht="19.5" customHeight="1" x14ac:dyDescent="0.2"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</row>
    <row r="2" spans="1:25" ht="24.75" customHeight="1" x14ac:dyDescent="0.2">
      <c r="A2" s="212" t="s">
        <v>380</v>
      </c>
      <c r="B2" s="212"/>
      <c r="C2" s="82"/>
      <c r="D2" s="82"/>
      <c r="E2" s="82"/>
      <c r="F2" s="82"/>
      <c r="G2" s="82"/>
      <c r="H2" s="82"/>
      <c r="I2" s="82"/>
      <c r="J2" s="82"/>
      <c r="K2" s="371"/>
      <c r="L2" s="82"/>
      <c r="M2" s="82"/>
      <c r="N2" s="82"/>
      <c r="O2" s="82"/>
      <c r="P2" s="82"/>
      <c r="Q2" s="82"/>
      <c r="R2" s="82"/>
      <c r="S2" s="82"/>
      <c r="T2" s="82"/>
      <c r="U2" s="396" t="s">
        <v>116</v>
      </c>
    </row>
    <row r="3" spans="1:25" ht="18" customHeight="1" x14ac:dyDescent="0.2">
      <c r="A3" s="560"/>
      <c r="B3" s="561"/>
      <c r="C3" s="397"/>
      <c r="D3" s="398" t="s">
        <v>368</v>
      </c>
      <c r="E3" s="399"/>
      <c r="F3" s="399"/>
      <c r="G3" s="399"/>
      <c r="H3" s="399"/>
      <c r="I3" s="399"/>
      <c r="J3" s="399"/>
      <c r="K3" s="399"/>
      <c r="L3" s="399"/>
      <c r="M3" s="399"/>
      <c r="N3" s="400"/>
      <c r="O3" s="401" t="s">
        <v>118</v>
      </c>
      <c r="P3" s="402"/>
      <c r="Q3" s="402"/>
      <c r="R3" s="402"/>
      <c r="S3" s="403"/>
      <c r="T3" s="364"/>
      <c r="U3" s="365"/>
      <c r="V3" s="72"/>
      <c r="W3" s="72"/>
      <c r="X3" s="72"/>
      <c r="Y3" s="72"/>
    </row>
    <row r="4" spans="1:25" ht="18" customHeight="1" x14ac:dyDescent="0.4">
      <c r="A4" s="572"/>
      <c r="B4" s="573"/>
      <c r="C4" s="377"/>
      <c r="D4" s="82"/>
      <c r="E4" s="82"/>
      <c r="F4" s="584" t="s">
        <v>264</v>
      </c>
      <c r="G4" s="585"/>
      <c r="H4" s="584" t="s">
        <v>265</v>
      </c>
      <c r="I4" s="585"/>
      <c r="J4" s="584" t="s">
        <v>266</v>
      </c>
      <c r="K4" s="585"/>
      <c r="L4" s="596" t="s">
        <v>348</v>
      </c>
      <c r="M4" s="597"/>
      <c r="N4" s="404"/>
      <c r="O4" s="405"/>
      <c r="P4" s="405"/>
      <c r="Q4" s="596" t="s">
        <v>218</v>
      </c>
      <c r="R4" s="597"/>
      <c r="S4" s="590" t="s">
        <v>345</v>
      </c>
      <c r="T4" s="591"/>
      <c r="U4" s="592"/>
      <c r="V4" s="69"/>
      <c r="W4" s="69"/>
      <c r="X4" s="69"/>
      <c r="Y4" s="69"/>
    </row>
    <row r="5" spans="1:25" ht="18" customHeight="1" x14ac:dyDescent="0.2">
      <c r="A5" s="574" t="s">
        <v>347</v>
      </c>
      <c r="B5" s="575"/>
      <c r="C5" s="377"/>
      <c r="D5" s="212" t="s">
        <v>132</v>
      </c>
      <c r="E5" s="82"/>
      <c r="F5" s="586"/>
      <c r="G5" s="587"/>
      <c r="H5" s="586"/>
      <c r="I5" s="587"/>
      <c r="J5" s="586"/>
      <c r="K5" s="587"/>
      <c r="L5" s="593" t="s">
        <v>133</v>
      </c>
      <c r="M5" s="595"/>
      <c r="N5" s="404"/>
      <c r="O5" s="406" t="s">
        <v>13</v>
      </c>
      <c r="P5" s="405"/>
      <c r="Q5" s="593" t="s">
        <v>133</v>
      </c>
      <c r="R5" s="595"/>
      <c r="S5" s="593" t="s">
        <v>153</v>
      </c>
      <c r="T5" s="594"/>
      <c r="U5" s="595"/>
      <c r="V5" s="69"/>
      <c r="W5" s="69"/>
      <c r="X5" s="69"/>
      <c r="Y5" s="69"/>
    </row>
    <row r="6" spans="1:25" ht="18" customHeight="1" x14ac:dyDescent="0.2">
      <c r="A6" s="576"/>
      <c r="B6" s="577"/>
      <c r="C6" s="370"/>
      <c r="D6" s="371"/>
      <c r="E6" s="371"/>
      <c r="F6" s="588"/>
      <c r="G6" s="589"/>
      <c r="H6" s="588"/>
      <c r="I6" s="589"/>
      <c r="J6" s="588"/>
      <c r="K6" s="589"/>
      <c r="L6" s="598" t="s">
        <v>134</v>
      </c>
      <c r="M6" s="599"/>
      <c r="N6" s="407"/>
      <c r="O6" s="408"/>
      <c r="P6" s="408"/>
      <c r="Q6" s="598" t="s">
        <v>134</v>
      </c>
      <c r="R6" s="599"/>
      <c r="S6" s="407"/>
      <c r="T6" s="408"/>
      <c r="U6" s="409"/>
      <c r="V6" s="70"/>
      <c r="W6" s="70"/>
      <c r="X6" s="70"/>
      <c r="Y6" s="70"/>
    </row>
    <row r="7" spans="1:25" ht="18" customHeight="1" x14ac:dyDescent="0.2">
      <c r="A7" s="578"/>
      <c r="B7" s="579"/>
      <c r="C7" s="410" t="s">
        <v>13</v>
      </c>
      <c r="D7" s="410" t="s">
        <v>31</v>
      </c>
      <c r="E7" s="410" t="s">
        <v>32</v>
      </c>
      <c r="F7" s="410" t="s">
        <v>31</v>
      </c>
      <c r="G7" s="410" t="s">
        <v>32</v>
      </c>
      <c r="H7" s="410" t="s">
        <v>31</v>
      </c>
      <c r="I7" s="410" t="s">
        <v>32</v>
      </c>
      <c r="J7" s="410" t="s">
        <v>31</v>
      </c>
      <c r="K7" s="411" t="s">
        <v>32</v>
      </c>
      <c r="L7" s="412" t="s">
        <v>31</v>
      </c>
      <c r="M7" s="412" t="s">
        <v>32</v>
      </c>
      <c r="N7" s="412" t="s">
        <v>13</v>
      </c>
      <c r="O7" s="412" t="s">
        <v>31</v>
      </c>
      <c r="P7" s="412" t="s">
        <v>32</v>
      </c>
      <c r="Q7" s="412" t="s">
        <v>31</v>
      </c>
      <c r="R7" s="412" t="s">
        <v>32</v>
      </c>
      <c r="S7" s="412" t="s">
        <v>13</v>
      </c>
      <c r="T7" s="412" t="s">
        <v>31</v>
      </c>
      <c r="U7" s="413" t="s">
        <v>32</v>
      </c>
      <c r="V7" s="69"/>
      <c r="W7" s="69"/>
      <c r="X7" s="69"/>
      <c r="Y7" s="69"/>
    </row>
    <row r="8" spans="1:25" ht="18" customHeight="1" x14ac:dyDescent="0.2">
      <c r="A8" s="580" t="s">
        <v>352</v>
      </c>
      <c r="B8" s="581"/>
      <c r="C8" s="414">
        <v>219</v>
      </c>
      <c r="D8" s="414">
        <v>58</v>
      </c>
      <c r="E8" s="414">
        <v>161</v>
      </c>
      <c r="F8" s="414">
        <v>0</v>
      </c>
      <c r="G8" s="414">
        <v>0</v>
      </c>
      <c r="H8" s="414">
        <v>58</v>
      </c>
      <c r="I8" s="414">
        <v>161</v>
      </c>
      <c r="J8" s="414">
        <v>56</v>
      </c>
      <c r="K8" s="226">
        <v>160</v>
      </c>
      <c r="L8" s="415">
        <v>15</v>
      </c>
      <c r="M8" s="415">
        <v>10</v>
      </c>
      <c r="N8" s="415">
        <v>125</v>
      </c>
      <c r="O8" s="415">
        <v>41</v>
      </c>
      <c r="P8" s="415">
        <v>84</v>
      </c>
      <c r="Q8" s="415">
        <v>21</v>
      </c>
      <c r="R8" s="415">
        <v>26</v>
      </c>
      <c r="S8" s="415">
        <v>127</v>
      </c>
      <c r="T8" s="415">
        <v>35</v>
      </c>
      <c r="U8" s="416">
        <v>92</v>
      </c>
      <c r="V8" s="70"/>
      <c r="W8" s="70"/>
      <c r="X8" s="70"/>
      <c r="Y8" s="70"/>
    </row>
    <row r="9" spans="1:25" ht="18" customHeight="1" x14ac:dyDescent="0.2">
      <c r="A9" s="582" t="s">
        <v>384</v>
      </c>
      <c r="B9" s="583"/>
      <c r="C9" s="417">
        <f t="shared" ref="C9:U9" si="0">C10+C11+C12+C15+C16+C17+C20+C22+C23</f>
        <v>184</v>
      </c>
      <c r="D9" s="417">
        <f t="shared" si="0"/>
        <v>47</v>
      </c>
      <c r="E9" s="417">
        <f t="shared" si="0"/>
        <v>137</v>
      </c>
      <c r="F9" s="417">
        <f t="shared" si="0"/>
        <v>0</v>
      </c>
      <c r="G9" s="417">
        <f t="shared" si="0"/>
        <v>0</v>
      </c>
      <c r="H9" s="417">
        <f t="shared" si="0"/>
        <v>47</v>
      </c>
      <c r="I9" s="417">
        <f t="shared" si="0"/>
        <v>137</v>
      </c>
      <c r="J9" s="417">
        <f t="shared" si="0"/>
        <v>46</v>
      </c>
      <c r="K9" s="418">
        <f t="shared" si="0"/>
        <v>135</v>
      </c>
      <c r="L9" s="419">
        <f t="shared" si="0"/>
        <v>8</v>
      </c>
      <c r="M9" s="419">
        <f t="shared" si="0"/>
        <v>5</v>
      </c>
      <c r="N9" s="419">
        <f t="shared" si="0"/>
        <v>92</v>
      </c>
      <c r="O9" s="419">
        <f t="shared" si="0"/>
        <v>23</v>
      </c>
      <c r="P9" s="419">
        <f t="shared" si="0"/>
        <v>69</v>
      </c>
      <c r="Q9" s="419">
        <f t="shared" si="0"/>
        <v>12</v>
      </c>
      <c r="R9" s="419">
        <f t="shared" si="0"/>
        <v>18</v>
      </c>
      <c r="S9" s="419">
        <f t="shared" si="0"/>
        <v>116</v>
      </c>
      <c r="T9" s="419">
        <f t="shared" si="0"/>
        <v>35</v>
      </c>
      <c r="U9" s="420">
        <f t="shared" si="0"/>
        <v>81</v>
      </c>
      <c r="V9" s="8"/>
      <c r="W9" s="8"/>
      <c r="X9" s="8"/>
      <c r="Y9" s="8"/>
    </row>
    <row r="10" spans="1:25" ht="18" customHeight="1" x14ac:dyDescent="0.2">
      <c r="A10" s="562" t="s">
        <v>199</v>
      </c>
      <c r="B10" s="571"/>
      <c r="C10" s="422">
        <v>0</v>
      </c>
      <c r="D10" s="421">
        <v>0</v>
      </c>
      <c r="E10" s="421">
        <v>0</v>
      </c>
      <c r="F10" s="421">
        <v>0</v>
      </c>
      <c r="G10" s="421">
        <v>0</v>
      </c>
      <c r="H10" s="421">
        <v>0</v>
      </c>
      <c r="I10" s="421">
        <v>0</v>
      </c>
      <c r="J10" s="421">
        <v>0</v>
      </c>
      <c r="K10" s="422">
        <v>0</v>
      </c>
      <c r="L10" s="423">
        <v>0</v>
      </c>
      <c r="M10" s="423">
        <v>0</v>
      </c>
      <c r="N10" s="423">
        <v>0</v>
      </c>
      <c r="O10" s="423">
        <v>0</v>
      </c>
      <c r="P10" s="423">
        <v>0</v>
      </c>
      <c r="Q10" s="423">
        <v>0</v>
      </c>
      <c r="R10" s="423">
        <v>0</v>
      </c>
      <c r="S10" s="423">
        <v>0</v>
      </c>
      <c r="T10" s="423">
        <v>0</v>
      </c>
      <c r="U10" s="424">
        <v>0</v>
      </c>
      <c r="V10" s="8"/>
      <c r="W10" s="8"/>
      <c r="X10" s="8"/>
      <c r="Y10" s="8"/>
    </row>
    <row r="11" spans="1:25" ht="18" customHeight="1" x14ac:dyDescent="0.2">
      <c r="A11" s="562" t="s">
        <v>200</v>
      </c>
      <c r="B11" s="563"/>
      <c r="C11" s="425">
        <v>0</v>
      </c>
      <c r="D11" s="425">
        <v>0</v>
      </c>
      <c r="E11" s="425">
        <v>0</v>
      </c>
      <c r="F11" s="425">
        <v>0</v>
      </c>
      <c r="G11" s="425">
        <v>0</v>
      </c>
      <c r="H11" s="425">
        <v>0</v>
      </c>
      <c r="I11" s="425">
        <v>0</v>
      </c>
      <c r="J11" s="425">
        <v>0</v>
      </c>
      <c r="K11" s="426">
        <v>0</v>
      </c>
      <c r="L11" s="427">
        <v>0</v>
      </c>
      <c r="M11" s="427">
        <v>0</v>
      </c>
      <c r="N11" s="427">
        <v>0</v>
      </c>
      <c r="O11" s="427">
        <v>0</v>
      </c>
      <c r="P11" s="427">
        <v>0</v>
      </c>
      <c r="Q11" s="427">
        <v>0</v>
      </c>
      <c r="R11" s="427">
        <v>0</v>
      </c>
      <c r="S11" s="427">
        <v>0</v>
      </c>
      <c r="T11" s="427">
        <v>0</v>
      </c>
      <c r="U11" s="428">
        <v>0</v>
      </c>
      <c r="V11" s="8"/>
      <c r="W11" s="8"/>
      <c r="X11" s="8"/>
      <c r="Y11" s="8"/>
    </row>
    <row r="12" spans="1:25" ht="18" customHeight="1" x14ac:dyDescent="0.2">
      <c r="A12" s="564" t="s">
        <v>202</v>
      </c>
      <c r="B12" s="565"/>
      <c r="C12" s="414">
        <f>SUM(C13:C14)</f>
        <v>163</v>
      </c>
      <c r="D12" s="414">
        <f>SUM(D13:D14)</f>
        <v>37</v>
      </c>
      <c r="E12" s="414">
        <f t="shared" ref="E12:T12" si="1">SUM(E13:E14)</f>
        <v>126</v>
      </c>
      <c r="F12" s="414">
        <f t="shared" si="1"/>
        <v>0</v>
      </c>
      <c r="G12" s="414">
        <f t="shared" si="1"/>
        <v>0</v>
      </c>
      <c r="H12" s="414">
        <f t="shared" si="1"/>
        <v>37</v>
      </c>
      <c r="I12" s="414">
        <f t="shared" si="1"/>
        <v>126</v>
      </c>
      <c r="J12" s="414">
        <f t="shared" si="1"/>
        <v>37</v>
      </c>
      <c r="K12" s="226">
        <f t="shared" si="1"/>
        <v>126</v>
      </c>
      <c r="L12" s="415">
        <f t="shared" si="1"/>
        <v>0</v>
      </c>
      <c r="M12" s="415">
        <f t="shared" si="1"/>
        <v>0</v>
      </c>
      <c r="N12" s="415">
        <f t="shared" si="1"/>
        <v>74</v>
      </c>
      <c r="O12" s="415">
        <f t="shared" si="1"/>
        <v>14</v>
      </c>
      <c r="P12" s="415">
        <f t="shared" si="1"/>
        <v>60</v>
      </c>
      <c r="Q12" s="415">
        <f t="shared" si="1"/>
        <v>4</v>
      </c>
      <c r="R12" s="415">
        <f t="shared" si="1"/>
        <v>13</v>
      </c>
      <c r="S12" s="415">
        <f t="shared" si="1"/>
        <v>82</v>
      </c>
      <c r="T12" s="415">
        <f t="shared" si="1"/>
        <v>15</v>
      </c>
      <c r="U12" s="429">
        <f>SUM(U13:U14)</f>
        <v>67</v>
      </c>
      <c r="V12" s="8"/>
      <c r="W12" s="8"/>
      <c r="X12" s="8"/>
      <c r="Y12" s="8"/>
    </row>
    <row r="13" spans="1:25" ht="18" customHeight="1" x14ac:dyDescent="0.2">
      <c r="A13" s="367"/>
      <c r="B13" s="375" t="s">
        <v>373</v>
      </c>
      <c r="C13" s="414">
        <f>SUM(D13:E13)</f>
        <v>0</v>
      </c>
      <c r="D13" s="414">
        <f>F13+H13</f>
        <v>0</v>
      </c>
      <c r="E13" s="414">
        <f>G13+I13</f>
        <v>0</v>
      </c>
      <c r="F13" s="414">
        <v>0</v>
      </c>
      <c r="G13" s="414">
        <v>0</v>
      </c>
      <c r="H13" s="414">
        <v>0</v>
      </c>
      <c r="I13" s="414">
        <v>0</v>
      </c>
      <c r="J13" s="414">
        <v>0</v>
      </c>
      <c r="K13" s="226">
        <v>0</v>
      </c>
      <c r="L13" s="415">
        <v>0</v>
      </c>
      <c r="M13" s="415">
        <v>0</v>
      </c>
      <c r="N13" s="415">
        <f>SUM(O13:P13)</f>
        <v>0</v>
      </c>
      <c r="O13" s="415">
        <v>0</v>
      </c>
      <c r="P13" s="415">
        <v>0</v>
      </c>
      <c r="Q13" s="415">
        <v>0</v>
      </c>
      <c r="R13" s="415">
        <v>0</v>
      </c>
      <c r="S13" s="415">
        <f>SUM(T13:U13)</f>
        <v>0</v>
      </c>
      <c r="T13" s="415">
        <v>0</v>
      </c>
      <c r="U13" s="429">
        <v>0</v>
      </c>
      <c r="V13" s="8"/>
      <c r="W13" s="8"/>
      <c r="X13" s="8"/>
      <c r="Y13" s="8"/>
    </row>
    <row r="14" spans="1:25" ht="18" customHeight="1" x14ac:dyDescent="0.2">
      <c r="A14" s="443"/>
      <c r="B14" s="442" t="s">
        <v>374</v>
      </c>
      <c r="C14" s="430">
        <f>SUM(D14:E14)</f>
        <v>163</v>
      </c>
      <c r="D14" s="430">
        <v>37</v>
      </c>
      <c r="E14" s="430">
        <v>126</v>
      </c>
      <c r="F14" s="430">
        <v>0</v>
      </c>
      <c r="G14" s="430">
        <v>0</v>
      </c>
      <c r="H14" s="430">
        <v>37</v>
      </c>
      <c r="I14" s="430">
        <v>126</v>
      </c>
      <c r="J14" s="430">
        <v>37</v>
      </c>
      <c r="K14" s="431">
        <v>126</v>
      </c>
      <c r="L14" s="271">
        <v>0</v>
      </c>
      <c r="M14" s="271">
        <v>0</v>
      </c>
      <c r="N14" s="271">
        <f>SUM(O14:P14)</f>
        <v>74</v>
      </c>
      <c r="O14" s="271">
        <v>14</v>
      </c>
      <c r="P14" s="271">
        <v>60</v>
      </c>
      <c r="Q14" s="271">
        <v>4</v>
      </c>
      <c r="R14" s="271">
        <v>13</v>
      </c>
      <c r="S14" s="271">
        <f>SUM(T14:U14)</f>
        <v>82</v>
      </c>
      <c r="T14" s="271">
        <v>15</v>
      </c>
      <c r="U14" s="432">
        <v>67</v>
      </c>
      <c r="V14" s="8"/>
      <c r="W14" s="8"/>
      <c r="X14" s="8"/>
      <c r="Y14" s="8"/>
    </row>
    <row r="15" spans="1:25" ht="18" customHeight="1" x14ac:dyDescent="0.2">
      <c r="A15" s="566" t="s">
        <v>204</v>
      </c>
      <c r="B15" s="567"/>
      <c r="C15" s="425">
        <v>0</v>
      </c>
      <c r="D15" s="425">
        <v>0</v>
      </c>
      <c r="E15" s="425">
        <v>0</v>
      </c>
      <c r="F15" s="425">
        <v>0</v>
      </c>
      <c r="G15" s="425">
        <v>0</v>
      </c>
      <c r="H15" s="425">
        <v>0</v>
      </c>
      <c r="I15" s="425">
        <v>0</v>
      </c>
      <c r="J15" s="425">
        <v>0</v>
      </c>
      <c r="K15" s="426">
        <v>0</v>
      </c>
      <c r="L15" s="427">
        <v>0</v>
      </c>
      <c r="M15" s="427">
        <v>0</v>
      </c>
      <c r="N15" s="427">
        <v>0</v>
      </c>
      <c r="O15" s="427">
        <v>0</v>
      </c>
      <c r="P15" s="427">
        <v>0</v>
      </c>
      <c r="Q15" s="427"/>
      <c r="R15" s="427">
        <v>0</v>
      </c>
      <c r="S15" s="427">
        <v>0</v>
      </c>
      <c r="T15" s="427">
        <v>0</v>
      </c>
      <c r="U15" s="428">
        <v>0</v>
      </c>
      <c r="V15" s="8"/>
      <c r="W15" s="8"/>
      <c r="X15" s="8"/>
      <c r="Y15" s="8"/>
    </row>
    <row r="16" spans="1:25" ht="18" customHeight="1" x14ac:dyDescent="0.2">
      <c r="A16" s="568" t="s">
        <v>213</v>
      </c>
      <c r="B16" s="569"/>
      <c r="C16" s="425">
        <v>0</v>
      </c>
      <c r="D16" s="425">
        <v>0</v>
      </c>
      <c r="E16" s="425">
        <v>0</v>
      </c>
      <c r="F16" s="425">
        <v>0</v>
      </c>
      <c r="G16" s="425">
        <v>0</v>
      </c>
      <c r="H16" s="425">
        <v>0</v>
      </c>
      <c r="I16" s="425">
        <v>0</v>
      </c>
      <c r="J16" s="425">
        <v>0</v>
      </c>
      <c r="K16" s="426">
        <v>0</v>
      </c>
      <c r="L16" s="427">
        <v>0</v>
      </c>
      <c r="M16" s="427">
        <v>0</v>
      </c>
      <c r="N16" s="427">
        <v>0</v>
      </c>
      <c r="O16" s="427">
        <v>0</v>
      </c>
      <c r="P16" s="427">
        <v>0</v>
      </c>
      <c r="Q16" s="427">
        <v>0</v>
      </c>
      <c r="R16" s="427">
        <v>0</v>
      </c>
      <c r="S16" s="427">
        <v>0</v>
      </c>
      <c r="T16" s="427">
        <v>0</v>
      </c>
      <c r="U16" s="428">
        <v>0</v>
      </c>
      <c r="V16" s="8"/>
      <c r="W16" s="8"/>
      <c r="X16" s="8"/>
      <c r="Y16" s="8"/>
    </row>
    <row r="17" spans="1:25" ht="18" customHeight="1" x14ac:dyDescent="0.2">
      <c r="A17" s="564" t="s">
        <v>207</v>
      </c>
      <c r="B17" s="570"/>
      <c r="C17" s="444">
        <f>SUM(C18:C19)</f>
        <v>8</v>
      </c>
      <c r="D17" s="414">
        <f t="shared" ref="D17:U17" si="2">SUM(D18:D19)</f>
        <v>2</v>
      </c>
      <c r="E17" s="414">
        <f t="shared" si="2"/>
        <v>6</v>
      </c>
      <c r="F17" s="414">
        <f t="shared" si="2"/>
        <v>0</v>
      </c>
      <c r="G17" s="414">
        <f t="shared" si="2"/>
        <v>0</v>
      </c>
      <c r="H17" s="414">
        <f t="shared" si="2"/>
        <v>2</v>
      </c>
      <c r="I17" s="414">
        <f t="shared" si="2"/>
        <v>6</v>
      </c>
      <c r="J17" s="414">
        <f t="shared" si="2"/>
        <v>1</v>
      </c>
      <c r="K17" s="226">
        <f t="shared" si="2"/>
        <v>4</v>
      </c>
      <c r="L17" s="415">
        <f t="shared" si="2"/>
        <v>0</v>
      </c>
      <c r="M17" s="415">
        <f t="shared" si="2"/>
        <v>0</v>
      </c>
      <c r="N17" s="415">
        <f t="shared" si="2"/>
        <v>5</v>
      </c>
      <c r="O17" s="415">
        <f t="shared" si="2"/>
        <v>1</v>
      </c>
      <c r="P17" s="415">
        <f t="shared" si="2"/>
        <v>4</v>
      </c>
      <c r="Q17" s="415">
        <f t="shared" si="2"/>
        <v>0</v>
      </c>
      <c r="R17" s="415">
        <f t="shared" si="2"/>
        <v>0</v>
      </c>
      <c r="S17" s="415">
        <f>SUM(S18:S19)</f>
        <v>9</v>
      </c>
      <c r="T17" s="415">
        <f t="shared" si="2"/>
        <v>5</v>
      </c>
      <c r="U17" s="429">
        <f t="shared" si="2"/>
        <v>4</v>
      </c>
      <c r="V17" s="8"/>
      <c r="W17" s="8"/>
      <c r="X17" s="8"/>
      <c r="Y17" s="8"/>
    </row>
    <row r="18" spans="1:25" ht="18" customHeight="1" x14ac:dyDescent="0.2">
      <c r="A18" s="367"/>
      <c r="B18" s="375" t="s">
        <v>375</v>
      </c>
      <c r="C18" s="414">
        <f>SUM(D18:E18)</f>
        <v>8</v>
      </c>
      <c r="D18" s="414">
        <v>2</v>
      </c>
      <c r="E18" s="414">
        <v>6</v>
      </c>
      <c r="F18" s="414">
        <v>0</v>
      </c>
      <c r="G18" s="414">
        <v>0</v>
      </c>
      <c r="H18" s="414">
        <v>2</v>
      </c>
      <c r="I18" s="414">
        <v>6</v>
      </c>
      <c r="J18" s="414">
        <v>1</v>
      </c>
      <c r="K18" s="226">
        <v>4</v>
      </c>
      <c r="L18" s="415">
        <v>0</v>
      </c>
      <c r="M18" s="415">
        <v>0</v>
      </c>
      <c r="N18" s="415">
        <f>SUM(O18:P18)</f>
        <v>5</v>
      </c>
      <c r="O18" s="415">
        <v>1</v>
      </c>
      <c r="P18" s="415">
        <v>4</v>
      </c>
      <c r="Q18" s="415">
        <v>0</v>
      </c>
      <c r="R18" s="415">
        <v>0</v>
      </c>
      <c r="S18" s="415">
        <f>SUM(T18:U18)</f>
        <v>9</v>
      </c>
      <c r="T18" s="415">
        <v>5</v>
      </c>
      <c r="U18" s="429">
        <v>4</v>
      </c>
      <c r="V18" s="8"/>
      <c r="W18" s="8"/>
      <c r="X18" s="8"/>
      <c r="Y18" s="8"/>
    </row>
    <row r="19" spans="1:25" ht="18" customHeight="1" x14ac:dyDescent="0.2">
      <c r="A19" s="443"/>
      <c r="B19" s="442" t="s">
        <v>376</v>
      </c>
      <c r="C19" s="430">
        <f>SUM(D19:E19)</f>
        <v>0</v>
      </c>
      <c r="D19" s="430">
        <v>0</v>
      </c>
      <c r="E19" s="430">
        <v>0</v>
      </c>
      <c r="F19" s="430">
        <v>0</v>
      </c>
      <c r="G19" s="430">
        <v>0</v>
      </c>
      <c r="H19" s="430"/>
      <c r="I19" s="430">
        <v>0</v>
      </c>
      <c r="J19" s="430">
        <v>0</v>
      </c>
      <c r="K19" s="431">
        <v>0</v>
      </c>
      <c r="L19" s="271">
        <v>0</v>
      </c>
      <c r="M19" s="271">
        <v>0</v>
      </c>
      <c r="N19" s="271">
        <f>SUM(O19:P19)</f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f>SUM(T19:U19)</f>
        <v>0</v>
      </c>
      <c r="T19" s="271">
        <v>0</v>
      </c>
      <c r="U19" s="432">
        <v>0</v>
      </c>
      <c r="V19" s="8"/>
      <c r="W19" s="8"/>
      <c r="X19" s="8"/>
      <c r="Y19" s="8"/>
    </row>
    <row r="20" spans="1:25" ht="18" customHeight="1" x14ac:dyDescent="0.2">
      <c r="A20" s="562" t="s">
        <v>214</v>
      </c>
      <c r="B20" s="563"/>
      <c r="C20" s="414">
        <v>0</v>
      </c>
      <c r="D20" s="414">
        <v>0</v>
      </c>
      <c r="E20" s="414">
        <v>0</v>
      </c>
      <c r="F20" s="414">
        <v>0</v>
      </c>
      <c r="G20" s="414">
        <v>0</v>
      </c>
      <c r="H20" s="414">
        <v>0</v>
      </c>
      <c r="I20" s="414">
        <v>0</v>
      </c>
      <c r="J20" s="414">
        <v>0</v>
      </c>
      <c r="K20" s="226">
        <v>0</v>
      </c>
      <c r="L20" s="415">
        <v>0</v>
      </c>
      <c r="M20" s="415">
        <v>0</v>
      </c>
      <c r="N20" s="415">
        <v>0</v>
      </c>
      <c r="O20" s="415">
        <v>0</v>
      </c>
      <c r="P20" s="415">
        <v>0</v>
      </c>
      <c r="Q20" s="415">
        <v>0</v>
      </c>
      <c r="R20" s="415">
        <v>0</v>
      </c>
      <c r="S20" s="415">
        <f>S21</f>
        <v>0</v>
      </c>
      <c r="T20" s="415">
        <f>T21</f>
        <v>0</v>
      </c>
      <c r="U20" s="429">
        <f>U21</f>
        <v>0</v>
      </c>
      <c r="V20" s="8"/>
      <c r="W20" s="8"/>
      <c r="X20" s="8"/>
      <c r="Y20" s="8"/>
    </row>
    <row r="21" spans="1:25" ht="18" customHeight="1" x14ac:dyDescent="0.2">
      <c r="A21" s="367"/>
      <c r="B21" s="375" t="s">
        <v>377</v>
      </c>
      <c r="C21" s="430">
        <v>0</v>
      </c>
      <c r="D21" s="430">
        <v>0</v>
      </c>
      <c r="E21" s="430">
        <v>0</v>
      </c>
      <c r="F21" s="430">
        <v>0</v>
      </c>
      <c r="G21" s="430">
        <v>0</v>
      </c>
      <c r="H21" s="430">
        <v>0</v>
      </c>
      <c r="I21" s="430">
        <v>0</v>
      </c>
      <c r="J21" s="430">
        <v>0</v>
      </c>
      <c r="K21" s="43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0</v>
      </c>
      <c r="Q21" s="271">
        <v>0</v>
      </c>
      <c r="R21" s="271">
        <v>0</v>
      </c>
      <c r="S21" s="271">
        <f>T21+U21</f>
        <v>0</v>
      </c>
      <c r="T21" s="271">
        <v>0</v>
      </c>
      <c r="U21" s="432">
        <v>0</v>
      </c>
      <c r="V21" s="8"/>
      <c r="W21" s="8"/>
      <c r="X21" s="8"/>
      <c r="Y21" s="8"/>
    </row>
    <row r="22" spans="1:25" ht="18" customHeight="1" x14ac:dyDescent="0.2">
      <c r="A22" s="564" t="s">
        <v>215</v>
      </c>
      <c r="B22" s="565"/>
      <c r="C22" s="425">
        <v>0</v>
      </c>
      <c r="D22" s="425">
        <v>0</v>
      </c>
      <c r="E22" s="425">
        <v>0</v>
      </c>
      <c r="F22" s="425">
        <v>0</v>
      </c>
      <c r="G22" s="425">
        <v>0</v>
      </c>
      <c r="H22" s="425">
        <v>0</v>
      </c>
      <c r="I22" s="425">
        <v>0</v>
      </c>
      <c r="J22" s="425">
        <v>0</v>
      </c>
      <c r="K22" s="426">
        <v>0</v>
      </c>
      <c r="L22" s="427">
        <v>0</v>
      </c>
      <c r="M22" s="427">
        <v>0</v>
      </c>
      <c r="N22" s="427">
        <v>0</v>
      </c>
      <c r="O22" s="427">
        <v>0</v>
      </c>
      <c r="P22" s="427">
        <v>0</v>
      </c>
      <c r="Q22" s="427">
        <v>0</v>
      </c>
      <c r="R22" s="427">
        <v>0</v>
      </c>
      <c r="S22" s="427">
        <v>0</v>
      </c>
      <c r="T22" s="427">
        <v>0</v>
      </c>
      <c r="U22" s="428">
        <v>0</v>
      </c>
      <c r="V22" s="8"/>
      <c r="W22" s="8"/>
      <c r="X22" s="8"/>
      <c r="Y22" s="8"/>
    </row>
    <row r="23" spans="1:25" ht="18" customHeight="1" x14ac:dyDescent="0.2">
      <c r="A23" s="564" t="s">
        <v>216</v>
      </c>
      <c r="B23" s="565"/>
      <c r="C23" s="414">
        <f t="shared" ref="C23:U23" si="3">SUM(C24:C25)</f>
        <v>13</v>
      </c>
      <c r="D23" s="414">
        <f t="shared" si="3"/>
        <v>8</v>
      </c>
      <c r="E23" s="414">
        <f t="shared" si="3"/>
        <v>5</v>
      </c>
      <c r="F23" s="414">
        <f t="shared" si="3"/>
        <v>0</v>
      </c>
      <c r="G23" s="414">
        <f t="shared" si="3"/>
        <v>0</v>
      </c>
      <c r="H23" s="414">
        <f t="shared" si="3"/>
        <v>8</v>
      </c>
      <c r="I23" s="414">
        <f t="shared" si="3"/>
        <v>5</v>
      </c>
      <c r="J23" s="414">
        <f t="shared" si="3"/>
        <v>8</v>
      </c>
      <c r="K23" s="226">
        <f t="shared" si="3"/>
        <v>5</v>
      </c>
      <c r="L23" s="415">
        <f t="shared" si="3"/>
        <v>8</v>
      </c>
      <c r="M23" s="415">
        <f t="shared" si="3"/>
        <v>5</v>
      </c>
      <c r="N23" s="415">
        <f t="shared" si="3"/>
        <v>13</v>
      </c>
      <c r="O23" s="415">
        <f t="shared" si="3"/>
        <v>8</v>
      </c>
      <c r="P23" s="415">
        <f t="shared" si="3"/>
        <v>5</v>
      </c>
      <c r="Q23" s="415">
        <f t="shared" si="3"/>
        <v>8</v>
      </c>
      <c r="R23" s="415">
        <f t="shared" si="3"/>
        <v>5</v>
      </c>
      <c r="S23" s="415">
        <f t="shared" si="3"/>
        <v>25</v>
      </c>
      <c r="T23" s="415">
        <f t="shared" si="3"/>
        <v>15</v>
      </c>
      <c r="U23" s="429">
        <f t="shared" si="3"/>
        <v>10</v>
      </c>
      <c r="V23" s="8"/>
      <c r="W23" s="8"/>
      <c r="X23" s="8"/>
      <c r="Y23" s="8"/>
    </row>
    <row r="24" spans="1:25" ht="18" customHeight="1" x14ac:dyDescent="0.2">
      <c r="A24" s="367"/>
      <c r="B24" s="375" t="s">
        <v>378</v>
      </c>
      <c r="C24" s="414">
        <f>SUM(D24:E24)</f>
        <v>13</v>
      </c>
      <c r="D24" s="414">
        <v>8</v>
      </c>
      <c r="E24" s="414">
        <v>5</v>
      </c>
      <c r="F24" s="414">
        <v>0</v>
      </c>
      <c r="G24" s="414">
        <v>0</v>
      </c>
      <c r="H24" s="414">
        <v>8</v>
      </c>
      <c r="I24" s="414">
        <v>5</v>
      </c>
      <c r="J24" s="414">
        <v>8</v>
      </c>
      <c r="K24" s="226">
        <v>5</v>
      </c>
      <c r="L24" s="415">
        <v>8</v>
      </c>
      <c r="M24" s="415">
        <v>5</v>
      </c>
      <c r="N24" s="415">
        <f>SUM(O24:P24)</f>
        <v>13</v>
      </c>
      <c r="O24" s="415">
        <v>8</v>
      </c>
      <c r="P24" s="415">
        <v>5</v>
      </c>
      <c r="Q24" s="415">
        <v>8</v>
      </c>
      <c r="R24" s="415">
        <v>5</v>
      </c>
      <c r="S24" s="415">
        <f>SUM(T24:U24)</f>
        <v>25</v>
      </c>
      <c r="T24" s="415">
        <v>15</v>
      </c>
      <c r="U24" s="429">
        <v>10</v>
      </c>
      <c r="V24" s="8"/>
      <c r="W24" s="8"/>
      <c r="X24" s="8"/>
      <c r="Y24" s="8"/>
    </row>
    <row r="25" spans="1:25" ht="18" customHeight="1" x14ac:dyDescent="0.2">
      <c r="A25" s="440"/>
      <c r="B25" s="441" t="s">
        <v>379</v>
      </c>
      <c r="C25" s="433">
        <f>SUM(D25:E25)</f>
        <v>0</v>
      </c>
      <c r="D25" s="433">
        <f>F25+H25</f>
        <v>0</v>
      </c>
      <c r="E25" s="434">
        <f>G25+I25</f>
        <v>0</v>
      </c>
      <c r="F25" s="433">
        <v>0</v>
      </c>
      <c r="G25" s="433">
        <v>0</v>
      </c>
      <c r="H25" s="433">
        <v>0</v>
      </c>
      <c r="I25" s="433">
        <v>0</v>
      </c>
      <c r="J25" s="433">
        <v>0</v>
      </c>
      <c r="K25" s="434">
        <v>0</v>
      </c>
      <c r="L25" s="435">
        <v>0</v>
      </c>
      <c r="M25" s="435">
        <v>0</v>
      </c>
      <c r="N25" s="436">
        <f>SUM(O25:P25)</f>
        <v>0</v>
      </c>
      <c r="O25" s="435">
        <v>0</v>
      </c>
      <c r="P25" s="435">
        <v>0</v>
      </c>
      <c r="Q25" s="435">
        <v>0</v>
      </c>
      <c r="R25" s="435"/>
      <c r="S25" s="436">
        <f>SUM(T25:U25)</f>
        <v>0</v>
      </c>
      <c r="T25" s="435">
        <v>0</v>
      </c>
      <c r="U25" s="436">
        <v>0</v>
      </c>
      <c r="V25" s="8"/>
      <c r="W25" s="8"/>
      <c r="X25" s="8"/>
      <c r="Y25" s="8"/>
    </row>
    <row r="26" spans="1:25" ht="18" customHeigh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8" customHeight="1" x14ac:dyDescent="0.2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18" customHeigh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8" customHeight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8" customHeight="1" x14ac:dyDescent="0.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8" customHeight="1" x14ac:dyDescent="0.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2:25" ht="18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2:25" ht="18" customHeight="1" x14ac:dyDescent="0.2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 ht="18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2:25" ht="18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 ht="18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 ht="18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 ht="18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 ht="28.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 ht="28.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 ht="28.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 ht="28.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 ht="28.5" customHeight="1" x14ac:dyDescent="0.2"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</row>
    <row r="46" spans="2:25" ht="28.5" customHeight="1" x14ac:dyDescent="0.2"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</row>
    <row r="47" spans="2:25" ht="28.5" customHeight="1" x14ac:dyDescent="0.2"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</row>
    <row r="48" spans="2:25" ht="28.5" customHeight="1" x14ac:dyDescent="0.2"/>
    <row r="49" ht="28.5" customHeight="1" x14ac:dyDescent="0.2"/>
    <row r="50" ht="28.5" customHeight="1" x14ac:dyDescent="0.2"/>
    <row r="51" ht="28.5" customHeight="1" x14ac:dyDescent="0.2"/>
    <row r="52" ht="28.5" customHeight="1" x14ac:dyDescent="0.2"/>
    <row r="53" ht="28.5" customHeight="1" x14ac:dyDescent="0.2"/>
    <row r="54" ht="28.5" customHeight="1" x14ac:dyDescent="0.2"/>
    <row r="55" ht="28.5" customHeight="1" x14ac:dyDescent="0.2"/>
    <row r="56" ht="28.5" customHeight="1" x14ac:dyDescent="0.2"/>
    <row r="57" ht="28.5" customHeight="1" x14ac:dyDescent="0.2"/>
    <row r="58" ht="28.5" customHeight="1" x14ac:dyDescent="0.2"/>
    <row r="59" ht="28.5" customHeight="1" x14ac:dyDescent="0.2"/>
    <row r="60" ht="28.5" customHeight="1" x14ac:dyDescent="0.2"/>
    <row r="61" ht="28.5" customHeight="1" x14ac:dyDescent="0.2"/>
    <row r="62" ht="28.5" customHeight="1" x14ac:dyDescent="0.2"/>
    <row r="63" ht="28.5" customHeight="1" x14ac:dyDescent="0.2"/>
    <row r="64" ht="28.5" customHeight="1" x14ac:dyDescent="0.2"/>
    <row r="65" ht="28.5" customHeight="1" x14ac:dyDescent="0.2"/>
    <row r="66" ht="28.5" customHeight="1" x14ac:dyDescent="0.2"/>
    <row r="67" ht="28.5" customHeight="1" x14ac:dyDescent="0.2"/>
    <row r="68" ht="28.5" customHeight="1" x14ac:dyDescent="0.2"/>
    <row r="69" ht="28.5" customHeight="1" x14ac:dyDescent="0.2"/>
    <row r="70" ht="28.5" customHeight="1" x14ac:dyDescent="0.2"/>
    <row r="71" ht="28.5" customHeight="1" x14ac:dyDescent="0.2"/>
    <row r="72" ht="28.5" customHeight="1" x14ac:dyDescent="0.2"/>
    <row r="73" ht="28.5" customHeight="1" x14ac:dyDescent="0.2"/>
    <row r="74" ht="28.5" customHeight="1" x14ac:dyDescent="0.2"/>
    <row r="75" ht="28.5" customHeight="1" x14ac:dyDescent="0.2"/>
    <row r="76" ht="28.5" customHeight="1" x14ac:dyDescent="0.2"/>
    <row r="77" ht="28.5" customHeight="1" x14ac:dyDescent="0.2"/>
    <row r="78" ht="28.5" customHeight="1" x14ac:dyDescent="0.2"/>
    <row r="79" ht="28.5" customHeight="1" x14ac:dyDescent="0.2"/>
    <row r="80" ht="28.5" customHeight="1" x14ac:dyDescent="0.2"/>
    <row r="81" ht="28.5" customHeight="1" x14ac:dyDescent="0.2"/>
    <row r="82" ht="22.5" customHeight="1" x14ac:dyDescent="0.2"/>
    <row r="83" ht="22.5" customHeight="1" x14ac:dyDescent="0.2"/>
    <row r="84" ht="22.5" customHeight="1" x14ac:dyDescent="0.2"/>
    <row r="85" ht="22.5" customHeight="1" x14ac:dyDescent="0.2"/>
    <row r="86" ht="22.5" customHeight="1" x14ac:dyDescent="0.2"/>
    <row r="87" ht="22.5" customHeight="1" x14ac:dyDescent="0.2"/>
    <row r="88" ht="22.5" customHeight="1" x14ac:dyDescent="0.2"/>
  </sheetData>
  <mergeCells count="26">
    <mergeCell ref="F4:G6"/>
    <mergeCell ref="H4:I6"/>
    <mergeCell ref="J4:K6"/>
    <mergeCell ref="S4:U4"/>
    <mergeCell ref="S5:U5"/>
    <mergeCell ref="L4:M4"/>
    <mergeCell ref="L5:M5"/>
    <mergeCell ref="L6:M6"/>
    <mergeCell ref="Q4:R4"/>
    <mergeCell ref="Q5:R5"/>
    <mergeCell ref="Q6:R6"/>
    <mergeCell ref="A3:B3"/>
    <mergeCell ref="A20:B20"/>
    <mergeCell ref="A22:B22"/>
    <mergeCell ref="A23:B23"/>
    <mergeCell ref="A15:B15"/>
    <mergeCell ref="A16:B16"/>
    <mergeCell ref="A17:B17"/>
    <mergeCell ref="A10:B10"/>
    <mergeCell ref="A11:B11"/>
    <mergeCell ref="A12:B12"/>
    <mergeCell ref="A4:B4"/>
    <mergeCell ref="A5:B5"/>
    <mergeCell ref="A6:B7"/>
    <mergeCell ref="A8:B8"/>
    <mergeCell ref="A9:B9"/>
  </mergeCells>
  <phoneticPr fontId="13"/>
  <pageMargins left="0.7" right="0.7" top="0.75" bottom="0.75" header="0.3" footer="0.3"/>
  <pageSetup paperSize="9" orientation="portrait" r:id="rId1"/>
  <ignoredErrors>
    <ignoredError sqref="F12:U13 C14 F16:U17 F14:G14 L14:N14 F20:U23 F18:G18 F19 I19:J19 F25:Q25 F24:G24 N24 L18:N18 L19:O19 S14 Q18:S18 Q19 S24 S19:T19 E17 C24 C18 C17:D17 C19:D19 D18 F15:P15 R15:U15 S25:U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>
    <tabColor rgb="FFCCFFCC"/>
    <pageSetUpPr fitToPage="1"/>
  </sheetPr>
  <dimension ref="A1:P70"/>
  <sheetViews>
    <sheetView showGridLines="0" zoomScale="75"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4" sqref="A4"/>
    </sheetView>
  </sheetViews>
  <sheetFormatPr defaultColWidth="10.69921875" defaultRowHeight="12.75" x14ac:dyDescent="0.2"/>
  <cols>
    <col min="1" max="1" width="2.69921875" style="7" customWidth="1"/>
    <col min="2" max="2" width="9.5" style="7" customWidth="1"/>
    <col min="3" max="15" width="9" style="7" customWidth="1"/>
    <col min="16" max="16384" width="10.69921875" style="7"/>
  </cols>
  <sheetData>
    <row r="1" spans="1:16" ht="23.25" customHeight="1" x14ac:dyDescent="0.2">
      <c r="A1" s="36"/>
      <c r="I1" s="64"/>
    </row>
    <row r="2" spans="1:16" ht="6" customHeight="1" x14ac:dyDescent="0.2"/>
    <row r="3" spans="1:16" ht="18.75" customHeight="1" x14ac:dyDescent="0.2">
      <c r="A3" s="78" t="s">
        <v>318</v>
      </c>
      <c r="B3" s="79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ht="18.75" customHeight="1" x14ac:dyDescent="0.2">
      <c r="A4" s="80" t="s">
        <v>106</v>
      </c>
      <c r="B4" s="81"/>
      <c r="C4" s="82"/>
      <c r="D4" s="137"/>
      <c r="E4" s="82"/>
      <c r="F4" s="82"/>
      <c r="G4" s="82"/>
      <c r="H4" s="82"/>
      <c r="I4" s="82"/>
      <c r="J4" s="82"/>
      <c r="K4" s="82"/>
      <c r="L4" s="82"/>
      <c r="M4" s="82"/>
      <c r="N4" s="445" t="s">
        <v>297</v>
      </c>
      <c r="O4" s="445"/>
    </row>
    <row r="5" spans="1:16" ht="24" customHeight="1" x14ac:dyDescent="0.2">
      <c r="A5" s="446" t="s">
        <v>154</v>
      </c>
      <c r="B5" s="447"/>
      <c r="C5" s="84" t="s">
        <v>107</v>
      </c>
      <c r="D5" s="85"/>
      <c r="E5" s="86" t="s">
        <v>5</v>
      </c>
      <c r="F5" s="87"/>
      <c r="G5" s="86" t="s">
        <v>108</v>
      </c>
      <c r="H5" s="86"/>
      <c r="I5" s="86" t="s">
        <v>322</v>
      </c>
      <c r="J5" s="86"/>
      <c r="K5" s="86" t="s">
        <v>323</v>
      </c>
      <c r="L5" s="86"/>
      <c r="M5" s="86" t="s">
        <v>5</v>
      </c>
      <c r="N5" s="85"/>
      <c r="O5" s="88" t="s">
        <v>338</v>
      </c>
      <c r="P5" s="5"/>
    </row>
    <row r="6" spans="1:16" ht="24" customHeight="1" x14ac:dyDescent="0.2">
      <c r="A6" s="448"/>
      <c r="B6" s="449"/>
      <c r="C6" s="89" t="s">
        <v>109</v>
      </c>
      <c r="D6" s="89" t="s">
        <v>110</v>
      </c>
      <c r="E6" s="89" t="s">
        <v>111</v>
      </c>
      <c r="F6" s="89" t="s">
        <v>109</v>
      </c>
      <c r="G6" s="89" t="s">
        <v>31</v>
      </c>
      <c r="H6" s="89" t="s">
        <v>32</v>
      </c>
      <c r="I6" s="89" t="s">
        <v>319</v>
      </c>
      <c r="J6" s="89" t="s">
        <v>320</v>
      </c>
      <c r="K6" s="89" t="s">
        <v>321</v>
      </c>
      <c r="L6" s="89" t="s">
        <v>112</v>
      </c>
      <c r="M6" s="89" t="s">
        <v>113</v>
      </c>
      <c r="N6" s="89" t="s">
        <v>114</v>
      </c>
      <c r="O6" s="90" t="s">
        <v>337</v>
      </c>
      <c r="P6" s="5"/>
    </row>
    <row r="7" spans="1:16" ht="24" customHeight="1" x14ac:dyDescent="0.2">
      <c r="A7" s="446" t="s">
        <v>354</v>
      </c>
      <c r="B7" s="459"/>
      <c r="C7" s="91">
        <v>233</v>
      </c>
      <c r="D7" s="91">
        <v>227</v>
      </c>
      <c r="E7" s="91">
        <v>6</v>
      </c>
      <c r="F7" s="91">
        <v>18828</v>
      </c>
      <c r="G7" s="91">
        <v>9604</v>
      </c>
      <c r="H7" s="91">
        <v>9224</v>
      </c>
      <c r="I7" s="91">
        <v>1019</v>
      </c>
      <c r="J7" s="91">
        <v>2761</v>
      </c>
      <c r="K7" s="91">
        <v>3215</v>
      </c>
      <c r="L7" s="91">
        <v>3932</v>
      </c>
      <c r="M7" s="91">
        <v>3947</v>
      </c>
      <c r="N7" s="91">
        <v>3954</v>
      </c>
      <c r="O7" s="92">
        <v>3554</v>
      </c>
      <c r="P7" s="5"/>
    </row>
    <row r="8" spans="1:16" s="10" customFormat="1" ht="24" customHeight="1" x14ac:dyDescent="0.2">
      <c r="A8" s="457" t="s">
        <v>355</v>
      </c>
      <c r="B8" s="460"/>
      <c r="C8" s="135">
        <f t="shared" ref="C8:O8" si="0">C9+C20</f>
        <v>239</v>
      </c>
      <c r="D8" s="136">
        <f>D9+D20</f>
        <v>231</v>
      </c>
      <c r="E8" s="135">
        <f t="shared" si="0"/>
        <v>8</v>
      </c>
      <c r="F8" s="135">
        <f t="shared" si="0"/>
        <v>18875</v>
      </c>
      <c r="G8" s="135">
        <f t="shared" si="0"/>
        <v>9685</v>
      </c>
      <c r="H8" s="135">
        <f t="shared" si="0"/>
        <v>9190</v>
      </c>
      <c r="I8" s="135">
        <f t="shared" si="0"/>
        <v>1065</v>
      </c>
      <c r="J8" s="135">
        <f t="shared" si="0"/>
        <v>2713</v>
      </c>
      <c r="K8" s="135">
        <f t="shared" si="0"/>
        <v>3101</v>
      </c>
      <c r="L8" s="135">
        <f t="shared" si="0"/>
        <v>3931</v>
      </c>
      <c r="M8" s="135">
        <f t="shared" si="0"/>
        <v>4012</v>
      </c>
      <c r="N8" s="135">
        <f t="shared" si="0"/>
        <v>4053</v>
      </c>
      <c r="O8" s="136">
        <f t="shared" si="0"/>
        <v>3986</v>
      </c>
      <c r="P8" s="9"/>
    </row>
    <row r="9" spans="1:16" s="10" customFormat="1" ht="29.25" customHeight="1" x14ac:dyDescent="0.2">
      <c r="A9" s="450" t="s">
        <v>227</v>
      </c>
      <c r="B9" s="451"/>
      <c r="C9" s="93">
        <f t="shared" ref="C9:O9" si="1">SUM(C10:C19)</f>
        <v>173</v>
      </c>
      <c r="D9" s="93">
        <f>SUM(D10:D19)</f>
        <v>166</v>
      </c>
      <c r="E9" s="93">
        <f t="shared" si="1"/>
        <v>7</v>
      </c>
      <c r="F9" s="93">
        <f t="shared" si="1"/>
        <v>13958</v>
      </c>
      <c r="G9" s="93">
        <f t="shared" si="1"/>
        <v>7224</v>
      </c>
      <c r="H9" s="93">
        <f t="shared" si="1"/>
        <v>6734</v>
      </c>
      <c r="I9" s="93">
        <f t="shared" si="1"/>
        <v>784</v>
      </c>
      <c r="J9" s="93">
        <f t="shared" si="1"/>
        <v>1962</v>
      </c>
      <c r="K9" s="93">
        <f t="shared" si="1"/>
        <v>2246</v>
      </c>
      <c r="L9" s="93">
        <f t="shared" si="1"/>
        <v>2928</v>
      </c>
      <c r="M9" s="93">
        <f t="shared" si="1"/>
        <v>2994</v>
      </c>
      <c r="N9" s="93">
        <f t="shared" si="1"/>
        <v>3044</v>
      </c>
      <c r="O9" s="94">
        <f t="shared" si="1"/>
        <v>2992</v>
      </c>
      <c r="P9" s="9"/>
    </row>
    <row r="10" spans="1:16" ht="18.75" customHeight="1" x14ac:dyDescent="0.2">
      <c r="A10" s="95"/>
      <c r="B10" s="96" t="s">
        <v>35</v>
      </c>
      <c r="C10" s="97">
        <f>D10+E10</f>
        <v>34</v>
      </c>
      <c r="D10" s="97">
        <v>33</v>
      </c>
      <c r="E10" s="97">
        <v>1</v>
      </c>
      <c r="F10" s="97">
        <f>SUM(G10:H10)</f>
        <v>2742</v>
      </c>
      <c r="G10" s="97">
        <v>1385</v>
      </c>
      <c r="H10" s="97">
        <v>1357</v>
      </c>
      <c r="I10" s="97">
        <v>157</v>
      </c>
      <c r="J10" s="97">
        <v>336</v>
      </c>
      <c r="K10" s="97">
        <v>428</v>
      </c>
      <c r="L10" s="97">
        <v>587</v>
      </c>
      <c r="M10" s="97">
        <v>631</v>
      </c>
      <c r="N10" s="97">
        <v>603</v>
      </c>
      <c r="O10" s="98">
        <v>582</v>
      </c>
      <c r="P10" s="5"/>
    </row>
    <row r="11" spans="1:16" ht="18.75" customHeight="1" x14ac:dyDescent="0.2">
      <c r="A11" s="99"/>
      <c r="B11" s="96" t="s">
        <v>37</v>
      </c>
      <c r="C11" s="97">
        <f t="shared" ref="C11:C19" si="2">D11+E11</f>
        <v>27</v>
      </c>
      <c r="D11" s="97">
        <v>23</v>
      </c>
      <c r="E11" s="97">
        <v>4</v>
      </c>
      <c r="F11" s="97">
        <f t="shared" ref="F11:F19" si="3">SUM(G11:H11)</f>
        <v>1763</v>
      </c>
      <c r="G11" s="97">
        <v>921</v>
      </c>
      <c r="H11" s="97">
        <v>842</v>
      </c>
      <c r="I11" s="97">
        <v>87</v>
      </c>
      <c r="J11" s="97">
        <v>262</v>
      </c>
      <c r="K11" s="97">
        <v>319</v>
      </c>
      <c r="L11" s="97">
        <v>356</v>
      </c>
      <c r="M11" s="97">
        <v>373</v>
      </c>
      <c r="N11" s="97">
        <v>366</v>
      </c>
      <c r="O11" s="98">
        <v>390</v>
      </c>
      <c r="P11" s="5"/>
    </row>
    <row r="12" spans="1:16" ht="18.75" customHeight="1" x14ac:dyDescent="0.2">
      <c r="A12" s="99"/>
      <c r="B12" s="96" t="s">
        <v>38</v>
      </c>
      <c r="C12" s="97">
        <f t="shared" si="2"/>
        <v>53</v>
      </c>
      <c r="D12" s="97">
        <v>51</v>
      </c>
      <c r="E12" s="97">
        <v>2</v>
      </c>
      <c r="F12" s="97">
        <f t="shared" si="3"/>
        <v>4763</v>
      </c>
      <c r="G12" s="97">
        <v>2477</v>
      </c>
      <c r="H12" s="97">
        <v>2286</v>
      </c>
      <c r="I12" s="97">
        <v>268</v>
      </c>
      <c r="J12" s="97">
        <v>643</v>
      </c>
      <c r="K12" s="97">
        <v>747</v>
      </c>
      <c r="L12" s="97">
        <v>1048</v>
      </c>
      <c r="M12" s="97">
        <v>975</v>
      </c>
      <c r="N12" s="97">
        <v>1082</v>
      </c>
      <c r="O12" s="98">
        <v>1028</v>
      </c>
      <c r="P12" s="5"/>
    </row>
    <row r="13" spans="1:16" ht="18.75" customHeight="1" x14ac:dyDescent="0.2">
      <c r="A13" s="99"/>
      <c r="B13" s="96" t="s">
        <v>39</v>
      </c>
      <c r="C13" s="97">
        <f t="shared" si="2"/>
        <v>9</v>
      </c>
      <c r="D13" s="97">
        <v>9</v>
      </c>
      <c r="E13" s="97">
        <v>0</v>
      </c>
      <c r="F13" s="97">
        <f t="shared" si="3"/>
        <v>598</v>
      </c>
      <c r="G13" s="97">
        <v>321</v>
      </c>
      <c r="H13" s="97">
        <v>277</v>
      </c>
      <c r="I13" s="97">
        <v>49</v>
      </c>
      <c r="J13" s="97">
        <v>110</v>
      </c>
      <c r="K13" s="97">
        <v>81</v>
      </c>
      <c r="L13" s="97">
        <v>107</v>
      </c>
      <c r="M13" s="97">
        <v>132</v>
      </c>
      <c r="N13" s="97">
        <v>119</v>
      </c>
      <c r="O13" s="98">
        <v>143</v>
      </c>
      <c r="P13" s="5"/>
    </row>
    <row r="14" spans="1:16" ht="18.75" customHeight="1" x14ac:dyDescent="0.2">
      <c r="A14" s="99"/>
      <c r="B14" s="96" t="s">
        <v>40</v>
      </c>
      <c r="C14" s="97">
        <f t="shared" si="2"/>
        <v>13</v>
      </c>
      <c r="D14" s="97">
        <v>13</v>
      </c>
      <c r="E14" s="97">
        <v>0</v>
      </c>
      <c r="F14" s="97">
        <f t="shared" si="3"/>
        <v>1111</v>
      </c>
      <c r="G14" s="97">
        <v>568</v>
      </c>
      <c r="H14" s="97">
        <v>543</v>
      </c>
      <c r="I14" s="97">
        <v>42</v>
      </c>
      <c r="J14" s="97">
        <v>178</v>
      </c>
      <c r="K14" s="97">
        <v>203</v>
      </c>
      <c r="L14" s="97">
        <v>227</v>
      </c>
      <c r="M14" s="97">
        <v>237</v>
      </c>
      <c r="N14" s="97">
        <v>224</v>
      </c>
      <c r="O14" s="98">
        <v>226</v>
      </c>
      <c r="P14" s="5"/>
    </row>
    <row r="15" spans="1:16" ht="18.75" customHeight="1" x14ac:dyDescent="0.2">
      <c r="A15" s="99"/>
      <c r="B15" s="96" t="s">
        <v>172</v>
      </c>
      <c r="C15" s="97">
        <f t="shared" si="2"/>
        <v>8</v>
      </c>
      <c r="D15" s="97">
        <v>8</v>
      </c>
      <c r="E15" s="97">
        <v>0</v>
      </c>
      <c r="F15" s="97">
        <f t="shared" si="3"/>
        <v>697</v>
      </c>
      <c r="G15" s="97">
        <v>367</v>
      </c>
      <c r="H15" s="97">
        <v>330</v>
      </c>
      <c r="I15" s="97">
        <v>39</v>
      </c>
      <c r="J15" s="97">
        <v>109</v>
      </c>
      <c r="K15" s="97">
        <v>103</v>
      </c>
      <c r="L15" s="97">
        <v>137</v>
      </c>
      <c r="M15" s="97">
        <v>152</v>
      </c>
      <c r="N15" s="97">
        <v>157</v>
      </c>
      <c r="O15" s="98">
        <v>166</v>
      </c>
      <c r="P15" s="5"/>
    </row>
    <row r="16" spans="1:16" ht="18.75" customHeight="1" x14ac:dyDescent="0.2">
      <c r="A16" s="99"/>
      <c r="B16" s="96" t="s">
        <v>41</v>
      </c>
      <c r="C16" s="97">
        <f t="shared" si="2"/>
        <v>13</v>
      </c>
      <c r="D16" s="97">
        <v>13</v>
      </c>
      <c r="E16" s="97">
        <v>0</v>
      </c>
      <c r="F16" s="97">
        <f t="shared" si="3"/>
        <v>1025</v>
      </c>
      <c r="G16" s="97">
        <v>542</v>
      </c>
      <c r="H16" s="97">
        <v>483</v>
      </c>
      <c r="I16" s="97">
        <v>75</v>
      </c>
      <c r="J16" s="97">
        <v>151</v>
      </c>
      <c r="K16" s="97">
        <v>157</v>
      </c>
      <c r="L16" s="97">
        <v>214</v>
      </c>
      <c r="M16" s="97">
        <v>217</v>
      </c>
      <c r="N16" s="97">
        <v>211</v>
      </c>
      <c r="O16" s="98">
        <v>213</v>
      </c>
      <c r="P16" s="5"/>
    </row>
    <row r="17" spans="1:16" ht="18.75" customHeight="1" x14ac:dyDescent="0.2">
      <c r="A17" s="99"/>
      <c r="B17" s="96" t="s">
        <v>42</v>
      </c>
      <c r="C17" s="97">
        <f t="shared" si="2"/>
        <v>0</v>
      </c>
      <c r="D17" s="97">
        <v>0</v>
      </c>
      <c r="E17" s="97">
        <v>0</v>
      </c>
      <c r="F17" s="97">
        <f t="shared" si="3"/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128">
        <v>0</v>
      </c>
      <c r="O17" s="98">
        <v>0</v>
      </c>
      <c r="P17" s="5"/>
    </row>
    <row r="18" spans="1:16" ht="18.75" customHeight="1" x14ac:dyDescent="0.2">
      <c r="A18" s="99"/>
      <c r="B18" s="96" t="s">
        <v>166</v>
      </c>
      <c r="C18" s="97">
        <f t="shared" si="2"/>
        <v>6</v>
      </c>
      <c r="D18" s="97">
        <v>6</v>
      </c>
      <c r="E18" s="97">
        <v>0</v>
      </c>
      <c r="F18" s="97">
        <f t="shared" si="3"/>
        <v>423</v>
      </c>
      <c r="G18" s="97">
        <v>218</v>
      </c>
      <c r="H18" s="97">
        <v>205</v>
      </c>
      <c r="I18" s="97">
        <v>25</v>
      </c>
      <c r="J18" s="97">
        <v>50</v>
      </c>
      <c r="K18" s="97">
        <v>72</v>
      </c>
      <c r="L18" s="97">
        <v>86</v>
      </c>
      <c r="M18" s="97">
        <v>92</v>
      </c>
      <c r="N18" s="97">
        <v>98</v>
      </c>
      <c r="O18" s="98">
        <v>71</v>
      </c>
      <c r="P18" s="5"/>
    </row>
    <row r="19" spans="1:16" ht="18.75" customHeight="1" x14ac:dyDescent="0.2">
      <c r="A19" s="99"/>
      <c r="B19" s="96" t="s">
        <v>169</v>
      </c>
      <c r="C19" s="97">
        <f t="shared" si="2"/>
        <v>10</v>
      </c>
      <c r="D19" s="98">
        <v>10</v>
      </c>
      <c r="E19" s="98">
        <v>0</v>
      </c>
      <c r="F19" s="98">
        <f t="shared" si="3"/>
        <v>836</v>
      </c>
      <c r="G19" s="100">
        <v>425</v>
      </c>
      <c r="H19" s="97">
        <v>411</v>
      </c>
      <c r="I19" s="97">
        <v>42</v>
      </c>
      <c r="J19" s="97">
        <v>123</v>
      </c>
      <c r="K19" s="97">
        <v>136</v>
      </c>
      <c r="L19" s="98">
        <v>166</v>
      </c>
      <c r="M19" s="98">
        <v>185</v>
      </c>
      <c r="N19" s="98">
        <v>184</v>
      </c>
      <c r="O19" s="98">
        <v>173</v>
      </c>
      <c r="P19" s="5"/>
    </row>
    <row r="20" spans="1:16" s="10" customFormat="1" ht="30" customHeight="1" x14ac:dyDescent="0.2">
      <c r="A20" s="454" t="s">
        <v>228</v>
      </c>
      <c r="B20" s="455"/>
      <c r="C20" s="101">
        <f t="shared" ref="C20:O20" si="4">C21+C26+C29+C31+C35+C39+C47+C52</f>
        <v>66</v>
      </c>
      <c r="D20" s="101">
        <f>D21+D26+D29+D31+D35+D39+D47+D52</f>
        <v>65</v>
      </c>
      <c r="E20" s="101">
        <f t="shared" si="4"/>
        <v>1</v>
      </c>
      <c r="F20" s="101">
        <f t="shared" si="4"/>
        <v>4917</v>
      </c>
      <c r="G20" s="101">
        <f>G21+G26+G29+G31+G35+G39+G47+G52</f>
        <v>2461</v>
      </c>
      <c r="H20" s="101">
        <f t="shared" si="4"/>
        <v>2456</v>
      </c>
      <c r="I20" s="101">
        <f t="shared" si="4"/>
        <v>281</v>
      </c>
      <c r="J20" s="101">
        <f t="shared" si="4"/>
        <v>751</v>
      </c>
      <c r="K20" s="101">
        <f t="shared" si="4"/>
        <v>855</v>
      </c>
      <c r="L20" s="101">
        <f t="shared" si="4"/>
        <v>1003</v>
      </c>
      <c r="M20" s="101">
        <f t="shared" si="4"/>
        <v>1018</v>
      </c>
      <c r="N20" s="101">
        <f t="shared" si="4"/>
        <v>1009</v>
      </c>
      <c r="O20" s="101">
        <f t="shared" si="4"/>
        <v>994</v>
      </c>
      <c r="P20" s="9"/>
    </row>
    <row r="21" spans="1:16" s="10" customFormat="1" ht="18.75" customHeight="1" x14ac:dyDescent="0.2">
      <c r="A21" s="452" t="s">
        <v>180</v>
      </c>
      <c r="B21" s="453"/>
      <c r="C21" s="102">
        <f t="shared" ref="C21:N21" si="5">SUM(C22:C25)</f>
        <v>4</v>
      </c>
      <c r="D21" s="103">
        <f t="shared" si="5"/>
        <v>4</v>
      </c>
      <c r="E21" s="103">
        <f t="shared" si="5"/>
        <v>0</v>
      </c>
      <c r="F21" s="103">
        <f t="shared" si="5"/>
        <v>232</v>
      </c>
      <c r="G21" s="103">
        <f t="shared" si="5"/>
        <v>123</v>
      </c>
      <c r="H21" s="104">
        <f t="shared" si="5"/>
        <v>109</v>
      </c>
      <c r="I21" s="103">
        <f t="shared" si="5"/>
        <v>6</v>
      </c>
      <c r="J21" s="103">
        <f t="shared" si="5"/>
        <v>32</v>
      </c>
      <c r="K21" s="103">
        <f t="shared" si="5"/>
        <v>37</v>
      </c>
      <c r="L21" s="103">
        <f t="shared" si="5"/>
        <v>47</v>
      </c>
      <c r="M21" s="103">
        <f t="shared" si="5"/>
        <v>55</v>
      </c>
      <c r="N21" s="103">
        <f t="shared" si="5"/>
        <v>55</v>
      </c>
      <c r="O21" s="103">
        <f>SUM(O22:O25)</f>
        <v>60</v>
      </c>
      <c r="P21" s="9"/>
    </row>
    <row r="22" spans="1:16" ht="18.75" customHeight="1" x14ac:dyDescent="0.2">
      <c r="A22" s="138"/>
      <c r="B22" s="110" t="s">
        <v>43</v>
      </c>
      <c r="C22" s="111">
        <f t="shared" ref="C22:C25" si="6">D22+E22</f>
        <v>1</v>
      </c>
      <c r="D22" s="113">
        <v>1</v>
      </c>
      <c r="E22" s="113">
        <v>0</v>
      </c>
      <c r="F22" s="113">
        <f t="shared" ref="F22:F25" si="7">SUM(G22:H22)</f>
        <v>63</v>
      </c>
      <c r="G22" s="113">
        <v>31</v>
      </c>
      <c r="H22" s="113">
        <v>32</v>
      </c>
      <c r="I22" s="113">
        <v>2</v>
      </c>
      <c r="J22" s="113">
        <v>11</v>
      </c>
      <c r="K22" s="113">
        <v>10</v>
      </c>
      <c r="L22" s="113">
        <v>12</v>
      </c>
      <c r="M22" s="113">
        <v>14</v>
      </c>
      <c r="N22" s="113">
        <v>14</v>
      </c>
      <c r="O22" s="111">
        <v>13</v>
      </c>
      <c r="P22" s="5"/>
    </row>
    <row r="23" spans="1:16" ht="18.75" customHeight="1" x14ac:dyDescent="0.2">
      <c r="A23" s="99"/>
      <c r="B23" s="96" t="s">
        <v>44</v>
      </c>
      <c r="C23" s="97">
        <f t="shared" si="6"/>
        <v>1</v>
      </c>
      <c r="D23" s="97">
        <v>1</v>
      </c>
      <c r="E23" s="97">
        <v>0</v>
      </c>
      <c r="F23" s="97">
        <f t="shared" si="7"/>
        <v>37</v>
      </c>
      <c r="G23" s="97">
        <v>26</v>
      </c>
      <c r="H23" s="97">
        <v>11</v>
      </c>
      <c r="I23" s="97">
        <v>0</v>
      </c>
      <c r="J23" s="97">
        <v>5</v>
      </c>
      <c r="K23" s="97">
        <v>5</v>
      </c>
      <c r="L23" s="97">
        <v>11</v>
      </c>
      <c r="M23" s="97">
        <v>8</v>
      </c>
      <c r="N23" s="97">
        <v>8</v>
      </c>
      <c r="O23" s="98">
        <v>10</v>
      </c>
      <c r="P23" s="5"/>
    </row>
    <row r="24" spans="1:16" ht="18.75" customHeight="1" x14ac:dyDescent="0.2">
      <c r="A24" s="107"/>
      <c r="B24" s="96" t="s">
        <v>45</v>
      </c>
      <c r="C24" s="97">
        <f t="shared" si="6"/>
        <v>1</v>
      </c>
      <c r="D24" s="97">
        <v>1</v>
      </c>
      <c r="E24" s="97">
        <v>0</v>
      </c>
      <c r="F24" s="97">
        <f t="shared" si="7"/>
        <v>62</v>
      </c>
      <c r="G24" s="97">
        <v>30</v>
      </c>
      <c r="H24" s="97">
        <v>32</v>
      </c>
      <c r="I24" s="97">
        <v>2</v>
      </c>
      <c r="J24" s="97">
        <v>6</v>
      </c>
      <c r="K24" s="97">
        <v>12</v>
      </c>
      <c r="L24" s="97">
        <v>12</v>
      </c>
      <c r="M24" s="97">
        <v>14</v>
      </c>
      <c r="N24" s="97">
        <v>16</v>
      </c>
      <c r="O24" s="98">
        <v>19</v>
      </c>
      <c r="P24" s="5"/>
    </row>
    <row r="25" spans="1:16" ht="18.75" customHeight="1" x14ac:dyDescent="0.2">
      <c r="A25" s="139"/>
      <c r="B25" s="115" t="s">
        <v>167</v>
      </c>
      <c r="C25" s="122">
        <f t="shared" si="6"/>
        <v>1</v>
      </c>
      <c r="D25" s="122">
        <v>1</v>
      </c>
      <c r="E25" s="122">
        <v>0</v>
      </c>
      <c r="F25" s="122">
        <f t="shared" si="7"/>
        <v>70</v>
      </c>
      <c r="G25" s="122">
        <v>36</v>
      </c>
      <c r="H25" s="122">
        <v>34</v>
      </c>
      <c r="I25" s="122">
        <v>2</v>
      </c>
      <c r="J25" s="122">
        <v>10</v>
      </c>
      <c r="K25" s="122">
        <v>10</v>
      </c>
      <c r="L25" s="122">
        <v>12</v>
      </c>
      <c r="M25" s="122">
        <v>19</v>
      </c>
      <c r="N25" s="122">
        <v>17</v>
      </c>
      <c r="O25" s="117">
        <v>18</v>
      </c>
      <c r="P25" s="5"/>
    </row>
    <row r="26" spans="1:16" s="10" customFormat="1" ht="18.75" customHeight="1" x14ac:dyDescent="0.2">
      <c r="A26" s="452" t="s">
        <v>179</v>
      </c>
      <c r="B26" s="453"/>
      <c r="C26" s="103">
        <f t="shared" ref="C26:N26" si="8">SUM(C27:C28)</f>
        <v>3</v>
      </c>
      <c r="D26" s="102">
        <f t="shared" si="8"/>
        <v>3</v>
      </c>
      <c r="E26" s="102">
        <f t="shared" si="8"/>
        <v>0</v>
      </c>
      <c r="F26" s="102">
        <f t="shared" si="8"/>
        <v>96</v>
      </c>
      <c r="G26" s="102">
        <f t="shared" si="8"/>
        <v>48</v>
      </c>
      <c r="H26" s="102">
        <f t="shared" si="8"/>
        <v>48</v>
      </c>
      <c r="I26" s="102">
        <f t="shared" si="8"/>
        <v>4</v>
      </c>
      <c r="J26" s="102">
        <f t="shared" si="8"/>
        <v>10</v>
      </c>
      <c r="K26" s="102">
        <f t="shared" si="8"/>
        <v>16</v>
      </c>
      <c r="L26" s="102">
        <f t="shared" si="8"/>
        <v>20</v>
      </c>
      <c r="M26" s="102">
        <f t="shared" si="8"/>
        <v>20</v>
      </c>
      <c r="N26" s="102">
        <f t="shared" si="8"/>
        <v>26</v>
      </c>
      <c r="O26" s="103">
        <f>SUM(O27:O28)</f>
        <v>18</v>
      </c>
      <c r="P26" s="9"/>
    </row>
    <row r="27" spans="1:16" ht="18.75" customHeight="1" x14ac:dyDescent="0.2">
      <c r="A27" s="109"/>
      <c r="B27" s="110" t="s">
        <v>173</v>
      </c>
      <c r="C27" s="113">
        <f t="shared" ref="C27:C28" si="9">D27+E27</f>
        <v>2</v>
      </c>
      <c r="D27" s="111">
        <v>2</v>
      </c>
      <c r="E27" s="112">
        <v>0</v>
      </c>
      <c r="F27" s="111">
        <f t="shared" ref="F27:F28" si="10">SUM(G27:H27)</f>
        <v>84</v>
      </c>
      <c r="G27" s="111">
        <v>43</v>
      </c>
      <c r="H27" s="111">
        <v>41</v>
      </c>
      <c r="I27" s="112">
        <v>4</v>
      </c>
      <c r="J27" s="111">
        <v>9</v>
      </c>
      <c r="K27" s="111">
        <v>16</v>
      </c>
      <c r="L27" s="112">
        <v>17</v>
      </c>
      <c r="M27" s="113">
        <v>17</v>
      </c>
      <c r="N27" s="111">
        <v>21</v>
      </c>
      <c r="O27" s="111">
        <v>15</v>
      </c>
      <c r="P27" s="5"/>
    </row>
    <row r="28" spans="1:16" ht="18.75" customHeight="1" x14ac:dyDescent="0.2">
      <c r="A28" s="114"/>
      <c r="B28" s="115" t="s">
        <v>46</v>
      </c>
      <c r="C28" s="122">
        <f t="shared" si="9"/>
        <v>1</v>
      </c>
      <c r="D28" s="117">
        <v>1</v>
      </c>
      <c r="E28" s="117">
        <v>0</v>
      </c>
      <c r="F28" s="117">
        <f t="shared" si="10"/>
        <v>12</v>
      </c>
      <c r="G28" s="117">
        <v>5</v>
      </c>
      <c r="H28" s="117">
        <v>7</v>
      </c>
      <c r="I28" s="117">
        <v>0</v>
      </c>
      <c r="J28" s="117">
        <v>1</v>
      </c>
      <c r="K28" s="117">
        <v>0</v>
      </c>
      <c r="L28" s="117">
        <v>3</v>
      </c>
      <c r="M28" s="117">
        <v>3</v>
      </c>
      <c r="N28" s="117">
        <v>5</v>
      </c>
      <c r="O28" s="117">
        <v>3</v>
      </c>
      <c r="P28" s="5"/>
    </row>
    <row r="29" spans="1:16" s="10" customFormat="1" ht="18.75" customHeight="1" x14ac:dyDescent="0.2">
      <c r="A29" s="452" t="s">
        <v>178</v>
      </c>
      <c r="B29" s="453"/>
      <c r="C29" s="103">
        <f t="shared" ref="C29:O29" si="11">C30</f>
        <v>0</v>
      </c>
      <c r="D29" s="102">
        <f t="shared" si="11"/>
        <v>0</v>
      </c>
      <c r="E29" s="102">
        <f t="shared" si="11"/>
        <v>0</v>
      </c>
      <c r="F29" s="102">
        <f t="shared" si="11"/>
        <v>0</v>
      </c>
      <c r="G29" s="102">
        <f t="shared" si="11"/>
        <v>0</v>
      </c>
      <c r="H29" s="102">
        <f t="shared" si="11"/>
        <v>0</v>
      </c>
      <c r="I29" s="102">
        <f t="shared" si="11"/>
        <v>0</v>
      </c>
      <c r="J29" s="102">
        <f t="shared" si="11"/>
        <v>0</v>
      </c>
      <c r="K29" s="102">
        <f t="shared" si="11"/>
        <v>0</v>
      </c>
      <c r="L29" s="102">
        <f t="shared" si="11"/>
        <v>0</v>
      </c>
      <c r="M29" s="102">
        <f t="shared" si="11"/>
        <v>0</v>
      </c>
      <c r="N29" s="102">
        <f t="shared" si="11"/>
        <v>0</v>
      </c>
      <c r="O29" s="103">
        <f t="shared" si="11"/>
        <v>0</v>
      </c>
      <c r="P29" s="9"/>
    </row>
    <row r="30" spans="1:16" ht="18.75" customHeight="1" x14ac:dyDescent="0.2">
      <c r="A30" s="118"/>
      <c r="B30" s="106" t="s">
        <v>174</v>
      </c>
      <c r="C30" s="91">
        <v>0</v>
      </c>
      <c r="D30" s="9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2">
        <v>0</v>
      </c>
      <c r="P30" s="5"/>
    </row>
    <row r="31" spans="1:16" s="10" customFormat="1" ht="18.75" customHeight="1" x14ac:dyDescent="0.2">
      <c r="A31" s="452" t="s">
        <v>177</v>
      </c>
      <c r="B31" s="453"/>
      <c r="C31" s="103">
        <f t="shared" ref="C31:O31" si="12">SUM(C32:C34)</f>
        <v>6</v>
      </c>
      <c r="D31" s="102">
        <f t="shared" si="12"/>
        <v>5</v>
      </c>
      <c r="E31" s="102">
        <f t="shared" si="12"/>
        <v>1</v>
      </c>
      <c r="F31" s="102">
        <f t="shared" si="12"/>
        <v>511</v>
      </c>
      <c r="G31" s="102">
        <f t="shared" si="12"/>
        <v>252</v>
      </c>
      <c r="H31" s="102">
        <f t="shared" si="12"/>
        <v>259</v>
      </c>
      <c r="I31" s="102">
        <f t="shared" si="12"/>
        <v>28</v>
      </c>
      <c r="J31" s="102">
        <f t="shared" si="12"/>
        <v>79</v>
      </c>
      <c r="K31" s="102">
        <f t="shared" si="12"/>
        <v>95</v>
      </c>
      <c r="L31" s="102">
        <f t="shared" si="12"/>
        <v>99</v>
      </c>
      <c r="M31" s="102">
        <f t="shared" si="12"/>
        <v>102</v>
      </c>
      <c r="N31" s="102">
        <f t="shared" si="12"/>
        <v>108</v>
      </c>
      <c r="O31" s="103">
        <f t="shared" si="12"/>
        <v>105</v>
      </c>
      <c r="P31" s="9"/>
    </row>
    <row r="32" spans="1:16" ht="18.75" customHeight="1" x14ac:dyDescent="0.2">
      <c r="A32" s="119"/>
      <c r="B32" s="110" t="s">
        <v>47</v>
      </c>
      <c r="C32" s="113">
        <f t="shared" ref="C32:C34" si="13">D32+E32</f>
        <v>3</v>
      </c>
      <c r="D32" s="111">
        <v>3</v>
      </c>
      <c r="E32" s="112">
        <v>0</v>
      </c>
      <c r="F32" s="113">
        <f t="shared" ref="F32:F34" si="14">SUM(G32:H32)</f>
        <v>312</v>
      </c>
      <c r="G32" s="113">
        <v>163</v>
      </c>
      <c r="H32" s="113">
        <v>149</v>
      </c>
      <c r="I32" s="113">
        <v>15</v>
      </c>
      <c r="J32" s="113">
        <v>54</v>
      </c>
      <c r="K32" s="113">
        <v>60</v>
      </c>
      <c r="L32" s="113">
        <v>58</v>
      </c>
      <c r="M32" s="113">
        <v>60</v>
      </c>
      <c r="N32" s="113">
        <v>65</v>
      </c>
      <c r="O32" s="111">
        <v>62</v>
      </c>
      <c r="P32" s="5"/>
    </row>
    <row r="33" spans="1:16" ht="18.75" customHeight="1" x14ac:dyDescent="0.2">
      <c r="A33" s="120"/>
      <c r="B33" s="96" t="s">
        <v>48</v>
      </c>
      <c r="C33" s="97">
        <f t="shared" si="13"/>
        <v>2</v>
      </c>
      <c r="D33" s="98">
        <v>1</v>
      </c>
      <c r="E33" s="100">
        <v>1</v>
      </c>
      <c r="F33" s="97">
        <f t="shared" si="14"/>
        <v>98</v>
      </c>
      <c r="G33" s="97">
        <v>46</v>
      </c>
      <c r="H33" s="97">
        <v>52</v>
      </c>
      <c r="I33" s="97">
        <v>1</v>
      </c>
      <c r="J33" s="97">
        <v>17</v>
      </c>
      <c r="K33" s="97">
        <v>18</v>
      </c>
      <c r="L33" s="97">
        <v>21</v>
      </c>
      <c r="M33" s="97">
        <v>24</v>
      </c>
      <c r="N33" s="97">
        <v>17</v>
      </c>
      <c r="O33" s="98">
        <v>19</v>
      </c>
      <c r="P33" s="5"/>
    </row>
    <row r="34" spans="1:16" ht="18.75" customHeight="1" x14ac:dyDescent="0.2">
      <c r="A34" s="121"/>
      <c r="B34" s="115" t="s">
        <v>158</v>
      </c>
      <c r="C34" s="122">
        <f t="shared" si="13"/>
        <v>1</v>
      </c>
      <c r="D34" s="117">
        <v>1</v>
      </c>
      <c r="E34" s="123">
        <v>0</v>
      </c>
      <c r="F34" s="122">
        <f t="shared" si="14"/>
        <v>101</v>
      </c>
      <c r="G34" s="122">
        <v>43</v>
      </c>
      <c r="H34" s="122">
        <v>58</v>
      </c>
      <c r="I34" s="122">
        <v>12</v>
      </c>
      <c r="J34" s="122">
        <v>8</v>
      </c>
      <c r="K34" s="122">
        <v>17</v>
      </c>
      <c r="L34" s="122">
        <v>20</v>
      </c>
      <c r="M34" s="122">
        <v>18</v>
      </c>
      <c r="N34" s="122">
        <v>26</v>
      </c>
      <c r="O34" s="117">
        <v>24</v>
      </c>
      <c r="P34" s="5"/>
    </row>
    <row r="35" spans="1:16" s="10" customFormat="1" ht="18.75" customHeight="1" x14ac:dyDescent="0.2">
      <c r="A35" s="452" t="s">
        <v>176</v>
      </c>
      <c r="B35" s="453"/>
      <c r="C35" s="103">
        <f t="shared" ref="C35:O35" si="15">SUM(C36:C38)</f>
        <v>9</v>
      </c>
      <c r="D35" s="103">
        <f t="shared" si="15"/>
        <v>9</v>
      </c>
      <c r="E35" s="104">
        <f t="shared" si="15"/>
        <v>0</v>
      </c>
      <c r="F35" s="102">
        <f t="shared" si="15"/>
        <v>599</v>
      </c>
      <c r="G35" s="102">
        <f t="shared" si="15"/>
        <v>293</v>
      </c>
      <c r="H35" s="102">
        <f t="shared" si="15"/>
        <v>306</v>
      </c>
      <c r="I35" s="102">
        <f t="shared" si="15"/>
        <v>41</v>
      </c>
      <c r="J35" s="102">
        <f t="shared" si="15"/>
        <v>96</v>
      </c>
      <c r="K35" s="102">
        <f t="shared" si="15"/>
        <v>98</v>
      </c>
      <c r="L35" s="102">
        <f t="shared" si="15"/>
        <v>109</v>
      </c>
      <c r="M35" s="102">
        <f t="shared" si="15"/>
        <v>131</v>
      </c>
      <c r="N35" s="102">
        <f t="shared" si="15"/>
        <v>124</v>
      </c>
      <c r="O35" s="103">
        <f t="shared" si="15"/>
        <v>129</v>
      </c>
      <c r="P35" s="9"/>
    </row>
    <row r="36" spans="1:16" ht="18.75" customHeight="1" x14ac:dyDescent="0.2">
      <c r="A36" s="124"/>
      <c r="B36" s="110" t="s">
        <v>49</v>
      </c>
      <c r="C36" s="113">
        <f t="shared" ref="C36:C38" si="16">D36+E36</f>
        <v>2</v>
      </c>
      <c r="D36" s="111">
        <v>2</v>
      </c>
      <c r="E36" s="112">
        <v>0</v>
      </c>
      <c r="F36" s="113">
        <f t="shared" ref="F36:F38" si="17">SUM(G36:H36)</f>
        <v>162</v>
      </c>
      <c r="G36" s="113">
        <v>84</v>
      </c>
      <c r="H36" s="113">
        <v>78</v>
      </c>
      <c r="I36" s="113">
        <v>11</v>
      </c>
      <c r="J36" s="113">
        <v>26</v>
      </c>
      <c r="K36" s="113">
        <v>24</v>
      </c>
      <c r="L36" s="113">
        <v>32</v>
      </c>
      <c r="M36" s="113">
        <v>39</v>
      </c>
      <c r="N36" s="113">
        <v>30</v>
      </c>
      <c r="O36" s="111">
        <v>34</v>
      </c>
      <c r="P36" s="5"/>
    </row>
    <row r="37" spans="1:16" ht="18.75" customHeight="1" x14ac:dyDescent="0.2">
      <c r="A37" s="120"/>
      <c r="B37" s="96" t="s">
        <v>50</v>
      </c>
      <c r="C37" s="97">
        <f t="shared" si="16"/>
        <v>3</v>
      </c>
      <c r="D37" s="98">
        <v>3</v>
      </c>
      <c r="E37" s="100">
        <v>0</v>
      </c>
      <c r="F37" s="97">
        <f t="shared" si="17"/>
        <v>205</v>
      </c>
      <c r="G37" s="97">
        <v>101</v>
      </c>
      <c r="H37" s="97">
        <v>104</v>
      </c>
      <c r="I37" s="97">
        <v>14</v>
      </c>
      <c r="J37" s="97">
        <v>31</v>
      </c>
      <c r="K37" s="97">
        <v>38</v>
      </c>
      <c r="L37" s="97">
        <v>37</v>
      </c>
      <c r="M37" s="97">
        <v>39</v>
      </c>
      <c r="N37" s="97">
        <v>46</v>
      </c>
      <c r="O37" s="98">
        <v>45</v>
      </c>
      <c r="P37" s="5"/>
    </row>
    <row r="38" spans="1:16" ht="18.75" customHeight="1" x14ac:dyDescent="0.2">
      <c r="A38" s="125"/>
      <c r="B38" s="115" t="s">
        <v>168</v>
      </c>
      <c r="C38" s="122">
        <f t="shared" si="16"/>
        <v>4</v>
      </c>
      <c r="D38" s="117">
        <v>4</v>
      </c>
      <c r="E38" s="123">
        <v>0</v>
      </c>
      <c r="F38" s="122">
        <f t="shared" si="17"/>
        <v>232</v>
      </c>
      <c r="G38" s="122">
        <v>108</v>
      </c>
      <c r="H38" s="122">
        <v>124</v>
      </c>
      <c r="I38" s="122">
        <v>16</v>
      </c>
      <c r="J38" s="122">
        <v>39</v>
      </c>
      <c r="K38" s="122">
        <v>36</v>
      </c>
      <c r="L38" s="122">
        <v>40</v>
      </c>
      <c r="M38" s="122">
        <v>53</v>
      </c>
      <c r="N38" s="122">
        <v>48</v>
      </c>
      <c r="O38" s="117">
        <v>50</v>
      </c>
      <c r="P38" s="5"/>
    </row>
    <row r="39" spans="1:16" s="10" customFormat="1" ht="18.75" customHeight="1" x14ac:dyDescent="0.2">
      <c r="A39" s="452" t="s">
        <v>181</v>
      </c>
      <c r="B39" s="453"/>
      <c r="C39" s="103">
        <f t="shared" ref="C39:O39" si="18">SUM(C40:C46)</f>
        <v>29</v>
      </c>
      <c r="D39" s="103">
        <f t="shared" si="18"/>
        <v>29</v>
      </c>
      <c r="E39" s="104">
        <f t="shared" si="18"/>
        <v>0</v>
      </c>
      <c r="F39" s="102">
        <f t="shared" si="18"/>
        <v>2130</v>
      </c>
      <c r="G39" s="102">
        <f t="shared" si="18"/>
        <v>1045</v>
      </c>
      <c r="H39" s="102">
        <f t="shared" si="18"/>
        <v>1085</v>
      </c>
      <c r="I39" s="102">
        <f t="shared" si="18"/>
        <v>128</v>
      </c>
      <c r="J39" s="102">
        <f t="shared" si="18"/>
        <v>322</v>
      </c>
      <c r="K39" s="102">
        <f t="shared" si="18"/>
        <v>382</v>
      </c>
      <c r="L39" s="102">
        <f t="shared" si="18"/>
        <v>455</v>
      </c>
      <c r="M39" s="102">
        <f t="shared" si="18"/>
        <v>440</v>
      </c>
      <c r="N39" s="102">
        <f t="shared" si="18"/>
        <v>403</v>
      </c>
      <c r="O39" s="103">
        <f t="shared" si="18"/>
        <v>450</v>
      </c>
      <c r="P39" s="9"/>
    </row>
    <row r="40" spans="1:16" ht="18.75" customHeight="1" x14ac:dyDescent="0.2">
      <c r="A40" s="124"/>
      <c r="B40" s="110" t="s">
        <v>183</v>
      </c>
      <c r="C40" s="113">
        <f t="shared" ref="C40:C46" si="19">D40+E40</f>
        <v>0</v>
      </c>
      <c r="D40" s="111">
        <v>0</v>
      </c>
      <c r="E40" s="112">
        <v>0</v>
      </c>
      <c r="F40" s="113">
        <f t="shared" ref="F40:F46" si="20">SUM(G40:H40)</f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1">
        <v>0</v>
      </c>
      <c r="P40" s="5"/>
    </row>
    <row r="41" spans="1:16" ht="18.75" customHeight="1" x14ac:dyDescent="0.2">
      <c r="A41" s="126"/>
      <c r="B41" s="96" t="s">
        <v>51</v>
      </c>
      <c r="C41" s="97">
        <f t="shared" si="19"/>
        <v>5</v>
      </c>
      <c r="D41" s="98">
        <v>5</v>
      </c>
      <c r="E41" s="100">
        <v>0</v>
      </c>
      <c r="F41" s="97">
        <f t="shared" si="20"/>
        <v>354</v>
      </c>
      <c r="G41" s="97">
        <v>169</v>
      </c>
      <c r="H41" s="97">
        <v>185</v>
      </c>
      <c r="I41" s="97">
        <v>14</v>
      </c>
      <c r="J41" s="97">
        <v>49</v>
      </c>
      <c r="K41" s="97">
        <v>66</v>
      </c>
      <c r="L41" s="97">
        <v>79</v>
      </c>
      <c r="M41" s="97">
        <v>76</v>
      </c>
      <c r="N41" s="97">
        <v>70</v>
      </c>
      <c r="O41" s="98">
        <v>86</v>
      </c>
      <c r="P41" s="5"/>
    </row>
    <row r="42" spans="1:16" ht="18.75" customHeight="1" x14ac:dyDescent="0.2">
      <c r="A42" s="126"/>
      <c r="B42" s="96" t="s">
        <v>52</v>
      </c>
      <c r="C42" s="97">
        <f t="shared" si="19"/>
        <v>4</v>
      </c>
      <c r="D42" s="98">
        <v>4</v>
      </c>
      <c r="E42" s="100">
        <v>0</v>
      </c>
      <c r="F42" s="97">
        <f t="shared" si="20"/>
        <v>394</v>
      </c>
      <c r="G42" s="97">
        <v>192</v>
      </c>
      <c r="H42" s="97">
        <v>202</v>
      </c>
      <c r="I42" s="97">
        <v>22</v>
      </c>
      <c r="J42" s="97">
        <v>58</v>
      </c>
      <c r="K42" s="97">
        <v>73</v>
      </c>
      <c r="L42" s="97">
        <v>85</v>
      </c>
      <c r="M42" s="97">
        <v>88</v>
      </c>
      <c r="N42" s="97">
        <v>68</v>
      </c>
      <c r="O42" s="98">
        <v>66</v>
      </c>
      <c r="P42" s="5"/>
    </row>
    <row r="43" spans="1:16" ht="18.75" customHeight="1" x14ac:dyDescent="0.2">
      <c r="A43" s="126"/>
      <c r="B43" s="96" t="s">
        <v>53</v>
      </c>
      <c r="C43" s="97">
        <f t="shared" si="19"/>
        <v>0</v>
      </c>
      <c r="D43" s="98">
        <v>0</v>
      </c>
      <c r="E43" s="100">
        <v>0</v>
      </c>
      <c r="F43" s="97">
        <f t="shared" si="20"/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8">
        <v>0</v>
      </c>
      <c r="P43" s="5"/>
    </row>
    <row r="44" spans="1:16" ht="18.75" customHeight="1" x14ac:dyDescent="0.2">
      <c r="A44" s="107"/>
      <c r="B44" s="96" t="s">
        <v>54</v>
      </c>
      <c r="C44" s="97">
        <f t="shared" si="19"/>
        <v>6</v>
      </c>
      <c r="D44" s="98">
        <v>6</v>
      </c>
      <c r="E44" s="100">
        <v>0</v>
      </c>
      <c r="F44" s="97">
        <f t="shared" si="20"/>
        <v>310</v>
      </c>
      <c r="G44" s="97">
        <v>151</v>
      </c>
      <c r="H44" s="97">
        <v>159</v>
      </c>
      <c r="I44" s="97">
        <v>19</v>
      </c>
      <c r="J44" s="97">
        <v>46</v>
      </c>
      <c r="K44" s="97">
        <v>62</v>
      </c>
      <c r="L44" s="97">
        <v>56</v>
      </c>
      <c r="M44" s="97">
        <v>64</v>
      </c>
      <c r="N44" s="97">
        <v>63</v>
      </c>
      <c r="O44" s="98">
        <v>55</v>
      </c>
      <c r="P44" s="5"/>
    </row>
    <row r="45" spans="1:16" ht="18.75" customHeight="1" x14ac:dyDescent="0.2">
      <c r="A45" s="126"/>
      <c r="B45" s="96" t="s">
        <v>184</v>
      </c>
      <c r="C45" s="97">
        <f t="shared" si="19"/>
        <v>1</v>
      </c>
      <c r="D45" s="98">
        <v>1</v>
      </c>
      <c r="E45" s="100">
        <v>0</v>
      </c>
      <c r="F45" s="97">
        <f t="shared" si="20"/>
        <v>151</v>
      </c>
      <c r="G45" s="97">
        <v>69</v>
      </c>
      <c r="H45" s="97">
        <v>82</v>
      </c>
      <c r="I45" s="97">
        <v>7</v>
      </c>
      <c r="J45" s="97">
        <v>25</v>
      </c>
      <c r="K45" s="97">
        <v>28</v>
      </c>
      <c r="L45" s="97">
        <v>32</v>
      </c>
      <c r="M45" s="97">
        <v>32</v>
      </c>
      <c r="N45" s="97">
        <v>27</v>
      </c>
      <c r="O45" s="98">
        <v>33</v>
      </c>
      <c r="P45" s="5"/>
    </row>
    <row r="46" spans="1:16" ht="18.75" customHeight="1" x14ac:dyDescent="0.2">
      <c r="A46" s="114"/>
      <c r="B46" s="115" t="s">
        <v>170</v>
      </c>
      <c r="C46" s="122">
        <f t="shared" si="19"/>
        <v>13</v>
      </c>
      <c r="D46" s="117">
        <v>13</v>
      </c>
      <c r="E46" s="123">
        <v>0</v>
      </c>
      <c r="F46" s="122">
        <f t="shared" si="20"/>
        <v>921</v>
      </c>
      <c r="G46" s="122">
        <v>464</v>
      </c>
      <c r="H46" s="122">
        <v>457</v>
      </c>
      <c r="I46" s="122">
        <v>66</v>
      </c>
      <c r="J46" s="122">
        <v>144</v>
      </c>
      <c r="K46" s="122">
        <v>153</v>
      </c>
      <c r="L46" s="122">
        <v>203</v>
      </c>
      <c r="M46" s="122">
        <v>180</v>
      </c>
      <c r="N46" s="122">
        <v>175</v>
      </c>
      <c r="O46" s="117">
        <v>210</v>
      </c>
      <c r="P46" s="5"/>
    </row>
    <row r="47" spans="1:16" s="10" customFormat="1" ht="18.75" customHeight="1" x14ac:dyDescent="0.2">
      <c r="A47" s="452" t="s">
        <v>182</v>
      </c>
      <c r="B47" s="453"/>
      <c r="C47" s="102">
        <f t="shared" ref="C47:O47" si="21">SUM(C48:C51)</f>
        <v>1</v>
      </c>
      <c r="D47" s="102">
        <f t="shared" si="21"/>
        <v>1</v>
      </c>
      <c r="E47" s="103">
        <f t="shared" si="21"/>
        <v>0</v>
      </c>
      <c r="F47" s="102">
        <f t="shared" si="21"/>
        <v>174</v>
      </c>
      <c r="G47" s="102">
        <f t="shared" si="21"/>
        <v>87</v>
      </c>
      <c r="H47" s="102">
        <f t="shared" si="21"/>
        <v>87</v>
      </c>
      <c r="I47" s="102">
        <f t="shared" si="21"/>
        <v>5</v>
      </c>
      <c r="J47" s="102">
        <f t="shared" si="21"/>
        <v>19</v>
      </c>
      <c r="K47" s="102">
        <f t="shared" si="21"/>
        <v>25</v>
      </c>
      <c r="L47" s="102">
        <f t="shared" si="21"/>
        <v>34</v>
      </c>
      <c r="M47" s="102">
        <f t="shared" si="21"/>
        <v>43</v>
      </c>
      <c r="N47" s="102">
        <f t="shared" si="21"/>
        <v>48</v>
      </c>
      <c r="O47" s="103">
        <f t="shared" si="21"/>
        <v>41</v>
      </c>
      <c r="P47" s="9"/>
    </row>
    <row r="48" spans="1:16" ht="18.75" customHeight="1" x14ac:dyDescent="0.2">
      <c r="A48" s="109"/>
      <c r="B48" s="110" t="s">
        <v>55</v>
      </c>
      <c r="C48" s="113">
        <f t="shared" ref="C48:C51" si="22">D48+E48</f>
        <v>0</v>
      </c>
      <c r="D48" s="111">
        <v>0</v>
      </c>
      <c r="E48" s="112">
        <v>0</v>
      </c>
      <c r="F48" s="113">
        <f t="shared" ref="F48:F51" si="23">SUM(G48:H48)</f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1">
        <v>0</v>
      </c>
      <c r="P48" s="5"/>
    </row>
    <row r="49" spans="1:16" ht="18.75" customHeight="1" x14ac:dyDescent="0.2">
      <c r="A49" s="126"/>
      <c r="B49" s="96" t="s">
        <v>56</v>
      </c>
      <c r="C49" s="97">
        <f t="shared" si="22"/>
        <v>1</v>
      </c>
      <c r="D49" s="127">
        <v>1</v>
      </c>
      <c r="E49" s="100">
        <v>0</v>
      </c>
      <c r="F49" s="97">
        <f t="shared" si="23"/>
        <v>174</v>
      </c>
      <c r="G49" s="97">
        <v>87</v>
      </c>
      <c r="H49" s="97">
        <v>87</v>
      </c>
      <c r="I49" s="97">
        <v>5</v>
      </c>
      <c r="J49" s="97">
        <v>19</v>
      </c>
      <c r="K49" s="97">
        <v>25</v>
      </c>
      <c r="L49" s="97">
        <v>34</v>
      </c>
      <c r="M49" s="97">
        <v>43</v>
      </c>
      <c r="N49" s="97">
        <v>48</v>
      </c>
      <c r="O49" s="98">
        <v>41</v>
      </c>
      <c r="P49" s="5"/>
    </row>
    <row r="50" spans="1:16" ht="18.75" customHeight="1" x14ac:dyDescent="0.2">
      <c r="A50" s="126"/>
      <c r="B50" s="96" t="s">
        <v>175</v>
      </c>
      <c r="C50" s="97">
        <f t="shared" si="22"/>
        <v>0</v>
      </c>
      <c r="D50" s="127">
        <v>0</v>
      </c>
      <c r="E50" s="100">
        <v>0</v>
      </c>
      <c r="F50" s="97">
        <f t="shared" si="23"/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  <c r="L50" s="97">
        <v>0</v>
      </c>
      <c r="M50" s="97">
        <v>0</v>
      </c>
      <c r="N50" s="97">
        <v>0</v>
      </c>
      <c r="O50" s="98">
        <v>0</v>
      </c>
      <c r="P50" s="5"/>
    </row>
    <row r="51" spans="1:16" ht="18.75" customHeight="1" x14ac:dyDescent="0.2">
      <c r="A51" s="114"/>
      <c r="B51" s="115" t="s">
        <v>57</v>
      </c>
      <c r="C51" s="122">
        <f t="shared" si="22"/>
        <v>0</v>
      </c>
      <c r="D51" s="117">
        <v>0</v>
      </c>
      <c r="E51" s="123">
        <v>0</v>
      </c>
      <c r="F51" s="122">
        <f t="shared" si="23"/>
        <v>0</v>
      </c>
      <c r="G51" s="122">
        <v>0</v>
      </c>
      <c r="H51" s="122">
        <v>0</v>
      </c>
      <c r="I51" s="122">
        <v>0</v>
      </c>
      <c r="J51" s="122">
        <v>0</v>
      </c>
      <c r="K51" s="122">
        <v>0</v>
      </c>
      <c r="L51" s="122">
        <v>0</v>
      </c>
      <c r="M51" s="122">
        <v>0</v>
      </c>
      <c r="N51" s="122">
        <v>0</v>
      </c>
      <c r="O51" s="117">
        <v>0</v>
      </c>
      <c r="P51" s="5"/>
    </row>
    <row r="52" spans="1:16" s="10" customFormat="1" ht="18.75" customHeight="1" x14ac:dyDescent="0.2">
      <c r="A52" s="452" t="s">
        <v>171</v>
      </c>
      <c r="B52" s="453"/>
      <c r="C52" s="103">
        <f t="shared" ref="C52:O52" si="24">SUM(C53:C58)</f>
        <v>14</v>
      </c>
      <c r="D52" s="103">
        <f t="shared" si="24"/>
        <v>14</v>
      </c>
      <c r="E52" s="104">
        <f t="shared" si="24"/>
        <v>0</v>
      </c>
      <c r="F52" s="102">
        <f t="shared" si="24"/>
        <v>1175</v>
      </c>
      <c r="G52" s="102">
        <f t="shared" si="24"/>
        <v>613</v>
      </c>
      <c r="H52" s="102">
        <f t="shared" si="24"/>
        <v>562</v>
      </c>
      <c r="I52" s="102">
        <f t="shared" si="24"/>
        <v>69</v>
      </c>
      <c r="J52" s="102">
        <f t="shared" si="24"/>
        <v>193</v>
      </c>
      <c r="K52" s="102">
        <f t="shared" si="24"/>
        <v>202</v>
      </c>
      <c r="L52" s="102">
        <f t="shared" si="24"/>
        <v>239</v>
      </c>
      <c r="M52" s="102">
        <f t="shared" si="24"/>
        <v>227</v>
      </c>
      <c r="N52" s="102">
        <f t="shared" si="24"/>
        <v>245</v>
      </c>
      <c r="O52" s="103">
        <f t="shared" si="24"/>
        <v>191</v>
      </c>
      <c r="P52" s="9"/>
    </row>
    <row r="53" spans="1:16" ht="18.75" customHeight="1" x14ac:dyDescent="0.2">
      <c r="A53" s="119"/>
      <c r="B53" s="110" t="s">
        <v>58</v>
      </c>
      <c r="C53" s="113">
        <f t="shared" ref="C53:C58" si="25">D53+E53</f>
        <v>2</v>
      </c>
      <c r="D53" s="111">
        <v>2</v>
      </c>
      <c r="E53" s="112">
        <v>0</v>
      </c>
      <c r="F53" s="113">
        <f t="shared" ref="F53:F58" si="26">SUM(G53:H53)</f>
        <v>164</v>
      </c>
      <c r="G53" s="113">
        <v>78</v>
      </c>
      <c r="H53" s="113">
        <v>86</v>
      </c>
      <c r="I53" s="113">
        <v>6</v>
      </c>
      <c r="J53" s="113">
        <v>22</v>
      </c>
      <c r="K53" s="113">
        <v>30</v>
      </c>
      <c r="L53" s="113">
        <v>42</v>
      </c>
      <c r="M53" s="113">
        <v>31</v>
      </c>
      <c r="N53" s="111">
        <v>33</v>
      </c>
      <c r="O53" s="111">
        <v>31</v>
      </c>
      <c r="P53" s="5"/>
    </row>
    <row r="54" spans="1:16" ht="18.75" customHeight="1" x14ac:dyDescent="0.2">
      <c r="A54" s="120"/>
      <c r="B54" s="96" t="s">
        <v>59</v>
      </c>
      <c r="C54" s="97">
        <f t="shared" si="25"/>
        <v>5</v>
      </c>
      <c r="D54" s="98">
        <v>5</v>
      </c>
      <c r="E54" s="100">
        <v>0</v>
      </c>
      <c r="F54" s="97">
        <f t="shared" si="26"/>
        <v>330</v>
      </c>
      <c r="G54" s="97">
        <v>187</v>
      </c>
      <c r="H54" s="97">
        <v>143</v>
      </c>
      <c r="I54" s="97">
        <v>31</v>
      </c>
      <c r="J54" s="97">
        <v>59</v>
      </c>
      <c r="K54" s="97">
        <v>55</v>
      </c>
      <c r="L54" s="97">
        <v>67</v>
      </c>
      <c r="M54" s="97">
        <v>60</v>
      </c>
      <c r="N54" s="97">
        <v>58</v>
      </c>
      <c r="O54" s="98">
        <v>83</v>
      </c>
      <c r="P54" s="5"/>
    </row>
    <row r="55" spans="1:16" ht="18.75" customHeight="1" x14ac:dyDescent="0.2">
      <c r="A55" s="120"/>
      <c r="B55" s="96" t="s">
        <v>60</v>
      </c>
      <c r="C55" s="97">
        <f t="shared" si="25"/>
        <v>0</v>
      </c>
      <c r="D55" s="98" t="s">
        <v>330</v>
      </c>
      <c r="E55" s="100">
        <v>0</v>
      </c>
      <c r="F55" s="97">
        <f t="shared" si="26"/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8">
        <v>0</v>
      </c>
      <c r="P55" s="5"/>
    </row>
    <row r="56" spans="1:16" ht="18.75" customHeight="1" x14ac:dyDescent="0.2">
      <c r="A56" s="120"/>
      <c r="B56" s="96" t="s">
        <v>61</v>
      </c>
      <c r="C56" s="97">
        <f t="shared" si="25"/>
        <v>3</v>
      </c>
      <c r="D56" s="98">
        <v>3</v>
      </c>
      <c r="E56" s="100">
        <v>0</v>
      </c>
      <c r="F56" s="97">
        <f t="shared" si="26"/>
        <v>329</v>
      </c>
      <c r="G56" s="97">
        <v>160</v>
      </c>
      <c r="H56" s="97">
        <v>169</v>
      </c>
      <c r="I56" s="97">
        <v>18</v>
      </c>
      <c r="J56" s="97">
        <v>60</v>
      </c>
      <c r="K56" s="97">
        <v>58</v>
      </c>
      <c r="L56" s="97">
        <v>68</v>
      </c>
      <c r="M56" s="97">
        <v>61</v>
      </c>
      <c r="N56" s="97">
        <v>64</v>
      </c>
      <c r="O56" s="98">
        <v>0</v>
      </c>
      <c r="P56" s="5"/>
    </row>
    <row r="57" spans="1:16" ht="18.75" customHeight="1" x14ac:dyDescent="0.2">
      <c r="A57" s="107"/>
      <c r="B57" s="96" t="s">
        <v>62</v>
      </c>
      <c r="C57" s="97">
        <f t="shared" si="25"/>
        <v>3</v>
      </c>
      <c r="D57" s="127">
        <v>3</v>
      </c>
      <c r="E57" s="100">
        <v>0</v>
      </c>
      <c r="F57" s="97">
        <f t="shared" si="26"/>
        <v>297</v>
      </c>
      <c r="G57" s="128">
        <v>161</v>
      </c>
      <c r="H57" s="97">
        <v>136</v>
      </c>
      <c r="I57" s="97">
        <v>11</v>
      </c>
      <c r="J57" s="97">
        <v>45</v>
      </c>
      <c r="K57" s="97">
        <v>45</v>
      </c>
      <c r="L57" s="97">
        <v>56</v>
      </c>
      <c r="M57" s="128">
        <v>61</v>
      </c>
      <c r="N57" s="97">
        <v>79</v>
      </c>
      <c r="O57" s="127">
        <v>67</v>
      </c>
      <c r="P57" s="5"/>
    </row>
    <row r="58" spans="1:16" ht="18.75" customHeight="1" x14ac:dyDescent="0.2">
      <c r="A58" s="129"/>
      <c r="B58" s="130" t="s">
        <v>63</v>
      </c>
      <c r="C58" s="134">
        <f t="shared" si="25"/>
        <v>1</v>
      </c>
      <c r="D58" s="132">
        <v>1</v>
      </c>
      <c r="E58" s="133">
        <v>0</v>
      </c>
      <c r="F58" s="131">
        <f t="shared" si="26"/>
        <v>55</v>
      </c>
      <c r="G58" s="132">
        <v>27</v>
      </c>
      <c r="H58" s="134">
        <v>28</v>
      </c>
      <c r="I58" s="134">
        <v>3</v>
      </c>
      <c r="J58" s="134">
        <v>7</v>
      </c>
      <c r="K58" s="134">
        <v>14</v>
      </c>
      <c r="L58" s="131">
        <v>6</v>
      </c>
      <c r="M58" s="131">
        <v>14</v>
      </c>
      <c r="N58" s="134">
        <v>11</v>
      </c>
      <c r="O58" s="132">
        <v>10</v>
      </c>
      <c r="P58" s="5"/>
    </row>
    <row r="59" spans="1:16" ht="19.5" customHeight="1" x14ac:dyDescent="0.2">
      <c r="A59" s="16"/>
    </row>
    <row r="70" spans="16:16" x14ac:dyDescent="0.2">
      <c r="P70" s="7" t="s">
        <v>300</v>
      </c>
    </row>
  </sheetData>
  <mergeCells count="14">
    <mergeCell ref="N4:O4"/>
    <mergeCell ref="A5:B6"/>
    <mergeCell ref="A9:B9"/>
    <mergeCell ref="A20:B20"/>
    <mergeCell ref="A21:B21"/>
    <mergeCell ref="A7:B7"/>
    <mergeCell ref="A8:B8"/>
    <mergeCell ref="A47:B47"/>
    <mergeCell ref="A52:B52"/>
    <mergeCell ref="A26:B26"/>
    <mergeCell ref="A29:B29"/>
    <mergeCell ref="A31:B31"/>
    <mergeCell ref="A35:B35"/>
    <mergeCell ref="A39:B39"/>
  </mergeCells>
  <phoneticPr fontId="13"/>
  <printOptions horizontalCentered="1"/>
  <pageMargins left="0.51181102362204722" right="0.51181102362204722" top="0.59055118110236227" bottom="0.59055118110236227" header="0.11811023622047245" footer="0.55118110236220474"/>
  <pageSetup paperSize="9" scale="56" firstPageNumber="46" orientation="portrait" useFirstPageNumber="1" r:id="rId1"/>
  <headerFooter alignWithMargins="0">
    <oddHeader>&amp;L&amp;10
幼保連携型認定こども園&amp;R&amp;10
幼保連携型認定こども園</oddHeader>
    <oddFooter>&amp;C&amp;11-&amp;P--</oddFooter>
  </headerFooter>
  <colBreaks count="1" manualBreakCount="1">
    <brk id="11" min="2" max="57" man="1"/>
  </colBreaks>
  <ignoredErrors>
    <ignoredError sqref="F10:F21 F22:F25 F38 F40:F46 F48:F51 F53:F58 F27:F34" formulaRange="1"/>
    <ignoredError sqref="F35:F37 F39 F47 F52 F26" formula="1" formulaRange="1"/>
    <ignoredError sqref="C26 C47 C29:C31 C35 C39 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codeName="Sheet2">
    <tabColor rgb="FFCCFFCC"/>
    <pageSetUpPr fitToPage="1"/>
  </sheetPr>
  <dimension ref="A1:BT75"/>
  <sheetViews>
    <sheetView showGridLines="0" zoomScale="80" zoomScaleNormal="80" zoomScaleSheetLayoutView="100" zoomScalePageLayoutView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0.69921875" defaultRowHeight="13.5" x14ac:dyDescent="0.2"/>
  <cols>
    <col min="1" max="1" width="3.19921875" style="2" customWidth="1"/>
    <col min="2" max="2" width="10.69921875" style="2" customWidth="1"/>
    <col min="3" max="4" width="5.19921875" style="2" customWidth="1"/>
    <col min="5" max="5" width="5" style="4" customWidth="1"/>
    <col min="6" max="6" width="7" style="2" customWidth="1"/>
    <col min="7" max="10" width="8" style="2" customWidth="1"/>
    <col min="11" max="12" width="7" style="2" customWidth="1"/>
    <col min="13" max="13" width="8" style="2" customWidth="1"/>
    <col min="14" max="15" width="7" style="2" customWidth="1"/>
    <col min="16" max="16" width="8" style="2" customWidth="1"/>
    <col min="17" max="18" width="7" style="2" customWidth="1"/>
    <col min="19" max="19" width="8" style="2" customWidth="1"/>
    <col min="20" max="21" width="7" style="2" customWidth="1"/>
    <col min="22" max="22" width="8" style="2" customWidth="1"/>
    <col min="23" max="24" width="7" style="2" customWidth="1"/>
    <col min="25" max="25" width="8" style="2" customWidth="1"/>
    <col min="26" max="27" width="7" style="2" customWidth="1"/>
    <col min="28" max="28" width="10.69921875" style="68"/>
    <col min="29" max="29" width="3.19921875" style="7" customWidth="1"/>
    <col min="30" max="30" width="9.8984375" style="7" customWidth="1"/>
    <col min="31" max="33" width="7" style="7" customWidth="1"/>
    <col min="34" max="43" width="5.5" style="7" customWidth="1"/>
    <col min="44" max="45" width="7.09765625" style="7" customWidth="1"/>
    <col min="46" max="46" width="5.8984375" style="7" customWidth="1"/>
    <col min="47" max="52" width="5.5" style="7" customWidth="1"/>
    <col min="53" max="53" width="6.09765625" style="7" customWidth="1"/>
    <col min="54" max="61" width="5.5" style="7" customWidth="1"/>
    <col min="62" max="62" width="10.69921875" style="71" customWidth="1"/>
    <col min="63" max="63" width="3.19921875" style="7" customWidth="1"/>
    <col min="64" max="64" width="11.796875" style="7" customWidth="1"/>
    <col min="65" max="66" width="12.69921875" style="7" customWidth="1"/>
    <col min="67" max="69" width="9" style="7" customWidth="1"/>
    <col min="70" max="70" width="11.69921875" style="7" customWidth="1"/>
    <col min="71" max="71" width="9" style="7" customWidth="1"/>
    <col min="72" max="72" width="11.69921875" style="7" customWidth="1"/>
    <col min="73" max="16384" width="10.69921875" style="2"/>
  </cols>
  <sheetData>
    <row r="1" spans="1:72" s="3" customFormat="1" ht="23.25" customHeight="1" x14ac:dyDescent="0.2">
      <c r="C1" s="15"/>
      <c r="E1" s="14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1"/>
      <c r="BK1" s="7"/>
      <c r="BL1" s="64"/>
      <c r="BM1" s="7"/>
      <c r="BN1" s="7"/>
      <c r="BO1" s="7"/>
      <c r="BP1" s="7"/>
      <c r="BQ1" s="7"/>
      <c r="BR1" s="7"/>
      <c r="BS1" s="7"/>
      <c r="BT1" s="7"/>
    </row>
    <row r="2" spans="1:72" ht="6" customHeight="1" x14ac:dyDescent="0.2"/>
    <row r="3" spans="1:72" s="3" customFormat="1" ht="19.5" x14ac:dyDescent="0.2">
      <c r="A3" s="78" t="s">
        <v>324</v>
      </c>
      <c r="B3" s="79"/>
      <c r="C3" s="79"/>
      <c r="D3" s="79"/>
      <c r="E3" s="142"/>
      <c r="F3" s="79"/>
      <c r="G3" s="79"/>
      <c r="H3" s="79"/>
      <c r="I3" s="79"/>
      <c r="J3" s="79"/>
      <c r="K3" s="142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80" t="s">
        <v>0</v>
      </c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143" t="s">
        <v>1</v>
      </c>
      <c r="BI3" s="82"/>
      <c r="BJ3" s="77"/>
      <c r="BK3" s="77"/>
      <c r="BL3" s="77"/>
      <c r="BM3" s="82"/>
      <c r="BN3" s="82"/>
      <c r="BO3" s="7"/>
      <c r="BP3" s="7"/>
      <c r="BQ3" s="7"/>
      <c r="BR3" s="7"/>
      <c r="BS3" s="7"/>
      <c r="BT3" s="7"/>
    </row>
    <row r="4" spans="1:72" s="3" customFormat="1" ht="18.75" customHeight="1" x14ac:dyDescent="0.2">
      <c r="A4" s="80" t="s">
        <v>2</v>
      </c>
      <c r="B4" s="144"/>
      <c r="C4" s="81"/>
      <c r="D4" s="81"/>
      <c r="E4" s="145"/>
      <c r="F4" s="81"/>
      <c r="G4" s="144"/>
      <c r="H4" s="81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6"/>
      <c r="Z4" s="146" t="s">
        <v>353</v>
      </c>
      <c r="AA4" s="144"/>
      <c r="AB4" s="79"/>
      <c r="AC4" s="446" t="s">
        <v>272</v>
      </c>
      <c r="AD4" s="447"/>
      <c r="AE4" s="87"/>
      <c r="AF4" s="85"/>
      <c r="AG4" s="86" t="s">
        <v>3</v>
      </c>
      <c r="AH4" s="85"/>
      <c r="AI4" s="85"/>
      <c r="AJ4" s="85"/>
      <c r="AK4" s="85"/>
      <c r="AL4" s="85"/>
      <c r="AM4" s="86" t="s">
        <v>4</v>
      </c>
      <c r="AN4" s="86"/>
      <c r="AO4" s="86"/>
      <c r="AP4" s="86"/>
      <c r="AQ4" s="86"/>
      <c r="AR4" s="85"/>
      <c r="AS4" s="85"/>
      <c r="AT4" s="85"/>
      <c r="AU4" s="86" t="s">
        <v>5</v>
      </c>
      <c r="AV4" s="86"/>
      <c r="AW4" s="86"/>
      <c r="AX4" s="85"/>
      <c r="AY4" s="85"/>
      <c r="AZ4" s="85"/>
      <c r="BA4" s="468" t="s">
        <v>222</v>
      </c>
      <c r="BB4" s="484"/>
      <c r="BC4" s="484"/>
      <c r="BD4" s="484"/>
      <c r="BE4" s="484"/>
      <c r="BF4" s="484"/>
      <c r="BG4" s="484"/>
      <c r="BH4" s="484"/>
      <c r="BI4" s="485"/>
      <c r="BJ4" s="82"/>
      <c r="BK4" s="80" t="s">
        <v>331</v>
      </c>
      <c r="BL4" s="150"/>
      <c r="BM4" s="150"/>
      <c r="BN4" s="151" t="s">
        <v>221</v>
      </c>
      <c r="BP4" s="1"/>
      <c r="BQ4" s="1"/>
      <c r="BR4" s="28"/>
      <c r="BS4" s="1"/>
      <c r="BT4" s="28"/>
    </row>
    <row r="5" spans="1:72" s="7" customFormat="1" ht="18.75" customHeight="1" x14ac:dyDescent="0.2">
      <c r="A5" s="152"/>
      <c r="B5" s="153"/>
      <c r="C5" s="84" t="s">
        <v>6</v>
      </c>
      <c r="D5" s="86" t="s">
        <v>7</v>
      </c>
      <c r="E5" s="154" t="s">
        <v>5</v>
      </c>
      <c r="F5" s="83" t="s">
        <v>6</v>
      </c>
      <c r="G5" s="87"/>
      <c r="H5" s="85"/>
      <c r="I5" s="85"/>
      <c r="J5" s="85"/>
      <c r="K5" s="85" t="s">
        <v>8</v>
      </c>
      <c r="L5" s="85"/>
      <c r="M5" s="85"/>
      <c r="N5" s="85"/>
      <c r="O5" s="85"/>
      <c r="P5" s="85"/>
      <c r="Q5" s="85" t="s">
        <v>9</v>
      </c>
      <c r="R5" s="85"/>
      <c r="S5" s="85"/>
      <c r="T5" s="85"/>
      <c r="U5" s="85"/>
      <c r="V5" s="85"/>
      <c r="W5" s="85" t="s">
        <v>5</v>
      </c>
      <c r="X5" s="85"/>
      <c r="Y5" s="85"/>
      <c r="Z5" s="85"/>
      <c r="AA5" s="155"/>
      <c r="AB5" s="82"/>
      <c r="AC5" s="480"/>
      <c r="AD5" s="481"/>
      <c r="AE5" s="156"/>
      <c r="AF5" s="157"/>
      <c r="AG5" s="158" t="s">
        <v>11</v>
      </c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9" t="s">
        <v>12</v>
      </c>
      <c r="BA5" s="446" t="s">
        <v>13</v>
      </c>
      <c r="BB5" s="482"/>
      <c r="BC5" s="447"/>
      <c r="BD5" s="468" t="s">
        <v>238</v>
      </c>
      <c r="BE5" s="486"/>
      <c r="BF5" s="486"/>
      <c r="BG5" s="469"/>
      <c r="BH5" s="446" t="s">
        <v>239</v>
      </c>
      <c r="BI5" s="447"/>
      <c r="BJ5" s="82"/>
      <c r="BK5" s="152"/>
      <c r="BL5" s="153"/>
      <c r="BM5" s="465" t="s">
        <v>273</v>
      </c>
      <c r="BN5" s="465" t="s">
        <v>274</v>
      </c>
      <c r="BO5" s="6"/>
    </row>
    <row r="6" spans="1:72" s="7" customFormat="1" ht="18.75" customHeight="1" x14ac:dyDescent="0.2">
      <c r="A6" s="463" t="s">
        <v>271</v>
      </c>
      <c r="B6" s="464"/>
      <c r="C6" s="470" t="s">
        <v>13</v>
      </c>
      <c r="D6" s="159" t="s">
        <v>16</v>
      </c>
      <c r="E6" s="163" t="s">
        <v>17</v>
      </c>
      <c r="F6" s="159" t="s">
        <v>18</v>
      </c>
      <c r="G6" s="89" t="s">
        <v>19</v>
      </c>
      <c r="H6" s="157"/>
      <c r="I6" s="164" t="s">
        <v>5</v>
      </c>
      <c r="J6" s="165" t="s">
        <v>20</v>
      </c>
      <c r="K6" s="165" t="s">
        <v>6</v>
      </c>
      <c r="L6" s="164" t="s">
        <v>21</v>
      </c>
      <c r="M6" s="165" t="s">
        <v>22</v>
      </c>
      <c r="N6" s="165" t="s">
        <v>6</v>
      </c>
      <c r="O6" s="164" t="s">
        <v>21</v>
      </c>
      <c r="P6" s="165" t="s">
        <v>23</v>
      </c>
      <c r="Q6" s="165" t="s">
        <v>6</v>
      </c>
      <c r="R6" s="164" t="s">
        <v>21</v>
      </c>
      <c r="S6" s="165" t="s">
        <v>24</v>
      </c>
      <c r="T6" s="165" t="s">
        <v>6</v>
      </c>
      <c r="U6" s="164" t="s">
        <v>21</v>
      </c>
      <c r="V6" s="165" t="s">
        <v>25</v>
      </c>
      <c r="W6" s="165" t="s">
        <v>6</v>
      </c>
      <c r="X6" s="164" t="s">
        <v>21</v>
      </c>
      <c r="Y6" s="84" t="s">
        <v>26</v>
      </c>
      <c r="Z6" s="86" t="s">
        <v>6</v>
      </c>
      <c r="AA6" s="164" t="s">
        <v>21</v>
      </c>
      <c r="AB6" s="82"/>
      <c r="AC6" s="480"/>
      <c r="AD6" s="481"/>
      <c r="AE6" s="156"/>
      <c r="AF6" s="165" t="s">
        <v>13</v>
      </c>
      <c r="AG6" s="157"/>
      <c r="AH6" s="89" t="s">
        <v>7</v>
      </c>
      <c r="AI6" s="165" t="s">
        <v>14</v>
      </c>
      <c r="AJ6" s="468" t="s">
        <v>245</v>
      </c>
      <c r="AK6" s="469"/>
      <c r="AL6" s="89" t="s">
        <v>3</v>
      </c>
      <c r="AM6" s="165" t="s">
        <v>27</v>
      </c>
      <c r="AN6" s="468" t="s">
        <v>225</v>
      </c>
      <c r="AO6" s="469"/>
      <c r="AP6" s="468" t="s">
        <v>226</v>
      </c>
      <c r="AQ6" s="469"/>
      <c r="AR6" s="89" t="s">
        <v>3</v>
      </c>
      <c r="AS6" s="165" t="s">
        <v>68</v>
      </c>
      <c r="AT6" s="468" t="s">
        <v>243</v>
      </c>
      <c r="AU6" s="469"/>
      <c r="AV6" s="468" t="s">
        <v>244</v>
      </c>
      <c r="AW6" s="469"/>
      <c r="AX6" s="84" t="s">
        <v>28</v>
      </c>
      <c r="AY6" s="164" t="s">
        <v>29</v>
      </c>
      <c r="AZ6" s="159" t="s">
        <v>30</v>
      </c>
      <c r="BA6" s="448"/>
      <c r="BB6" s="483"/>
      <c r="BC6" s="449"/>
      <c r="BD6" s="468" t="s">
        <v>242</v>
      </c>
      <c r="BE6" s="469"/>
      <c r="BF6" s="468" t="s">
        <v>219</v>
      </c>
      <c r="BG6" s="469"/>
      <c r="BH6" s="448"/>
      <c r="BI6" s="449"/>
      <c r="BJ6" s="82"/>
      <c r="BK6" s="463" t="s">
        <v>271</v>
      </c>
      <c r="BL6" s="464"/>
      <c r="BM6" s="466"/>
      <c r="BN6" s="466"/>
      <c r="BO6" s="6"/>
    </row>
    <row r="7" spans="1:72" s="7" customFormat="1" ht="18.75" customHeight="1" x14ac:dyDescent="0.2">
      <c r="A7" s="156"/>
      <c r="B7" s="157"/>
      <c r="C7" s="471"/>
      <c r="D7" s="89" t="s">
        <v>7</v>
      </c>
      <c r="E7" s="166" t="s">
        <v>7</v>
      </c>
      <c r="F7" s="89" t="s">
        <v>5</v>
      </c>
      <c r="G7" s="89" t="s">
        <v>13</v>
      </c>
      <c r="H7" s="89" t="s">
        <v>31</v>
      </c>
      <c r="I7" s="89" t="s">
        <v>32</v>
      </c>
      <c r="J7" s="89" t="s">
        <v>13</v>
      </c>
      <c r="K7" s="89" t="s">
        <v>31</v>
      </c>
      <c r="L7" s="89" t="s">
        <v>32</v>
      </c>
      <c r="M7" s="89" t="s">
        <v>13</v>
      </c>
      <c r="N7" s="167" t="s">
        <v>31</v>
      </c>
      <c r="O7" s="167" t="s">
        <v>32</v>
      </c>
      <c r="P7" s="89" t="s">
        <v>13</v>
      </c>
      <c r="Q7" s="89" t="s">
        <v>31</v>
      </c>
      <c r="R7" s="89" t="s">
        <v>32</v>
      </c>
      <c r="S7" s="89" t="s">
        <v>13</v>
      </c>
      <c r="T7" s="89" t="s">
        <v>31</v>
      </c>
      <c r="U7" s="89" t="s">
        <v>32</v>
      </c>
      <c r="V7" s="89" t="s">
        <v>13</v>
      </c>
      <c r="W7" s="89" t="s">
        <v>31</v>
      </c>
      <c r="X7" s="89" t="s">
        <v>32</v>
      </c>
      <c r="Y7" s="89" t="s">
        <v>13</v>
      </c>
      <c r="Z7" s="89" t="s">
        <v>31</v>
      </c>
      <c r="AA7" s="167" t="s">
        <v>32</v>
      </c>
      <c r="AB7" s="82"/>
      <c r="AC7" s="448"/>
      <c r="AD7" s="449"/>
      <c r="AE7" s="89" t="s">
        <v>13</v>
      </c>
      <c r="AF7" s="89" t="s">
        <v>31</v>
      </c>
      <c r="AG7" s="89" t="s">
        <v>32</v>
      </c>
      <c r="AH7" s="89" t="s">
        <v>31</v>
      </c>
      <c r="AI7" s="89" t="s">
        <v>32</v>
      </c>
      <c r="AJ7" s="89" t="s">
        <v>31</v>
      </c>
      <c r="AK7" s="89" t="s">
        <v>32</v>
      </c>
      <c r="AL7" s="89" t="s">
        <v>31</v>
      </c>
      <c r="AM7" s="89" t="s">
        <v>32</v>
      </c>
      <c r="AN7" s="89" t="s">
        <v>31</v>
      </c>
      <c r="AO7" s="89" t="s">
        <v>32</v>
      </c>
      <c r="AP7" s="89" t="s">
        <v>31</v>
      </c>
      <c r="AQ7" s="89" t="s">
        <v>32</v>
      </c>
      <c r="AR7" s="167" t="s">
        <v>31</v>
      </c>
      <c r="AS7" s="167" t="s">
        <v>32</v>
      </c>
      <c r="AT7" s="89" t="s">
        <v>33</v>
      </c>
      <c r="AU7" s="167" t="s">
        <v>34</v>
      </c>
      <c r="AV7" s="167" t="s">
        <v>190</v>
      </c>
      <c r="AW7" s="89" t="s">
        <v>191</v>
      </c>
      <c r="AX7" s="89" t="s">
        <v>31</v>
      </c>
      <c r="AY7" s="90" t="s">
        <v>32</v>
      </c>
      <c r="AZ7" s="89" t="s">
        <v>15</v>
      </c>
      <c r="BA7" s="89" t="s">
        <v>13</v>
      </c>
      <c r="BB7" s="89" t="s">
        <v>31</v>
      </c>
      <c r="BC7" s="89" t="s">
        <v>32</v>
      </c>
      <c r="BD7" s="89" t="s">
        <v>31</v>
      </c>
      <c r="BE7" s="89" t="s">
        <v>32</v>
      </c>
      <c r="BF7" s="89" t="s">
        <v>31</v>
      </c>
      <c r="BG7" s="89" t="s">
        <v>32</v>
      </c>
      <c r="BH7" s="89" t="s">
        <v>31</v>
      </c>
      <c r="BI7" s="167" t="s">
        <v>32</v>
      </c>
      <c r="BJ7" s="82"/>
      <c r="BK7" s="156"/>
      <c r="BL7" s="157"/>
      <c r="BM7" s="467"/>
      <c r="BN7" s="467"/>
      <c r="BO7" s="6"/>
    </row>
    <row r="8" spans="1:72" s="7" customFormat="1" ht="18.75" customHeight="1" x14ac:dyDescent="0.2">
      <c r="A8" s="446" t="s">
        <v>354</v>
      </c>
      <c r="B8" s="459"/>
      <c r="C8" s="168">
        <v>282</v>
      </c>
      <c r="D8" s="168">
        <v>282</v>
      </c>
      <c r="E8" s="168">
        <v>0</v>
      </c>
      <c r="F8" s="168">
        <v>2935</v>
      </c>
      <c r="G8" s="168">
        <v>56886</v>
      </c>
      <c r="H8" s="168">
        <v>29049</v>
      </c>
      <c r="I8" s="168">
        <v>27837</v>
      </c>
      <c r="J8" s="168">
        <v>8868</v>
      </c>
      <c r="K8" s="168">
        <v>4623</v>
      </c>
      <c r="L8" s="168">
        <v>4245</v>
      </c>
      <c r="M8" s="168">
        <v>9316</v>
      </c>
      <c r="N8" s="169">
        <v>4683</v>
      </c>
      <c r="O8" s="169">
        <v>4633</v>
      </c>
      <c r="P8" s="168">
        <v>9545</v>
      </c>
      <c r="Q8" s="168">
        <v>4821</v>
      </c>
      <c r="R8" s="168">
        <v>4724</v>
      </c>
      <c r="S8" s="168">
        <v>9368</v>
      </c>
      <c r="T8" s="168">
        <v>4741</v>
      </c>
      <c r="U8" s="168">
        <v>4627</v>
      </c>
      <c r="V8" s="168">
        <v>9833</v>
      </c>
      <c r="W8" s="168">
        <v>5072</v>
      </c>
      <c r="X8" s="168">
        <v>4761</v>
      </c>
      <c r="Y8" s="168">
        <v>9956</v>
      </c>
      <c r="Z8" s="168">
        <v>5109</v>
      </c>
      <c r="AA8" s="169">
        <v>4847</v>
      </c>
      <c r="AB8" s="170"/>
      <c r="AC8" s="446" t="s">
        <v>354</v>
      </c>
      <c r="AD8" s="459"/>
      <c r="AE8" s="171">
        <v>4677</v>
      </c>
      <c r="AF8" s="171">
        <v>1609</v>
      </c>
      <c r="AG8" s="171">
        <v>3068</v>
      </c>
      <c r="AH8" s="171">
        <v>241</v>
      </c>
      <c r="AI8" s="171">
        <v>39</v>
      </c>
      <c r="AJ8" s="91">
        <v>0</v>
      </c>
      <c r="AK8" s="91">
        <v>0</v>
      </c>
      <c r="AL8" s="171">
        <v>238</v>
      </c>
      <c r="AM8" s="169">
        <v>48</v>
      </c>
      <c r="AN8" s="91">
        <v>1</v>
      </c>
      <c r="AO8" s="91">
        <v>0</v>
      </c>
      <c r="AP8" s="91">
        <v>0</v>
      </c>
      <c r="AQ8" s="91">
        <v>0</v>
      </c>
      <c r="AR8" s="169">
        <v>1014</v>
      </c>
      <c r="AS8" s="172">
        <v>2352</v>
      </c>
      <c r="AT8" s="171">
        <v>247</v>
      </c>
      <c r="AU8" s="172">
        <v>51</v>
      </c>
      <c r="AV8" s="172">
        <v>1</v>
      </c>
      <c r="AW8" s="171">
        <v>30</v>
      </c>
      <c r="AX8" s="91">
        <v>114</v>
      </c>
      <c r="AY8" s="92">
        <v>301</v>
      </c>
      <c r="AZ8" s="91">
        <v>282</v>
      </c>
      <c r="BA8" s="91">
        <v>810</v>
      </c>
      <c r="BB8" s="91">
        <v>338</v>
      </c>
      <c r="BC8" s="91">
        <v>472</v>
      </c>
      <c r="BD8" s="91">
        <v>71</v>
      </c>
      <c r="BE8" s="91">
        <v>227</v>
      </c>
      <c r="BF8" s="91">
        <v>0</v>
      </c>
      <c r="BG8" s="91">
        <v>22</v>
      </c>
      <c r="BH8" s="91">
        <v>267</v>
      </c>
      <c r="BI8" s="173">
        <v>223</v>
      </c>
      <c r="BJ8" s="82"/>
      <c r="BK8" s="446" t="s">
        <v>354</v>
      </c>
      <c r="BL8" s="459"/>
      <c r="BM8" s="91">
        <v>563</v>
      </c>
      <c r="BN8" s="92">
        <v>1774</v>
      </c>
      <c r="BO8" s="12"/>
      <c r="BP8" s="5"/>
      <c r="BQ8" s="5"/>
      <c r="BR8" s="5"/>
      <c r="BS8" s="5"/>
      <c r="BT8" s="5"/>
    </row>
    <row r="9" spans="1:72" s="7" customFormat="1" ht="18.75" customHeight="1" x14ac:dyDescent="0.2">
      <c r="A9" s="461" t="s">
        <v>355</v>
      </c>
      <c r="B9" s="462"/>
      <c r="C9" s="174">
        <f>C10+C22</f>
        <v>269</v>
      </c>
      <c r="D9" s="174">
        <f>D10+D22</f>
        <v>269</v>
      </c>
      <c r="E9" s="174">
        <v>0</v>
      </c>
      <c r="F9" s="174">
        <f t="shared" ref="F9:AA9" si="0">F10+F22</f>
        <v>2866</v>
      </c>
      <c r="G9" s="174">
        <f>G10+G22</f>
        <v>55717</v>
      </c>
      <c r="H9" s="174">
        <f t="shared" si="0"/>
        <v>28437</v>
      </c>
      <c r="I9" s="174">
        <f>I10+I22</f>
        <v>27280</v>
      </c>
      <c r="J9" s="174">
        <f t="shared" si="0"/>
        <v>8860</v>
      </c>
      <c r="K9" s="174">
        <f t="shared" si="0"/>
        <v>4539</v>
      </c>
      <c r="L9" s="174">
        <f t="shared" si="0"/>
        <v>4321</v>
      </c>
      <c r="M9" s="174">
        <f t="shared" si="0"/>
        <v>8882</v>
      </c>
      <c r="N9" s="174">
        <f t="shared" si="0"/>
        <v>4628</v>
      </c>
      <c r="O9" s="174">
        <f t="shared" si="0"/>
        <v>4254</v>
      </c>
      <c r="P9" s="174">
        <f t="shared" si="0"/>
        <v>9290</v>
      </c>
      <c r="Q9" s="174">
        <f t="shared" si="0"/>
        <v>4671</v>
      </c>
      <c r="R9" s="174">
        <f t="shared" si="0"/>
        <v>4619</v>
      </c>
      <c r="S9" s="174">
        <f t="shared" si="0"/>
        <v>9515</v>
      </c>
      <c r="T9" s="174">
        <f t="shared" si="0"/>
        <v>4797</v>
      </c>
      <c r="U9" s="174">
        <f t="shared" si="0"/>
        <v>4718</v>
      </c>
      <c r="V9" s="174">
        <f t="shared" si="0"/>
        <v>9360</v>
      </c>
      <c r="W9" s="174">
        <f t="shared" si="0"/>
        <v>4739</v>
      </c>
      <c r="X9" s="174">
        <f t="shared" si="0"/>
        <v>4621</v>
      </c>
      <c r="Y9" s="174">
        <f t="shared" si="0"/>
        <v>9810</v>
      </c>
      <c r="Z9" s="174">
        <f t="shared" si="0"/>
        <v>5063</v>
      </c>
      <c r="AA9" s="174">
        <f t="shared" si="0"/>
        <v>4747</v>
      </c>
      <c r="AB9" s="170"/>
      <c r="AC9" s="461" t="s">
        <v>355</v>
      </c>
      <c r="AD9" s="462"/>
      <c r="AE9" s="174">
        <f t="shared" ref="AE9:BI9" si="1">AE10+AE22</f>
        <v>4536</v>
      </c>
      <c r="AF9" s="174">
        <f t="shared" si="1"/>
        <v>1550</v>
      </c>
      <c r="AG9" s="174">
        <f t="shared" si="1"/>
        <v>2986</v>
      </c>
      <c r="AH9" s="174">
        <f t="shared" si="1"/>
        <v>228</v>
      </c>
      <c r="AI9" s="174">
        <f t="shared" si="1"/>
        <v>39</v>
      </c>
      <c r="AJ9" s="174">
        <f t="shared" si="1"/>
        <v>0</v>
      </c>
      <c r="AK9" s="174">
        <f t="shared" si="1"/>
        <v>0</v>
      </c>
      <c r="AL9" s="174">
        <f t="shared" si="1"/>
        <v>228</v>
      </c>
      <c r="AM9" s="174">
        <f t="shared" si="1"/>
        <v>47</v>
      </c>
      <c r="AN9" s="174">
        <f t="shared" si="1"/>
        <v>1</v>
      </c>
      <c r="AO9" s="174">
        <f t="shared" si="1"/>
        <v>0</v>
      </c>
      <c r="AP9" s="174">
        <f t="shared" si="1"/>
        <v>0</v>
      </c>
      <c r="AQ9" s="174">
        <f t="shared" si="1"/>
        <v>0</v>
      </c>
      <c r="AR9" s="174">
        <f t="shared" si="1"/>
        <v>1013</v>
      </c>
      <c r="AS9" s="174">
        <f t="shared" si="1"/>
        <v>2335</v>
      </c>
      <c r="AT9" s="175">
        <f t="shared" si="1"/>
        <v>246</v>
      </c>
      <c r="AU9" s="174">
        <f t="shared" si="1"/>
        <v>39</v>
      </c>
      <c r="AV9" s="174">
        <f t="shared" si="1"/>
        <v>1</v>
      </c>
      <c r="AW9" s="174">
        <f t="shared" si="1"/>
        <v>27</v>
      </c>
      <c r="AX9" s="174">
        <f t="shared" si="1"/>
        <v>79</v>
      </c>
      <c r="AY9" s="174">
        <f t="shared" si="1"/>
        <v>253</v>
      </c>
      <c r="AZ9" s="174">
        <f t="shared" si="1"/>
        <v>289</v>
      </c>
      <c r="BA9" s="174">
        <f t="shared" si="1"/>
        <v>715</v>
      </c>
      <c r="BB9" s="174">
        <f t="shared" si="1"/>
        <v>308</v>
      </c>
      <c r="BC9" s="174">
        <f t="shared" si="1"/>
        <v>407</v>
      </c>
      <c r="BD9" s="174">
        <f t="shared" si="1"/>
        <v>71</v>
      </c>
      <c r="BE9" s="174">
        <f t="shared" si="1"/>
        <v>212</v>
      </c>
      <c r="BF9" s="174">
        <f t="shared" si="1"/>
        <v>1</v>
      </c>
      <c r="BG9" s="174">
        <f t="shared" si="1"/>
        <v>26</v>
      </c>
      <c r="BH9" s="174">
        <f t="shared" si="1"/>
        <v>236</v>
      </c>
      <c r="BI9" s="174">
        <f t="shared" si="1"/>
        <v>169</v>
      </c>
      <c r="BJ9" s="176"/>
      <c r="BK9" s="461" t="s">
        <v>355</v>
      </c>
      <c r="BL9" s="462"/>
      <c r="BM9" s="177">
        <f>BM10+BM22</f>
        <v>574</v>
      </c>
      <c r="BN9" s="177">
        <f>BN10+BN22</f>
        <v>2006</v>
      </c>
      <c r="BO9" s="49"/>
      <c r="BP9" s="5"/>
      <c r="BQ9" s="5"/>
      <c r="BR9" s="5"/>
      <c r="BS9" s="5"/>
      <c r="BT9" s="5"/>
    </row>
    <row r="10" spans="1:72" s="10" customFormat="1" ht="22.5" customHeight="1" x14ac:dyDescent="0.2">
      <c r="A10" s="472" t="s">
        <v>237</v>
      </c>
      <c r="B10" s="473"/>
      <c r="C10" s="178">
        <f>C11+C12+C14+C15+C16+C17+C18+C19+C20+C21</f>
        <v>188</v>
      </c>
      <c r="D10" s="178">
        <f>D11+D12+D14+D15+D16+D17+D18+D19+D20+D21</f>
        <v>188</v>
      </c>
      <c r="E10" s="178">
        <v>0</v>
      </c>
      <c r="F10" s="178">
        <f t="shared" ref="F10:AA10" si="2">F11+F12+F14+F15+F16+F17+F18+F19+F20+F21</f>
        <v>2160</v>
      </c>
      <c r="G10" s="178">
        <f>G11+G12+G14+G15+G16+G17+G18+G19+G20+G21</f>
        <v>44189</v>
      </c>
      <c r="H10" s="178">
        <f t="shared" si="2"/>
        <v>22530</v>
      </c>
      <c r="I10" s="178">
        <f t="shared" si="2"/>
        <v>21659</v>
      </c>
      <c r="J10" s="178">
        <f t="shared" si="2"/>
        <v>7074</v>
      </c>
      <c r="K10" s="178">
        <f t="shared" si="2"/>
        <v>3627</v>
      </c>
      <c r="L10" s="178">
        <f t="shared" si="2"/>
        <v>3447</v>
      </c>
      <c r="M10" s="178">
        <f t="shared" si="2"/>
        <v>7070</v>
      </c>
      <c r="N10" s="178">
        <f t="shared" si="2"/>
        <v>3693</v>
      </c>
      <c r="O10" s="178">
        <f t="shared" si="2"/>
        <v>3377</v>
      </c>
      <c r="P10" s="178">
        <f t="shared" si="2"/>
        <v>7344</v>
      </c>
      <c r="Q10" s="178">
        <f t="shared" si="2"/>
        <v>3722</v>
      </c>
      <c r="R10" s="178">
        <f t="shared" si="2"/>
        <v>3622</v>
      </c>
      <c r="S10" s="178">
        <f t="shared" si="2"/>
        <v>7532</v>
      </c>
      <c r="T10" s="178">
        <f t="shared" si="2"/>
        <v>3793</v>
      </c>
      <c r="U10" s="178">
        <f t="shared" si="2"/>
        <v>3739</v>
      </c>
      <c r="V10" s="178">
        <f t="shared" si="2"/>
        <v>7420</v>
      </c>
      <c r="W10" s="178">
        <f t="shared" si="2"/>
        <v>3734</v>
      </c>
      <c r="X10" s="178">
        <f t="shared" si="2"/>
        <v>3686</v>
      </c>
      <c r="Y10" s="178">
        <f t="shared" si="2"/>
        <v>7749</v>
      </c>
      <c r="Z10" s="178">
        <f t="shared" si="2"/>
        <v>3961</v>
      </c>
      <c r="AA10" s="178">
        <f t="shared" si="2"/>
        <v>3788</v>
      </c>
      <c r="AB10" s="179"/>
      <c r="AC10" s="477" t="s">
        <v>240</v>
      </c>
      <c r="AD10" s="478"/>
      <c r="AE10" s="180">
        <f t="shared" ref="AE10:BI10" si="3">AE11+AE12+AE14+AE15+AE16+AE17+AE18+AE19+AE20+AE21</f>
        <v>3377</v>
      </c>
      <c r="AF10" s="180">
        <f t="shared" si="3"/>
        <v>1111</v>
      </c>
      <c r="AG10" s="180">
        <f t="shared" si="3"/>
        <v>2266</v>
      </c>
      <c r="AH10" s="180">
        <f t="shared" si="3"/>
        <v>159</v>
      </c>
      <c r="AI10" s="180">
        <f t="shared" si="3"/>
        <v>28</v>
      </c>
      <c r="AJ10" s="180">
        <f t="shared" si="3"/>
        <v>0</v>
      </c>
      <c r="AK10" s="180">
        <f t="shared" si="3"/>
        <v>0</v>
      </c>
      <c r="AL10" s="180">
        <f t="shared" si="3"/>
        <v>160</v>
      </c>
      <c r="AM10" s="180">
        <f t="shared" si="3"/>
        <v>32</v>
      </c>
      <c r="AN10" s="180">
        <f t="shared" si="3"/>
        <v>1</v>
      </c>
      <c r="AO10" s="180">
        <f t="shared" si="3"/>
        <v>0</v>
      </c>
      <c r="AP10" s="180">
        <f t="shared" si="3"/>
        <v>0</v>
      </c>
      <c r="AQ10" s="180">
        <f t="shared" si="3"/>
        <v>0</v>
      </c>
      <c r="AR10" s="178">
        <f t="shared" si="3"/>
        <v>738</v>
      </c>
      <c r="AS10" s="178">
        <f t="shared" si="3"/>
        <v>1812</v>
      </c>
      <c r="AT10" s="181">
        <f t="shared" si="3"/>
        <v>176</v>
      </c>
      <c r="AU10" s="180">
        <f t="shared" si="3"/>
        <v>26</v>
      </c>
      <c r="AV10" s="180">
        <f t="shared" si="3"/>
        <v>1</v>
      </c>
      <c r="AW10" s="180">
        <f t="shared" si="3"/>
        <v>11</v>
      </c>
      <c r="AX10" s="180">
        <f t="shared" si="3"/>
        <v>52</v>
      </c>
      <c r="AY10" s="180">
        <f t="shared" si="3"/>
        <v>181</v>
      </c>
      <c r="AZ10" s="180">
        <f t="shared" si="3"/>
        <v>200</v>
      </c>
      <c r="BA10" s="180">
        <f t="shared" si="3"/>
        <v>466</v>
      </c>
      <c r="BB10" s="180">
        <f t="shared" si="3"/>
        <v>235</v>
      </c>
      <c r="BC10" s="180">
        <f t="shared" si="3"/>
        <v>231</v>
      </c>
      <c r="BD10" s="180">
        <f t="shared" si="3"/>
        <v>49</v>
      </c>
      <c r="BE10" s="180">
        <f t="shared" si="3"/>
        <v>151</v>
      </c>
      <c r="BF10" s="180">
        <f t="shared" si="3"/>
        <v>1</v>
      </c>
      <c r="BG10" s="180">
        <f t="shared" si="3"/>
        <v>23</v>
      </c>
      <c r="BH10" s="182">
        <f t="shared" si="3"/>
        <v>185</v>
      </c>
      <c r="BI10" s="182">
        <f t="shared" si="3"/>
        <v>57</v>
      </c>
      <c r="BJ10" s="179"/>
      <c r="BK10" s="477" t="s">
        <v>223</v>
      </c>
      <c r="BL10" s="478"/>
      <c r="BM10" s="94">
        <f>BM11+BM12+BM14+BM15+BM16+BM17+BM18+BM19+BM20+BM21</f>
        <v>410</v>
      </c>
      <c r="BN10" s="94">
        <f>BN11+BN12+BN14+BN15+BN16+BN17+BN18+BN19+BN20+BN21</f>
        <v>1566</v>
      </c>
      <c r="BO10" s="50"/>
      <c r="BP10" s="5"/>
      <c r="BQ10" s="9"/>
      <c r="BR10" s="9"/>
      <c r="BS10" s="9"/>
      <c r="BT10" s="9"/>
    </row>
    <row r="11" spans="1:72" s="46" customFormat="1" ht="18" customHeight="1" x14ac:dyDescent="0.2">
      <c r="A11" s="107"/>
      <c r="B11" s="96" t="s">
        <v>35</v>
      </c>
      <c r="C11" s="183">
        <v>43</v>
      </c>
      <c r="D11" s="183">
        <v>43</v>
      </c>
      <c r="E11" s="98">
        <v>0</v>
      </c>
      <c r="F11" s="184">
        <v>574</v>
      </c>
      <c r="G11" s="183">
        <f>SUM(H11:I11)</f>
        <v>12593</v>
      </c>
      <c r="H11" s="183">
        <v>6346</v>
      </c>
      <c r="I11" s="183">
        <v>6247</v>
      </c>
      <c r="J11" s="183">
        <f t="shared" ref="J11:J13" si="4">SUM(K11:L11)</f>
        <v>1971</v>
      </c>
      <c r="K11" s="183">
        <v>991</v>
      </c>
      <c r="L11" s="183">
        <v>980</v>
      </c>
      <c r="M11" s="183">
        <f t="shared" ref="M11:M13" si="5">SUM(N11:O11)</f>
        <v>1985</v>
      </c>
      <c r="N11" s="183">
        <v>1031</v>
      </c>
      <c r="O11" s="183">
        <v>954</v>
      </c>
      <c r="P11" s="183">
        <f t="shared" ref="P11:P13" si="6">SUM(Q11:R11)</f>
        <v>2095</v>
      </c>
      <c r="Q11" s="183">
        <v>1027</v>
      </c>
      <c r="R11" s="183">
        <v>1068</v>
      </c>
      <c r="S11" s="183">
        <f t="shared" ref="S11:S13" si="7">SUM(T11:U11)</f>
        <v>2191</v>
      </c>
      <c r="T11" s="183">
        <v>1093</v>
      </c>
      <c r="U11" s="183">
        <v>1098</v>
      </c>
      <c r="V11" s="183">
        <f t="shared" ref="V11:V13" si="8">SUM(W11:X11)</f>
        <v>2138</v>
      </c>
      <c r="W11" s="183">
        <v>1069</v>
      </c>
      <c r="X11" s="183">
        <v>1069</v>
      </c>
      <c r="Y11" s="183">
        <f t="shared" ref="Y11:Y13" si="9">SUM(Z11:AA11)</f>
        <v>2213</v>
      </c>
      <c r="Z11" s="183">
        <v>1135</v>
      </c>
      <c r="AA11" s="183">
        <v>1078</v>
      </c>
      <c r="AB11" s="170"/>
      <c r="AC11" s="107"/>
      <c r="AD11" s="96" t="s">
        <v>35</v>
      </c>
      <c r="AE11" s="98">
        <f t="shared" ref="AE11:AE21" si="10">SUM(AF11:AG11)</f>
        <v>885</v>
      </c>
      <c r="AF11" s="98">
        <v>282</v>
      </c>
      <c r="AG11" s="98">
        <v>603</v>
      </c>
      <c r="AH11" s="98">
        <v>37</v>
      </c>
      <c r="AI11" s="98">
        <v>6</v>
      </c>
      <c r="AJ11" s="98">
        <v>0</v>
      </c>
      <c r="AK11" s="98">
        <v>0</v>
      </c>
      <c r="AL11" s="98">
        <v>38</v>
      </c>
      <c r="AM11" s="98">
        <v>5</v>
      </c>
      <c r="AN11" s="98">
        <v>0</v>
      </c>
      <c r="AO11" s="98">
        <v>0</v>
      </c>
      <c r="AP11" s="98">
        <v>0</v>
      </c>
      <c r="AQ11" s="98">
        <v>0</v>
      </c>
      <c r="AR11" s="98">
        <v>190</v>
      </c>
      <c r="AS11" s="98">
        <v>493</v>
      </c>
      <c r="AT11" s="98">
        <v>42</v>
      </c>
      <c r="AU11" s="98">
        <v>7</v>
      </c>
      <c r="AV11" s="98">
        <v>0</v>
      </c>
      <c r="AW11" s="98">
        <v>3</v>
      </c>
      <c r="AX11" s="98">
        <v>17</v>
      </c>
      <c r="AY11" s="98">
        <v>47</v>
      </c>
      <c r="AZ11" s="98">
        <v>40</v>
      </c>
      <c r="BA11" s="98">
        <f t="shared" ref="BA11:BA13" si="11">BB11+BC11</f>
        <v>147</v>
      </c>
      <c r="BB11" s="98">
        <v>91</v>
      </c>
      <c r="BC11" s="98">
        <v>56</v>
      </c>
      <c r="BD11" s="98">
        <v>10</v>
      </c>
      <c r="BE11" s="98">
        <v>38</v>
      </c>
      <c r="BF11" s="127">
        <v>0</v>
      </c>
      <c r="BG11" s="98">
        <v>5</v>
      </c>
      <c r="BH11" s="98">
        <v>81</v>
      </c>
      <c r="BI11" s="98">
        <v>13</v>
      </c>
      <c r="BJ11" s="170"/>
      <c r="BK11" s="107"/>
      <c r="BL11" s="96" t="s">
        <v>35</v>
      </c>
      <c r="BM11" s="98">
        <v>95</v>
      </c>
      <c r="BN11" s="98">
        <v>364</v>
      </c>
      <c r="BO11" s="12"/>
      <c r="BP11" s="5"/>
      <c r="BQ11" s="5"/>
      <c r="BR11" s="5"/>
      <c r="BS11" s="5"/>
      <c r="BT11" s="5"/>
    </row>
    <row r="12" spans="1:72" s="69" customFormat="1" ht="18" customHeight="1" x14ac:dyDescent="0.2">
      <c r="A12" s="121"/>
      <c r="B12" s="115" t="s">
        <v>37</v>
      </c>
      <c r="C12" s="185">
        <v>35</v>
      </c>
      <c r="D12" s="185">
        <v>35</v>
      </c>
      <c r="E12" s="186">
        <v>0</v>
      </c>
      <c r="F12" s="187">
        <v>385</v>
      </c>
      <c r="G12" s="185">
        <f>SUM(H12:I12)</f>
        <v>7337</v>
      </c>
      <c r="H12" s="185">
        <v>3733</v>
      </c>
      <c r="I12" s="185">
        <v>3604</v>
      </c>
      <c r="J12" s="185">
        <f t="shared" si="4"/>
        <v>1213</v>
      </c>
      <c r="K12" s="185">
        <v>616</v>
      </c>
      <c r="L12" s="185">
        <v>597</v>
      </c>
      <c r="M12" s="185">
        <f t="shared" si="5"/>
        <v>1131</v>
      </c>
      <c r="N12" s="185">
        <v>618</v>
      </c>
      <c r="O12" s="185">
        <v>513</v>
      </c>
      <c r="P12" s="185">
        <f t="shared" si="6"/>
        <v>1214</v>
      </c>
      <c r="Q12" s="185">
        <v>612</v>
      </c>
      <c r="R12" s="185">
        <v>602</v>
      </c>
      <c r="S12" s="185">
        <f t="shared" si="7"/>
        <v>1234</v>
      </c>
      <c r="T12" s="185">
        <v>609</v>
      </c>
      <c r="U12" s="185">
        <v>625</v>
      </c>
      <c r="V12" s="185">
        <f t="shared" si="8"/>
        <v>1259</v>
      </c>
      <c r="W12" s="185">
        <v>632</v>
      </c>
      <c r="X12" s="185">
        <v>627</v>
      </c>
      <c r="Y12" s="185">
        <f t="shared" si="9"/>
        <v>1286</v>
      </c>
      <c r="Z12" s="185">
        <v>646</v>
      </c>
      <c r="AA12" s="185">
        <v>640</v>
      </c>
      <c r="AB12" s="170"/>
      <c r="AC12" s="121"/>
      <c r="AD12" s="115" t="s">
        <v>37</v>
      </c>
      <c r="AE12" s="117">
        <f t="shared" si="10"/>
        <v>598</v>
      </c>
      <c r="AF12" s="117">
        <v>203</v>
      </c>
      <c r="AG12" s="117">
        <v>395</v>
      </c>
      <c r="AH12" s="117">
        <v>29</v>
      </c>
      <c r="AI12" s="117">
        <v>5</v>
      </c>
      <c r="AJ12" s="117">
        <v>0</v>
      </c>
      <c r="AK12" s="117">
        <v>0</v>
      </c>
      <c r="AL12" s="117">
        <v>27</v>
      </c>
      <c r="AM12" s="117">
        <v>8</v>
      </c>
      <c r="AN12" s="117">
        <v>1</v>
      </c>
      <c r="AO12" s="117">
        <v>0</v>
      </c>
      <c r="AP12" s="117">
        <v>0</v>
      </c>
      <c r="AQ12" s="117">
        <v>0</v>
      </c>
      <c r="AR12" s="117">
        <v>138</v>
      </c>
      <c r="AS12" s="117">
        <v>312</v>
      </c>
      <c r="AT12" s="117">
        <v>33</v>
      </c>
      <c r="AU12" s="117">
        <v>5</v>
      </c>
      <c r="AV12" s="117">
        <v>0</v>
      </c>
      <c r="AW12" s="117">
        <v>2</v>
      </c>
      <c r="AX12" s="117">
        <v>8</v>
      </c>
      <c r="AY12" s="117">
        <v>30</v>
      </c>
      <c r="AZ12" s="117">
        <v>33</v>
      </c>
      <c r="BA12" s="117">
        <f t="shared" si="11"/>
        <v>78</v>
      </c>
      <c r="BB12" s="117">
        <v>42</v>
      </c>
      <c r="BC12" s="117">
        <v>36</v>
      </c>
      <c r="BD12" s="117">
        <v>10</v>
      </c>
      <c r="BE12" s="117">
        <v>26</v>
      </c>
      <c r="BF12" s="117">
        <v>0</v>
      </c>
      <c r="BG12" s="117">
        <v>3</v>
      </c>
      <c r="BH12" s="117">
        <v>32</v>
      </c>
      <c r="BI12" s="117">
        <v>7</v>
      </c>
      <c r="BJ12" s="170"/>
      <c r="BK12" s="121"/>
      <c r="BL12" s="115" t="s">
        <v>37</v>
      </c>
      <c r="BM12" s="117">
        <v>78</v>
      </c>
      <c r="BN12" s="117">
        <v>290</v>
      </c>
      <c r="BO12" s="51"/>
    </row>
    <row r="13" spans="1:72" s="141" customFormat="1" ht="18" customHeight="1" x14ac:dyDescent="0.2">
      <c r="A13" s="188"/>
      <c r="B13" s="189"/>
      <c r="C13" s="190">
        <v>1</v>
      </c>
      <c r="D13" s="191">
        <v>1</v>
      </c>
      <c r="E13" s="191" t="s">
        <v>336</v>
      </c>
      <c r="F13" s="190">
        <v>21</v>
      </c>
      <c r="G13" s="192">
        <f t="shared" ref="G13" si="12">SUM(H13:I13)</f>
        <v>549</v>
      </c>
      <c r="H13" s="193">
        <v>265</v>
      </c>
      <c r="I13" s="193">
        <v>284</v>
      </c>
      <c r="J13" s="193">
        <f t="shared" si="4"/>
        <v>88</v>
      </c>
      <c r="K13" s="193">
        <v>43</v>
      </c>
      <c r="L13" s="193">
        <v>45</v>
      </c>
      <c r="M13" s="193">
        <f t="shared" si="5"/>
        <v>101</v>
      </c>
      <c r="N13" s="193">
        <v>47</v>
      </c>
      <c r="O13" s="193">
        <v>54</v>
      </c>
      <c r="P13" s="193">
        <f t="shared" si="6"/>
        <v>92</v>
      </c>
      <c r="Q13" s="193">
        <v>43</v>
      </c>
      <c r="R13" s="193">
        <v>49</v>
      </c>
      <c r="S13" s="193">
        <f t="shared" si="7"/>
        <v>79</v>
      </c>
      <c r="T13" s="193">
        <v>37</v>
      </c>
      <c r="U13" s="193">
        <v>42</v>
      </c>
      <c r="V13" s="193">
        <f t="shared" si="8"/>
        <v>101</v>
      </c>
      <c r="W13" s="193">
        <v>49</v>
      </c>
      <c r="X13" s="193">
        <v>52</v>
      </c>
      <c r="Y13" s="193">
        <f t="shared" si="9"/>
        <v>88</v>
      </c>
      <c r="Z13" s="193">
        <v>46</v>
      </c>
      <c r="AA13" s="193">
        <v>42</v>
      </c>
      <c r="AB13" s="194"/>
      <c r="AC13" s="188"/>
      <c r="AD13" s="189"/>
      <c r="AE13" s="193">
        <f t="shared" si="10"/>
        <v>30</v>
      </c>
      <c r="AF13" s="193">
        <v>15</v>
      </c>
      <c r="AG13" s="193">
        <v>15</v>
      </c>
      <c r="AH13" s="191" t="s">
        <v>304</v>
      </c>
      <c r="AI13" s="191" t="s">
        <v>304</v>
      </c>
      <c r="AJ13" s="191" t="s">
        <v>299</v>
      </c>
      <c r="AK13" s="191" t="s">
        <v>299</v>
      </c>
      <c r="AL13" s="191">
        <v>1</v>
      </c>
      <c r="AM13" s="191" t="s">
        <v>299</v>
      </c>
      <c r="AN13" s="191">
        <v>1</v>
      </c>
      <c r="AO13" s="191" t="s">
        <v>299</v>
      </c>
      <c r="AP13" s="191" t="s">
        <v>304</v>
      </c>
      <c r="AQ13" s="191" t="s">
        <v>304</v>
      </c>
      <c r="AR13" s="193">
        <v>13</v>
      </c>
      <c r="AS13" s="193">
        <v>13</v>
      </c>
      <c r="AT13" s="191">
        <v>1</v>
      </c>
      <c r="AU13" s="191" t="s">
        <v>299</v>
      </c>
      <c r="AV13" s="191" t="s">
        <v>299</v>
      </c>
      <c r="AW13" s="193">
        <v>1</v>
      </c>
      <c r="AX13" s="191" t="s">
        <v>305</v>
      </c>
      <c r="AY13" s="191" t="s">
        <v>305</v>
      </c>
      <c r="AZ13" s="193">
        <v>4</v>
      </c>
      <c r="BA13" s="193">
        <f t="shared" si="11"/>
        <v>3</v>
      </c>
      <c r="BB13" s="193">
        <v>2</v>
      </c>
      <c r="BC13" s="193">
        <v>1</v>
      </c>
      <c r="BD13" s="191" t="s">
        <v>304</v>
      </c>
      <c r="BE13" s="191" t="s">
        <v>299</v>
      </c>
      <c r="BF13" s="191" t="s">
        <v>304</v>
      </c>
      <c r="BG13" s="191" t="s">
        <v>304</v>
      </c>
      <c r="BH13" s="193">
        <v>2</v>
      </c>
      <c r="BI13" s="191">
        <v>1</v>
      </c>
      <c r="BJ13" s="194"/>
      <c r="BK13" s="188"/>
      <c r="BL13" s="189"/>
      <c r="BM13" s="191" t="s">
        <v>304</v>
      </c>
      <c r="BN13" s="191" t="s">
        <v>305</v>
      </c>
      <c r="BO13" s="140"/>
    </row>
    <row r="14" spans="1:72" s="69" customFormat="1" ht="18" customHeight="1" x14ac:dyDescent="0.2">
      <c r="A14" s="107"/>
      <c r="B14" s="96" t="s">
        <v>38</v>
      </c>
      <c r="C14" s="183">
        <v>42</v>
      </c>
      <c r="D14" s="183">
        <v>42</v>
      </c>
      <c r="E14" s="127">
        <v>0</v>
      </c>
      <c r="F14" s="184">
        <v>488</v>
      </c>
      <c r="G14" s="183">
        <f>SUM(H14:I14)</f>
        <v>10791</v>
      </c>
      <c r="H14" s="183">
        <v>5527</v>
      </c>
      <c r="I14" s="183">
        <v>5264</v>
      </c>
      <c r="J14" s="183">
        <f>SUM(K14:L14)</f>
        <v>1719</v>
      </c>
      <c r="K14" s="183">
        <v>874</v>
      </c>
      <c r="L14" s="183">
        <v>845</v>
      </c>
      <c r="M14" s="183">
        <f>SUM(N14:O14)</f>
        <v>1713</v>
      </c>
      <c r="N14" s="183">
        <v>910</v>
      </c>
      <c r="O14" s="183">
        <v>803</v>
      </c>
      <c r="P14" s="183">
        <f>SUM(Q14:R14)</f>
        <v>1872</v>
      </c>
      <c r="Q14" s="183">
        <v>983</v>
      </c>
      <c r="R14" s="183">
        <v>889</v>
      </c>
      <c r="S14" s="183">
        <f>SUM(T14:U14)</f>
        <v>1806</v>
      </c>
      <c r="T14" s="183">
        <v>909</v>
      </c>
      <c r="U14" s="183">
        <v>897</v>
      </c>
      <c r="V14" s="183">
        <f>SUM(W14:X14)</f>
        <v>1829</v>
      </c>
      <c r="W14" s="183">
        <v>914</v>
      </c>
      <c r="X14" s="183">
        <v>915</v>
      </c>
      <c r="Y14" s="183">
        <f>SUM(Z14:AA14)</f>
        <v>1852</v>
      </c>
      <c r="Z14" s="183">
        <v>937</v>
      </c>
      <c r="AA14" s="183">
        <v>915</v>
      </c>
      <c r="AB14" s="170"/>
      <c r="AC14" s="107"/>
      <c r="AD14" s="96" t="s">
        <v>38</v>
      </c>
      <c r="AE14" s="98">
        <f t="shared" si="10"/>
        <v>757</v>
      </c>
      <c r="AF14" s="98">
        <v>232</v>
      </c>
      <c r="AG14" s="98">
        <v>525</v>
      </c>
      <c r="AH14" s="98">
        <v>32</v>
      </c>
      <c r="AI14" s="98">
        <v>10</v>
      </c>
      <c r="AJ14" s="98">
        <v>0</v>
      </c>
      <c r="AK14" s="98">
        <v>0</v>
      </c>
      <c r="AL14" s="98">
        <v>36</v>
      </c>
      <c r="AM14" s="98">
        <v>6</v>
      </c>
      <c r="AN14" s="98">
        <v>0</v>
      </c>
      <c r="AO14" s="98">
        <v>0</v>
      </c>
      <c r="AP14" s="98">
        <v>0</v>
      </c>
      <c r="AQ14" s="98">
        <v>0</v>
      </c>
      <c r="AR14" s="98">
        <v>152</v>
      </c>
      <c r="AS14" s="98">
        <v>413</v>
      </c>
      <c r="AT14" s="98">
        <v>39</v>
      </c>
      <c r="AU14" s="98">
        <v>7</v>
      </c>
      <c r="AV14" s="98">
        <v>1</v>
      </c>
      <c r="AW14" s="98">
        <v>2</v>
      </c>
      <c r="AX14" s="98">
        <v>11</v>
      </c>
      <c r="AY14" s="98">
        <v>48</v>
      </c>
      <c r="AZ14" s="98">
        <v>85</v>
      </c>
      <c r="BA14" s="98">
        <f>BB14+BC14</f>
        <v>83</v>
      </c>
      <c r="BB14" s="98">
        <v>36</v>
      </c>
      <c r="BC14" s="98">
        <v>47</v>
      </c>
      <c r="BD14" s="98">
        <v>12</v>
      </c>
      <c r="BE14" s="98">
        <v>33</v>
      </c>
      <c r="BF14" s="98">
        <v>0</v>
      </c>
      <c r="BG14" s="98">
        <v>7</v>
      </c>
      <c r="BH14" s="98">
        <v>24</v>
      </c>
      <c r="BI14" s="98">
        <v>7</v>
      </c>
      <c r="BJ14" s="170"/>
      <c r="BK14" s="107"/>
      <c r="BL14" s="96" t="s">
        <v>38</v>
      </c>
      <c r="BM14" s="98">
        <v>86</v>
      </c>
      <c r="BN14" s="98">
        <v>375</v>
      </c>
      <c r="BO14" s="12"/>
    </row>
    <row r="15" spans="1:72" s="69" customFormat="1" ht="18" customHeight="1" x14ac:dyDescent="0.2">
      <c r="A15" s="107"/>
      <c r="B15" s="96" t="s">
        <v>39</v>
      </c>
      <c r="C15" s="183">
        <v>4</v>
      </c>
      <c r="D15" s="183">
        <v>4</v>
      </c>
      <c r="E15" s="127">
        <v>0</v>
      </c>
      <c r="F15" s="184">
        <v>60</v>
      </c>
      <c r="G15" s="183">
        <f t="shared" ref="G15:G21" si="13">SUM(H15:I15)</f>
        <v>1362</v>
      </c>
      <c r="H15" s="183">
        <v>687</v>
      </c>
      <c r="I15" s="183">
        <v>675</v>
      </c>
      <c r="J15" s="183">
        <f t="shared" ref="J15:J21" si="14">SUM(K15:L15)</f>
        <v>229</v>
      </c>
      <c r="K15" s="183">
        <v>109</v>
      </c>
      <c r="L15" s="183">
        <v>120</v>
      </c>
      <c r="M15" s="183">
        <f t="shared" ref="M15:M21" si="15">SUM(N15:O15)</f>
        <v>230</v>
      </c>
      <c r="N15" s="183">
        <v>113</v>
      </c>
      <c r="O15" s="183">
        <v>117</v>
      </c>
      <c r="P15" s="183">
        <f t="shared" ref="P15:P21" si="16">SUM(Q15:R15)</f>
        <v>225</v>
      </c>
      <c r="Q15" s="183">
        <v>116</v>
      </c>
      <c r="R15" s="183">
        <v>109</v>
      </c>
      <c r="S15" s="183">
        <f t="shared" ref="S15:S21" si="17">SUM(T15:U15)</f>
        <v>225</v>
      </c>
      <c r="T15" s="183">
        <v>119</v>
      </c>
      <c r="U15" s="183">
        <v>106</v>
      </c>
      <c r="V15" s="183">
        <f t="shared" ref="V15:V21" si="18">SUM(W15:X15)</f>
        <v>231</v>
      </c>
      <c r="W15" s="183">
        <v>110</v>
      </c>
      <c r="X15" s="183">
        <v>121</v>
      </c>
      <c r="Y15" s="183">
        <f t="shared" ref="Y15:Y21" si="19">SUM(Z15:AA15)</f>
        <v>222</v>
      </c>
      <c r="Z15" s="183">
        <v>120</v>
      </c>
      <c r="AA15" s="183">
        <v>102</v>
      </c>
      <c r="AB15" s="170"/>
      <c r="AC15" s="107"/>
      <c r="AD15" s="96" t="s">
        <v>39</v>
      </c>
      <c r="AE15" s="98">
        <f t="shared" si="10"/>
        <v>93</v>
      </c>
      <c r="AF15" s="98">
        <v>30</v>
      </c>
      <c r="AG15" s="98">
        <v>63</v>
      </c>
      <c r="AH15" s="98">
        <v>4</v>
      </c>
      <c r="AI15" s="98">
        <v>0</v>
      </c>
      <c r="AJ15" s="98">
        <v>0</v>
      </c>
      <c r="AK15" s="98">
        <v>0</v>
      </c>
      <c r="AL15" s="98">
        <v>3</v>
      </c>
      <c r="AM15" s="98">
        <v>1</v>
      </c>
      <c r="AN15" s="98">
        <v>0</v>
      </c>
      <c r="AO15" s="98">
        <v>0</v>
      </c>
      <c r="AP15" s="98">
        <v>0</v>
      </c>
      <c r="AQ15" s="98">
        <v>0</v>
      </c>
      <c r="AR15" s="98">
        <v>21</v>
      </c>
      <c r="AS15" s="98">
        <v>52</v>
      </c>
      <c r="AT15" s="98">
        <v>4</v>
      </c>
      <c r="AU15" s="98">
        <v>0</v>
      </c>
      <c r="AV15" s="98">
        <v>0</v>
      </c>
      <c r="AW15" s="98">
        <v>1</v>
      </c>
      <c r="AX15" s="98">
        <v>2</v>
      </c>
      <c r="AY15" s="98">
        <v>5</v>
      </c>
      <c r="AZ15" s="98">
        <v>0</v>
      </c>
      <c r="BA15" s="98">
        <f t="shared" ref="BA15:BA21" si="20">BB15+BC15</f>
        <v>8</v>
      </c>
      <c r="BB15" s="98">
        <v>5</v>
      </c>
      <c r="BC15" s="98">
        <v>3</v>
      </c>
      <c r="BD15" s="98">
        <v>1</v>
      </c>
      <c r="BE15" s="98">
        <v>3</v>
      </c>
      <c r="BF15" s="127">
        <v>0</v>
      </c>
      <c r="BG15" s="98">
        <v>0</v>
      </c>
      <c r="BH15" s="98">
        <v>4</v>
      </c>
      <c r="BI15" s="98">
        <v>0</v>
      </c>
      <c r="BJ15" s="170"/>
      <c r="BK15" s="107"/>
      <c r="BL15" s="96" t="s">
        <v>39</v>
      </c>
      <c r="BM15" s="98">
        <v>13</v>
      </c>
      <c r="BN15" s="98">
        <v>50</v>
      </c>
      <c r="BO15" s="12"/>
    </row>
    <row r="16" spans="1:72" s="69" customFormat="1" ht="18" customHeight="1" x14ac:dyDescent="0.2">
      <c r="A16" s="107"/>
      <c r="B16" s="96" t="s">
        <v>40</v>
      </c>
      <c r="C16" s="183">
        <v>11</v>
      </c>
      <c r="D16" s="183">
        <v>11</v>
      </c>
      <c r="E16" s="127">
        <v>0</v>
      </c>
      <c r="F16" s="184">
        <v>119</v>
      </c>
      <c r="G16" s="183">
        <f t="shared" si="13"/>
        <v>2146</v>
      </c>
      <c r="H16" s="183">
        <v>1080</v>
      </c>
      <c r="I16" s="183">
        <v>1066</v>
      </c>
      <c r="J16" s="183">
        <f t="shared" si="14"/>
        <v>335</v>
      </c>
      <c r="K16" s="183">
        <v>186</v>
      </c>
      <c r="L16" s="183">
        <v>149</v>
      </c>
      <c r="M16" s="183">
        <f t="shared" si="15"/>
        <v>379</v>
      </c>
      <c r="N16" s="183">
        <v>203</v>
      </c>
      <c r="O16" s="183">
        <v>176</v>
      </c>
      <c r="P16" s="183">
        <f t="shared" si="16"/>
        <v>342</v>
      </c>
      <c r="Q16" s="183">
        <v>166</v>
      </c>
      <c r="R16" s="183">
        <v>176</v>
      </c>
      <c r="S16" s="183">
        <f t="shared" si="17"/>
        <v>359</v>
      </c>
      <c r="T16" s="183">
        <v>180</v>
      </c>
      <c r="U16" s="183">
        <v>179</v>
      </c>
      <c r="V16" s="183">
        <f t="shared" si="18"/>
        <v>343</v>
      </c>
      <c r="W16" s="183">
        <v>164</v>
      </c>
      <c r="X16" s="183">
        <v>179</v>
      </c>
      <c r="Y16" s="183">
        <f t="shared" si="19"/>
        <v>388</v>
      </c>
      <c r="Z16" s="183">
        <v>181</v>
      </c>
      <c r="AA16" s="183">
        <v>207</v>
      </c>
      <c r="AB16" s="170"/>
      <c r="AC16" s="107"/>
      <c r="AD16" s="96" t="s">
        <v>40</v>
      </c>
      <c r="AE16" s="98">
        <f t="shared" si="10"/>
        <v>190</v>
      </c>
      <c r="AF16" s="98">
        <v>73</v>
      </c>
      <c r="AG16" s="98">
        <v>117</v>
      </c>
      <c r="AH16" s="98">
        <v>11</v>
      </c>
      <c r="AI16" s="98">
        <v>0</v>
      </c>
      <c r="AJ16" s="98">
        <v>0</v>
      </c>
      <c r="AK16" s="98">
        <v>0</v>
      </c>
      <c r="AL16" s="98">
        <v>11</v>
      </c>
      <c r="AM16" s="98">
        <v>0</v>
      </c>
      <c r="AN16" s="98">
        <v>0</v>
      </c>
      <c r="AO16" s="98">
        <v>0</v>
      </c>
      <c r="AP16" s="98">
        <v>0</v>
      </c>
      <c r="AQ16" s="98">
        <v>0</v>
      </c>
      <c r="AR16" s="98">
        <v>48</v>
      </c>
      <c r="AS16" s="98">
        <v>99</v>
      </c>
      <c r="AT16" s="98">
        <v>9</v>
      </c>
      <c r="AU16" s="127">
        <v>2</v>
      </c>
      <c r="AV16" s="127">
        <v>0</v>
      </c>
      <c r="AW16" s="127">
        <v>1</v>
      </c>
      <c r="AX16" s="98">
        <v>3</v>
      </c>
      <c r="AY16" s="98">
        <v>6</v>
      </c>
      <c r="AZ16" s="98">
        <v>3</v>
      </c>
      <c r="BA16" s="98">
        <f t="shared" si="20"/>
        <v>19</v>
      </c>
      <c r="BB16" s="98">
        <v>3</v>
      </c>
      <c r="BC16" s="98">
        <v>16</v>
      </c>
      <c r="BD16" s="98">
        <v>3</v>
      </c>
      <c r="BE16" s="98">
        <v>10</v>
      </c>
      <c r="BF16" s="127">
        <v>0</v>
      </c>
      <c r="BG16" s="98">
        <v>2</v>
      </c>
      <c r="BH16" s="98">
        <v>0</v>
      </c>
      <c r="BI16" s="98">
        <v>4</v>
      </c>
      <c r="BJ16" s="170"/>
      <c r="BK16" s="107"/>
      <c r="BL16" s="96" t="s">
        <v>40</v>
      </c>
      <c r="BM16" s="98">
        <v>26</v>
      </c>
      <c r="BN16" s="98">
        <v>80</v>
      </c>
      <c r="BO16" s="51"/>
    </row>
    <row r="17" spans="1:68" s="69" customFormat="1" ht="18" customHeight="1" x14ac:dyDescent="0.2">
      <c r="A17" s="107"/>
      <c r="B17" s="96" t="s">
        <v>172</v>
      </c>
      <c r="C17" s="183">
        <v>16</v>
      </c>
      <c r="D17" s="183">
        <v>16</v>
      </c>
      <c r="E17" s="127">
        <v>0</v>
      </c>
      <c r="F17" s="184">
        <v>156</v>
      </c>
      <c r="G17" s="183">
        <f t="shared" si="13"/>
        <v>2795</v>
      </c>
      <c r="H17" s="183">
        <v>1437</v>
      </c>
      <c r="I17" s="183">
        <v>1358</v>
      </c>
      <c r="J17" s="183">
        <f t="shared" si="14"/>
        <v>446</v>
      </c>
      <c r="K17" s="183">
        <v>262</v>
      </c>
      <c r="L17" s="183">
        <v>184</v>
      </c>
      <c r="M17" s="183">
        <f t="shared" si="15"/>
        <v>452</v>
      </c>
      <c r="N17" s="183">
        <v>223</v>
      </c>
      <c r="O17" s="183">
        <v>229</v>
      </c>
      <c r="P17" s="183">
        <f t="shared" si="16"/>
        <v>443</v>
      </c>
      <c r="Q17" s="183">
        <v>223</v>
      </c>
      <c r="R17" s="183">
        <v>220</v>
      </c>
      <c r="S17" s="183">
        <f t="shared" si="17"/>
        <v>468</v>
      </c>
      <c r="T17" s="183">
        <v>225</v>
      </c>
      <c r="U17" s="183">
        <v>243</v>
      </c>
      <c r="V17" s="183">
        <f t="shared" si="18"/>
        <v>453</v>
      </c>
      <c r="W17" s="183">
        <v>236</v>
      </c>
      <c r="X17" s="183">
        <v>217</v>
      </c>
      <c r="Y17" s="183">
        <f t="shared" si="19"/>
        <v>533</v>
      </c>
      <c r="Z17" s="183">
        <v>268</v>
      </c>
      <c r="AA17" s="183">
        <v>265</v>
      </c>
      <c r="AB17" s="170"/>
      <c r="AC17" s="107"/>
      <c r="AD17" s="96" t="s">
        <v>241</v>
      </c>
      <c r="AE17" s="98">
        <f t="shared" si="10"/>
        <v>251</v>
      </c>
      <c r="AF17" s="98">
        <v>82</v>
      </c>
      <c r="AG17" s="98">
        <v>169</v>
      </c>
      <c r="AH17" s="98">
        <v>13</v>
      </c>
      <c r="AI17" s="98">
        <v>3</v>
      </c>
      <c r="AJ17" s="98">
        <v>0</v>
      </c>
      <c r="AK17" s="98">
        <v>0</v>
      </c>
      <c r="AL17" s="98">
        <v>11</v>
      </c>
      <c r="AM17" s="98">
        <v>6</v>
      </c>
      <c r="AN17" s="98">
        <v>0</v>
      </c>
      <c r="AO17" s="98">
        <v>0</v>
      </c>
      <c r="AP17" s="98">
        <v>0</v>
      </c>
      <c r="AQ17" s="98">
        <v>0</v>
      </c>
      <c r="AR17" s="98">
        <v>56</v>
      </c>
      <c r="AS17" s="98">
        <v>130</v>
      </c>
      <c r="AT17" s="98">
        <v>14</v>
      </c>
      <c r="AU17" s="98">
        <v>1</v>
      </c>
      <c r="AV17" s="98">
        <v>0</v>
      </c>
      <c r="AW17" s="98">
        <v>0</v>
      </c>
      <c r="AX17" s="98">
        <v>2</v>
      </c>
      <c r="AY17" s="98">
        <v>15</v>
      </c>
      <c r="AZ17" s="98">
        <v>17</v>
      </c>
      <c r="BA17" s="98">
        <f t="shared" si="20"/>
        <v>22</v>
      </c>
      <c r="BB17" s="98">
        <v>7</v>
      </c>
      <c r="BC17" s="98">
        <v>15</v>
      </c>
      <c r="BD17" s="98">
        <v>2</v>
      </c>
      <c r="BE17" s="98">
        <v>14</v>
      </c>
      <c r="BF17" s="127">
        <v>1</v>
      </c>
      <c r="BG17" s="127">
        <v>0</v>
      </c>
      <c r="BH17" s="98">
        <v>4</v>
      </c>
      <c r="BI17" s="98">
        <v>1</v>
      </c>
      <c r="BJ17" s="170"/>
      <c r="BK17" s="107"/>
      <c r="BL17" s="96" t="s">
        <v>224</v>
      </c>
      <c r="BM17" s="98">
        <v>36</v>
      </c>
      <c r="BN17" s="98">
        <v>153</v>
      </c>
      <c r="BO17" s="12"/>
    </row>
    <row r="18" spans="1:68" s="69" customFormat="1" ht="18" customHeight="1" x14ac:dyDescent="0.2">
      <c r="A18" s="107"/>
      <c r="B18" s="96" t="s">
        <v>41</v>
      </c>
      <c r="C18" s="183">
        <v>7</v>
      </c>
      <c r="D18" s="183">
        <v>7</v>
      </c>
      <c r="E18" s="127">
        <v>0</v>
      </c>
      <c r="F18" s="184">
        <v>94</v>
      </c>
      <c r="G18" s="183">
        <f t="shared" si="13"/>
        <v>2067</v>
      </c>
      <c r="H18" s="183">
        <v>1085</v>
      </c>
      <c r="I18" s="183">
        <v>982</v>
      </c>
      <c r="J18" s="183">
        <f t="shared" si="14"/>
        <v>360</v>
      </c>
      <c r="K18" s="183">
        <v>174</v>
      </c>
      <c r="L18" s="183">
        <v>186</v>
      </c>
      <c r="M18" s="183">
        <f t="shared" si="15"/>
        <v>337</v>
      </c>
      <c r="N18" s="183">
        <v>164</v>
      </c>
      <c r="O18" s="183">
        <v>173</v>
      </c>
      <c r="P18" s="183">
        <f t="shared" si="16"/>
        <v>335</v>
      </c>
      <c r="Q18" s="183">
        <v>181</v>
      </c>
      <c r="R18" s="183">
        <v>154</v>
      </c>
      <c r="S18" s="183">
        <f t="shared" si="17"/>
        <v>367</v>
      </c>
      <c r="T18" s="183">
        <v>197</v>
      </c>
      <c r="U18" s="183">
        <v>170</v>
      </c>
      <c r="V18" s="183">
        <f t="shared" si="18"/>
        <v>325</v>
      </c>
      <c r="W18" s="183">
        <v>177</v>
      </c>
      <c r="X18" s="183">
        <v>148</v>
      </c>
      <c r="Y18" s="183">
        <f t="shared" si="19"/>
        <v>343</v>
      </c>
      <c r="Z18" s="183">
        <v>192</v>
      </c>
      <c r="AA18" s="183">
        <v>151</v>
      </c>
      <c r="AB18" s="170"/>
      <c r="AC18" s="107"/>
      <c r="AD18" s="96" t="s">
        <v>41</v>
      </c>
      <c r="AE18" s="98">
        <f t="shared" si="10"/>
        <v>143</v>
      </c>
      <c r="AF18" s="98">
        <v>50</v>
      </c>
      <c r="AG18" s="98">
        <v>93</v>
      </c>
      <c r="AH18" s="98">
        <v>7</v>
      </c>
      <c r="AI18" s="98">
        <v>0</v>
      </c>
      <c r="AJ18" s="98">
        <v>0</v>
      </c>
      <c r="AK18" s="98">
        <v>0</v>
      </c>
      <c r="AL18" s="98">
        <v>7</v>
      </c>
      <c r="AM18" s="98">
        <v>1</v>
      </c>
      <c r="AN18" s="98">
        <v>0</v>
      </c>
      <c r="AO18" s="98">
        <v>0</v>
      </c>
      <c r="AP18" s="98">
        <v>0</v>
      </c>
      <c r="AQ18" s="98">
        <v>0</v>
      </c>
      <c r="AR18" s="98">
        <v>35</v>
      </c>
      <c r="AS18" s="98">
        <v>75</v>
      </c>
      <c r="AT18" s="98">
        <v>7</v>
      </c>
      <c r="AU18" s="98">
        <v>1</v>
      </c>
      <c r="AV18" s="98">
        <v>0</v>
      </c>
      <c r="AW18" s="98">
        <v>0</v>
      </c>
      <c r="AX18" s="98">
        <v>1</v>
      </c>
      <c r="AY18" s="98">
        <v>9</v>
      </c>
      <c r="AZ18" s="98">
        <v>4</v>
      </c>
      <c r="BA18" s="98">
        <f t="shared" si="20"/>
        <v>13</v>
      </c>
      <c r="BB18" s="98">
        <v>8</v>
      </c>
      <c r="BC18" s="98">
        <v>5</v>
      </c>
      <c r="BD18" s="98">
        <v>3</v>
      </c>
      <c r="BE18" s="98">
        <v>5</v>
      </c>
      <c r="BF18" s="127">
        <v>0</v>
      </c>
      <c r="BG18" s="127">
        <v>0</v>
      </c>
      <c r="BH18" s="98">
        <v>5</v>
      </c>
      <c r="BI18" s="98">
        <v>0</v>
      </c>
      <c r="BJ18" s="170"/>
      <c r="BK18" s="107"/>
      <c r="BL18" s="96" t="s">
        <v>41</v>
      </c>
      <c r="BM18" s="98">
        <v>16</v>
      </c>
      <c r="BN18" s="98">
        <v>65</v>
      </c>
      <c r="BO18" s="12"/>
    </row>
    <row r="19" spans="1:68" s="69" customFormat="1" ht="18" customHeight="1" x14ac:dyDescent="0.2">
      <c r="A19" s="107"/>
      <c r="B19" s="96" t="s">
        <v>42</v>
      </c>
      <c r="C19" s="183">
        <v>13</v>
      </c>
      <c r="D19" s="183">
        <v>13</v>
      </c>
      <c r="E19" s="127">
        <v>0</v>
      </c>
      <c r="F19" s="184">
        <v>134</v>
      </c>
      <c r="G19" s="183">
        <f t="shared" si="13"/>
        <v>2524</v>
      </c>
      <c r="H19" s="183">
        <v>1328</v>
      </c>
      <c r="I19" s="183">
        <v>1196</v>
      </c>
      <c r="J19" s="183">
        <f t="shared" si="14"/>
        <v>402</v>
      </c>
      <c r="K19" s="183">
        <v>215</v>
      </c>
      <c r="L19" s="183">
        <v>187</v>
      </c>
      <c r="M19" s="183">
        <f t="shared" si="15"/>
        <v>424</v>
      </c>
      <c r="N19" s="183">
        <v>217</v>
      </c>
      <c r="O19" s="183">
        <v>207</v>
      </c>
      <c r="P19" s="183">
        <f t="shared" si="16"/>
        <v>388</v>
      </c>
      <c r="Q19" s="183">
        <v>207</v>
      </c>
      <c r="R19" s="183">
        <v>181</v>
      </c>
      <c r="S19" s="183">
        <f t="shared" si="17"/>
        <v>462</v>
      </c>
      <c r="T19" s="183">
        <v>249</v>
      </c>
      <c r="U19" s="183">
        <v>213</v>
      </c>
      <c r="V19" s="183">
        <f t="shared" si="18"/>
        <v>396</v>
      </c>
      <c r="W19" s="183">
        <v>197</v>
      </c>
      <c r="X19" s="183">
        <v>199</v>
      </c>
      <c r="Y19" s="183">
        <f t="shared" si="19"/>
        <v>452</v>
      </c>
      <c r="Z19" s="183">
        <v>243</v>
      </c>
      <c r="AA19" s="183">
        <v>209</v>
      </c>
      <c r="AB19" s="170"/>
      <c r="AC19" s="107"/>
      <c r="AD19" s="96" t="s">
        <v>42</v>
      </c>
      <c r="AE19" s="98">
        <f t="shared" si="10"/>
        <v>214</v>
      </c>
      <c r="AF19" s="98">
        <v>77</v>
      </c>
      <c r="AG19" s="98">
        <v>137</v>
      </c>
      <c r="AH19" s="98">
        <v>11</v>
      </c>
      <c r="AI19" s="98">
        <v>2</v>
      </c>
      <c r="AJ19" s="98">
        <v>0</v>
      </c>
      <c r="AK19" s="98">
        <v>0</v>
      </c>
      <c r="AL19" s="98">
        <v>12</v>
      </c>
      <c r="AM19" s="98">
        <v>2</v>
      </c>
      <c r="AN19" s="98">
        <v>0</v>
      </c>
      <c r="AO19" s="98">
        <v>0</v>
      </c>
      <c r="AP19" s="98">
        <v>0</v>
      </c>
      <c r="AQ19" s="98">
        <v>0</v>
      </c>
      <c r="AR19" s="98">
        <v>46</v>
      </c>
      <c r="AS19" s="98">
        <v>108</v>
      </c>
      <c r="AT19" s="98">
        <v>11</v>
      </c>
      <c r="AU19" s="98">
        <v>2</v>
      </c>
      <c r="AV19" s="98">
        <v>0</v>
      </c>
      <c r="AW19" s="98">
        <v>1</v>
      </c>
      <c r="AX19" s="98">
        <v>8</v>
      </c>
      <c r="AY19" s="98">
        <v>11</v>
      </c>
      <c r="AZ19" s="98">
        <v>12</v>
      </c>
      <c r="BA19" s="98">
        <f t="shared" si="20"/>
        <v>51</v>
      </c>
      <c r="BB19" s="98">
        <v>25</v>
      </c>
      <c r="BC19" s="98">
        <v>26</v>
      </c>
      <c r="BD19" s="98">
        <v>3</v>
      </c>
      <c r="BE19" s="98">
        <v>10</v>
      </c>
      <c r="BF19" s="127">
        <v>0</v>
      </c>
      <c r="BG19" s="98">
        <v>2</v>
      </c>
      <c r="BH19" s="98">
        <v>22</v>
      </c>
      <c r="BI19" s="98">
        <v>14</v>
      </c>
      <c r="BJ19" s="170"/>
      <c r="BK19" s="107"/>
      <c r="BL19" s="96" t="s">
        <v>42</v>
      </c>
      <c r="BM19" s="98">
        <v>28</v>
      </c>
      <c r="BN19" s="98">
        <v>104</v>
      </c>
      <c r="BO19" s="51"/>
    </row>
    <row r="20" spans="1:68" s="69" customFormat="1" ht="18" customHeight="1" x14ac:dyDescent="0.2">
      <c r="A20" s="107"/>
      <c r="B20" s="96" t="s">
        <v>166</v>
      </c>
      <c r="C20" s="183">
        <v>8</v>
      </c>
      <c r="D20" s="183">
        <v>8</v>
      </c>
      <c r="E20" s="127">
        <v>0</v>
      </c>
      <c r="F20" s="184">
        <v>66</v>
      </c>
      <c r="G20" s="183">
        <f t="shared" si="13"/>
        <v>1194</v>
      </c>
      <c r="H20" s="183">
        <v>599</v>
      </c>
      <c r="I20" s="183">
        <v>595</v>
      </c>
      <c r="J20" s="183">
        <f t="shared" si="14"/>
        <v>173</v>
      </c>
      <c r="K20" s="183">
        <v>88</v>
      </c>
      <c r="L20" s="183">
        <v>85</v>
      </c>
      <c r="M20" s="183">
        <f t="shared" si="15"/>
        <v>200</v>
      </c>
      <c r="N20" s="183">
        <v>97</v>
      </c>
      <c r="O20" s="183">
        <v>103</v>
      </c>
      <c r="P20" s="183">
        <f t="shared" si="16"/>
        <v>185</v>
      </c>
      <c r="Q20" s="183">
        <v>91</v>
      </c>
      <c r="R20" s="183">
        <v>94</v>
      </c>
      <c r="S20" s="183">
        <f t="shared" si="17"/>
        <v>203</v>
      </c>
      <c r="T20" s="183">
        <v>108</v>
      </c>
      <c r="U20" s="183">
        <v>95</v>
      </c>
      <c r="V20" s="183">
        <f t="shared" si="18"/>
        <v>210</v>
      </c>
      <c r="W20" s="183">
        <v>105</v>
      </c>
      <c r="X20" s="183">
        <v>105</v>
      </c>
      <c r="Y20" s="183">
        <f t="shared" si="19"/>
        <v>223</v>
      </c>
      <c r="Z20" s="183">
        <v>110</v>
      </c>
      <c r="AA20" s="183">
        <v>113</v>
      </c>
      <c r="AB20" s="195"/>
      <c r="AC20" s="107"/>
      <c r="AD20" s="96" t="s">
        <v>166</v>
      </c>
      <c r="AE20" s="98">
        <f t="shared" si="10"/>
        <v>117</v>
      </c>
      <c r="AF20" s="98">
        <v>41</v>
      </c>
      <c r="AG20" s="98">
        <v>76</v>
      </c>
      <c r="AH20" s="98">
        <v>8</v>
      </c>
      <c r="AI20" s="98">
        <v>0</v>
      </c>
      <c r="AJ20" s="98">
        <v>0</v>
      </c>
      <c r="AK20" s="98">
        <v>0</v>
      </c>
      <c r="AL20" s="98">
        <v>9</v>
      </c>
      <c r="AM20" s="98">
        <v>0</v>
      </c>
      <c r="AN20" s="98">
        <v>0</v>
      </c>
      <c r="AO20" s="98">
        <v>0</v>
      </c>
      <c r="AP20" s="98">
        <v>0</v>
      </c>
      <c r="AQ20" s="98">
        <v>0</v>
      </c>
      <c r="AR20" s="98">
        <v>24</v>
      </c>
      <c r="AS20" s="98">
        <v>62</v>
      </c>
      <c r="AT20" s="98">
        <v>8</v>
      </c>
      <c r="AU20" s="98">
        <v>0</v>
      </c>
      <c r="AV20" s="98">
        <v>0</v>
      </c>
      <c r="AW20" s="98">
        <v>0</v>
      </c>
      <c r="AX20" s="98">
        <v>0</v>
      </c>
      <c r="AY20" s="98">
        <v>6</v>
      </c>
      <c r="AZ20" s="98">
        <v>4</v>
      </c>
      <c r="BA20" s="98">
        <f t="shared" si="20"/>
        <v>25</v>
      </c>
      <c r="BB20" s="98">
        <v>6</v>
      </c>
      <c r="BC20" s="98">
        <v>19</v>
      </c>
      <c r="BD20" s="98">
        <v>2</v>
      </c>
      <c r="BE20" s="98">
        <v>6</v>
      </c>
      <c r="BF20" s="127">
        <v>0</v>
      </c>
      <c r="BG20" s="98">
        <v>2</v>
      </c>
      <c r="BH20" s="98">
        <v>4</v>
      </c>
      <c r="BI20" s="98">
        <v>11</v>
      </c>
      <c r="BJ20" s="170"/>
      <c r="BK20" s="107"/>
      <c r="BL20" s="96" t="s">
        <v>166</v>
      </c>
      <c r="BM20" s="98">
        <v>14</v>
      </c>
      <c r="BN20" s="98">
        <v>42</v>
      </c>
      <c r="BO20" s="51"/>
    </row>
    <row r="21" spans="1:68" s="69" customFormat="1" ht="18" customHeight="1" x14ac:dyDescent="0.2">
      <c r="A21" s="107"/>
      <c r="B21" s="96" t="s">
        <v>169</v>
      </c>
      <c r="C21" s="183">
        <v>9</v>
      </c>
      <c r="D21" s="183">
        <v>9</v>
      </c>
      <c r="E21" s="127">
        <v>0</v>
      </c>
      <c r="F21" s="184">
        <v>84</v>
      </c>
      <c r="G21" s="183">
        <f t="shared" si="13"/>
        <v>1380</v>
      </c>
      <c r="H21" s="183">
        <v>708</v>
      </c>
      <c r="I21" s="183">
        <v>672</v>
      </c>
      <c r="J21" s="183">
        <f t="shared" si="14"/>
        <v>226</v>
      </c>
      <c r="K21" s="183">
        <v>112</v>
      </c>
      <c r="L21" s="183">
        <v>114</v>
      </c>
      <c r="M21" s="183">
        <f t="shared" si="15"/>
        <v>219</v>
      </c>
      <c r="N21" s="183">
        <v>117</v>
      </c>
      <c r="O21" s="183">
        <v>102</v>
      </c>
      <c r="P21" s="183">
        <f t="shared" si="16"/>
        <v>245</v>
      </c>
      <c r="Q21" s="183">
        <v>116</v>
      </c>
      <c r="R21" s="183">
        <v>129</v>
      </c>
      <c r="S21" s="183">
        <f t="shared" si="17"/>
        <v>217</v>
      </c>
      <c r="T21" s="183">
        <v>104</v>
      </c>
      <c r="U21" s="183">
        <v>113</v>
      </c>
      <c r="V21" s="183">
        <f t="shared" si="18"/>
        <v>236</v>
      </c>
      <c r="W21" s="183">
        <v>130</v>
      </c>
      <c r="X21" s="183">
        <v>106</v>
      </c>
      <c r="Y21" s="183">
        <f t="shared" si="19"/>
        <v>237</v>
      </c>
      <c r="Z21" s="183">
        <v>129</v>
      </c>
      <c r="AA21" s="183">
        <v>108</v>
      </c>
      <c r="AB21" s="195"/>
      <c r="AC21" s="107"/>
      <c r="AD21" s="96" t="s">
        <v>169</v>
      </c>
      <c r="AE21" s="98">
        <f t="shared" si="10"/>
        <v>129</v>
      </c>
      <c r="AF21" s="98">
        <v>41</v>
      </c>
      <c r="AG21" s="98">
        <v>88</v>
      </c>
      <c r="AH21" s="98">
        <v>7</v>
      </c>
      <c r="AI21" s="98">
        <v>2</v>
      </c>
      <c r="AJ21" s="98">
        <v>0</v>
      </c>
      <c r="AK21" s="98">
        <v>0</v>
      </c>
      <c r="AL21" s="98">
        <v>6</v>
      </c>
      <c r="AM21" s="98">
        <v>3</v>
      </c>
      <c r="AN21" s="98">
        <v>0</v>
      </c>
      <c r="AO21" s="98">
        <v>0</v>
      </c>
      <c r="AP21" s="98">
        <v>0</v>
      </c>
      <c r="AQ21" s="98">
        <v>0</v>
      </c>
      <c r="AR21" s="98">
        <v>28</v>
      </c>
      <c r="AS21" s="98">
        <v>68</v>
      </c>
      <c r="AT21" s="98">
        <v>9</v>
      </c>
      <c r="AU21" s="98">
        <v>1</v>
      </c>
      <c r="AV21" s="98">
        <v>0</v>
      </c>
      <c r="AW21" s="98">
        <v>1</v>
      </c>
      <c r="AX21" s="98">
        <v>0</v>
      </c>
      <c r="AY21" s="98">
        <v>4</v>
      </c>
      <c r="AZ21" s="98">
        <v>2</v>
      </c>
      <c r="BA21" s="98">
        <f t="shared" si="20"/>
        <v>20</v>
      </c>
      <c r="BB21" s="98">
        <v>12</v>
      </c>
      <c r="BC21" s="98">
        <v>8</v>
      </c>
      <c r="BD21" s="98">
        <v>3</v>
      </c>
      <c r="BE21" s="98">
        <v>6</v>
      </c>
      <c r="BF21" s="127">
        <v>0</v>
      </c>
      <c r="BG21" s="98">
        <v>2</v>
      </c>
      <c r="BH21" s="98">
        <v>9</v>
      </c>
      <c r="BI21" s="98">
        <v>0</v>
      </c>
      <c r="BJ21" s="170"/>
      <c r="BK21" s="107"/>
      <c r="BL21" s="96" t="s">
        <v>169</v>
      </c>
      <c r="BM21" s="98">
        <v>18</v>
      </c>
      <c r="BN21" s="98">
        <v>43</v>
      </c>
      <c r="BO21" s="51"/>
    </row>
    <row r="22" spans="1:68" s="9" customFormat="1" ht="22.5" customHeight="1" x14ac:dyDescent="0.2">
      <c r="A22" s="474" t="s">
        <v>220</v>
      </c>
      <c r="B22" s="475"/>
      <c r="C22" s="196">
        <f>C23+C28+C31+C33+C37+C41+C49+C54</f>
        <v>81</v>
      </c>
      <c r="D22" s="196">
        <f>D23+D28+D31+D33+D37+D41+D49+D54</f>
        <v>81</v>
      </c>
      <c r="E22" s="196">
        <v>0</v>
      </c>
      <c r="F22" s="196">
        <f>F23+F28+F31+F33+F37+F41+F49+F54</f>
        <v>706</v>
      </c>
      <c r="G22" s="196">
        <f>G23+G28+G31+G33+G37+G41+G49+G54</f>
        <v>11528</v>
      </c>
      <c r="H22" s="196">
        <f t="shared" ref="H22:AA22" si="21">H23+H28+H31+H33+H37+H41+H49+H54</f>
        <v>5907</v>
      </c>
      <c r="I22" s="196">
        <f t="shared" si="21"/>
        <v>5621</v>
      </c>
      <c r="J22" s="196">
        <f t="shared" ref="J22" si="22">J23+J28+J31+J33+J37+J41+J49+J54</f>
        <v>1786</v>
      </c>
      <c r="K22" s="196">
        <f t="shared" si="21"/>
        <v>912</v>
      </c>
      <c r="L22" s="196">
        <f t="shared" si="21"/>
        <v>874</v>
      </c>
      <c r="M22" s="196">
        <f t="shared" ref="M22" si="23">M23+M28+M31+M33+M37+M41+M49+M54</f>
        <v>1812</v>
      </c>
      <c r="N22" s="196">
        <f t="shared" si="21"/>
        <v>935</v>
      </c>
      <c r="O22" s="196">
        <f t="shared" si="21"/>
        <v>877</v>
      </c>
      <c r="P22" s="196">
        <f t="shared" ref="P22" si="24">P23+P28+P31+P33+P37+P41+P49+P54</f>
        <v>1946</v>
      </c>
      <c r="Q22" s="196">
        <f t="shared" si="21"/>
        <v>949</v>
      </c>
      <c r="R22" s="196">
        <f t="shared" si="21"/>
        <v>997</v>
      </c>
      <c r="S22" s="196">
        <f t="shared" ref="S22" si="25">S23+S28+S31+S33+S37+S41+S49+S54</f>
        <v>1983</v>
      </c>
      <c r="T22" s="196">
        <f t="shared" si="21"/>
        <v>1004</v>
      </c>
      <c r="U22" s="196">
        <f t="shared" si="21"/>
        <v>979</v>
      </c>
      <c r="V22" s="196">
        <f t="shared" ref="V22" si="26">V23+V28+V31+V33+V37+V41+V49+V54</f>
        <v>1940</v>
      </c>
      <c r="W22" s="196">
        <f t="shared" si="21"/>
        <v>1005</v>
      </c>
      <c r="X22" s="196">
        <f t="shared" si="21"/>
        <v>935</v>
      </c>
      <c r="Y22" s="196">
        <f t="shared" ref="Y22" si="27">Y23+Y28+Y31+Y33+Y37+Y41+Y49+Y54</f>
        <v>2061</v>
      </c>
      <c r="Z22" s="196">
        <f t="shared" si="21"/>
        <v>1102</v>
      </c>
      <c r="AA22" s="196">
        <f t="shared" si="21"/>
        <v>959</v>
      </c>
      <c r="AB22" s="179"/>
      <c r="AC22" s="474" t="s">
        <v>220</v>
      </c>
      <c r="AD22" s="474"/>
      <c r="AE22" s="197">
        <f t="shared" ref="AE22:BI22" si="28">AE23+AE28+AE31+AE33+AE37+AE41+AE49+AE54</f>
        <v>1159</v>
      </c>
      <c r="AF22" s="197">
        <f t="shared" si="28"/>
        <v>439</v>
      </c>
      <c r="AG22" s="197">
        <f t="shared" si="28"/>
        <v>720</v>
      </c>
      <c r="AH22" s="197">
        <f t="shared" si="28"/>
        <v>69</v>
      </c>
      <c r="AI22" s="197">
        <f t="shared" si="28"/>
        <v>11</v>
      </c>
      <c r="AJ22" s="197">
        <f>AJ23+AJ28+AJ31+AJ33+AJ37+AJ41+AJ49+AJ54</f>
        <v>0</v>
      </c>
      <c r="AK22" s="197">
        <f>AK23+AK28+AK31+AK33+AK37+AK41+AK49+AK54</f>
        <v>0</v>
      </c>
      <c r="AL22" s="197">
        <f t="shared" si="28"/>
        <v>68</v>
      </c>
      <c r="AM22" s="197">
        <f t="shared" si="28"/>
        <v>15</v>
      </c>
      <c r="AN22" s="197">
        <f t="shared" si="28"/>
        <v>0</v>
      </c>
      <c r="AO22" s="197">
        <f t="shared" si="28"/>
        <v>0</v>
      </c>
      <c r="AP22" s="197">
        <f t="shared" si="28"/>
        <v>0</v>
      </c>
      <c r="AQ22" s="197">
        <f t="shared" si="28"/>
        <v>0</v>
      </c>
      <c r="AR22" s="197">
        <f t="shared" si="28"/>
        <v>275</v>
      </c>
      <c r="AS22" s="197">
        <f t="shared" si="28"/>
        <v>523</v>
      </c>
      <c r="AT22" s="197">
        <f t="shared" si="28"/>
        <v>70</v>
      </c>
      <c r="AU22" s="197">
        <f t="shared" si="28"/>
        <v>13</v>
      </c>
      <c r="AV22" s="197">
        <f t="shared" si="28"/>
        <v>0</v>
      </c>
      <c r="AW22" s="197">
        <f t="shared" si="28"/>
        <v>16</v>
      </c>
      <c r="AX22" s="197">
        <f t="shared" si="28"/>
        <v>27</v>
      </c>
      <c r="AY22" s="197">
        <f t="shared" si="28"/>
        <v>72</v>
      </c>
      <c r="AZ22" s="197">
        <f t="shared" si="28"/>
        <v>89</v>
      </c>
      <c r="BA22" s="197">
        <f t="shared" si="28"/>
        <v>249</v>
      </c>
      <c r="BB22" s="197">
        <f t="shared" si="28"/>
        <v>73</v>
      </c>
      <c r="BC22" s="197">
        <f t="shared" si="28"/>
        <v>176</v>
      </c>
      <c r="BD22" s="197">
        <f t="shared" si="28"/>
        <v>22</v>
      </c>
      <c r="BE22" s="197">
        <f t="shared" si="28"/>
        <v>61</v>
      </c>
      <c r="BF22" s="197">
        <f t="shared" si="28"/>
        <v>0</v>
      </c>
      <c r="BG22" s="197">
        <f t="shared" si="28"/>
        <v>3</v>
      </c>
      <c r="BH22" s="197">
        <f t="shared" si="28"/>
        <v>51</v>
      </c>
      <c r="BI22" s="197">
        <f t="shared" si="28"/>
        <v>112</v>
      </c>
      <c r="BJ22" s="179"/>
      <c r="BK22" s="474" t="s">
        <v>220</v>
      </c>
      <c r="BL22" s="474"/>
      <c r="BM22" s="197">
        <f t="shared" ref="BM22:BN22" si="29">BM23+BM28+BM31+BM33+BM37+BM41+BM49+BM54</f>
        <v>164</v>
      </c>
      <c r="BN22" s="197">
        <f t="shared" si="29"/>
        <v>440</v>
      </c>
      <c r="BO22" s="50"/>
      <c r="BP22" s="69"/>
    </row>
    <row r="23" spans="1:68" s="9" customFormat="1" ht="18" customHeight="1" x14ac:dyDescent="0.2">
      <c r="A23" s="476" t="s">
        <v>180</v>
      </c>
      <c r="B23" s="479"/>
      <c r="C23" s="198">
        <f>SUM(C24:C27)</f>
        <v>7</v>
      </c>
      <c r="D23" s="198">
        <f>SUM(D24:D27)</f>
        <v>7</v>
      </c>
      <c r="E23" s="198">
        <v>0</v>
      </c>
      <c r="F23" s="198">
        <f>SUM(F24:F27)</f>
        <v>55</v>
      </c>
      <c r="G23" s="198">
        <f t="shared" ref="G23:AA23" si="30">SUM(G24:G27)</f>
        <v>697</v>
      </c>
      <c r="H23" s="198">
        <f t="shared" si="30"/>
        <v>377</v>
      </c>
      <c r="I23" s="198">
        <f t="shared" si="30"/>
        <v>320</v>
      </c>
      <c r="J23" s="198">
        <f t="shared" ref="J23" si="31">SUM(J24:J27)</f>
        <v>102</v>
      </c>
      <c r="K23" s="198">
        <f t="shared" si="30"/>
        <v>63</v>
      </c>
      <c r="L23" s="198">
        <f t="shared" si="30"/>
        <v>39</v>
      </c>
      <c r="M23" s="198">
        <f t="shared" ref="M23" si="32">SUM(M24:M27)</f>
        <v>109</v>
      </c>
      <c r="N23" s="198">
        <f t="shared" si="30"/>
        <v>53</v>
      </c>
      <c r="O23" s="198">
        <f t="shared" si="30"/>
        <v>56</v>
      </c>
      <c r="P23" s="198">
        <f t="shared" ref="P23" si="33">SUM(P24:P27)</f>
        <v>119</v>
      </c>
      <c r="Q23" s="198">
        <f t="shared" si="30"/>
        <v>56</v>
      </c>
      <c r="R23" s="198">
        <f t="shared" si="30"/>
        <v>63</v>
      </c>
      <c r="S23" s="198">
        <f t="shared" ref="S23" si="34">SUM(S24:S27)</f>
        <v>123</v>
      </c>
      <c r="T23" s="198">
        <f t="shared" si="30"/>
        <v>64</v>
      </c>
      <c r="U23" s="198">
        <f t="shared" si="30"/>
        <v>59</v>
      </c>
      <c r="V23" s="198">
        <f t="shared" ref="V23" si="35">SUM(V24:V27)</f>
        <v>116</v>
      </c>
      <c r="W23" s="198">
        <f t="shared" si="30"/>
        <v>74</v>
      </c>
      <c r="X23" s="198">
        <f t="shared" si="30"/>
        <v>42</v>
      </c>
      <c r="Y23" s="198">
        <f t="shared" ref="Y23" si="36">SUM(Y24:Y27)</f>
        <v>128</v>
      </c>
      <c r="Z23" s="198">
        <f t="shared" si="30"/>
        <v>67</v>
      </c>
      <c r="AA23" s="198">
        <f t="shared" si="30"/>
        <v>61</v>
      </c>
      <c r="AB23" s="179"/>
      <c r="AC23" s="476" t="s">
        <v>180</v>
      </c>
      <c r="AD23" s="476"/>
      <c r="AE23" s="103">
        <f t="shared" ref="AE23:BI23" si="37">SUM(AE24:AE27)</f>
        <v>95</v>
      </c>
      <c r="AF23" s="103">
        <f t="shared" si="37"/>
        <v>42</v>
      </c>
      <c r="AG23" s="103">
        <f t="shared" si="37"/>
        <v>53</v>
      </c>
      <c r="AH23" s="103">
        <f t="shared" si="37"/>
        <v>7</v>
      </c>
      <c r="AI23" s="103">
        <f t="shared" si="37"/>
        <v>0</v>
      </c>
      <c r="AJ23" s="103">
        <f>SUM(AJ24:AJ27)</f>
        <v>0</v>
      </c>
      <c r="AK23" s="103">
        <f>SUM(AK24:AK27)</f>
        <v>0</v>
      </c>
      <c r="AL23" s="103">
        <f t="shared" si="37"/>
        <v>6</v>
      </c>
      <c r="AM23" s="103">
        <f t="shared" si="37"/>
        <v>1</v>
      </c>
      <c r="AN23" s="103">
        <f t="shared" si="37"/>
        <v>0</v>
      </c>
      <c r="AO23" s="103">
        <f t="shared" si="37"/>
        <v>0</v>
      </c>
      <c r="AP23" s="103">
        <f t="shared" si="37"/>
        <v>0</v>
      </c>
      <c r="AQ23" s="103">
        <f t="shared" si="37"/>
        <v>0</v>
      </c>
      <c r="AR23" s="103">
        <f t="shared" si="37"/>
        <v>25</v>
      </c>
      <c r="AS23" s="103">
        <f t="shared" si="37"/>
        <v>37</v>
      </c>
      <c r="AT23" s="103">
        <f t="shared" si="37"/>
        <v>7</v>
      </c>
      <c r="AU23" s="103">
        <f t="shared" si="37"/>
        <v>2</v>
      </c>
      <c r="AV23" s="103">
        <f t="shared" si="37"/>
        <v>0</v>
      </c>
      <c r="AW23" s="103">
        <f t="shared" si="37"/>
        <v>2</v>
      </c>
      <c r="AX23" s="103">
        <f t="shared" si="37"/>
        <v>4</v>
      </c>
      <c r="AY23" s="103">
        <f t="shared" si="37"/>
        <v>4</v>
      </c>
      <c r="AZ23" s="103">
        <f t="shared" si="37"/>
        <v>0</v>
      </c>
      <c r="BA23" s="103">
        <f t="shared" si="37"/>
        <v>27</v>
      </c>
      <c r="BB23" s="103">
        <f t="shared" si="37"/>
        <v>6</v>
      </c>
      <c r="BC23" s="103">
        <f t="shared" si="37"/>
        <v>21</v>
      </c>
      <c r="BD23" s="103">
        <f t="shared" si="37"/>
        <v>4</v>
      </c>
      <c r="BE23" s="103">
        <f t="shared" si="37"/>
        <v>4</v>
      </c>
      <c r="BF23" s="103">
        <f t="shared" si="37"/>
        <v>0</v>
      </c>
      <c r="BG23" s="103">
        <f t="shared" si="37"/>
        <v>0</v>
      </c>
      <c r="BH23" s="103">
        <f>SUM(BH24:BH27)</f>
        <v>2</v>
      </c>
      <c r="BI23" s="103">
        <f t="shared" si="37"/>
        <v>17</v>
      </c>
      <c r="BJ23" s="179"/>
      <c r="BK23" s="476" t="s">
        <v>180</v>
      </c>
      <c r="BL23" s="476"/>
      <c r="BM23" s="103">
        <f t="shared" ref="BM23:BN23" si="38">SUM(BM24:BM27)</f>
        <v>12</v>
      </c>
      <c r="BN23" s="103">
        <f t="shared" si="38"/>
        <v>18</v>
      </c>
      <c r="BO23" s="50"/>
    </row>
    <row r="24" spans="1:68" s="69" customFormat="1" ht="18" customHeight="1" x14ac:dyDescent="0.2">
      <c r="A24" s="199"/>
      <c r="B24" s="110" t="s">
        <v>43</v>
      </c>
      <c r="C24" s="200">
        <v>3</v>
      </c>
      <c r="D24" s="200">
        <v>3</v>
      </c>
      <c r="E24" s="201">
        <v>0</v>
      </c>
      <c r="F24" s="202">
        <v>31</v>
      </c>
      <c r="G24" s="200">
        <f t="shared" ref="G24:G27" si="39">SUM(H24:I24)</f>
        <v>407</v>
      </c>
      <c r="H24" s="200">
        <v>216</v>
      </c>
      <c r="I24" s="200">
        <v>191</v>
      </c>
      <c r="J24" s="200">
        <f t="shared" ref="J24:J27" si="40">SUM(K24:L24)</f>
        <v>57</v>
      </c>
      <c r="K24" s="200">
        <v>36</v>
      </c>
      <c r="L24" s="200">
        <v>21</v>
      </c>
      <c r="M24" s="200">
        <f t="shared" ref="M24:M27" si="41">SUM(N24:O24)</f>
        <v>59</v>
      </c>
      <c r="N24" s="200">
        <v>25</v>
      </c>
      <c r="O24" s="200">
        <v>34</v>
      </c>
      <c r="P24" s="200">
        <f t="shared" ref="P24:P27" si="42">SUM(Q24:R24)</f>
        <v>71</v>
      </c>
      <c r="Q24" s="200">
        <v>36</v>
      </c>
      <c r="R24" s="200">
        <v>35</v>
      </c>
      <c r="S24" s="200">
        <f t="shared" ref="S24:S27" si="43">SUM(T24:U24)</f>
        <v>73</v>
      </c>
      <c r="T24" s="200">
        <v>34</v>
      </c>
      <c r="U24" s="200">
        <v>39</v>
      </c>
      <c r="V24" s="200">
        <f t="shared" ref="V24:V27" si="44">SUM(W24:X24)</f>
        <v>72</v>
      </c>
      <c r="W24" s="200">
        <v>47</v>
      </c>
      <c r="X24" s="200">
        <v>25</v>
      </c>
      <c r="Y24" s="200">
        <f t="shared" ref="Y24:Y27" si="45">SUM(Z24:AA24)</f>
        <v>75</v>
      </c>
      <c r="Z24" s="200">
        <v>38</v>
      </c>
      <c r="AA24" s="200">
        <v>37</v>
      </c>
      <c r="AB24" s="170"/>
      <c r="AC24" s="199"/>
      <c r="AD24" s="110" t="s">
        <v>43</v>
      </c>
      <c r="AE24" s="111">
        <f t="shared" ref="AE24:AE27" si="46">SUM(AF24:AG24)</f>
        <v>49</v>
      </c>
      <c r="AF24" s="111">
        <v>21</v>
      </c>
      <c r="AG24" s="111">
        <v>28</v>
      </c>
      <c r="AH24" s="111">
        <v>3</v>
      </c>
      <c r="AI24" s="111">
        <v>0</v>
      </c>
      <c r="AJ24" s="111">
        <v>0</v>
      </c>
      <c r="AK24" s="111">
        <v>0</v>
      </c>
      <c r="AL24" s="111">
        <v>3</v>
      </c>
      <c r="AM24" s="111">
        <v>0</v>
      </c>
      <c r="AN24" s="111">
        <v>0</v>
      </c>
      <c r="AO24" s="111">
        <v>0</v>
      </c>
      <c r="AP24" s="111">
        <v>0</v>
      </c>
      <c r="AQ24" s="111">
        <v>0</v>
      </c>
      <c r="AR24" s="111">
        <v>13</v>
      </c>
      <c r="AS24" s="111">
        <v>21</v>
      </c>
      <c r="AT24" s="111">
        <v>3</v>
      </c>
      <c r="AU24" s="111">
        <v>1</v>
      </c>
      <c r="AV24" s="111">
        <v>0</v>
      </c>
      <c r="AW24" s="111">
        <v>1</v>
      </c>
      <c r="AX24" s="111">
        <v>2</v>
      </c>
      <c r="AY24" s="111">
        <v>2</v>
      </c>
      <c r="AZ24" s="111">
        <v>0</v>
      </c>
      <c r="BA24" s="111">
        <f t="shared" ref="BA24:BA27" si="47">BB24+BC24</f>
        <v>8</v>
      </c>
      <c r="BB24" s="111">
        <v>2</v>
      </c>
      <c r="BC24" s="111">
        <v>6</v>
      </c>
      <c r="BD24" s="111">
        <v>2</v>
      </c>
      <c r="BE24" s="111">
        <v>2</v>
      </c>
      <c r="BF24" s="201">
        <v>0</v>
      </c>
      <c r="BG24" s="111">
        <v>0</v>
      </c>
      <c r="BH24" s="111">
        <f t="shared" ref="BH24" si="48">BB24-BD24-BF24</f>
        <v>0</v>
      </c>
      <c r="BI24" s="111">
        <v>4</v>
      </c>
      <c r="BJ24" s="170"/>
      <c r="BK24" s="199"/>
      <c r="BL24" s="110" t="s">
        <v>43</v>
      </c>
      <c r="BM24" s="111">
        <v>8</v>
      </c>
      <c r="BN24" s="111">
        <v>13</v>
      </c>
      <c r="BO24" s="51"/>
    </row>
    <row r="25" spans="1:68" s="69" customFormat="1" ht="18" customHeight="1" x14ac:dyDescent="0.2">
      <c r="A25" s="107"/>
      <c r="B25" s="96" t="s">
        <v>44</v>
      </c>
      <c r="C25" s="183">
        <v>1</v>
      </c>
      <c r="D25" s="183">
        <v>1</v>
      </c>
      <c r="E25" s="127">
        <v>0</v>
      </c>
      <c r="F25" s="184">
        <v>5</v>
      </c>
      <c r="G25" s="183">
        <f t="shared" si="39"/>
        <v>36</v>
      </c>
      <c r="H25" s="183">
        <v>17</v>
      </c>
      <c r="I25" s="183">
        <v>19</v>
      </c>
      <c r="J25" s="183">
        <f t="shared" si="40"/>
        <v>4</v>
      </c>
      <c r="K25" s="183">
        <v>3</v>
      </c>
      <c r="L25" s="183">
        <v>1</v>
      </c>
      <c r="M25" s="183">
        <f t="shared" si="41"/>
        <v>8</v>
      </c>
      <c r="N25" s="183">
        <v>3</v>
      </c>
      <c r="O25" s="183">
        <v>5</v>
      </c>
      <c r="P25" s="183">
        <f t="shared" si="42"/>
        <v>7</v>
      </c>
      <c r="Q25" s="183">
        <v>2</v>
      </c>
      <c r="R25" s="183">
        <v>5</v>
      </c>
      <c r="S25" s="183">
        <f t="shared" si="43"/>
        <v>3</v>
      </c>
      <c r="T25" s="183">
        <v>1</v>
      </c>
      <c r="U25" s="183">
        <v>2</v>
      </c>
      <c r="V25" s="183">
        <f t="shared" si="44"/>
        <v>5</v>
      </c>
      <c r="W25" s="183">
        <v>2</v>
      </c>
      <c r="X25" s="183">
        <v>3</v>
      </c>
      <c r="Y25" s="183">
        <f t="shared" si="45"/>
        <v>9</v>
      </c>
      <c r="Z25" s="183">
        <v>6</v>
      </c>
      <c r="AA25" s="183">
        <v>3</v>
      </c>
      <c r="AB25" s="170"/>
      <c r="AC25" s="107"/>
      <c r="AD25" s="96" t="s">
        <v>44</v>
      </c>
      <c r="AE25" s="98">
        <f t="shared" si="46"/>
        <v>9</v>
      </c>
      <c r="AF25" s="98">
        <v>4</v>
      </c>
      <c r="AG25" s="98">
        <v>5</v>
      </c>
      <c r="AH25" s="98">
        <v>1</v>
      </c>
      <c r="AI25" s="127">
        <v>0</v>
      </c>
      <c r="AJ25" s="98">
        <v>0</v>
      </c>
      <c r="AK25" s="127">
        <v>0</v>
      </c>
      <c r="AL25" s="127">
        <v>1</v>
      </c>
      <c r="AM25" s="98">
        <v>0</v>
      </c>
      <c r="AN25" s="98">
        <v>0</v>
      </c>
      <c r="AO25" s="127">
        <v>0</v>
      </c>
      <c r="AP25" s="98">
        <v>0</v>
      </c>
      <c r="AQ25" s="127">
        <v>0</v>
      </c>
      <c r="AR25" s="98">
        <v>2</v>
      </c>
      <c r="AS25" s="98">
        <v>3</v>
      </c>
      <c r="AT25" s="98">
        <v>1</v>
      </c>
      <c r="AU25" s="127">
        <v>0</v>
      </c>
      <c r="AV25" s="127">
        <v>0</v>
      </c>
      <c r="AW25" s="127">
        <v>1</v>
      </c>
      <c r="AX25" s="127">
        <v>0</v>
      </c>
      <c r="AY25" s="98">
        <v>0</v>
      </c>
      <c r="AZ25" s="127">
        <v>0</v>
      </c>
      <c r="BA25" s="98">
        <f t="shared" si="47"/>
        <v>5</v>
      </c>
      <c r="BB25" s="98">
        <v>2</v>
      </c>
      <c r="BC25" s="98">
        <v>3</v>
      </c>
      <c r="BD25" s="98">
        <v>1</v>
      </c>
      <c r="BE25" s="127">
        <v>0</v>
      </c>
      <c r="BF25" s="127">
        <v>0</v>
      </c>
      <c r="BG25" s="98">
        <v>0</v>
      </c>
      <c r="BH25" s="98">
        <v>1</v>
      </c>
      <c r="BI25" s="98">
        <v>3</v>
      </c>
      <c r="BJ25" s="170"/>
      <c r="BK25" s="107"/>
      <c r="BL25" s="96" t="s">
        <v>44</v>
      </c>
      <c r="BM25" s="98">
        <v>1</v>
      </c>
      <c r="BN25" s="98">
        <v>2</v>
      </c>
      <c r="BO25" s="51"/>
    </row>
    <row r="26" spans="1:68" s="69" customFormat="1" ht="18" customHeight="1" x14ac:dyDescent="0.2">
      <c r="A26" s="107"/>
      <c r="B26" s="96" t="s">
        <v>45</v>
      </c>
      <c r="C26" s="183">
        <v>1</v>
      </c>
      <c r="D26" s="183">
        <v>1</v>
      </c>
      <c r="E26" s="127">
        <v>0</v>
      </c>
      <c r="F26" s="184">
        <v>8</v>
      </c>
      <c r="G26" s="183">
        <f t="shared" si="39"/>
        <v>123</v>
      </c>
      <c r="H26" s="183">
        <v>71</v>
      </c>
      <c r="I26" s="183">
        <v>52</v>
      </c>
      <c r="J26" s="183">
        <f t="shared" si="40"/>
        <v>21</v>
      </c>
      <c r="K26" s="183">
        <v>13</v>
      </c>
      <c r="L26" s="183">
        <v>8</v>
      </c>
      <c r="M26" s="183">
        <f t="shared" si="41"/>
        <v>18</v>
      </c>
      <c r="N26" s="183">
        <v>11</v>
      </c>
      <c r="O26" s="183">
        <v>7</v>
      </c>
      <c r="P26" s="183">
        <f t="shared" si="42"/>
        <v>18</v>
      </c>
      <c r="Q26" s="183">
        <v>10</v>
      </c>
      <c r="R26" s="183">
        <v>8</v>
      </c>
      <c r="S26" s="183">
        <f t="shared" si="43"/>
        <v>27</v>
      </c>
      <c r="T26" s="183">
        <v>19</v>
      </c>
      <c r="U26" s="183">
        <v>8</v>
      </c>
      <c r="V26" s="183">
        <f t="shared" si="44"/>
        <v>19</v>
      </c>
      <c r="W26" s="183">
        <v>10</v>
      </c>
      <c r="X26" s="183">
        <v>9</v>
      </c>
      <c r="Y26" s="183">
        <f t="shared" si="45"/>
        <v>20</v>
      </c>
      <c r="Z26" s="183">
        <v>8</v>
      </c>
      <c r="AA26" s="183">
        <v>12</v>
      </c>
      <c r="AB26" s="170"/>
      <c r="AC26" s="107"/>
      <c r="AD26" s="96" t="s">
        <v>45</v>
      </c>
      <c r="AE26" s="98">
        <f t="shared" si="46"/>
        <v>16</v>
      </c>
      <c r="AF26" s="98">
        <v>7</v>
      </c>
      <c r="AG26" s="98">
        <v>9</v>
      </c>
      <c r="AH26" s="98">
        <v>1</v>
      </c>
      <c r="AI26" s="127">
        <v>0</v>
      </c>
      <c r="AJ26" s="98">
        <v>0</v>
      </c>
      <c r="AK26" s="127">
        <v>0</v>
      </c>
      <c r="AL26" s="98">
        <v>0</v>
      </c>
      <c r="AM26" s="127">
        <v>1</v>
      </c>
      <c r="AN26" s="98">
        <v>0</v>
      </c>
      <c r="AO26" s="127">
        <v>0</v>
      </c>
      <c r="AP26" s="98">
        <v>0</v>
      </c>
      <c r="AQ26" s="127">
        <v>0</v>
      </c>
      <c r="AR26" s="98">
        <v>4</v>
      </c>
      <c r="AS26" s="98">
        <v>6</v>
      </c>
      <c r="AT26" s="98">
        <v>1</v>
      </c>
      <c r="AU26" s="127">
        <v>0</v>
      </c>
      <c r="AV26" s="127">
        <v>0</v>
      </c>
      <c r="AW26" s="127">
        <v>0</v>
      </c>
      <c r="AX26" s="127">
        <v>2</v>
      </c>
      <c r="AY26" s="127">
        <v>1</v>
      </c>
      <c r="AZ26" s="127">
        <v>0</v>
      </c>
      <c r="BA26" s="98">
        <f t="shared" si="47"/>
        <v>5</v>
      </c>
      <c r="BB26" s="127">
        <v>0</v>
      </c>
      <c r="BC26" s="98">
        <v>5</v>
      </c>
      <c r="BD26" s="127">
        <v>0</v>
      </c>
      <c r="BE26" s="98">
        <v>1</v>
      </c>
      <c r="BF26" s="127">
        <v>0</v>
      </c>
      <c r="BG26" s="98">
        <v>0</v>
      </c>
      <c r="BH26" s="98">
        <v>0</v>
      </c>
      <c r="BI26" s="98">
        <v>4</v>
      </c>
      <c r="BJ26" s="170"/>
      <c r="BK26" s="107"/>
      <c r="BL26" s="96" t="s">
        <v>45</v>
      </c>
      <c r="BM26" s="98">
        <v>2</v>
      </c>
      <c r="BN26" s="98">
        <v>2</v>
      </c>
      <c r="BO26" s="51"/>
    </row>
    <row r="27" spans="1:68" s="69" customFormat="1" ht="18" customHeight="1" x14ac:dyDescent="0.2">
      <c r="A27" s="121"/>
      <c r="B27" s="115" t="s">
        <v>167</v>
      </c>
      <c r="C27" s="185">
        <v>2</v>
      </c>
      <c r="D27" s="185">
        <v>2</v>
      </c>
      <c r="E27" s="186">
        <v>0</v>
      </c>
      <c r="F27" s="187">
        <v>11</v>
      </c>
      <c r="G27" s="185">
        <f t="shared" si="39"/>
        <v>131</v>
      </c>
      <c r="H27" s="185">
        <v>73</v>
      </c>
      <c r="I27" s="185">
        <v>58</v>
      </c>
      <c r="J27" s="185">
        <f t="shared" si="40"/>
        <v>20</v>
      </c>
      <c r="K27" s="185">
        <v>11</v>
      </c>
      <c r="L27" s="185">
        <v>9</v>
      </c>
      <c r="M27" s="185">
        <f t="shared" si="41"/>
        <v>24</v>
      </c>
      <c r="N27" s="185">
        <v>14</v>
      </c>
      <c r="O27" s="185">
        <v>10</v>
      </c>
      <c r="P27" s="185">
        <f t="shared" si="42"/>
        <v>23</v>
      </c>
      <c r="Q27" s="185">
        <v>8</v>
      </c>
      <c r="R27" s="185">
        <v>15</v>
      </c>
      <c r="S27" s="185">
        <f t="shared" si="43"/>
        <v>20</v>
      </c>
      <c r="T27" s="185">
        <v>10</v>
      </c>
      <c r="U27" s="185">
        <v>10</v>
      </c>
      <c r="V27" s="185">
        <f t="shared" si="44"/>
        <v>20</v>
      </c>
      <c r="W27" s="185">
        <v>15</v>
      </c>
      <c r="X27" s="185">
        <v>5</v>
      </c>
      <c r="Y27" s="185">
        <f t="shared" si="45"/>
        <v>24</v>
      </c>
      <c r="Z27" s="185">
        <v>15</v>
      </c>
      <c r="AA27" s="185">
        <v>9</v>
      </c>
      <c r="AB27" s="170"/>
      <c r="AC27" s="121"/>
      <c r="AD27" s="115" t="s">
        <v>167</v>
      </c>
      <c r="AE27" s="117">
        <f t="shared" si="46"/>
        <v>21</v>
      </c>
      <c r="AF27" s="117">
        <v>10</v>
      </c>
      <c r="AG27" s="117">
        <v>11</v>
      </c>
      <c r="AH27" s="117">
        <v>2</v>
      </c>
      <c r="AI27" s="117">
        <v>0</v>
      </c>
      <c r="AJ27" s="117">
        <v>0</v>
      </c>
      <c r="AK27" s="117">
        <v>0</v>
      </c>
      <c r="AL27" s="117">
        <v>2</v>
      </c>
      <c r="AM27" s="186">
        <v>0</v>
      </c>
      <c r="AN27" s="117">
        <v>0</v>
      </c>
      <c r="AO27" s="117">
        <v>0</v>
      </c>
      <c r="AP27" s="117">
        <v>0</v>
      </c>
      <c r="AQ27" s="117">
        <v>0</v>
      </c>
      <c r="AR27" s="117">
        <v>6</v>
      </c>
      <c r="AS27" s="117">
        <v>7</v>
      </c>
      <c r="AT27" s="117">
        <v>2</v>
      </c>
      <c r="AU27" s="186">
        <v>1</v>
      </c>
      <c r="AV27" s="186">
        <v>0</v>
      </c>
      <c r="AW27" s="186">
        <v>0</v>
      </c>
      <c r="AX27" s="186">
        <v>0</v>
      </c>
      <c r="AY27" s="117">
        <v>1</v>
      </c>
      <c r="AZ27" s="186">
        <v>0</v>
      </c>
      <c r="BA27" s="117">
        <f t="shared" si="47"/>
        <v>9</v>
      </c>
      <c r="BB27" s="117">
        <v>2</v>
      </c>
      <c r="BC27" s="117">
        <v>7</v>
      </c>
      <c r="BD27" s="117">
        <v>1</v>
      </c>
      <c r="BE27" s="117">
        <v>1</v>
      </c>
      <c r="BF27" s="186">
        <v>0</v>
      </c>
      <c r="BG27" s="117">
        <v>0</v>
      </c>
      <c r="BH27" s="117">
        <v>1</v>
      </c>
      <c r="BI27" s="117">
        <v>6</v>
      </c>
      <c r="BJ27" s="170"/>
      <c r="BK27" s="121"/>
      <c r="BL27" s="115" t="s">
        <v>167</v>
      </c>
      <c r="BM27" s="117">
        <v>1</v>
      </c>
      <c r="BN27" s="117">
        <v>1</v>
      </c>
      <c r="BO27" s="51"/>
    </row>
    <row r="28" spans="1:68" s="9" customFormat="1" ht="18" customHeight="1" x14ac:dyDescent="0.2">
      <c r="A28" s="476" t="s">
        <v>179</v>
      </c>
      <c r="B28" s="479"/>
      <c r="C28" s="198">
        <f>SUM(C29:C30)</f>
        <v>5</v>
      </c>
      <c r="D28" s="198">
        <f>SUM(D29:D30)</f>
        <v>5</v>
      </c>
      <c r="E28" s="198">
        <v>0</v>
      </c>
      <c r="F28" s="198">
        <f>SUM(F29:F30)</f>
        <v>41</v>
      </c>
      <c r="G28" s="198">
        <f t="shared" ref="G28:AA28" si="49">SUM(G29:G30)</f>
        <v>505</v>
      </c>
      <c r="H28" s="198">
        <f t="shared" si="49"/>
        <v>263</v>
      </c>
      <c r="I28" s="198">
        <f t="shared" si="49"/>
        <v>242</v>
      </c>
      <c r="J28" s="198">
        <f t="shared" ref="J28" si="50">SUM(J29:J30)</f>
        <v>67</v>
      </c>
      <c r="K28" s="198">
        <f t="shared" si="49"/>
        <v>42</v>
      </c>
      <c r="L28" s="198">
        <f t="shared" si="49"/>
        <v>25</v>
      </c>
      <c r="M28" s="198">
        <f t="shared" ref="M28" si="51">SUM(M29:M30)</f>
        <v>74</v>
      </c>
      <c r="N28" s="198">
        <f t="shared" si="49"/>
        <v>40</v>
      </c>
      <c r="O28" s="198">
        <f t="shared" si="49"/>
        <v>34</v>
      </c>
      <c r="P28" s="198">
        <f t="shared" ref="P28" si="52">SUM(P29:P30)</f>
        <v>81</v>
      </c>
      <c r="Q28" s="198">
        <f t="shared" si="49"/>
        <v>39</v>
      </c>
      <c r="R28" s="198">
        <f t="shared" si="49"/>
        <v>42</v>
      </c>
      <c r="S28" s="198">
        <f t="shared" ref="S28" si="53">SUM(S29:S30)</f>
        <v>102</v>
      </c>
      <c r="T28" s="198">
        <f t="shared" si="49"/>
        <v>53</v>
      </c>
      <c r="U28" s="198">
        <f t="shared" si="49"/>
        <v>49</v>
      </c>
      <c r="V28" s="198">
        <f t="shared" ref="V28" si="54">SUM(V29:V30)</f>
        <v>89</v>
      </c>
      <c r="W28" s="198">
        <f t="shared" si="49"/>
        <v>43</v>
      </c>
      <c r="X28" s="198">
        <f t="shared" si="49"/>
        <v>46</v>
      </c>
      <c r="Y28" s="198">
        <f t="shared" ref="Y28" si="55">SUM(Y29:Y30)</f>
        <v>92</v>
      </c>
      <c r="Z28" s="198">
        <f t="shared" si="49"/>
        <v>46</v>
      </c>
      <c r="AA28" s="198">
        <f t="shared" si="49"/>
        <v>46</v>
      </c>
      <c r="AB28" s="179"/>
      <c r="AC28" s="476" t="s">
        <v>179</v>
      </c>
      <c r="AD28" s="476"/>
      <c r="AE28" s="103">
        <f t="shared" ref="AE28:BI28" si="56">SUM(AE29:AE30)</f>
        <v>68</v>
      </c>
      <c r="AF28" s="103">
        <f t="shared" si="56"/>
        <v>23</v>
      </c>
      <c r="AG28" s="103">
        <f t="shared" si="56"/>
        <v>45</v>
      </c>
      <c r="AH28" s="103">
        <f t="shared" si="56"/>
        <v>4</v>
      </c>
      <c r="AI28" s="103">
        <f t="shared" si="56"/>
        <v>1</v>
      </c>
      <c r="AJ28" s="103">
        <f>SUM(AJ29:AJ30)</f>
        <v>0</v>
      </c>
      <c r="AK28" s="103">
        <f>SUM(AK29:AK30)</f>
        <v>0</v>
      </c>
      <c r="AL28" s="103">
        <f t="shared" si="56"/>
        <v>4</v>
      </c>
      <c r="AM28" s="103">
        <f t="shared" si="56"/>
        <v>1</v>
      </c>
      <c r="AN28" s="103">
        <f t="shared" si="56"/>
        <v>0</v>
      </c>
      <c r="AO28" s="103">
        <f t="shared" si="56"/>
        <v>0</v>
      </c>
      <c r="AP28" s="103">
        <f t="shared" si="56"/>
        <v>0</v>
      </c>
      <c r="AQ28" s="103">
        <f t="shared" si="56"/>
        <v>0</v>
      </c>
      <c r="AR28" s="103">
        <f t="shared" si="56"/>
        <v>15</v>
      </c>
      <c r="AS28" s="103">
        <f t="shared" si="56"/>
        <v>32</v>
      </c>
      <c r="AT28" s="103">
        <f t="shared" si="56"/>
        <v>5</v>
      </c>
      <c r="AU28" s="103">
        <f t="shared" si="56"/>
        <v>0</v>
      </c>
      <c r="AV28" s="103">
        <f t="shared" si="56"/>
        <v>0</v>
      </c>
      <c r="AW28" s="103">
        <f t="shared" si="56"/>
        <v>1</v>
      </c>
      <c r="AX28" s="103">
        <f t="shared" si="56"/>
        <v>0</v>
      </c>
      <c r="AY28" s="103">
        <f t="shared" si="56"/>
        <v>5</v>
      </c>
      <c r="AZ28" s="103">
        <f t="shared" si="56"/>
        <v>0</v>
      </c>
      <c r="BA28" s="103">
        <f t="shared" si="56"/>
        <v>39</v>
      </c>
      <c r="BB28" s="103">
        <f t="shared" si="56"/>
        <v>4</v>
      </c>
      <c r="BC28" s="103">
        <f t="shared" si="56"/>
        <v>35</v>
      </c>
      <c r="BD28" s="103">
        <f t="shared" si="56"/>
        <v>2</v>
      </c>
      <c r="BE28" s="103">
        <f t="shared" si="56"/>
        <v>4</v>
      </c>
      <c r="BF28" s="103">
        <f t="shared" si="56"/>
        <v>0</v>
      </c>
      <c r="BG28" s="103">
        <f t="shared" si="56"/>
        <v>2</v>
      </c>
      <c r="BH28" s="103">
        <f t="shared" si="56"/>
        <v>2</v>
      </c>
      <c r="BI28" s="103">
        <f t="shared" si="56"/>
        <v>29</v>
      </c>
      <c r="BJ28" s="203"/>
      <c r="BK28" s="476" t="s">
        <v>179</v>
      </c>
      <c r="BL28" s="476"/>
      <c r="BM28" s="103">
        <f t="shared" ref="BM28:BN28" si="57">SUM(BM29:BM30)</f>
        <v>11</v>
      </c>
      <c r="BN28" s="103">
        <f t="shared" si="57"/>
        <v>26</v>
      </c>
      <c r="BO28" s="52"/>
    </row>
    <row r="29" spans="1:68" s="69" customFormat="1" ht="18" customHeight="1" x14ac:dyDescent="0.2">
      <c r="A29" s="124"/>
      <c r="B29" s="110" t="s">
        <v>173</v>
      </c>
      <c r="C29" s="200">
        <v>2</v>
      </c>
      <c r="D29" s="200">
        <v>2</v>
      </c>
      <c r="E29" s="201">
        <v>0</v>
      </c>
      <c r="F29" s="202">
        <v>18</v>
      </c>
      <c r="G29" s="200">
        <f t="shared" ref="G29:G30" si="58">SUM(H29:I29)</f>
        <v>296</v>
      </c>
      <c r="H29" s="200">
        <v>161</v>
      </c>
      <c r="I29" s="200">
        <v>135</v>
      </c>
      <c r="J29" s="200">
        <f t="shared" ref="J29:J30" si="59">SUM(K29:L29)</f>
        <v>39</v>
      </c>
      <c r="K29" s="200">
        <v>24</v>
      </c>
      <c r="L29" s="200">
        <v>15</v>
      </c>
      <c r="M29" s="200">
        <f t="shared" ref="M29:M30" si="60">SUM(N29:O29)</f>
        <v>43</v>
      </c>
      <c r="N29" s="200">
        <v>24</v>
      </c>
      <c r="O29" s="200">
        <v>19</v>
      </c>
      <c r="P29" s="200">
        <f t="shared" ref="P29:P30" si="61">SUM(Q29:R29)</f>
        <v>44</v>
      </c>
      <c r="Q29" s="200">
        <v>25</v>
      </c>
      <c r="R29" s="200">
        <v>19</v>
      </c>
      <c r="S29" s="200">
        <f t="shared" ref="S29:S30" si="62">SUM(T29:U29)</f>
        <v>56</v>
      </c>
      <c r="T29" s="200">
        <v>26</v>
      </c>
      <c r="U29" s="200">
        <v>30</v>
      </c>
      <c r="V29" s="200">
        <f t="shared" ref="V29:V30" si="63">SUM(W29:X29)</f>
        <v>60</v>
      </c>
      <c r="W29" s="200">
        <v>33</v>
      </c>
      <c r="X29" s="200">
        <v>27</v>
      </c>
      <c r="Y29" s="200">
        <f t="shared" ref="Y29:Y30" si="64">SUM(Z29:AA29)</f>
        <v>54</v>
      </c>
      <c r="Z29" s="200">
        <v>29</v>
      </c>
      <c r="AA29" s="200">
        <v>25</v>
      </c>
      <c r="AB29" s="170"/>
      <c r="AC29" s="124"/>
      <c r="AD29" s="110" t="s">
        <v>173</v>
      </c>
      <c r="AE29" s="111">
        <f t="shared" ref="AE29:AE30" si="65">SUM(AF29:AG29)</f>
        <v>31</v>
      </c>
      <c r="AF29" s="111">
        <v>12</v>
      </c>
      <c r="AG29" s="111">
        <v>19</v>
      </c>
      <c r="AH29" s="111">
        <v>2</v>
      </c>
      <c r="AI29" s="111">
        <v>0</v>
      </c>
      <c r="AJ29" s="111">
        <v>0</v>
      </c>
      <c r="AK29" s="111">
        <v>0</v>
      </c>
      <c r="AL29" s="111">
        <v>2</v>
      </c>
      <c r="AM29" s="111">
        <v>0</v>
      </c>
      <c r="AN29" s="111">
        <v>0</v>
      </c>
      <c r="AO29" s="111">
        <v>0</v>
      </c>
      <c r="AP29" s="111">
        <v>0</v>
      </c>
      <c r="AQ29" s="111">
        <v>0</v>
      </c>
      <c r="AR29" s="111">
        <v>8</v>
      </c>
      <c r="AS29" s="111">
        <v>15</v>
      </c>
      <c r="AT29" s="111">
        <v>2</v>
      </c>
      <c r="AU29" s="201">
        <v>0</v>
      </c>
      <c r="AV29" s="201">
        <v>0</v>
      </c>
      <c r="AW29" s="201">
        <v>1</v>
      </c>
      <c r="AX29" s="111">
        <v>0</v>
      </c>
      <c r="AY29" s="111">
        <v>1</v>
      </c>
      <c r="AZ29" s="111">
        <v>0</v>
      </c>
      <c r="BA29" s="111">
        <f t="shared" ref="BA29:BA30" si="66">BB29+BC29</f>
        <v>14</v>
      </c>
      <c r="BB29" s="111">
        <v>2</v>
      </c>
      <c r="BC29" s="111">
        <v>12</v>
      </c>
      <c r="BD29" s="111">
        <v>0</v>
      </c>
      <c r="BE29" s="111">
        <v>2</v>
      </c>
      <c r="BF29" s="201">
        <v>0</v>
      </c>
      <c r="BG29" s="111">
        <v>1</v>
      </c>
      <c r="BH29" s="111">
        <v>2</v>
      </c>
      <c r="BI29" s="111">
        <v>9</v>
      </c>
      <c r="BJ29" s="170"/>
      <c r="BK29" s="124"/>
      <c r="BL29" s="110" t="s">
        <v>173</v>
      </c>
      <c r="BM29" s="111">
        <v>4</v>
      </c>
      <c r="BN29" s="111">
        <v>10</v>
      </c>
      <c r="BO29" s="51"/>
    </row>
    <row r="30" spans="1:68" s="69" customFormat="1" ht="18" customHeight="1" x14ac:dyDescent="0.2">
      <c r="A30" s="121"/>
      <c r="B30" s="115" t="s">
        <v>46</v>
      </c>
      <c r="C30" s="185">
        <v>3</v>
      </c>
      <c r="D30" s="185">
        <v>3</v>
      </c>
      <c r="E30" s="186">
        <v>0</v>
      </c>
      <c r="F30" s="187">
        <v>23</v>
      </c>
      <c r="G30" s="185">
        <f t="shared" si="58"/>
        <v>209</v>
      </c>
      <c r="H30" s="185">
        <v>102</v>
      </c>
      <c r="I30" s="185">
        <v>107</v>
      </c>
      <c r="J30" s="185">
        <f t="shared" si="59"/>
        <v>28</v>
      </c>
      <c r="K30" s="185">
        <v>18</v>
      </c>
      <c r="L30" s="185">
        <v>10</v>
      </c>
      <c r="M30" s="185">
        <f t="shared" si="60"/>
        <v>31</v>
      </c>
      <c r="N30" s="185">
        <v>16</v>
      </c>
      <c r="O30" s="185">
        <v>15</v>
      </c>
      <c r="P30" s="185">
        <f t="shared" si="61"/>
        <v>37</v>
      </c>
      <c r="Q30" s="185">
        <v>14</v>
      </c>
      <c r="R30" s="185">
        <v>23</v>
      </c>
      <c r="S30" s="185">
        <f t="shared" si="62"/>
        <v>46</v>
      </c>
      <c r="T30" s="185">
        <v>27</v>
      </c>
      <c r="U30" s="185">
        <v>19</v>
      </c>
      <c r="V30" s="185">
        <f t="shared" si="63"/>
        <v>29</v>
      </c>
      <c r="W30" s="185">
        <v>10</v>
      </c>
      <c r="X30" s="185">
        <v>19</v>
      </c>
      <c r="Y30" s="185">
        <f t="shared" si="64"/>
        <v>38</v>
      </c>
      <c r="Z30" s="185">
        <v>17</v>
      </c>
      <c r="AA30" s="185">
        <v>21</v>
      </c>
      <c r="AB30" s="170"/>
      <c r="AC30" s="121"/>
      <c r="AD30" s="115" t="s">
        <v>46</v>
      </c>
      <c r="AE30" s="117">
        <f t="shared" si="65"/>
        <v>37</v>
      </c>
      <c r="AF30" s="117">
        <v>11</v>
      </c>
      <c r="AG30" s="117">
        <v>26</v>
      </c>
      <c r="AH30" s="117">
        <v>2</v>
      </c>
      <c r="AI30" s="117">
        <v>1</v>
      </c>
      <c r="AJ30" s="117">
        <v>0</v>
      </c>
      <c r="AK30" s="117">
        <v>0</v>
      </c>
      <c r="AL30" s="117">
        <v>2</v>
      </c>
      <c r="AM30" s="117">
        <v>1</v>
      </c>
      <c r="AN30" s="117">
        <v>0</v>
      </c>
      <c r="AO30" s="117">
        <v>0</v>
      </c>
      <c r="AP30" s="117">
        <v>0</v>
      </c>
      <c r="AQ30" s="117">
        <v>0</v>
      </c>
      <c r="AR30" s="117">
        <v>7</v>
      </c>
      <c r="AS30" s="117">
        <v>17</v>
      </c>
      <c r="AT30" s="117">
        <v>3</v>
      </c>
      <c r="AU30" s="186">
        <v>0</v>
      </c>
      <c r="AV30" s="186">
        <v>0</v>
      </c>
      <c r="AW30" s="186">
        <v>0</v>
      </c>
      <c r="AX30" s="186">
        <v>0</v>
      </c>
      <c r="AY30" s="117">
        <v>4</v>
      </c>
      <c r="AZ30" s="186">
        <v>0</v>
      </c>
      <c r="BA30" s="117">
        <f t="shared" si="66"/>
        <v>25</v>
      </c>
      <c r="BB30" s="117">
        <v>2</v>
      </c>
      <c r="BC30" s="117">
        <v>23</v>
      </c>
      <c r="BD30" s="117">
        <v>2</v>
      </c>
      <c r="BE30" s="117">
        <v>2</v>
      </c>
      <c r="BF30" s="186">
        <v>0</v>
      </c>
      <c r="BG30" s="186">
        <v>1</v>
      </c>
      <c r="BH30" s="117">
        <v>0</v>
      </c>
      <c r="BI30" s="117">
        <v>20</v>
      </c>
      <c r="BJ30" s="170"/>
      <c r="BK30" s="121"/>
      <c r="BL30" s="115" t="s">
        <v>46</v>
      </c>
      <c r="BM30" s="117">
        <v>7</v>
      </c>
      <c r="BN30" s="117">
        <v>16</v>
      </c>
      <c r="BO30" s="51"/>
    </row>
    <row r="31" spans="1:68" s="9" customFormat="1" ht="18" customHeight="1" x14ac:dyDescent="0.2">
      <c r="A31" s="476" t="s">
        <v>178</v>
      </c>
      <c r="B31" s="479"/>
      <c r="C31" s="198">
        <f>C32</f>
        <v>1</v>
      </c>
      <c r="D31" s="198">
        <f>D32</f>
        <v>1</v>
      </c>
      <c r="E31" s="198">
        <v>0</v>
      </c>
      <c r="F31" s="198">
        <f>F32</f>
        <v>7</v>
      </c>
      <c r="G31" s="198">
        <f t="shared" ref="G31:AA31" si="67">G32</f>
        <v>67</v>
      </c>
      <c r="H31" s="198">
        <f t="shared" si="67"/>
        <v>29</v>
      </c>
      <c r="I31" s="198">
        <f t="shared" si="67"/>
        <v>38</v>
      </c>
      <c r="J31" s="198">
        <f t="shared" si="67"/>
        <v>16</v>
      </c>
      <c r="K31" s="198">
        <f t="shared" si="67"/>
        <v>8</v>
      </c>
      <c r="L31" s="198">
        <f t="shared" si="67"/>
        <v>8</v>
      </c>
      <c r="M31" s="198">
        <f t="shared" si="67"/>
        <v>13</v>
      </c>
      <c r="N31" s="198">
        <f t="shared" si="67"/>
        <v>5</v>
      </c>
      <c r="O31" s="198">
        <f t="shared" si="67"/>
        <v>8</v>
      </c>
      <c r="P31" s="198">
        <f t="shared" si="67"/>
        <v>11</v>
      </c>
      <c r="Q31" s="198">
        <f t="shared" si="67"/>
        <v>4</v>
      </c>
      <c r="R31" s="198">
        <f t="shared" si="67"/>
        <v>7</v>
      </c>
      <c r="S31" s="198">
        <f t="shared" si="67"/>
        <v>11</v>
      </c>
      <c r="T31" s="198">
        <f t="shared" si="67"/>
        <v>1</v>
      </c>
      <c r="U31" s="198">
        <f t="shared" si="67"/>
        <v>10</v>
      </c>
      <c r="V31" s="198">
        <f t="shared" si="67"/>
        <v>8</v>
      </c>
      <c r="W31" s="198">
        <f t="shared" si="67"/>
        <v>8</v>
      </c>
      <c r="X31" s="198">
        <f t="shared" si="67"/>
        <v>0</v>
      </c>
      <c r="Y31" s="198">
        <f t="shared" si="67"/>
        <v>8</v>
      </c>
      <c r="Z31" s="198">
        <f t="shared" si="67"/>
        <v>3</v>
      </c>
      <c r="AA31" s="198">
        <f t="shared" si="67"/>
        <v>5</v>
      </c>
      <c r="AB31" s="179"/>
      <c r="AC31" s="476" t="s">
        <v>178</v>
      </c>
      <c r="AD31" s="476"/>
      <c r="AE31" s="103">
        <f t="shared" ref="AE31:BI31" si="68">AE32</f>
        <v>14</v>
      </c>
      <c r="AF31" s="103">
        <f t="shared" si="68"/>
        <v>4</v>
      </c>
      <c r="AG31" s="103">
        <f t="shared" si="68"/>
        <v>10</v>
      </c>
      <c r="AH31" s="103">
        <f t="shared" si="68"/>
        <v>1</v>
      </c>
      <c r="AI31" s="103">
        <f t="shared" si="68"/>
        <v>0</v>
      </c>
      <c r="AJ31" s="103">
        <f t="shared" si="68"/>
        <v>0</v>
      </c>
      <c r="AK31" s="103">
        <f t="shared" si="68"/>
        <v>0</v>
      </c>
      <c r="AL31" s="103">
        <f t="shared" si="68"/>
        <v>1</v>
      </c>
      <c r="AM31" s="103">
        <f t="shared" si="68"/>
        <v>1</v>
      </c>
      <c r="AN31" s="103">
        <f t="shared" si="68"/>
        <v>0</v>
      </c>
      <c r="AO31" s="103">
        <f t="shared" si="68"/>
        <v>0</v>
      </c>
      <c r="AP31" s="103">
        <f t="shared" si="68"/>
        <v>0</v>
      </c>
      <c r="AQ31" s="103">
        <f t="shared" si="68"/>
        <v>0</v>
      </c>
      <c r="AR31" s="103">
        <f>AR32</f>
        <v>2</v>
      </c>
      <c r="AS31" s="103">
        <v>4</v>
      </c>
      <c r="AT31" s="103">
        <f t="shared" si="68"/>
        <v>1</v>
      </c>
      <c r="AU31" s="103">
        <f t="shared" si="68"/>
        <v>1</v>
      </c>
      <c r="AV31" s="103">
        <f t="shared" si="68"/>
        <v>0</v>
      </c>
      <c r="AW31" s="103">
        <f t="shared" si="68"/>
        <v>1</v>
      </c>
      <c r="AX31" s="103">
        <f t="shared" si="68"/>
        <v>0</v>
      </c>
      <c r="AY31" s="103">
        <f t="shared" si="68"/>
        <v>2</v>
      </c>
      <c r="AZ31" s="103">
        <f>AZ32</f>
        <v>0</v>
      </c>
      <c r="BA31" s="103">
        <f t="shared" si="68"/>
        <v>2</v>
      </c>
      <c r="BB31" s="103">
        <f t="shared" si="68"/>
        <v>1</v>
      </c>
      <c r="BC31" s="103">
        <f t="shared" si="68"/>
        <v>1</v>
      </c>
      <c r="BD31" s="103">
        <f t="shared" si="68"/>
        <v>1</v>
      </c>
      <c r="BE31" s="103">
        <f t="shared" si="68"/>
        <v>0</v>
      </c>
      <c r="BF31" s="103">
        <f t="shared" si="68"/>
        <v>0</v>
      </c>
      <c r="BG31" s="103">
        <f t="shared" si="68"/>
        <v>0</v>
      </c>
      <c r="BH31" s="103">
        <f t="shared" si="68"/>
        <v>0</v>
      </c>
      <c r="BI31" s="103">
        <f t="shared" si="68"/>
        <v>1</v>
      </c>
      <c r="BJ31" s="179"/>
      <c r="BK31" s="476" t="s">
        <v>178</v>
      </c>
      <c r="BL31" s="476"/>
      <c r="BM31" s="103">
        <f t="shared" ref="BM31:BN31" si="69">BM32</f>
        <v>2</v>
      </c>
      <c r="BN31" s="103">
        <f t="shared" si="69"/>
        <v>2</v>
      </c>
      <c r="BO31" s="52"/>
    </row>
    <row r="32" spans="1:68" s="69" customFormat="1" ht="18" customHeight="1" x14ac:dyDescent="0.2">
      <c r="A32" s="204"/>
      <c r="B32" s="106" t="s">
        <v>174</v>
      </c>
      <c r="C32" s="172">
        <v>1</v>
      </c>
      <c r="D32" s="172">
        <v>1</v>
      </c>
      <c r="E32" s="205">
        <v>0</v>
      </c>
      <c r="F32" s="206">
        <v>7</v>
      </c>
      <c r="G32" s="172">
        <f>SUM(H32:I32)</f>
        <v>67</v>
      </c>
      <c r="H32" s="172">
        <v>29</v>
      </c>
      <c r="I32" s="172">
        <v>38</v>
      </c>
      <c r="J32" s="172">
        <f>SUM(K32:L32)</f>
        <v>16</v>
      </c>
      <c r="K32" s="172">
        <v>8</v>
      </c>
      <c r="L32" s="172">
        <v>8</v>
      </c>
      <c r="M32" s="172">
        <f>SUM(N32:O32)</f>
        <v>13</v>
      </c>
      <c r="N32" s="172">
        <v>5</v>
      </c>
      <c r="O32" s="172">
        <v>8</v>
      </c>
      <c r="P32" s="172">
        <f>SUM(Q32:R32)</f>
        <v>11</v>
      </c>
      <c r="Q32" s="172">
        <v>4</v>
      </c>
      <c r="R32" s="172">
        <v>7</v>
      </c>
      <c r="S32" s="172">
        <f>SUM(T32:U32)</f>
        <v>11</v>
      </c>
      <c r="T32" s="172">
        <v>1</v>
      </c>
      <c r="U32" s="172">
        <v>10</v>
      </c>
      <c r="V32" s="172">
        <f>SUM(W32:X32)</f>
        <v>8</v>
      </c>
      <c r="W32" s="172">
        <v>8</v>
      </c>
      <c r="X32" s="172">
        <v>0</v>
      </c>
      <c r="Y32" s="172">
        <f>SUM(Z32:AA32)</f>
        <v>8</v>
      </c>
      <c r="Z32" s="172">
        <v>3</v>
      </c>
      <c r="AA32" s="172">
        <v>5</v>
      </c>
      <c r="AB32" s="170"/>
      <c r="AC32" s="204"/>
      <c r="AD32" s="106" t="s">
        <v>174</v>
      </c>
      <c r="AE32" s="92">
        <f>SUM(AF32:AG32)</f>
        <v>14</v>
      </c>
      <c r="AF32" s="92">
        <v>4</v>
      </c>
      <c r="AG32" s="92">
        <v>10</v>
      </c>
      <c r="AH32" s="205">
        <v>1</v>
      </c>
      <c r="AI32" s="92">
        <v>0</v>
      </c>
      <c r="AJ32" s="205">
        <v>0</v>
      </c>
      <c r="AK32" s="92">
        <v>0</v>
      </c>
      <c r="AL32" s="92">
        <v>1</v>
      </c>
      <c r="AM32" s="205">
        <v>1</v>
      </c>
      <c r="AN32" s="205">
        <v>0</v>
      </c>
      <c r="AO32" s="92">
        <v>0</v>
      </c>
      <c r="AP32" s="205">
        <v>0</v>
      </c>
      <c r="AQ32" s="92">
        <v>0</v>
      </c>
      <c r="AR32" s="92">
        <v>2</v>
      </c>
      <c r="AS32" s="92">
        <v>4</v>
      </c>
      <c r="AT32" s="205">
        <v>1</v>
      </c>
      <c r="AU32" s="92">
        <v>1</v>
      </c>
      <c r="AV32" s="205">
        <v>0</v>
      </c>
      <c r="AW32" s="205">
        <v>1</v>
      </c>
      <c r="AX32" s="205">
        <v>0</v>
      </c>
      <c r="AY32" s="205">
        <v>2</v>
      </c>
      <c r="AZ32" s="205">
        <v>0</v>
      </c>
      <c r="BA32" s="92">
        <f>BB32+BC32</f>
        <v>2</v>
      </c>
      <c r="BB32" s="92">
        <v>1</v>
      </c>
      <c r="BC32" s="92">
        <v>1</v>
      </c>
      <c r="BD32" s="92">
        <v>1</v>
      </c>
      <c r="BE32" s="205">
        <v>0</v>
      </c>
      <c r="BF32" s="205">
        <v>0</v>
      </c>
      <c r="BG32" s="92">
        <v>0</v>
      </c>
      <c r="BH32" s="92">
        <v>0</v>
      </c>
      <c r="BI32" s="92">
        <f t="shared" ref="BI32" si="70">BC32-BE32-BG32</f>
        <v>1</v>
      </c>
      <c r="BJ32" s="170"/>
      <c r="BK32" s="204"/>
      <c r="BL32" s="106" t="s">
        <v>174</v>
      </c>
      <c r="BM32" s="92">
        <v>2</v>
      </c>
      <c r="BN32" s="92">
        <v>2</v>
      </c>
      <c r="BO32" s="51"/>
    </row>
    <row r="33" spans="1:67" s="9" customFormat="1" ht="18" customHeight="1" x14ac:dyDescent="0.2">
      <c r="A33" s="476" t="s">
        <v>177</v>
      </c>
      <c r="B33" s="479"/>
      <c r="C33" s="198">
        <f>SUM(C34:C36)</f>
        <v>5</v>
      </c>
      <c r="D33" s="198">
        <f>SUM(D34:D36)</f>
        <v>5</v>
      </c>
      <c r="E33" s="198">
        <v>0</v>
      </c>
      <c r="F33" s="198">
        <f>SUM(F34:F36)</f>
        <v>64</v>
      </c>
      <c r="G33" s="198">
        <f t="shared" ref="G33:AA33" si="71">SUM(G34:G36)</f>
        <v>1313</v>
      </c>
      <c r="H33" s="198">
        <f t="shared" si="71"/>
        <v>675</v>
      </c>
      <c r="I33" s="198">
        <f t="shared" si="71"/>
        <v>638</v>
      </c>
      <c r="J33" s="198">
        <f t="shared" ref="J33" si="72">SUM(J34:J36)</f>
        <v>217</v>
      </c>
      <c r="K33" s="198">
        <f t="shared" si="71"/>
        <v>109</v>
      </c>
      <c r="L33" s="198">
        <f t="shared" si="71"/>
        <v>108</v>
      </c>
      <c r="M33" s="198">
        <f t="shared" ref="M33" si="73">SUM(M34:M36)</f>
        <v>191</v>
      </c>
      <c r="N33" s="198">
        <f t="shared" si="71"/>
        <v>105</v>
      </c>
      <c r="O33" s="198">
        <f t="shared" si="71"/>
        <v>86</v>
      </c>
      <c r="P33" s="198">
        <f t="shared" ref="P33" si="74">SUM(P34:P36)</f>
        <v>252</v>
      </c>
      <c r="Q33" s="198">
        <f t="shared" si="71"/>
        <v>125</v>
      </c>
      <c r="R33" s="198">
        <f t="shared" si="71"/>
        <v>127</v>
      </c>
      <c r="S33" s="198">
        <f t="shared" ref="S33" si="75">SUM(S34:S36)</f>
        <v>220</v>
      </c>
      <c r="T33" s="198">
        <f t="shared" si="71"/>
        <v>113</v>
      </c>
      <c r="U33" s="198">
        <f t="shared" si="71"/>
        <v>107</v>
      </c>
      <c r="V33" s="198">
        <f t="shared" ref="V33" si="76">SUM(V34:V36)</f>
        <v>233</v>
      </c>
      <c r="W33" s="198">
        <f t="shared" si="71"/>
        <v>122</v>
      </c>
      <c r="X33" s="198">
        <f t="shared" si="71"/>
        <v>111</v>
      </c>
      <c r="Y33" s="198">
        <f t="shared" ref="Y33" si="77">SUM(Y34:Y36)</f>
        <v>200</v>
      </c>
      <c r="Z33" s="198">
        <f t="shared" si="71"/>
        <v>101</v>
      </c>
      <c r="AA33" s="198">
        <f t="shared" si="71"/>
        <v>99</v>
      </c>
      <c r="AB33" s="179"/>
      <c r="AC33" s="476" t="s">
        <v>177</v>
      </c>
      <c r="AD33" s="476"/>
      <c r="AE33" s="103">
        <f t="shared" ref="AE33:BI33" si="78">SUM(AE34:AE36)</f>
        <v>96</v>
      </c>
      <c r="AF33" s="103">
        <f t="shared" si="78"/>
        <v>31</v>
      </c>
      <c r="AG33" s="103">
        <f t="shared" si="78"/>
        <v>65</v>
      </c>
      <c r="AH33" s="103">
        <f t="shared" si="78"/>
        <v>3</v>
      </c>
      <c r="AI33" s="103">
        <f t="shared" si="78"/>
        <v>2</v>
      </c>
      <c r="AJ33" s="103">
        <f>SUM(AJ34:AJ36)</f>
        <v>0</v>
      </c>
      <c r="AK33" s="103">
        <f>SUM(AK34:AK36)</f>
        <v>0</v>
      </c>
      <c r="AL33" s="103">
        <f t="shared" si="78"/>
        <v>4</v>
      </c>
      <c r="AM33" s="103">
        <f t="shared" si="78"/>
        <v>1</v>
      </c>
      <c r="AN33" s="103">
        <f t="shared" si="78"/>
        <v>0</v>
      </c>
      <c r="AO33" s="103">
        <f t="shared" si="78"/>
        <v>0</v>
      </c>
      <c r="AP33" s="103">
        <f t="shared" si="78"/>
        <v>0</v>
      </c>
      <c r="AQ33" s="103">
        <f t="shared" si="78"/>
        <v>0</v>
      </c>
      <c r="AR33" s="103">
        <f t="shared" si="78"/>
        <v>23</v>
      </c>
      <c r="AS33" s="103">
        <f t="shared" si="78"/>
        <v>52</v>
      </c>
      <c r="AT33" s="103">
        <f t="shared" si="78"/>
        <v>5</v>
      </c>
      <c r="AU33" s="103">
        <f t="shared" si="78"/>
        <v>0</v>
      </c>
      <c r="AV33" s="103">
        <f t="shared" si="78"/>
        <v>0</v>
      </c>
      <c r="AW33" s="103">
        <f t="shared" si="78"/>
        <v>1</v>
      </c>
      <c r="AX33" s="103">
        <f t="shared" si="78"/>
        <v>1</v>
      </c>
      <c r="AY33" s="103">
        <f t="shared" si="78"/>
        <v>4</v>
      </c>
      <c r="AZ33" s="103">
        <f t="shared" si="78"/>
        <v>3</v>
      </c>
      <c r="BA33" s="103">
        <f t="shared" si="78"/>
        <v>17</v>
      </c>
      <c r="BB33" s="103">
        <f t="shared" si="78"/>
        <v>8</v>
      </c>
      <c r="BC33" s="103">
        <f t="shared" si="78"/>
        <v>9</v>
      </c>
      <c r="BD33" s="103">
        <f t="shared" si="78"/>
        <v>1</v>
      </c>
      <c r="BE33" s="103">
        <f t="shared" si="78"/>
        <v>4</v>
      </c>
      <c r="BF33" s="103">
        <f>SUM(BF34:BF36)</f>
        <v>0</v>
      </c>
      <c r="BG33" s="103">
        <f t="shared" si="78"/>
        <v>0</v>
      </c>
      <c r="BH33" s="103">
        <f>SUM(BH34:BH36)</f>
        <v>7</v>
      </c>
      <c r="BI33" s="103">
        <f t="shared" si="78"/>
        <v>5</v>
      </c>
      <c r="BJ33" s="179"/>
      <c r="BK33" s="476" t="s">
        <v>177</v>
      </c>
      <c r="BL33" s="476"/>
      <c r="BM33" s="103">
        <f t="shared" ref="BM33" si="79">SUM(BM34:BM36)</f>
        <v>13</v>
      </c>
      <c r="BN33" s="103">
        <f>SUM(BN34:BN36)</f>
        <v>41</v>
      </c>
      <c r="BO33" s="52"/>
    </row>
    <row r="34" spans="1:67" s="69" customFormat="1" ht="18" customHeight="1" x14ac:dyDescent="0.2">
      <c r="A34" s="124"/>
      <c r="B34" s="110" t="s">
        <v>47</v>
      </c>
      <c r="C34" s="200">
        <v>3</v>
      </c>
      <c r="D34" s="200">
        <v>3</v>
      </c>
      <c r="E34" s="201">
        <v>0</v>
      </c>
      <c r="F34" s="202">
        <v>35</v>
      </c>
      <c r="G34" s="200">
        <f t="shared" ref="G34:G36" si="80">SUM(H34:I34)</f>
        <v>692</v>
      </c>
      <c r="H34" s="200">
        <v>343</v>
      </c>
      <c r="I34" s="200">
        <v>349</v>
      </c>
      <c r="J34" s="200">
        <f t="shared" ref="J34:J36" si="81">SUM(K34:L34)</f>
        <v>115</v>
      </c>
      <c r="K34" s="200">
        <v>54</v>
      </c>
      <c r="L34" s="200">
        <v>61</v>
      </c>
      <c r="M34" s="200">
        <f t="shared" ref="M34:M36" si="82">SUM(N34:O34)</f>
        <v>106</v>
      </c>
      <c r="N34" s="200">
        <v>57</v>
      </c>
      <c r="O34" s="200">
        <v>49</v>
      </c>
      <c r="P34" s="200">
        <f t="shared" ref="P34:P36" si="83">SUM(Q34:R34)</f>
        <v>141</v>
      </c>
      <c r="Q34" s="200">
        <v>67</v>
      </c>
      <c r="R34" s="200">
        <v>74</v>
      </c>
      <c r="S34" s="200">
        <f t="shared" ref="S34:S36" si="84">SUM(T34:U34)</f>
        <v>110</v>
      </c>
      <c r="T34" s="200">
        <v>52</v>
      </c>
      <c r="U34" s="200">
        <v>58</v>
      </c>
      <c r="V34" s="200">
        <f t="shared" ref="V34:V36" si="85">SUM(W34:X34)</f>
        <v>112</v>
      </c>
      <c r="W34" s="200">
        <v>61</v>
      </c>
      <c r="X34" s="200">
        <v>51</v>
      </c>
      <c r="Y34" s="200">
        <f t="shared" ref="Y34:Y36" si="86">SUM(Z34:AA34)</f>
        <v>108</v>
      </c>
      <c r="Z34" s="200">
        <v>52</v>
      </c>
      <c r="AA34" s="200">
        <v>56</v>
      </c>
      <c r="AB34" s="170"/>
      <c r="AC34" s="124"/>
      <c r="AD34" s="110" t="s">
        <v>47</v>
      </c>
      <c r="AE34" s="111">
        <f t="shared" ref="AE34:AE36" si="87">SUM(AF34:AG34)</f>
        <v>54</v>
      </c>
      <c r="AF34" s="111">
        <v>19</v>
      </c>
      <c r="AG34" s="111">
        <v>35</v>
      </c>
      <c r="AH34" s="111">
        <v>2</v>
      </c>
      <c r="AI34" s="201">
        <v>1</v>
      </c>
      <c r="AJ34" s="111">
        <v>0</v>
      </c>
      <c r="AK34" s="201">
        <v>0</v>
      </c>
      <c r="AL34" s="111">
        <v>3</v>
      </c>
      <c r="AM34" s="111">
        <v>0</v>
      </c>
      <c r="AN34" s="111">
        <v>0</v>
      </c>
      <c r="AO34" s="201">
        <v>0</v>
      </c>
      <c r="AP34" s="111">
        <v>0</v>
      </c>
      <c r="AQ34" s="201">
        <v>0</v>
      </c>
      <c r="AR34" s="111">
        <v>13</v>
      </c>
      <c r="AS34" s="111">
        <v>29</v>
      </c>
      <c r="AT34" s="111">
        <v>3</v>
      </c>
      <c r="AU34" s="201">
        <v>0</v>
      </c>
      <c r="AV34" s="201">
        <v>0</v>
      </c>
      <c r="AW34" s="201">
        <v>1</v>
      </c>
      <c r="AX34" s="111">
        <v>1</v>
      </c>
      <c r="AY34" s="111">
        <v>1</v>
      </c>
      <c r="AZ34" s="111">
        <v>2</v>
      </c>
      <c r="BA34" s="111">
        <f t="shared" ref="BA34:BA36" si="88">BB34+BC34</f>
        <v>9</v>
      </c>
      <c r="BB34" s="111">
        <v>5</v>
      </c>
      <c r="BC34" s="111">
        <v>4</v>
      </c>
      <c r="BD34" s="201">
        <v>1</v>
      </c>
      <c r="BE34" s="111">
        <v>2</v>
      </c>
      <c r="BF34" s="201">
        <v>0</v>
      </c>
      <c r="BG34" s="111">
        <v>0</v>
      </c>
      <c r="BH34" s="111">
        <v>4</v>
      </c>
      <c r="BI34" s="111">
        <v>2</v>
      </c>
      <c r="BJ34" s="170"/>
      <c r="BK34" s="124"/>
      <c r="BL34" s="110" t="s">
        <v>47</v>
      </c>
      <c r="BM34" s="111">
        <v>8</v>
      </c>
      <c r="BN34" s="111">
        <v>26</v>
      </c>
      <c r="BO34" s="51"/>
    </row>
    <row r="35" spans="1:67" s="69" customFormat="1" ht="18" customHeight="1" x14ac:dyDescent="0.2">
      <c r="A35" s="107"/>
      <c r="B35" s="96" t="s">
        <v>48</v>
      </c>
      <c r="C35" s="183">
        <v>1</v>
      </c>
      <c r="D35" s="183">
        <v>1</v>
      </c>
      <c r="E35" s="127">
        <v>0</v>
      </c>
      <c r="F35" s="184">
        <v>14</v>
      </c>
      <c r="G35" s="183">
        <f t="shared" si="80"/>
        <v>257</v>
      </c>
      <c r="H35" s="183">
        <v>142</v>
      </c>
      <c r="I35" s="183">
        <v>115</v>
      </c>
      <c r="J35" s="183">
        <f t="shared" si="81"/>
        <v>37</v>
      </c>
      <c r="K35" s="183">
        <v>21</v>
      </c>
      <c r="L35" s="183">
        <v>16</v>
      </c>
      <c r="M35" s="183">
        <f t="shared" si="82"/>
        <v>37</v>
      </c>
      <c r="N35" s="183">
        <v>23</v>
      </c>
      <c r="O35" s="183">
        <v>14</v>
      </c>
      <c r="P35" s="183">
        <f t="shared" si="83"/>
        <v>48</v>
      </c>
      <c r="Q35" s="183">
        <v>27</v>
      </c>
      <c r="R35" s="183">
        <v>21</v>
      </c>
      <c r="S35" s="183">
        <f t="shared" si="84"/>
        <v>43</v>
      </c>
      <c r="T35" s="183">
        <v>26</v>
      </c>
      <c r="U35" s="183">
        <v>17</v>
      </c>
      <c r="V35" s="183">
        <f t="shared" si="85"/>
        <v>50</v>
      </c>
      <c r="W35" s="183">
        <v>23</v>
      </c>
      <c r="X35" s="183">
        <v>27</v>
      </c>
      <c r="Y35" s="183">
        <f t="shared" si="86"/>
        <v>42</v>
      </c>
      <c r="Z35" s="183">
        <v>22</v>
      </c>
      <c r="AA35" s="183">
        <v>20</v>
      </c>
      <c r="AB35" s="170"/>
      <c r="AC35" s="107"/>
      <c r="AD35" s="96" t="s">
        <v>48</v>
      </c>
      <c r="AE35" s="98">
        <f t="shared" si="87"/>
        <v>20</v>
      </c>
      <c r="AF35" s="98">
        <v>7</v>
      </c>
      <c r="AG35" s="98">
        <v>13</v>
      </c>
      <c r="AH35" s="98">
        <v>1</v>
      </c>
      <c r="AI35" s="98">
        <v>0</v>
      </c>
      <c r="AJ35" s="98">
        <v>0</v>
      </c>
      <c r="AK35" s="98">
        <v>0</v>
      </c>
      <c r="AL35" s="98">
        <v>1</v>
      </c>
      <c r="AM35" s="98">
        <v>0</v>
      </c>
      <c r="AN35" s="98">
        <v>0</v>
      </c>
      <c r="AO35" s="98">
        <v>0</v>
      </c>
      <c r="AP35" s="98">
        <v>0</v>
      </c>
      <c r="AQ35" s="98">
        <v>0</v>
      </c>
      <c r="AR35" s="98">
        <v>5</v>
      </c>
      <c r="AS35" s="98">
        <v>10</v>
      </c>
      <c r="AT35" s="98">
        <v>1</v>
      </c>
      <c r="AU35" s="98">
        <v>0</v>
      </c>
      <c r="AV35" s="127">
        <v>0</v>
      </c>
      <c r="AW35" s="127">
        <v>0</v>
      </c>
      <c r="AX35" s="127">
        <v>0</v>
      </c>
      <c r="AY35" s="127">
        <v>2</v>
      </c>
      <c r="AZ35" s="98">
        <v>0</v>
      </c>
      <c r="BA35" s="98">
        <f t="shared" si="88"/>
        <v>6</v>
      </c>
      <c r="BB35" s="98">
        <v>2</v>
      </c>
      <c r="BC35" s="98">
        <v>4</v>
      </c>
      <c r="BD35" s="98">
        <v>0</v>
      </c>
      <c r="BE35" s="98">
        <v>1</v>
      </c>
      <c r="BF35" s="127">
        <v>0</v>
      </c>
      <c r="BG35" s="127">
        <v>0</v>
      </c>
      <c r="BH35" s="98">
        <v>2</v>
      </c>
      <c r="BI35" s="98">
        <v>3</v>
      </c>
      <c r="BJ35" s="170"/>
      <c r="BK35" s="107"/>
      <c r="BL35" s="96" t="s">
        <v>48</v>
      </c>
      <c r="BM35" s="98">
        <v>2</v>
      </c>
      <c r="BN35" s="98">
        <v>4</v>
      </c>
      <c r="BO35" s="51"/>
    </row>
    <row r="36" spans="1:67" s="69" customFormat="1" ht="18" customHeight="1" x14ac:dyDescent="0.2">
      <c r="A36" s="121"/>
      <c r="B36" s="115" t="s">
        <v>158</v>
      </c>
      <c r="C36" s="185">
        <v>1</v>
      </c>
      <c r="D36" s="185">
        <v>1</v>
      </c>
      <c r="E36" s="186">
        <v>0</v>
      </c>
      <c r="F36" s="187">
        <v>15</v>
      </c>
      <c r="G36" s="185">
        <f t="shared" si="80"/>
        <v>364</v>
      </c>
      <c r="H36" s="185">
        <v>190</v>
      </c>
      <c r="I36" s="185">
        <v>174</v>
      </c>
      <c r="J36" s="185">
        <f t="shared" si="81"/>
        <v>65</v>
      </c>
      <c r="K36" s="185">
        <v>34</v>
      </c>
      <c r="L36" s="185">
        <v>31</v>
      </c>
      <c r="M36" s="185">
        <f t="shared" si="82"/>
        <v>48</v>
      </c>
      <c r="N36" s="185">
        <v>25</v>
      </c>
      <c r="O36" s="185">
        <v>23</v>
      </c>
      <c r="P36" s="185">
        <f t="shared" si="83"/>
        <v>63</v>
      </c>
      <c r="Q36" s="185">
        <v>31</v>
      </c>
      <c r="R36" s="185">
        <v>32</v>
      </c>
      <c r="S36" s="185">
        <f t="shared" si="84"/>
        <v>67</v>
      </c>
      <c r="T36" s="185">
        <v>35</v>
      </c>
      <c r="U36" s="185">
        <v>32</v>
      </c>
      <c r="V36" s="185">
        <f t="shared" si="85"/>
        <v>71</v>
      </c>
      <c r="W36" s="185">
        <v>38</v>
      </c>
      <c r="X36" s="185">
        <v>33</v>
      </c>
      <c r="Y36" s="185">
        <f t="shared" si="86"/>
        <v>50</v>
      </c>
      <c r="Z36" s="185">
        <v>27</v>
      </c>
      <c r="AA36" s="185">
        <v>23</v>
      </c>
      <c r="AB36" s="170"/>
      <c r="AC36" s="121"/>
      <c r="AD36" s="115" t="s">
        <v>158</v>
      </c>
      <c r="AE36" s="117">
        <f t="shared" si="87"/>
        <v>22</v>
      </c>
      <c r="AF36" s="117">
        <v>5</v>
      </c>
      <c r="AG36" s="117">
        <v>17</v>
      </c>
      <c r="AH36" s="117">
        <v>0</v>
      </c>
      <c r="AI36" s="117">
        <v>1</v>
      </c>
      <c r="AJ36" s="117">
        <v>0</v>
      </c>
      <c r="AK36" s="117">
        <v>0</v>
      </c>
      <c r="AL36" s="117">
        <v>0</v>
      </c>
      <c r="AM36" s="186">
        <v>1</v>
      </c>
      <c r="AN36" s="117">
        <v>0</v>
      </c>
      <c r="AO36" s="117">
        <v>0</v>
      </c>
      <c r="AP36" s="117">
        <v>0</v>
      </c>
      <c r="AQ36" s="117">
        <v>0</v>
      </c>
      <c r="AR36" s="117">
        <v>5</v>
      </c>
      <c r="AS36" s="117">
        <v>13</v>
      </c>
      <c r="AT36" s="117">
        <v>1</v>
      </c>
      <c r="AU36" s="186">
        <v>0</v>
      </c>
      <c r="AV36" s="186">
        <v>0</v>
      </c>
      <c r="AW36" s="186">
        <v>0</v>
      </c>
      <c r="AX36" s="186">
        <v>0</v>
      </c>
      <c r="AY36" s="186">
        <v>1</v>
      </c>
      <c r="AZ36" s="117">
        <v>1</v>
      </c>
      <c r="BA36" s="117">
        <f t="shared" si="88"/>
        <v>2</v>
      </c>
      <c r="BB36" s="117">
        <v>1</v>
      </c>
      <c r="BC36" s="117">
        <v>1</v>
      </c>
      <c r="BD36" s="186">
        <v>0</v>
      </c>
      <c r="BE36" s="117">
        <v>1</v>
      </c>
      <c r="BF36" s="186">
        <v>0</v>
      </c>
      <c r="BG36" s="186">
        <v>0</v>
      </c>
      <c r="BH36" s="117">
        <v>1</v>
      </c>
      <c r="BI36" s="117">
        <v>0</v>
      </c>
      <c r="BJ36" s="170"/>
      <c r="BK36" s="121"/>
      <c r="BL36" s="115" t="s">
        <v>158</v>
      </c>
      <c r="BM36" s="117">
        <v>3</v>
      </c>
      <c r="BN36" s="117">
        <v>11</v>
      </c>
      <c r="BO36" s="51"/>
    </row>
    <row r="37" spans="1:67" s="9" customFormat="1" ht="18" customHeight="1" x14ac:dyDescent="0.2">
      <c r="A37" s="476" t="s">
        <v>176</v>
      </c>
      <c r="B37" s="479"/>
      <c r="C37" s="198">
        <f>SUM(C38:C40)</f>
        <v>9</v>
      </c>
      <c r="D37" s="198">
        <f>SUM(D38:D40)</f>
        <v>9</v>
      </c>
      <c r="E37" s="198">
        <v>0</v>
      </c>
      <c r="F37" s="198">
        <f>SUM(F38:F40)</f>
        <v>83</v>
      </c>
      <c r="G37" s="198">
        <f t="shared" ref="G37:AA37" si="89">SUM(G38:G40)</f>
        <v>1413</v>
      </c>
      <c r="H37" s="198">
        <f t="shared" si="89"/>
        <v>745</v>
      </c>
      <c r="I37" s="198">
        <f t="shared" si="89"/>
        <v>668</v>
      </c>
      <c r="J37" s="198">
        <f t="shared" ref="J37" si="90">SUM(J38:J40)</f>
        <v>218</v>
      </c>
      <c r="K37" s="198">
        <f t="shared" si="89"/>
        <v>116</v>
      </c>
      <c r="L37" s="198">
        <f t="shared" si="89"/>
        <v>102</v>
      </c>
      <c r="M37" s="198">
        <f t="shared" ref="M37" si="91">SUM(M38:M40)</f>
        <v>196</v>
      </c>
      <c r="N37" s="198">
        <f t="shared" si="89"/>
        <v>109</v>
      </c>
      <c r="O37" s="198">
        <f t="shared" si="89"/>
        <v>87</v>
      </c>
      <c r="P37" s="198">
        <f t="shared" ref="P37" si="92">SUM(P38:P40)</f>
        <v>242</v>
      </c>
      <c r="Q37" s="198">
        <f t="shared" si="89"/>
        <v>115</v>
      </c>
      <c r="R37" s="198">
        <f t="shared" si="89"/>
        <v>127</v>
      </c>
      <c r="S37" s="198">
        <f t="shared" ref="S37" si="93">SUM(S38:S40)</f>
        <v>234</v>
      </c>
      <c r="T37" s="198">
        <f t="shared" si="89"/>
        <v>112</v>
      </c>
      <c r="U37" s="198">
        <f t="shared" si="89"/>
        <v>122</v>
      </c>
      <c r="V37" s="198">
        <f t="shared" ref="V37" si="94">SUM(V38:V40)</f>
        <v>245</v>
      </c>
      <c r="W37" s="198">
        <f t="shared" si="89"/>
        <v>127</v>
      </c>
      <c r="X37" s="198">
        <f t="shared" si="89"/>
        <v>118</v>
      </c>
      <c r="Y37" s="198">
        <f t="shared" ref="Y37" si="95">SUM(Y38:Y40)</f>
        <v>278</v>
      </c>
      <c r="Z37" s="198">
        <f t="shared" si="89"/>
        <v>166</v>
      </c>
      <c r="AA37" s="198">
        <f t="shared" si="89"/>
        <v>112</v>
      </c>
      <c r="AB37" s="179"/>
      <c r="AC37" s="476" t="s">
        <v>176</v>
      </c>
      <c r="AD37" s="476"/>
      <c r="AE37" s="103">
        <f>SUM(AE38:AE40)</f>
        <v>136</v>
      </c>
      <c r="AF37" s="103">
        <f t="shared" ref="AF37:BI37" si="96">SUM(AF38:AF40)</f>
        <v>52</v>
      </c>
      <c r="AG37" s="103">
        <f t="shared" si="96"/>
        <v>84</v>
      </c>
      <c r="AH37" s="103">
        <f t="shared" si="96"/>
        <v>8</v>
      </c>
      <c r="AI37" s="103">
        <f t="shared" si="96"/>
        <v>1</v>
      </c>
      <c r="AJ37" s="103">
        <f>SUM(AJ38:AJ40)</f>
        <v>0</v>
      </c>
      <c r="AK37" s="103">
        <f>SUM(AK38:AK40)</f>
        <v>0</v>
      </c>
      <c r="AL37" s="103">
        <f t="shared" si="96"/>
        <v>9</v>
      </c>
      <c r="AM37" s="103">
        <f t="shared" si="96"/>
        <v>0</v>
      </c>
      <c r="AN37" s="103">
        <f>SUM(AN38:AN40)</f>
        <v>0</v>
      </c>
      <c r="AO37" s="103">
        <f>SUM(AO38:AO40)</f>
        <v>0</v>
      </c>
      <c r="AP37" s="103">
        <f>SUM(AP38:AP40)</f>
        <v>0</v>
      </c>
      <c r="AQ37" s="103">
        <f>SUM(AQ38:AQ40)</f>
        <v>0</v>
      </c>
      <c r="AR37" s="103">
        <f t="shared" si="96"/>
        <v>34</v>
      </c>
      <c r="AS37" s="103">
        <f t="shared" si="96"/>
        <v>64</v>
      </c>
      <c r="AT37" s="103">
        <f t="shared" si="96"/>
        <v>9</v>
      </c>
      <c r="AU37" s="103">
        <f t="shared" si="96"/>
        <v>0</v>
      </c>
      <c r="AV37" s="103">
        <f t="shared" si="96"/>
        <v>0</v>
      </c>
      <c r="AW37" s="103">
        <f t="shared" si="96"/>
        <v>2</v>
      </c>
      <c r="AX37" s="103">
        <f t="shared" si="96"/>
        <v>1</v>
      </c>
      <c r="AY37" s="103">
        <f t="shared" si="96"/>
        <v>8</v>
      </c>
      <c r="AZ37" s="103">
        <f t="shared" si="96"/>
        <v>5</v>
      </c>
      <c r="BA37" s="103">
        <f t="shared" si="96"/>
        <v>37</v>
      </c>
      <c r="BB37" s="103">
        <f t="shared" si="96"/>
        <v>12</v>
      </c>
      <c r="BC37" s="103">
        <f t="shared" si="96"/>
        <v>25</v>
      </c>
      <c r="BD37" s="103">
        <f t="shared" si="96"/>
        <v>3</v>
      </c>
      <c r="BE37" s="103">
        <f t="shared" si="96"/>
        <v>7</v>
      </c>
      <c r="BF37" s="103">
        <f t="shared" si="96"/>
        <v>0</v>
      </c>
      <c r="BG37" s="103">
        <f t="shared" si="96"/>
        <v>1</v>
      </c>
      <c r="BH37" s="103">
        <f t="shared" si="96"/>
        <v>9</v>
      </c>
      <c r="BI37" s="103">
        <f t="shared" si="96"/>
        <v>17</v>
      </c>
      <c r="BJ37" s="179"/>
      <c r="BK37" s="476" t="s">
        <v>176</v>
      </c>
      <c r="BL37" s="476"/>
      <c r="BM37" s="103">
        <f t="shared" ref="BM37:BN37" si="97">SUM(BM38:BM40)</f>
        <v>18</v>
      </c>
      <c r="BN37" s="103">
        <f t="shared" si="97"/>
        <v>46</v>
      </c>
      <c r="BO37" s="52"/>
    </row>
    <row r="38" spans="1:67" s="69" customFormat="1" ht="18" customHeight="1" x14ac:dyDescent="0.2">
      <c r="A38" s="199"/>
      <c r="B38" s="110" t="s">
        <v>49</v>
      </c>
      <c r="C38" s="200">
        <v>4</v>
      </c>
      <c r="D38" s="200">
        <v>4</v>
      </c>
      <c r="E38" s="201">
        <v>0</v>
      </c>
      <c r="F38" s="200">
        <v>31</v>
      </c>
      <c r="G38" s="200">
        <f t="shared" ref="G38:G40" si="98">SUM(H38:I38)</f>
        <v>529</v>
      </c>
      <c r="H38" s="200">
        <v>274</v>
      </c>
      <c r="I38" s="200">
        <v>255</v>
      </c>
      <c r="J38" s="200">
        <f t="shared" ref="J38:J40" si="99">SUM(K38:L38)</f>
        <v>82</v>
      </c>
      <c r="K38" s="200">
        <v>44</v>
      </c>
      <c r="L38" s="200">
        <v>38</v>
      </c>
      <c r="M38" s="200">
        <f t="shared" ref="M38:M40" si="100">SUM(N38:O38)</f>
        <v>71</v>
      </c>
      <c r="N38" s="200">
        <v>31</v>
      </c>
      <c r="O38" s="200">
        <v>40</v>
      </c>
      <c r="P38" s="200">
        <f t="shared" ref="P38:P40" si="101">SUM(Q38:R38)</f>
        <v>89</v>
      </c>
      <c r="Q38" s="200">
        <v>46</v>
      </c>
      <c r="R38" s="200">
        <v>43</v>
      </c>
      <c r="S38" s="200">
        <f t="shared" ref="S38:S40" si="102">SUM(T38:U38)</f>
        <v>79</v>
      </c>
      <c r="T38" s="200">
        <v>37</v>
      </c>
      <c r="U38" s="200">
        <v>42</v>
      </c>
      <c r="V38" s="200">
        <f t="shared" ref="V38:V40" si="103">SUM(W38:X38)</f>
        <v>94</v>
      </c>
      <c r="W38" s="200">
        <v>47</v>
      </c>
      <c r="X38" s="200">
        <v>47</v>
      </c>
      <c r="Y38" s="200">
        <f t="shared" ref="Y38:Y40" si="104">SUM(Z38:AA38)</f>
        <v>114</v>
      </c>
      <c r="Z38" s="200">
        <v>69</v>
      </c>
      <c r="AA38" s="200">
        <v>45</v>
      </c>
      <c r="AB38" s="170"/>
      <c r="AC38" s="199"/>
      <c r="AD38" s="110" t="s">
        <v>49</v>
      </c>
      <c r="AE38" s="200">
        <f t="shared" ref="AE38:AE40" si="105">SUM(AF38:AG38)</f>
        <v>52</v>
      </c>
      <c r="AF38" s="200">
        <v>20</v>
      </c>
      <c r="AG38" s="200">
        <v>32</v>
      </c>
      <c r="AH38" s="200">
        <v>4</v>
      </c>
      <c r="AI38" s="201">
        <v>0</v>
      </c>
      <c r="AJ38" s="200">
        <v>0</v>
      </c>
      <c r="AK38" s="201">
        <v>0</v>
      </c>
      <c r="AL38" s="200">
        <v>4</v>
      </c>
      <c r="AM38" s="111">
        <v>0</v>
      </c>
      <c r="AN38" s="200">
        <v>0</v>
      </c>
      <c r="AO38" s="201">
        <v>0</v>
      </c>
      <c r="AP38" s="200">
        <v>0</v>
      </c>
      <c r="AQ38" s="201">
        <v>0</v>
      </c>
      <c r="AR38" s="200">
        <v>12</v>
      </c>
      <c r="AS38" s="200">
        <v>27</v>
      </c>
      <c r="AT38" s="200">
        <v>4</v>
      </c>
      <c r="AU38" s="201">
        <v>0</v>
      </c>
      <c r="AV38" s="201">
        <v>0</v>
      </c>
      <c r="AW38" s="201">
        <v>0</v>
      </c>
      <c r="AX38" s="201">
        <v>0</v>
      </c>
      <c r="AY38" s="111">
        <v>1</v>
      </c>
      <c r="AZ38" s="111">
        <v>1</v>
      </c>
      <c r="BA38" s="111">
        <f t="shared" ref="BA38:BA40" si="106">BB38+BC38</f>
        <v>22</v>
      </c>
      <c r="BB38" s="111">
        <v>4</v>
      </c>
      <c r="BC38" s="111">
        <v>18</v>
      </c>
      <c r="BD38" s="111">
        <v>1</v>
      </c>
      <c r="BE38" s="111">
        <v>3</v>
      </c>
      <c r="BF38" s="201">
        <v>0</v>
      </c>
      <c r="BG38" s="201">
        <v>0</v>
      </c>
      <c r="BH38" s="111">
        <v>3</v>
      </c>
      <c r="BI38" s="111">
        <v>15</v>
      </c>
      <c r="BJ38" s="170"/>
      <c r="BK38" s="199"/>
      <c r="BL38" s="110" t="s">
        <v>49</v>
      </c>
      <c r="BM38" s="111">
        <v>7</v>
      </c>
      <c r="BN38" s="111">
        <v>12</v>
      </c>
      <c r="BO38" s="12"/>
    </row>
    <row r="39" spans="1:67" s="69" customFormat="1" ht="18" customHeight="1" x14ac:dyDescent="0.2">
      <c r="A39" s="107"/>
      <c r="B39" s="96" t="s">
        <v>50</v>
      </c>
      <c r="C39" s="183">
        <v>1</v>
      </c>
      <c r="D39" s="183">
        <v>1</v>
      </c>
      <c r="E39" s="127">
        <v>0</v>
      </c>
      <c r="F39" s="183">
        <v>23</v>
      </c>
      <c r="G39" s="183">
        <f t="shared" si="98"/>
        <v>543</v>
      </c>
      <c r="H39" s="183">
        <v>281</v>
      </c>
      <c r="I39" s="183">
        <v>262</v>
      </c>
      <c r="J39" s="183">
        <f t="shared" si="99"/>
        <v>87</v>
      </c>
      <c r="K39" s="183">
        <v>43</v>
      </c>
      <c r="L39" s="183">
        <v>44</v>
      </c>
      <c r="M39" s="183">
        <f t="shared" si="100"/>
        <v>83</v>
      </c>
      <c r="N39" s="183">
        <v>55</v>
      </c>
      <c r="O39" s="183">
        <v>28</v>
      </c>
      <c r="P39" s="183">
        <f t="shared" si="101"/>
        <v>93</v>
      </c>
      <c r="Q39" s="183">
        <v>43</v>
      </c>
      <c r="R39" s="183">
        <v>50</v>
      </c>
      <c r="S39" s="183">
        <f t="shared" si="102"/>
        <v>88</v>
      </c>
      <c r="T39" s="183">
        <v>37</v>
      </c>
      <c r="U39" s="183">
        <v>51</v>
      </c>
      <c r="V39" s="183">
        <f t="shared" si="103"/>
        <v>87</v>
      </c>
      <c r="W39" s="183">
        <v>45</v>
      </c>
      <c r="X39" s="183">
        <v>42</v>
      </c>
      <c r="Y39" s="183">
        <f t="shared" si="104"/>
        <v>105</v>
      </c>
      <c r="Z39" s="183">
        <v>58</v>
      </c>
      <c r="AA39" s="183">
        <v>47</v>
      </c>
      <c r="AB39" s="170"/>
      <c r="AC39" s="107"/>
      <c r="AD39" s="96" t="s">
        <v>50</v>
      </c>
      <c r="AE39" s="183">
        <f t="shared" si="105"/>
        <v>37</v>
      </c>
      <c r="AF39" s="183">
        <v>12</v>
      </c>
      <c r="AG39" s="183">
        <v>25</v>
      </c>
      <c r="AH39" s="183">
        <v>1</v>
      </c>
      <c r="AI39" s="98">
        <v>0</v>
      </c>
      <c r="AJ39" s="183">
        <v>0</v>
      </c>
      <c r="AK39" s="98">
        <v>0</v>
      </c>
      <c r="AL39" s="183">
        <v>1</v>
      </c>
      <c r="AM39" s="98">
        <v>0</v>
      </c>
      <c r="AN39" s="183">
        <v>0</v>
      </c>
      <c r="AO39" s="98">
        <v>0</v>
      </c>
      <c r="AP39" s="183">
        <v>0</v>
      </c>
      <c r="AQ39" s="98">
        <v>0</v>
      </c>
      <c r="AR39" s="183">
        <v>10</v>
      </c>
      <c r="AS39" s="183">
        <v>17</v>
      </c>
      <c r="AT39" s="183">
        <v>1</v>
      </c>
      <c r="AU39" s="127">
        <v>0</v>
      </c>
      <c r="AV39" s="127">
        <v>0</v>
      </c>
      <c r="AW39" s="127">
        <v>1</v>
      </c>
      <c r="AX39" s="98">
        <v>0</v>
      </c>
      <c r="AY39" s="98">
        <v>6</v>
      </c>
      <c r="AZ39" s="98">
        <v>2</v>
      </c>
      <c r="BA39" s="98">
        <f t="shared" si="106"/>
        <v>5</v>
      </c>
      <c r="BB39" s="98">
        <v>3</v>
      </c>
      <c r="BC39" s="98">
        <v>2</v>
      </c>
      <c r="BD39" s="98">
        <v>0</v>
      </c>
      <c r="BE39" s="98">
        <v>1</v>
      </c>
      <c r="BF39" s="127">
        <v>0</v>
      </c>
      <c r="BG39" s="98">
        <v>1</v>
      </c>
      <c r="BH39" s="98">
        <v>3</v>
      </c>
      <c r="BI39" s="98">
        <v>0</v>
      </c>
      <c r="BJ39" s="170"/>
      <c r="BK39" s="107"/>
      <c r="BL39" s="96" t="s">
        <v>50</v>
      </c>
      <c r="BM39" s="98">
        <v>5</v>
      </c>
      <c r="BN39" s="98">
        <v>24</v>
      </c>
      <c r="BO39" s="51"/>
    </row>
    <row r="40" spans="1:67" s="69" customFormat="1" ht="18" customHeight="1" x14ac:dyDescent="0.2">
      <c r="A40" s="121"/>
      <c r="B40" s="115" t="s">
        <v>168</v>
      </c>
      <c r="C40" s="185">
        <v>4</v>
      </c>
      <c r="D40" s="185">
        <v>4</v>
      </c>
      <c r="E40" s="186">
        <v>0</v>
      </c>
      <c r="F40" s="185">
        <v>29</v>
      </c>
      <c r="G40" s="185">
        <f t="shared" si="98"/>
        <v>341</v>
      </c>
      <c r="H40" s="185">
        <v>190</v>
      </c>
      <c r="I40" s="185">
        <v>151</v>
      </c>
      <c r="J40" s="185">
        <f t="shared" si="99"/>
        <v>49</v>
      </c>
      <c r="K40" s="185">
        <v>29</v>
      </c>
      <c r="L40" s="185">
        <v>20</v>
      </c>
      <c r="M40" s="185">
        <f t="shared" si="100"/>
        <v>42</v>
      </c>
      <c r="N40" s="185">
        <v>23</v>
      </c>
      <c r="O40" s="185">
        <v>19</v>
      </c>
      <c r="P40" s="185">
        <f t="shared" si="101"/>
        <v>60</v>
      </c>
      <c r="Q40" s="185">
        <v>26</v>
      </c>
      <c r="R40" s="185">
        <v>34</v>
      </c>
      <c r="S40" s="185">
        <f t="shared" si="102"/>
        <v>67</v>
      </c>
      <c r="T40" s="185">
        <v>38</v>
      </c>
      <c r="U40" s="185">
        <v>29</v>
      </c>
      <c r="V40" s="185">
        <f t="shared" si="103"/>
        <v>64</v>
      </c>
      <c r="W40" s="185">
        <v>35</v>
      </c>
      <c r="X40" s="185">
        <v>29</v>
      </c>
      <c r="Y40" s="185">
        <f t="shared" si="104"/>
        <v>59</v>
      </c>
      <c r="Z40" s="185">
        <v>39</v>
      </c>
      <c r="AA40" s="185">
        <v>20</v>
      </c>
      <c r="AB40" s="170"/>
      <c r="AC40" s="121"/>
      <c r="AD40" s="115" t="s">
        <v>168</v>
      </c>
      <c r="AE40" s="185">
        <f t="shared" si="105"/>
        <v>47</v>
      </c>
      <c r="AF40" s="185">
        <v>20</v>
      </c>
      <c r="AG40" s="185">
        <v>27</v>
      </c>
      <c r="AH40" s="185">
        <v>3</v>
      </c>
      <c r="AI40" s="186">
        <v>1</v>
      </c>
      <c r="AJ40" s="185">
        <v>0</v>
      </c>
      <c r="AK40" s="186">
        <v>0</v>
      </c>
      <c r="AL40" s="185">
        <v>4</v>
      </c>
      <c r="AM40" s="117">
        <v>0</v>
      </c>
      <c r="AN40" s="185">
        <v>0</v>
      </c>
      <c r="AO40" s="186">
        <v>0</v>
      </c>
      <c r="AP40" s="185">
        <v>0</v>
      </c>
      <c r="AQ40" s="186">
        <v>0</v>
      </c>
      <c r="AR40" s="185">
        <v>12</v>
      </c>
      <c r="AS40" s="185">
        <v>20</v>
      </c>
      <c r="AT40" s="185">
        <v>4</v>
      </c>
      <c r="AU40" s="117">
        <v>0</v>
      </c>
      <c r="AV40" s="186">
        <v>0</v>
      </c>
      <c r="AW40" s="186">
        <v>1</v>
      </c>
      <c r="AX40" s="117">
        <v>1</v>
      </c>
      <c r="AY40" s="117">
        <v>1</v>
      </c>
      <c r="AZ40" s="117">
        <v>2</v>
      </c>
      <c r="BA40" s="117">
        <f t="shared" si="106"/>
        <v>10</v>
      </c>
      <c r="BB40" s="117">
        <v>5</v>
      </c>
      <c r="BC40" s="117">
        <v>5</v>
      </c>
      <c r="BD40" s="117">
        <v>2</v>
      </c>
      <c r="BE40" s="117">
        <v>3</v>
      </c>
      <c r="BF40" s="186">
        <v>0</v>
      </c>
      <c r="BG40" s="117">
        <v>0</v>
      </c>
      <c r="BH40" s="117">
        <v>3</v>
      </c>
      <c r="BI40" s="117">
        <v>2</v>
      </c>
      <c r="BJ40" s="170"/>
      <c r="BK40" s="121"/>
      <c r="BL40" s="115" t="s">
        <v>168</v>
      </c>
      <c r="BM40" s="117">
        <v>6</v>
      </c>
      <c r="BN40" s="117">
        <v>10</v>
      </c>
      <c r="BO40" s="51"/>
    </row>
    <row r="41" spans="1:67" s="9" customFormat="1" ht="18" customHeight="1" x14ac:dyDescent="0.2">
      <c r="A41" s="476" t="s">
        <v>181</v>
      </c>
      <c r="B41" s="479"/>
      <c r="C41" s="198">
        <f>SUM(C42:C48)</f>
        <v>22</v>
      </c>
      <c r="D41" s="198">
        <f>SUM(D42:D48)</f>
        <v>22</v>
      </c>
      <c r="E41" s="198">
        <v>0</v>
      </c>
      <c r="F41" s="198">
        <f>SUM(F42:F48)</f>
        <v>232</v>
      </c>
      <c r="G41" s="198">
        <f t="shared" ref="G41:AA41" si="107">SUM(G42:G48)</f>
        <v>4448</v>
      </c>
      <c r="H41" s="198">
        <f t="shared" si="107"/>
        <v>2257</v>
      </c>
      <c r="I41" s="198">
        <f t="shared" si="107"/>
        <v>2191</v>
      </c>
      <c r="J41" s="198">
        <f t="shared" ref="J41" si="108">SUM(J42:J48)</f>
        <v>682</v>
      </c>
      <c r="K41" s="198">
        <f t="shared" si="107"/>
        <v>334</v>
      </c>
      <c r="L41" s="198">
        <f t="shared" si="107"/>
        <v>348</v>
      </c>
      <c r="M41" s="198">
        <f t="shared" ref="M41" si="109">SUM(M42:M48)</f>
        <v>759</v>
      </c>
      <c r="N41" s="198">
        <f t="shared" si="107"/>
        <v>390</v>
      </c>
      <c r="O41" s="198">
        <f t="shared" si="107"/>
        <v>369</v>
      </c>
      <c r="P41" s="198">
        <f t="shared" ref="P41" si="110">SUM(P42:P48)</f>
        <v>728</v>
      </c>
      <c r="Q41" s="198">
        <f t="shared" si="107"/>
        <v>371</v>
      </c>
      <c r="R41" s="198">
        <f t="shared" si="107"/>
        <v>357</v>
      </c>
      <c r="S41" s="198">
        <f t="shared" ref="S41" si="111">SUM(S42:S48)</f>
        <v>759</v>
      </c>
      <c r="T41" s="198">
        <f t="shared" si="107"/>
        <v>387</v>
      </c>
      <c r="U41" s="198">
        <f t="shared" si="107"/>
        <v>372</v>
      </c>
      <c r="V41" s="198">
        <f t="shared" ref="V41" si="112">SUM(V42:V48)</f>
        <v>739</v>
      </c>
      <c r="W41" s="198">
        <f t="shared" si="107"/>
        <v>377</v>
      </c>
      <c r="X41" s="198">
        <f t="shared" si="107"/>
        <v>362</v>
      </c>
      <c r="Y41" s="198">
        <f t="shared" ref="Y41" si="113">SUM(Y42:Y48)</f>
        <v>781</v>
      </c>
      <c r="Z41" s="198">
        <f t="shared" si="107"/>
        <v>398</v>
      </c>
      <c r="AA41" s="198">
        <f t="shared" si="107"/>
        <v>383</v>
      </c>
      <c r="AB41" s="179"/>
      <c r="AC41" s="476" t="s">
        <v>181</v>
      </c>
      <c r="AD41" s="476"/>
      <c r="AE41" s="198">
        <f t="shared" ref="AE41:BI41" si="114">SUM(AE42:AE48)</f>
        <v>372</v>
      </c>
      <c r="AF41" s="198">
        <f t="shared" si="114"/>
        <v>136</v>
      </c>
      <c r="AG41" s="198">
        <f t="shared" si="114"/>
        <v>236</v>
      </c>
      <c r="AH41" s="198">
        <f t="shared" si="114"/>
        <v>19</v>
      </c>
      <c r="AI41" s="198">
        <f t="shared" si="114"/>
        <v>3</v>
      </c>
      <c r="AJ41" s="198">
        <f>SUM(AJ42:AJ48)</f>
        <v>0</v>
      </c>
      <c r="AK41" s="198">
        <f>SUM(AK42:AK48)</f>
        <v>0</v>
      </c>
      <c r="AL41" s="198">
        <f t="shared" si="114"/>
        <v>18</v>
      </c>
      <c r="AM41" s="198">
        <f t="shared" si="114"/>
        <v>5</v>
      </c>
      <c r="AN41" s="198">
        <f t="shared" si="114"/>
        <v>0</v>
      </c>
      <c r="AO41" s="198">
        <f t="shared" si="114"/>
        <v>0</v>
      </c>
      <c r="AP41" s="198">
        <f t="shared" si="114"/>
        <v>0</v>
      </c>
      <c r="AQ41" s="198">
        <f t="shared" si="114"/>
        <v>0</v>
      </c>
      <c r="AR41" s="198">
        <f t="shared" si="114"/>
        <v>95</v>
      </c>
      <c r="AS41" s="198">
        <f t="shared" si="114"/>
        <v>179</v>
      </c>
      <c r="AT41" s="198">
        <f t="shared" si="114"/>
        <v>21</v>
      </c>
      <c r="AU41" s="198">
        <f t="shared" si="114"/>
        <v>3</v>
      </c>
      <c r="AV41" s="198">
        <f t="shared" si="114"/>
        <v>0</v>
      </c>
      <c r="AW41" s="198">
        <f t="shared" si="114"/>
        <v>2</v>
      </c>
      <c r="AX41" s="198">
        <f t="shared" si="114"/>
        <v>4</v>
      </c>
      <c r="AY41" s="198">
        <f t="shared" si="114"/>
        <v>23</v>
      </c>
      <c r="AZ41" s="198">
        <f t="shared" si="114"/>
        <v>18</v>
      </c>
      <c r="BA41" s="198">
        <f t="shared" si="114"/>
        <v>63</v>
      </c>
      <c r="BB41" s="198">
        <f t="shared" si="114"/>
        <v>19</v>
      </c>
      <c r="BC41" s="198">
        <f t="shared" si="114"/>
        <v>44</v>
      </c>
      <c r="BD41" s="198">
        <f t="shared" si="114"/>
        <v>3</v>
      </c>
      <c r="BE41" s="198">
        <f t="shared" si="114"/>
        <v>20</v>
      </c>
      <c r="BF41" s="198">
        <f t="shared" si="114"/>
        <v>0</v>
      </c>
      <c r="BG41" s="198">
        <f t="shared" si="114"/>
        <v>0</v>
      </c>
      <c r="BH41" s="198">
        <f t="shared" si="114"/>
        <v>16</v>
      </c>
      <c r="BI41" s="198">
        <f t="shared" si="114"/>
        <v>24</v>
      </c>
      <c r="BJ41" s="179"/>
      <c r="BK41" s="476" t="s">
        <v>181</v>
      </c>
      <c r="BL41" s="476"/>
      <c r="BM41" s="103">
        <f>SUM(BM42:BM48)</f>
        <v>53</v>
      </c>
      <c r="BN41" s="103">
        <f t="shared" ref="BN41" si="115">SUM(BN42:BN48)</f>
        <v>151</v>
      </c>
      <c r="BO41" s="50"/>
    </row>
    <row r="42" spans="1:67" s="69" customFormat="1" ht="18" customHeight="1" x14ac:dyDescent="0.2">
      <c r="A42" s="199"/>
      <c r="B42" s="110" t="s">
        <v>183</v>
      </c>
      <c r="C42" s="200">
        <v>3</v>
      </c>
      <c r="D42" s="200">
        <v>3</v>
      </c>
      <c r="E42" s="201">
        <v>0</v>
      </c>
      <c r="F42" s="200">
        <v>27</v>
      </c>
      <c r="G42" s="200">
        <f t="shared" ref="G42:G48" si="116">SUM(H42:I42)</f>
        <v>508</v>
      </c>
      <c r="H42" s="200">
        <v>252</v>
      </c>
      <c r="I42" s="200">
        <v>256</v>
      </c>
      <c r="J42" s="200">
        <f t="shared" ref="J42:J48" si="117">SUM(K42:L42)</f>
        <v>80</v>
      </c>
      <c r="K42" s="200">
        <v>38</v>
      </c>
      <c r="L42" s="200">
        <v>42</v>
      </c>
      <c r="M42" s="200">
        <f t="shared" ref="M42:M48" si="118">SUM(N42:O42)</f>
        <v>92</v>
      </c>
      <c r="N42" s="200">
        <v>46</v>
      </c>
      <c r="O42" s="200">
        <v>46</v>
      </c>
      <c r="P42" s="200">
        <f t="shared" ref="P42:P48" si="119">SUM(Q42:R42)</f>
        <v>75</v>
      </c>
      <c r="Q42" s="200">
        <v>41</v>
      </c>
      <c r="R42" s="200">
        <v>34</v>
      </c>
      <c r="S42" s="200">
        <f t="shared" ref="S42:S48" si="120">SUM(T42:U42)</f>
        <v>90</v>
      </c>
      <c r="T42" s="200">
        <v>41</v>
      </c>
      <c r="U42" s="200">
        <v>49</v>
      </c>
      <c r="V42" s="200">
        <f t="shared" ref="V42:V48" si="121">SUM(W42:X42)</f>
        <v>83</v>
      </c>
      <c r="W42" s="200">
        <v>43</v>
      </c>
      <c r="X42" s="200">
        <v>40</v>
      </c>
      <c r="Y42" s="200">
        <f t="shared" ref="Y42:Y48" si="122">SUM(Z42:AA42)</f>
        <v>88</v>
      </c>
      <c r="Z42" s="200">
        <v>43</v>
      </c>
      <c r="AA42" s="200">
        <v>45</v>
      </c>
      <c r="AB42" s="170"/>
      <c r="AC42" s="199"/>
      <c r="AD42" s="110" t="s">
        <v>183</v>
      </c>
      <c r="AE42" s="200">
        <f t="shared" ref="AE42:AE48" si="123">SUM(AF42:AG42)</f>
        <v>47</v>
      </c>
      <c r="AF42" s="200">
        <v>17</v>
      </c>
      <c r="AG42" s="200">
        <v>30</v>
      </c>
      <c r="AH42" s="200">
        <v>2</v>
      </c>
      <c r="AI42" s="201">
        <v>1</v>
      </c>
      <c r="AJ42" s="200">
        <v>0</v>
      </c>
      <c r="AK42" s="201">
        <v>0</v>
      </c>
      <c r="AL42" s="200">
        <v>2</v>
      </c>
      <c r="AM42" s="111">
        <v>1</v>
      </c>
      <c r="AN42" s="200">
        <v>0</v>
      </c>
      <c r="AO42" s="201">
        <v>0</v>
      </c>
      <c r="AP42" s="200">
        <v>0</v>
      </c>
      <c r="AQ42" s="201">
        <v>0</v>
      </c>
      <c r="AR42" s="200">
        <v>13</v>
      </c>
      <c r="AS42" s="200">
        <v>20</v>
      </c>
      <c r="AT42" s="200">
        <v>2</v>
      </c>
      <c r="AU42" s="201">
        <v>1</v>
      </c>
      <c r="AV42" s="201">
        <v>0</v>
      </c>
      <c r="AW42" s="201">
        <v>1</v>
      </c>
      <c r="AX42" s="111">
        <v>0</v>
      </c>
      <c r="AY42" s="111">
        <v>4</v>
      </c>
      <c r="AZ42" s="201">
        <v>8</v>
      </c>
      <c r="BA42" s="111">
        <f t="shared" ref="BA42:BA48" si="124">BB42+BC42</f>
        <v>7</v>
      </c>
      <c r="BB42" s="111">
        <v>4</v>
      </c>
      <c r="BC42" s="111">
        <v>3</v>
      </c>
      <c r="BD42" s="111">
        <v>1</v>
      </c>
      <c r="BE42" s="111">
        <v>2</v>
      </c>
      <c r="BF42" s="201">
        <v>0</v>
      </c>
      <c r="BG42" s="111">
        <v>0</v>
      </c>
      <c r="BH42" s="111">
        <v>3</v>
      </c>
      <c r="BI42" s="111">
        <v>1</v>
      </c>
      <c r="BJ42" s="170"/>
      <c r="BK42" s="199"/>
      <c r="BL42" s="110" t="s">
        <v>183</v>
      </c>
      <c r="BM42" s="111">
        <v>7</v>
      </c>
      <c r="BN42" s="111">
        <v>14</v>
      </c>
      <c r="BO42" s="51"/>
    </row>
    <row r="43" spans="1:67" s="69" customFormat="1" ht="18" customHeight="1" x14ac:dyDescent="0.2">
      <c r="A43" s="107"/>
      <c r="B43" s="96" t="s">
        <v>51</v>
      </c>
      <c r="C43" s="183">
        <v>3</v>
      </c>
      <c r="D43" s="183">
        <v>3</v>
      </c>
      <c r="E43" s="127">
        <v>0</v>
      </c>
      <c r="F43" s="183">
        <v>35</v>
      </c>
      <c r="G43" s="183">
        <f t="shared" si="116"/>
        <v>617</v>
      </c>
      <c r="H43" s="183">
        <v>307</v>
      </c>
      <c r="I43" s="183">
        <v>310</v>
      </c>
      <c r="J43" s="183">
        <f t="shared" si="117"/>
        <v>88</v>
      </c>
      <c r="K43" s="183">
        <v>44</v>
      </c>
      <c r="L43" s="183">
        <v>44</v>
      </c>
      <c r="M43" s="183">
        <f t="shared" si="118"/>
        <v>90</v>
      </c>
      <c r="N43" s="183">
        <v>51</v>
      </c>
      <c r="O43" s="183">
        <v>39</v>
      </c>
      <c r="P43" s="183">
        <f t="shared" si="119"/>
        <v>99</v>
      </c>
      <c r="Q43" s="183">
        <v>43</v>
      </c>
      <c r="R43" s="183">
        <v>56</v>
      </c>
      <c r="S43" s="183">
        <f t="shared" si="120"/>
        <v>110</v>
      </c>
      <c r="T43" s="183">
        <v>53</v>
      </c>
      <c r="U43" s="183">
        <v>57</v>
      </c>
      <c r="V43" s="183">
        <f t="shared" si="121"/>
        <v>105</v>
      </c>
      <c r="W43" s="183">
        <v>51</v>
      </c>
      <c r="X43" s="183">
        <v>54</v>
      </c>
      <c r="Y43" s="183">
        <f t="shared" si="122"/>
        <v>125</v>
      </c>
      <c r="Z43" s="183">
        <v>65</v>
      </c>
      <c r="AA43" s="183">
        <v>60</v>
      </c>
      <c r="AB43" s="170"/>
      <c r="AC43" s="107"/>
      <c r="AD43" s="96" t="s">
        <v>51</v>
      </c>
      <c r="AE43" s="183">
        <f t="shared" si="123"/>
        <v>55</v>
      </c>
      <c r="AF43" s="183">
        <v>20</v>
      </c>
      <c r="AG43" s="183">
        <v>35</v>
      </c>
      <c r="AH43" s="183">
        <v>3</v>
      </c>
      <c r="AI43" s="98">
        <v>0</v>
      </c>
      <c r="AJ43" s="183">
        <v>0</v>
      </c>
      <c r="AK43" s="98">
        <v>0</v>
      </c>
      <c r="AL43" s="183">
        <v>3</v>
      </c>
      <c r="AM43" s="98">
        <v>0</v>
      </c>
      <c r="AN43" s="183">
        <v>0</v>
      </c>
      <c r="AO43" s="98">
        <v>0</v>
      </c>
      <c r="AP43" s="183">
        <v>0</v>
      </c>
      <c r="AQ43" s="98">
        <v>0</v>
      </c>
      <c r="AR43" s="183">
        <v>14</v>
      </c>
      <c r="AS43" s="183">
        <v>29</v>
      </c>
      <c r="AT43" s="183">
        <v>3</v>
      </c>
      <c r="AU43" s="127">
        <v>0</v>
      </c>
      <c r="AV43" s="127">
        <v>0</v>
      </c>
      <c r="AW43" s="127">
        <v>0</v>
      </c>
      <c r="AX43" s="127">
        <v>0</v>
      </c>
      <c r="AY43" s="98">
        <v>3</v>
      </c>
      <c r="AZ43" s="98">
        <v>2</v>
      </c>
      <c r="BA43" s="98">
        <f t="shared" si="124"/>
        <v>8</v>
      </c>
      <c r="BB43" s="98">
        <v>4</v>
      </c>
      <c r="BC43" s="98">
        <v>4</v>
      </c>
      <c r="BD43" s="98">
        <v>0</v>
      </c>
      <c r="BE43" s="98">
        <v>3</v>
      </c>
      <c r="BF43" s="127">
        <v>0</v>
      </c>
      <c r="BG43" s="98">
        <v>0</v>
      </c>
      <c r="BH43" s="98">
        <v>4</v>
      </c>
      <c r="BI43" s="98">
        <v>1</v>
      </c>
      <c r="BJ43" s="170"/>
      <c r="BK43" s="107"/>
      <c r="BL43" s="96" t="s">
        <v>51</v>
      </c>
      <c r="BM43" s="98">
        <v>9</v>
      </c>
      <c r="BN43" s="98">
        <v>35</v>
      </c>
      <c r="BO43" s="12"/>
    </row>
    <row r="44" spans="1:67" s="69" customFormat="1" ht="18" customHeight="1" x14ac:dyDescent="0.2">
      <c r="A44" s="107"/>
      <c r="B44" s="96" t="s">
        <v>52</v>
      </c>
      <c r="C44" s="183">
        <v>3</v>
      </c>
      <c r="D44" s="183">
        <v>3</v>
      </c>
      <c r="E44" s="127">
        <v>0</v>
      </c>
      <c r="F44" s="183">
        <v>32</v>
      </c>
      <c r="G44" s="183">
        <f t="shared" si="116"/>
        <v>591</v>
      </c>
      <c r="H44" s="183">
        <v>302</v>
      </c>
      <c r="I44" s="183">
        <v>289</v>
      </c>
      <c r="J44" s="183">
        <f t="shared" si="117"/>
        <v>100</v>
      </c>
      <c r="K44" s="183">
        <v>49</v>
      </c>
      <c r="L44" s="183">
        <v>51</v>
      </c>
      <c r="M44" s="183">
        <f t="shared" si="118"/>
        <v>99</v>
      </c>
      <c r="N44" s="183">
        <v>46</v>
      </c>
      <c r="O44" s="183">
        <v>53</v>
      </c>
      <c r="P44" s="183">
        <f t="shared" si="119"/>
        <v>107</v>
      </c>
      <c r="Q44" s="183">
        <v>59</v>
      </c>
      <c r="R44" s="183">
        <v>48</v>
      </c>
      <c r="S44" s="183">
        <f t="shared" si="120"/>
        <v>98</v>
      </c>
      <c r="T44" s="183">
        <v>48</v>
      </c>
      <c r="U44" s="183">
        <v>50</v>
      </c>
      <c r="V44" s="183">
        <f t="shared" si="121"/>
        <v>105</v>
      </c>
      <c r="W44" s="183">
        <v>58</v>
      </c>
      <c r="X44" s="183">
        <v>47</v>
      </c>
      <c r="Y44" s="183">
        <f t="shared" si="122"/>
        <v>82</v>
      </c>
      <c r="Z44" s="183">
        <v>42</v>
      </c>
      <c r="AA44" s="183">
        <v>40</v>
      </c>
      <c r="AB44" s="170"/>
      <c r="AC44" s="107"/>
      <c r="AD44" s="96" t="s">
        <v>52</v>
      </c>
      <c r="AE44" s="183">
        <f t="shared" si="123"/>
        <v>50</v>
      </c>
      <c r="AF44" s="183">
        <v>13</v>
      </c>
      <c r="AG44" s="183">
        <v>37</v>
      </c>
      <c r="AH44" s="183">
        <v>2</v>
      </c>
      <c r="AI44" s="127">
        <v>1</v>
      </c>
      <c r="AJ44" s="183">
        <v>0</v>
      </c>
      <c r="AK44" s="127">
        <v>0</v>
      </c>
      <c r="AL44" s="183">
        <v>2</v>
      </c>
      <c r="AM44" s="98">
        <v>1</v>
      </c>
      <c r="AN44" s="183">
        <v>0</v>
      </c>
      <c r="AO44" s="127">
        <v>0</v>
      </c>
      <c r="AP44" s="183">
        <v>0</v>
      </c>
      <c r="AQ44" s="127">
        <v>0</v>
      </c>
      <c r="AR44" s="183">
        <v>9</v>
      </c>
      <c r="AS44" s="183">
        <v>29</v>
      </c>
      <c r="AT44" s="183">
        <v>3</v>
      </c>
      <c r="AU44" s="127">
        <v>1</v>
      </c>
      <c r="AV44" s="127">
        <v>0</v>
      </c>
      <c r="AW44" s="127">
        <v>0</v>
      </c>
      <c r="AX44" s="98">
        <v>0</v>
      </c>
      <c r="AY44" s="98">
        <v>2</v>
      </c>
      <c r="AZ44" s="127">
        <v>3</v>
      </c>
      <c r="BA44" s="98">
        <f t="shared" si="124"/>
        <v>7</v>
      </c>
      <c r="BB44" s="98">
        <v>0</v>
      </c>
      <c r="BC44" s="98">
        <v>7</v>
      </c>
      <c r="BD44" s="98">
        <v>0</v>
      </c>
      <c r="BE44" s="98">
        <v>3</v>
      </c>
      <c r="BF44" s="127">
        <v>0</v>
      </c>
      <c r="BG44" s="127">
        <v>0</v>
      </c>
      <c r="BH44" s="98">
        <v>0</v>
      </c>
      <c r="BI44" s="98">
        <v>4</v>
      </c>
      <c r="BJ44" s="170"/>
      <c r="BK44" s="107"/>
      <c r="BL44" s="96" t="s">
        <v>52</v>
      </c>
      <c r="BM44" s="98">
        <v>9</v>
      </c>
      <c r="BN44" s="98">
        <v>23</v>
      </c>
      <c r="BO44" s="51"/>
    </row>
    <row r="45" spans="1:67" s="69" customFormat="1" ht="18" customHeight="1" x14ac:dyDescent="0.2">
      <c r="A45" s="107"/>
      <c r="B45" s="96" t="s">
        <v>53</v>
      </c>
      <c r="C45" s="183">
        <v>1</v>
      </c>
      <c r="D45" s="183">
        <v>1</v>
      </c>
      <c r="E45" s="127">
        <v>0</v>
      </c>
      <c r="F45" s="183">
        <v>8</v>
      </c>
      <c r="G45" s="183">
        <f t="shared" si="116"/>
        <v>158</v>
      </c>
      <c r="H45" s="183">
        <v>88</v>
      </c>
      <c r="I45" s="183">
        <v>70</v>
      </c>
      <c r="J45" s="183">
        <f t="shared" si="117"/>
        <v>18</v>
      </c>
      <c r="K45" s="183">
        <v>8</v>
      </c>
      <c r="L45" s="183">
        <v>10</v>
      </c>
      <c r="M45" s="183">
        <f t="shared" si="118"/>
        <v>29</v>
      </c>
      <c r="N45" s="183">
        <v>17</v>
      </c>
      <c r="O45" s="183">
        <v>12</v>
      </c>
      <c r="P45" s="183">
        <f t="shared" si="119"/>
        <v>26</v>
      </c>
      <c r="Q45" s="183">
        <v>17</v>
      </c>
      <c r="R45" s="183">
        <v>9</v>
      </c>
      <c r="S45" s="183">
        <f t="shared" si="120"/>
        <v>31</v>
      </c>
      <c r="T45" s="183">
        <v>15</v>
      </c>
      <c r="U45" s="183">
        <v>16</v>
      </c>
      <c r="V45" s="183">
        <f t="shared" si="121"/>
        <v>24</v>
      </c>
      <c r="W45" s="183">
        <v>15</v>
      </c>
      <c r="X45" s="183">
        <v>9</v>
      </c>
      <c r="Y45" s="183">
        <f t="shared" si="122"/>
        <v>30</v>
      </c>
      <c r="Z45" s="183">
        <v>16</v>
      </c>
      <c r="AA45" s="183">
        <v>14</v>
      </c>
      <c r="AB45" s="170"/>
      <c r="AC45" s="107"/>
      <c r="AD45" s="96" t="s">
        <v>53</v>
      </c>
      <c r="AE45" s="183">
        <f t="shared" si="123"/>
        <v>17</v>
      </c>
      <c r="AF45" s="183">
        <v>9</v>
      </c>
      <c r="AG45" s="183">
        <v>8</v>
      </c>
      <c r="AH45" s="183">
        <v>1</v>
      </c>
      <c r="AI45" s="127">
        <v>0</v>
      </c>
      <c r="AJ45" s="183">
        <v>0</v>
      </c>
      <c r="AK45" s="127">
        <v>0</v>
      </c>
      <c r="AL45" s="183">
        <v>2</v>
      </c>
      <c r="AM45" s="98">
        <v>0</v>
      </c>
      <c r="AN45" s="183">
        <v>0</v>
      </c>
      <c r="AO45" s="127">
        <v>0</v>
      </c>
      <c r="AP45" s="183">
        <v>0</v>
      </c>
      <c r="AQ45" s="127">
        <v>0</v>
      </c>
      <c r="AR45" s="183">
        <v>6</v>
      </c>
      <c r="AS45" s="183">
        <v>5</v>
      </c>
      <c r="AT45" s="183">
        <v>1</v>
      </c>
      <c r="AU45" s="98">
        <v>0</v>
      </c>
      <c r="AV45" s="127">
        <v>0</v>
      </c>
      <c r="AW45" s="127">
        <v>1</v>
      </c>
      <c r="AX45" s="98">
        <v>0</v>
      </c>
      <c r="AY45" s="98">
        <v>1</v>
      </c>
      <c r="AZ45" s="98">
        <v>0</v>
      </c>
      <c r="BA45" s="98">
        <f t="shared" si="124"/>
        <v>7</v>
      </c>
      <c r="BB45" s="98">
        <v>3</v>
      </c>
      <c r="BC45" s="98">
        <v>4</v>
      </c>
      <c r="BD45" s="127">
        <v>0</v>
      </c>
      <c r="BE45" s="98">
        <v>1</v>
      </c>
      <c r="BF45" s="127">
        <v>0</v>
      </c>
      <c r="BG45" s="127">
        <v>0</v>
      </c>
      <c r="BH45" s="98">
        <v>3</v>
      </c>
      <c r="BI45" s="98">
        <v>3</v>
      </c>
      <c r="BJ45" s="170"/>
      <c r="BK45" s="107"/>
      <c r="BL45" s="96" t="s">
        <v>53</v>
      </c>
      <c r="BM45" s="127">
        <v>2</v>
      </c>
      <c r="BN45" s="127">
        <v>4</v>
      </c>
      <c r="BO45" s="51"/>
    </row>
    <row r="46" spans="1:67" s="69" customFormat="1" ht="18" customHeight="1" x14ac:dyDescent="0.2">
      <c r="A46" s="107"/>
      <c r="B46" s="96" t="s">
        <v>54</v>
      </c>
      <c r="C46" s="183">
        <v>3</v>
      </c>
      <c r="D46" s="183">
        <v>3</v>
      </c>
      <c r="E46" s="127">
        <v>0</v>
      </c>
      <c r="F46" s="183">
        <v>36</v>
      </c>
      <c r="G46" s="183">
        <f t="shared" si="116"/>
        <v>733</v>
      </c>
      <c r="H46" s="183">
        <v>367</v>
      </c>
      <c r="I46" s="183">
        <v>366</v>
      </c>
      <c r="J46" s="183">
        <f t="shared" si="117"/>
        <v>127</v>
      </c>
      <c r="K46" s="183">
        <v>58</v>
      </c>
      <c r="L46" s="183">
        <v>69</v>
      </c>
      <c r="M46" s="183">
        <f t="shared" si="118"/>
        <v>121</v>
      </c>
      <c r="N46" s="183">
        <v>63</v>
      </c>
      <c r="O46" s="183">
        <v>58</v>
      </c>
      <c r="P46" s="183">
        <f t="shared" si="119"/>
        <v>116</v>
      </c>
      <c r="Q46" s="183">
        <v>58</v>
      </c>
      <c r="R46" s="183">
        <v>58</v>
      </c>
      <c r="S46" s="183">
        <f t="shared" si="120"/>
        <v>124</v>
      </c>
      <c r="T46" s="183">
        <v>69</v>
      </c>
      <c r="U46" s="183">
        <v>55</v>
      </c>
      <c r="V46" s="183">
        <f t="shared" si="121"/>
        <v>110</v>
      </c>
      <c r="W46" s="183">
        <v>53</v>
      </c>
      <c r="X46" s="183">
        <v>57</v>
      </c>
      <c r="Y46" s="183">
        <f t="shared" si="122"/>
        <v>135</v>
      </c>
      <c r="Z46" s="183">
        <v>66</v>
      </c>
      <c r="AA46" s="183">
        <v>69</v>
      </c>
      <c r="AB46" s="170"/>
      <c r="AC46" s="107"/>
      <c r="AD46" s="96" t="s">
        <v>54</v>
      </c>
      <c r="AE46" s="183">
        <f t="shared" si="123"/>
        <v>54</v>
      </c>
      <c r="AF46" s="183">
        <v>18</v>
      </c>
      <c r="AG46" s="183">
        <v>36</v>
      </c>
      <c r="AH46" s="183">
        <v>3</v>
      </c>
      <c r="AI46" s="98">
        <v>0</v>
      </c>
      <c r="AJ46" s="183">
        <v>0</v>
      </c>
      <c r="AK46" s="98">
        <v>0</v>
      </c>
      <c r="AL46" s="183">
        <v>1</v>
      </c>
      <c r="AM46" s="98">
        <v>2</v>
      </c>
      <c r="AN46" s="183">
        <v>0</v>
      </c>
      <c r="AO46" s="98">
        <v>0</v>
      </c>
      <c r="AP46" s="183">
        <v>0</v>
      </c>
      <c r="AQ46" s="98">
        <v>0</v>
      </c>
      <c r="AR46" s="183">
        <v>13</v>
      </c>
      <c r="AS46" s="183">
        <v>27</v>
      </c>
      <c r="AT46" s="183">
        <v>3</v>
      </c>
      <c r="AU46" s="127">
        <v>0</v>
      </c>
      <c r="AV46" s="127">
        <v>0</v>
      </c>
      <c r="AW46" s="127">
        <v>0</v>
      </c>
      <c r="AX46" s="98">
        <v>1</v>
      </c>
      <c r="AY46" s="98">
        <v>4</v>
      </c>
      <c r="AZ46" s="127">
        <v>1</v>
      </c>
      <c r="BA46" s="98">
        <f t="shared" si="124"/>
        <v>3</v>
      </c>
      <c r="BB46" s="98">
        <v>0</v>
      </c>
      <c r="BC46" s="98">
        <v>3</v>
      </c>
      <c r="BD46" s="127">
        <v>0</v>
      </c>
      <c r="BE46" s="98">
        <v>3</v>
      </c>
      <c r="BF46" s="127">
        <v>0</v>
      </c>
      <c r="BG46" s="127">
        <v>0</v>
      </c>
      <c r="BH46" s="98">
        <v>0</v>
      </c>
      <c r="BI46" s="98">
        <v>0</v>
      </c>
      <c r="BJ46" s="170"/>
      <c r="BK46" s="107"/>
      <c r="BL46" s="96" t="s">
        <v>54</v>
      </c>
      <c r="BM46" s="98">
        <v>8</v>
      </c>
      <c r="BN46" s="98">
        <v>26</v>
      </c>
      <c r="BO46" s="12"/>
    </row>
    <row r="47" spans="1:67" s="69" customFormat="1" ht="18" customHeight="1" x14ac:dyDescent="0.2">
      <c r="A47" s="107"/>
      <c r="B47" s="96" t="s">
        <v>184</v>
      </c>
      <c r="C47" s="183">
        <v>4</v>
      </c>
      <c r="D47" s="183">
        <v>4</v>
      </c>
      <c r="E47" s="127">
        <v>0</v>
      </c>
      <c r="F47" s="183">
        <v>32</v>
      </c>
      <c r="G47" s="183">
        <f t="shared" si="116"/>
        <v>445</v>
      </c>
      <c r="H47" s="183">
        <v>242</v>
      </c>
      <c r="I47" s="183">
        <v>203</v>
      </c>
      <c r="J47" s="183">
        <f t="shared" si="117"/>
        <v>61</v>
      </c>
      <c r="K47" s="183">
        <v>39</v>
      </c>
      <c r="L47" s="183">
        <v>22</v>
      </c>
      <c r="M47" s="183">
        <f t="shared" si="118"/>
        <v>74</v>
      </c>
      <c r="N47" s="183">
        <v>46</v>
      </c>
      <c r="O47" s="183">
        <v>28</v>
      </c>
      <c r="P47" s="183">
        <f t="shared" si="119"/>
        <v>75</v>
      </c>
      <c r="Q47" s="183">
        <v>35</v>
      </c>
      <c r="R47" s="183">
        <v>40</v>
      </c>
      <c r="S47" s="183">
        <f t="shared" si="120"/>
        <v>82</v>
      </c>
      <c r="T47" s="183">
        <v>44</v>
      </c>
      <c r="U47" s="183">
        <v>38</v>
      </c>
      <c r="V47" s="183">
        <f t="shared" si="121"/>
        <v>74</v>
      </c>
      <c r="W47" s="183">
        <v>33</v>
      </c>
      <c r="X47" s="183">
        <v>41</v>
      </c>
      <c r="Y47" s="183">
        <f t="shared" si="122"/>
        <v>79</v>
      </c>
      <c r="Z47" s="183">
        <v>45</v>
      </c>
      <c r="AA47" s="183">
        <v>34</v>
      </c>
      <c r="AB47" s="170"/>
      <c r="AC47" s="107"/>
      <c r="AD47" s="96" t="s">
        <v>184</v>
      </c>
      <c r="AE47" s="183">
        <f t="shared" si="123"/>
        <v>54</v>
      </c>
      <c r="AF47" s="183">
        <v>26</v>
      </c>
      <c r="AG47" s="183">
        <v>28</v>
      </c>
      <c r="AH47" s="183">
        <v>4</v>
      </c>
      <c r="AI47" s="98">
        <v>0</v>
      </c>
      <c r="AJ47" s="183">
        <v>0</v>
      </c>
      <c r="AK47" s="98">
        <v>0</v>
      </c>
      <c r="AL47" s="183">
        <v>4</v>
      </c>
      <c r="AM47" s="98">
        <v>0</v>
      </c>
      <c r="AN47" s="183">
        <v>0</v>
      </c>
      <c r="AO47" s="98">
        <v>0</v>
      </c>
      <c r="AP47" s="183">
        <v>0</v>
      </c>
      <c r="AQ47" s="98">
        <v>0</v>
      </c>
      <c r="AR47" s="183">
        <v>17</v>
      </c>
      <c r="AS47" s="183">
        <v>23</v>
      </c>
      <c r="AT47" s="183">
        <v>4</v>
      </c>
      <c r="AU47" s="98">
        <v>0</v>
      </c>
      <c r="AV47" s="127">
        <v>0</v>
      </c>
      <c r="AW47" s="127">
        <v>0</v>
      </c>
      <c r="AX47" s="127">
        <v>1</v>
      </c>
      <c r="AY47" s="98">
        <v>1</v>
      </c>
      <c r="AZ47" s="98">
        <v>1</v>
      </c>
      <c r="BA47" s="98">
        <f t="shared" si="124"/>
        <v>17</v>
      </c>
      <c r="BB47" s="98">
        <v>1</v>
      </c>
      <c r="BC47" s="98">
        <v>16</v>
      </c>
      <c r="BD47" s="98">
        <v>1</v>
      </c>
      <c r="BE47" s="98">
        <v>4</v>
      </c>
      <c r="BF47" s="127">
        <v>0</v>
      </c>
      <c r="BG47" s="98">
        <v>0</v>
      </c>
      <c r="BH47" s="98">
        <v>0</v>
      </c>
      <c r="BI47" s="98">
        <v>12</v>
      </c>
      <c r="BJ47" s="170"/>
      <c r="BK47" s="107"/>
      <c r="BL47" s="96" t="s">
        <v>184</v>
      </c>
      <c r="BM47" s="98">
        <v>7</v>
      </c>
      <c r="BN47" s="98">
        <v>12</v>
      </c>
      <c r="BO47" s="12"/>
    </row>
    <row r="48" spans="1:67" s="69" customFormat="1" ht="18" customHeight="1" x14ac:dyDescent="0.2">
      <c r="A48" s="121"/>
      <c r="B48" s="115" t="s">
        <v>170</v>
      </c>
      <c r="C48" s="185">
        <v>5</v>
      </c>
      <c r="D48" s="185">
        <v>5</v>
      </c>
      <c r="E48" s="117">
        <v>0</v>
      </c>
      <c r="F48" s="185">
        <v>62</v>
      </c>
      <c r="G48" s="185">
        <f t="shared" si="116"/>
        <v>1396</v>
      </c>
      <c r="H48" s="185">
        <v>699</v>
      </c>
      <c r="I48" s="185">
        <v>697</v>
      </c>
      <c r="J48" s="185">
        <f t="shared" si="117"/>
        <v>208</v>
      </c>
      <c r="K48" s="185">
        <v>98</v>
      </c>
      <c r="L48" s="185">
        <v>110</v>
      </c>
      <c r="M48" s="185">
        <f t="shared" si="118"/>
        <v>254</v>
      </c>
      <c r="N48" s="185">
        <v>121</v>
      </c>
      <c r="O48" s="185">
        <v>133</v>
      </c>
      <c r="P48" s="185">
        <f t="shared" si="119"/>
        <v>230</v>
      </c>
      <c r="Q48" s="185">
        <v>118</v>
      </c>
      <c r="R48" s="185">
        <v>112</v>
      </c>
      <c r="S48" s="185">
        <f t="shared" si="120"/>
        <v>224</v>
      </c>
      <c r="T48" s="185">
        <v>117</v>
      </c>
      <c r="U48" s="185">
        <v>107</v>
      </c>
      <c r="V48" s="185">
        <f t="shared" si="121"/>
        <v>238</v>
      </c>
      <c r="W48" s="185">
        <v>124</v>
      </c>
      <c r="X48" s="185">
        <v>114</v>
      </c>
      <c r="Y48" s="185">
        <f t="shared" si="122"/>
        <v>242</v>
      </c>
      <c r="Z48" s="185">
        <v>121</v>
      </c>
      <c r="AA48" s="185">
        <v>121</v>
      </c>
      <c r="AB48" s="170"/>
      <c r="AC48" s="121"/>
      <c r="AD48" s="115" t="s">
        <v>170</v>
      </c>
      <c r="AE48" s="185">
        <f t="shared" si="123"/>
        <v>95</v>
      </c>
      <c r="AF48" s="185">
        <v>33</v>
      </c>
      <c r="AG48" s="185">
        <v>62</v>
      </c>
      <c r="AH48" s="185">
        <v>4</v>
      </c>
      <c r="AI48" s="117">
        <v>1</v>
      </c>
      <c r="AJ48" s="185">
        <v>0</v>
      </c>
      <c r="AK48" s="117">
        <v>0</v>
      </c>
      <c r="AL48" s="185">
        <v>4</v>
      </c>
      <c r="AM48" s="117">
        <v>1</v>
      </c>
      <c r="AN48" s="185">
        <v>0</v>
      </c>
      <c r="AO48" s="117">
        <v>0</v>
      </c>
      <c r="AP48" s="185">
        <v>0</v>
      </c>
      <c r="AQ48" s="117">
        <v>0</v>
      </c>
      <c r="AR48" s="185">
        <v>23</v>
      </c>
      <c r="AS48" s="185">
        <v>46</v>
      </c>
      <c r="AT48" s="185">
        <v>5</v>
      </c>
      <c r="AU48" s="117">
        <v>1</v>
      </c>
      <c r="AV48" s="186">
        <v>0</v>
      </c>
      <c r="AW48" s="186">
        <v>0</v>
      </c>
      <c r="AX48" s="186">
        <v>2</v>
      </c>
      <c r="AY48" s="117">
        <v>8</v>
      </c>
      <c r="AZ48" s="117">
        <v>3</v>
      </c>
      <c r="BA48" s="117">
        <f t="shared" si="124"/>
        <v>14</v>
      </c>
      <c r="BB48" s="117">
        <v>7</v>
      </c>
      <c r="BC48" s="117">
        <v>7</v>
      </c>
      <c r="BD48" s="117">
        <v>1</v>
      </c>
      <c r="BE48" s="117">
        <v>4</v>
      </c>
      <c r="BF48" s="186">
        <v>0</v>
      </c>
      <c r="BG48" s="117">
        <v>0</v>
      </c>
      <c r="BH48" s="117">
        <v>6</v>
      </c>
      <c r="BI48" s="117">
        <v>3</v>
      </c>
      <c r="BJ48" s="170"/>
      <c r="BK48" s="121"/>
      <c r="BL48" s="115" t="s">
        <v>170</v>
      </c>
      <c r="BM48" s="117">
        <v>11</v>
      </c>
      <c r="BN48" s="117">
        <v>37</v>
      </c>
      <c r="BO48" s="12"/>
    </row>
    <row r="49" spans="1:72" s="9" customFormat="1" ht="18" customHeight="1" x14ac:dyDescent="0.2">
      <c r="A49" s="476" t="s">
        <v>182</v>
      </c>
      <c r="B49" s="479"/>
      <c r="C49" s="198">
        <f>SUM(C50:C53)</f>
        <v>6</v>
      </c>
      <c r="D49" s="198">
        <f>SUM(D50:D53)</f>
        <v>6</v>
      </c>
      <c r="E49" s="198">
        <v>0</v>
      </c>
      <c r="F49" s="198">
        <f>SUM(F50:F53)</f>
        <v>43</v>
      </c>
      <c r="G49" s="198">
        <f t="shared" ref="G49:AA49" si="125">SUM(G50:G53)</f>
        <v>627</v>
      </c>
      <c r="H49" s="198">
        <f t="shared" si="125"/>
        <v>317</v>
      </c>
      <c r="I49" s="198">
        <f t="shared" si="125"/>
        <v>310</v>
      </c>
      <c r="J49" s="198">
        <f t="shared" ref="J49" si="126">SUM(J50:J53)</f>
        <v>83</v>
      </c>
      <c r="K49" s="198">
        <f t="shared" si="125"/>
        <v>41</v>
      </c>
      <c r="L49" s="198">
        <f t="shared" si="125"/>
        <v>42</v>
      </c>
      <c r="M49" s="198">
        <f t="shared" ref="M49" si="127">SUM(M50:M53)</f>
        <v>93</v>
      </c>
      <c r="N49" s="198">
        <f t="shared" si="125"/>
        <v>43</v>
      </c>
      <c r="O49" s="198">
        <f t="shared" si="125"/>
        <v>50</v>
      </c>
      <c r="P49" s="198">
        <f t="shared" ref="P49" si="128">SUM(P50:P53)</f>
        <v>106</v>
      </c>
      <c r="Q49" s="198">
        <f t="shared" si="125"/>
        <v>45</v>
      </c>
      <c r="R49" s="198">
        <f t="shared" si="125"/>
        <v>61</v>
      </c>
      <c r="S49" s="198">
        <f t="shared" ref="S49" si="129">SUM(S50:S53)</f>
        <v>111</v>
      </c>
      <c r="T49" s="198">
        <f t="shared" si="125"/>
        <v>60</v>
      </c>
      <c r="U49" s="198">
        <f t="shared" si="125"/>
        <v>51</v>
      </c>
      <c r="V49" s="198">
        <f t="shared" ref="V49" si="130">SUM(V50:V53)</f>
        <v>101</v>
      </c>
      <c r="W49" s="198">
        <f t="shared" si="125"/>
        <v>58</v>
      </c>
      <c r="X49" s="198">
        <f t="shared" si="125"/>
        <v>43</v>
      </c>
      <c r="Y49" s="198">
        <f t="shared" ref="Y49" si="131">SUM(Y50:Y53)</f>
        <v>133</v>
      </c>
      <c r="Z49" s="198">
        <f t="shared" si="125"/>
        <v>70</v>
      </c>
      <c r="AA49" s="198">
        <f t="shared" si="125"/>
        <v>63</v>
      </c>
      <c r="AB49" s="179"/>
      <c r="AC49" s="476" t="s">
        <v>182</v>
      </c>
      <c r="AD49" s="476"/>
      <c r="AE49" s="198">
        <f>SUM(AE50:AE53)</f>
        <v>72</v>
      </c>
      <c r="AF49" s="198">
        <f t="shared" ref="AF49:BI49" si="132">SUM(AF50:AF53)</f>
        <v>28</v>
      </c>
      <c r="AG49" s="198">
        <f t="shared" si="132"/>
        <v>44</v>
      </c>
      <c r="AH49" s="198">
        <f t="shared" si="132"/>
        <v>4</v>
      </c>
      <c r="AI49" s="198">
        <f t="shared" si="132"/>
        <v>1</v>
      </c>
      <c r="AJ49" s="198">
        <f>SUM(AJ50:AJ53)</f>
        <v>0</v>
      </c>
      <c r="AK49" s="198">
        <f>SUM(AK50:AK53)</f>
        <v>0</v>
      </c>
      <c r="AL49" s="198">
        <f t="shared" si="132"/>
        <v>5</v>
      </c>
      <c r="AM49" s="198">
        <f t="shared" si="132"/>
        <v>0</v>
      </c>
      <c r="AN49" s="198">
        <f>SUM(AN50:AN53)</f>
        <v>0</v>
      </c>
      <c r="AO49" s="198">
        <f>SUM(AO50:AO53)</f>
        <v>0</v>
      </c>
      <c r="AP49" s="198">
        <f>SUM(AP50:AP53)</f>
        <v>0</v>
      </c>
      <c r="AQ49" s="198">
        <f>SUM(AQ50:AQ53)</f>
        <v>0</v>
      </c>
      <c r="AR49" s="198">
        <f t="shared" si="132"/>
        <v>15</v>
      </c>
      <c r="AS49" s="198">
        <f t="shared" si="132"/>
        <v>30</v>
      </c>
      <c r="AT49" s="198">
        <f t="shared" si="132"/>
        <v>3</v>
      </c>
      <c r="AU49" s="198">
        <f t="shared" si="132"/>
        <v>2</v>
      </c>
      <c r="AV49" s="198">
        <f t="shared" si="132"/>
        <v>0</v>
      </c>
      <c r="AW49" s="198">
        <f t="shared" si="132"/>
        <v>1</v>
      </c>
      <c r="AX49" s="198">
        <f t="shared" si="132"/>
        <v>4</v>
      </c>
      <c r="AY49" s="198">
        <f t="shared" si="132"/>
        <v>7</v>
      </c>
      <c r="AZ49" s="198">
        <f t="shared" si="132"/>
        <v>2</v>
      </c>
      <c r="BA49" s="198">
        <f t="shared" si="132"/>
        <v>12</v>
      </c>
      <c r="BB49" s="198">
        <f t="shared" si="132"/>
        <v>6</v>
      </c>
      <c r="BC49" s="198">
        <f t="shared" si="132"/>
        <v>6</v>
      </c>
      <c r="BD49" s="198">
        <f t="shared" si="132"/>
        <v>2</v>
      </c>
      <c r="BE49" s="198">
        <f t="shared" si="132"/>
        <v>3</v>
      </c>
      <c r="BF49" s="198">
        <f t="shared" si="132"/>
        <v>0</v>
      </c>
      <c r="BG49" s="198">
        <f t="shared" si="132"/>
        <v>0</v>
      </c>
      <c r="BH49" s="198">
        <f t="shared" si="132"/>
        <v>4</v>
      </c>
      <c r="BI49" s="198">
        <f t="shared" si="132"/>
        <v>3</v>
      </c>
      <c r="BJ49" s="179"/>
      <c r="BK49" s="476" t="s">
        <v>182</v>
      </c>
      <c r="BL49" s="476"/>
      <c r="BM49" s="103">
        <f t="shared" ref="BM49:BN49" si="133">SUM(BM50:BM53)</f>
        <v>9</v>
      </c>
      <c r="BN49" s="103">
        <f t="shared" si="133"/>
        <v>24</v>
      </c>
      <c r="BO49" s="50"/>
    </row>
    <row r="50" spans="1:72" s="69" customFormat="1" ht="18" customHeight="1" x14ac:dyDescent="0.2">
      <c r="A50" s="124"/>
      <c r="B50" s="110" t="s">
        <v>55</v>
      </c>
      <c r="C50" s="200">
        <v>2</v>
      </c>
      <c r="D50" s="200">
        <v>2</v>
      </c>
      <c r="E50" s="201">
        <v>0</v>
      </c>
      <c r="F50" s="200">
        <v>14</v>
      </c>
      <c r="G50" s="200">
        <f t="shared" ref="G50:G53" si="134">SUM(H50:I50)</f>
        <v>244</v>
      </c>
      <c r="H50" s="200">
        <v>125</v>
      </c>
      <c r="I50" s="200">
        <v>119</v>
      </c>
      <c r="J50" s="200">
        <f t="shared" ref="J50:J53" si="135">SUM(K50:L50)</f>
        <v>34</v>
      </c>
      <c r="K50" s="200">
        <v>16</v>
      </c>
      <c r="L50" s="200">
        <v>18</v>
      </c>
      <c r="M50" s="200">
        <f t="shared" ref="M50:M53" si="136">SUM(N50:O50)</f>
        <v>36</v>
      </c>
      <c r="N50" s="200">
        <v>17</v>
      </c>
      <c r="O50" s="200">
        <v>19</v>
      </c>
      <c r="P50" s="200">
        <f t="shared" ref="P50:P53" si="137">SUM(Q50:R50)</f>
        <v>38</v>
      </c>
      <c r="Q50" s="200">
        <v>14</v>
      </c>
      <c r="R50" s="200">
        <v>24</v>
      </c>
      <c r="S50" s="200">
        <f t="shared" ref="S50:S53" si="138">SUM(T50:U50)</f>
        <v>47</v>
      </c>
      <c r="T50" s="200">
        <v>28</v>
      </c>
      <c r="U50" s="200">
        <v>19</v>
      </c>
      <c r="V50" s="200">
        <f t="shared" ref="V50:V53" si="139">SUM(W50:X50)</f>
        <v>37</v>
      </c>
      <c r="W50" s="200">
        <v>19</v>
      </c>
      <c r="X50" s="200">
        <v>18</v>
      </c>
      <c r="Y50" s="200">
        <f t="shared" ref="Y50:Y53" si="140">SUM(Z50:AA50)</f>
        <v>52</v>
      </c>
      <c r="Z50" s="200">
        <v>31</v>
      </c>
      <c r="AA50" s="200">
        <v>21</v>
      </c>
      <c r="AB50" s="170"/>
      <c r="AC50" s="124"/>
      <c r="AD50" s="110" t="s">
        <v>55</v>
      </c>
      <c r="AE50" s="200">
        <f t="shared" ref="AE50:AE53" si="141">SUM(AF50:AG50)</f>
        <v>24</v>
      </c>
      <c r="AF50" s="200">
        <v>10</v>
      </c>
      <c r="AG50" s="200">
        <v>14</v>
      </c>
      <c r="AH50" s="200">
        <v>1</v>
      </c>
      <c r="AI50" s="201">
        <v>1</v>
      </c>
      <c r="AJ50" s="200">
        <v>0</v>
      </c>
      <c r="AK50" s="201">
        <v>0</v>
      </c>
      <c r="AL50" s="200">
        <v>2</v>
      </c>
      <c r="AM50" s="201">
        <v>0</v>
      </c>
      <c r="AN50" s="200">
        <v>0</v>
      </c>
      <c r="AO50" s="201">
        <v>0</v>
      </c>
      <c r="AP50" s="200">
        <v>0</v>
      </c>
      <c r="AQ50" s="201">
        <v>0</v>
      </c>
      <c r="AR50" s="200">
        <v>5</v>
      </c>
      <c r="AS50" s="200">
        <v>10</v>
      </c>
      <c r="AT50" s="200">
        <v>1</v>
      </c>
      <c r="AU50" s="201">
        <v>1</v>
      </c>
      <c r="AV50" s="201">
        <v>0</v>
      </c>
      <c r="AW50" s="201">
        <v>0</v>
      </c>
      <c r="AX50" s="201">
        <v>2</v>
      </c>
      <c r="AY50" s="111">
        <v>1</v>
      </c>
      <c r="AZ50" s="201">
        <v>0</v>
      </c>
      <c r="BA50" s="111">
        <f t="shared" ref="BA50:BA53" si="142">BB50+BC50</f>
        <v>4</v>
      </c>
      <c r="BB50" s="111">
        <v>1</v>
      </c>
      <c r="BC50" s="111">
        <v>3</v>
      </c>
      <c r="BD50" s="111">
        <v>0</v>
      </c>
      <c r="BE50" s="111">
        <v>2</v>
      </c>
      <c r="BF50" s="201">
        <v>0</v>
      </c>
      <c r="BG50" s="201">
        <v>0</v>
      </c>
      <c r="BH50" s="111">
        <v>1</v>
      </c>
      <c r="BI50" s="111">
        <v>1</v>
      </c>
      <c r="BJ50" s="170"/>
      <c r="BK50" s="124"/>
      <c r="BL50" s="110" t="s">
        <v>55</v>
      </c>
      <c r="BM50" s="111">
        <v>2</v>
      </c>
      <c r="BN50" s="111">
        <v>9</v>
      </c>
      <c r="BO50" s="12"/>
    </row>
    <row r="51" spans="1:72" s="69" customFormat="1" ht="18" customHeight="1" x14ac:dyDescent="0.2">
      <c r="A51" s="107"/>
      <c r="B51" s="96" t="s">
        <v>56</v>
      </c>
      <c r="C51" s="183">
        <v>1</v>
      </c>
      <c r="D51" s="183">
        <v>1</v>
      </c>
      <c r="E51" s="127">
        <v>0</v>
      </c>
      <c r="F51" s="183">
        <v>17</v>
      </c>
      <c r="G51" s="183">
        <f t="shared" si="134"/>
        <v>282</v>
      </c>
      <c r="H51" s="183">
        <v>142</v>
      </c>
      <c r="I51" s="183">
        <v>140</v>
      </c>
      <c r="J51" s="183">
        <f t="shared" si="135"/>
        <v>39</v>
      </c>
      <c r="K51" s="183">
        <v>18</v>
      </c>
      <c r="L51" s="183">
        <v>21</v>
      </c>
      <c r="M51" s="183">
        <f t="shared" si="136"/>
        <v>44</v>
      </c>
      <c r="N51" s="183">
        <v>22</v>
      </c>
      <c r="O51" s="183">
        <v>22</v>
      </c>
      <c r="P51" s="183">
        <f t="shared" si="137"/>
        <v>48</v>
      </c>
      <c r="Q51" s="183">
        <v>21</v>
      </c>
      <c r="R51" s="183">
        <v>27</v>
      </c>
      <c r="S51" s="183">
        <f t="shared" si="138"/>
        <v>46</v>
      </c>
      <c r="T51" s="183">
        <v>24</v>
      </c>
      <c r="U51" s="183">
        <v>22</v>
      </c>
      <c r="V51" s="183">
        <f t="shared" si="139"/>
        <v>47</v>
      </c>
      <c r="W51" s="183">
        <v>28</v>
      </c>
      <c r="X51" s="183">
        <v>19</v>
      </c>
      <c r="Y51" s="183">
        <f t="shared" si="140"/>
        <v>58</v>
      </c>
      <c r="Z51" s="183">
        <v>29</v>
      </c>
      <c r="AA51" s="183">
        <v>29</v>
      </c>
      <c r="AB51" s="170"/>
      <c r="AC51" s="107"/>
      <c r="AD51" s="96" t="s">
        <v>56</v>
      </c>
      <c r="AE51" s="183">
        <f t="shared" si="141"/>
        <v>28</v>
      </c>
      <c r="AF51" s="183">
        <v>10</v>
      </c>
      <c r="AG51" s="183">
        <v>18</v>
      </c>
      <c r="AH51" s="183">
        <v>1</v>
      </c>
      <c r="AI51" s="127">
        <v>0</v>
      </c>
      <c r="AJ51" s="183">
        <v>0</v>
      </c>
      <c r="AK51" s="127">
        <v>0</v>
      </c>
      <c r="AL51" s="183">
        <v>1</v>
      </c>
      <c r="AM51" s="98">
        <v>0</v>
      </c>
      <c r="AN51" s="183">
        <v>0</v>
      </c>
      <c r="AO51" s="127">
        <v>0</v>
      </c>
      <c r="AP51" s="183">
        <v>0</v>
      </c>
      <c r="AQ51" s="127">
        <v>0</v>
      </c>
      <c r="AR51" s="183">
        <v>6</v>
      </c>
      <c r="AS51" s="183">
        <v>12</v>
      </c>
      <c r="AT51" s="183">
        <v>1</v>
      </c>
      <c r="AU51" s="98">
        <v>0</v>
      </c>
      <c r="AV51" s="127">
        <v>0</v>
      </c>
      <c r="AW51" s="127">
        <v>1</v>
      </c>
      <c r="AX51" s="127">
        <v>2</v>
      </c>
      <c r="AY51" s="98">
        <v>4</v>
      </c>
      <c r="AZ51" s="127">
        <v>2</v>
      </c>
      <c r="BA51" s="98">
        <f t="shared" si="142"/>
        <v>2</v>
      </c>
      <c r="BB51" s="98">
        <v>1</v>
      </c>
      <c r="BC51" s="98">
        <v>1</v>
      </c>
      <c r="BD51" s="98">
        <v>0</v>
      </c>
      <c r="BE51" s="98">
        <v>1</v>
      </c>
      <c r="BF51" s="127">
        <v>0</v>
      </c>
      <c r="BG51" s="98">
        <v>0</v>
      </c>
      <c r="BH51" s="98">
        <v>1</v>
      </c>
      <c r="BI51" s="98">
        <v>0</v>
      </c>
      <c r="BJ51" s="170"/>
      <c r="BK51" s="107"/>
      <c r="BL51" s="96" t="s">
        <v>56</v>
      </c>
      <c r="BM51" s="98">
        <v>4</v>
      </c>
      <c r="BN51" s="98">
        <v>12</v>
      </c>
      <c r="BO51" s="51"/>
    </row>
    <row r="52" spans="1:72" s="69" customFormat="1" ht="18" customHeight="1" x14ac:dyDescent="0.2">
      <c r="A52" s="107"/>
      <c r="B52" s="96" t="s">
        <v>175</v>
      </c>
      <c r="C52" s="183">
        <v>1</v>
      </c>
      <c r="D52" s="183">
        <v>1</v>
      </c>
      <c r="E52" s="127">
        <v>0</v>
      </c>
      <c r="F52" s="183">
        <v>7</v>
      </c>
      <c r="G52" s="183">
        <f t="shared" si="134"/>
        <v>52</v>
      </c>
      <c r="H52" s="183">
        <v>26</v>
      </c>
      <c r="I52" s="183">
        <v>26</v>
      </c>
      <c r="J52" s="183">
        <f t="shared" si="135"/>
        <v>8</v>
      </c>
      <c r="K52" s="183">
        <v>7</v>
      </c>
      <c r="L52" s="183">
        <v>1</v>
      </c>
      <c r="M52" s="183">
        <f t="shared" si="136"/>
        <v>7</v>
      </c>
      <c r="N52" s="183">
        <v>2</v>
      </c>
      <c r="O52" s="183">
        <v>5</v>
      </c>
      <c r="P52" s="183">
        <f t="shared" si="137"/>
        <v>10</v>
      </c>
      <c r="Q52" s="183">
        <v>4</v>
      </c>
      <c r="R52" s="183">
        <v>6</v>
      </c>
      <c r="S52" s="183">
        <f t="shared" si="138"/>
        <v>11</v>
      </c>
      <c r="T52" s="183">
        <v>4</v>
      </c>
      <c r="U52" s="183">
        <v>7</v>
      </c>
      <c r="V52" s="183">
        <f t="shared" si="139"/>
        <v>8</v>
      </c>
      <c r="W52" s="183">
        <v>4</v>
      </c>
      <c r="X52" s="183">
        <v>4</v>
      </c>
      <c r="Y52" s="183">
        <f t="shared" si="140"/>
        <v>8</v>
      </c>
      <c r="Z52" s="183">
        <v>5</v>
      </c>
      <c r="AA52" s="183">
        <v>3</v>
      </c>
      <c r="AB52" s="170"/>
      <c r="AC52" s="107"/>
      <c r="AD52" s="96" t="s">
        <v>175</v>
      </c>
      <c r="AE52" s="183">
        <f t="shared" si="141"/>
        <v>11</v>
      </c>
      <c r="AF52" s="183">
        <v>4</v>
      </c>
      <c r="AG52" s="183">
        <v>7</v>
      </c>
      <c r="AH52" s="183">
        <v>1</v>
      </c>
      <c r="AI52" s="127">
        <v>0</v>
      </c>
      <c r="AJ52" s="183">
        <v>0</v>
      </c>
      <c r="AK52" s="127">
        <v>0</v>
      </c>
      <c r="AL52" s="183">
        <v>1</v>
      </c>
      <c r="AM52" s="127">
        <v>0</v>
      </c>
      <c r="AN52" s="183">
        <v>0</v>
      </c>
      <c r="AO52" s="127">
        <v>0</v>
      </c>
      <c r="AP52" s="183">
        <v>0</v>
      </c>
      <c r="AQ52" s="127">
        <v>0</v>
      </c>
      <c r="AR52" s="183">
        <v>2</v>
      </c>
      <c r="AS52" s="183">
        <v>5</v>
      </c>
      <c r="AT52" s="183">
        <v>1</v>
      </c>
      <c r="AU52" s="127">
        <v>0</v>
      </c>
      <c r="AV52" s="127">
        <v>0</v>
      </c>
      <c r="AW52" s="127">
        <v>0</v>
      </c>
      <c r="AX52" s="98">
        <v>0</v>
      </c>
      <c r="AY52" s="127">
        <v>1</v>
      </c>
      <c r="AZ52" s="127">
        <v>0</v>
      </c>
      <c r="BA52" s="98">
        <f t="shared" si="142"/>
        <v>4</v>
      </c>
      <c r="BB52" s="127">
        <v>2</v>
      </c>
      <c r="BC52" s="98">
        <v>2</v>
      </c>
      <c r="BD52" s="127">
        <v>1</v>
      </c>
      <c r="BE52" s="98">
        <v>0</v>
      </c>
      <c r="BF52" s="127">
        <v>0</v>
      </c>
      <c r="BG52" s="127">
        <v>0</v>
      </c>
      <c r="BH52" s="98">
        <v>1</v>
      </c>
      <c r="BI52" s="98">
        <v>2</v>
      </c>
      <c r="BJ52" s="170"/>
      <c r="BK52" s="107"/>
      <c r="BL52" s="96" t="s">
        <v>175</v>
      </c>
      <c r="BM52" s="98">
        <v>2</v>
      </c>
      <c r="BN52" s="98">
        <v>2</v>
      </c>
      <c r="BO52" s="51"/>
    </row>
    <row r="53" spans="1:72" s="69" customFormat="1" ht="18" customHeight="1" x14ac:dyDescent="0.2">
      <c r="A53" s="121"/>
      <c r="B53" s="115" t="s">
        <v>57</v>
      </c>
      <c r="C53" s="185">
        <v>2</v>
      </c>
      <c r="D53" s="185">
        <v>2</v>
      </c>
      <c r="E53" s="186">
        <v>0</v>
      </c>
      <c r="F53" s="185">
        <v>5</v>
      </c>
      <c r="G53" s="185">
        <f t="shared" si="134"/>
        <v>49</v>
      </c>
      <c r="H53" s="185">
        <v>24</v>
      </c>
      <c r="I53" s="185">
        <v>25</v>
      </c>
      <c r="J53" s="185">
        <f t="shared" si="135"/>
        <v>2</v>
      </c>
      <c r="K53" s="185">
        <v>0</v>
      </c>
      <c r="L53" s="185">
        <v>2</v>
      </c>
      <c r="M53" s="185">
        <f t="shared" si="136"/>
        <v>6</v>
      </c>
      <c r="N53" s="185">
        <v>2</v>
      </c>
      <c r="O53" s="185">
        <v>4</v>
      </c>
      <c r="P53" s="185">
        <f t="shared" si="137"/>
        <v>10</v>
      </c>
      <c r="Q53" s="185">
        <v>6</v>
      </c>
      <c r="R53" s="185">
        <v>4</v>
      </c>
      <c r="S53" s="185">
        <f t="shared" si="138"/>
        <v>7</v>
      </c>
      <c r="T53" s="185">
        <v>4</v>
      </c>
      <c r="U53" s="185">
        <v>3</v>
      </c>
      <c r="V53" s="185">
        <f t="shared" si="139"/>
        <v>9</v>
      </c>
      <c r="W53" s="185">
        <v>7</v>
      </c>
      <c r="X53" s="185">
        <v>2</v>
      </c>
      <c r="Y53" s="185">
        <f t="shared" si="140"/>
        <v>15</v>
      </c>
      <c r="Z53" s="185">
        <v>5</v>
      </c>
      <c r="AA53" s="185">
        <v>10</v>
      </c>
      <c r="AB53" s="170"/>
      <c r="AC53" s="121"/>
      <c r="AD53" s="115" t="s">
        <v>57</v>
      </c>
      <c r="AE53" s="185">
        <f t="shared" si="141"/>
        <v>9</v>
      </c>
      <c r="AF53" s="185">
        <v>4</v>
      </c>
      <c r="AG53" s="185">
        <v>5</v>
      </c>
      <c r="AH53" s="185">
        <v>1</v>
      </c>
      <c r="AI53" s="186">
        <v>0</v>
      </c>
      <c r="AJ53" s="185">
        <v>0</v>
      </c>
      <c r="AK53" s="186">
        <v>0</v>
      </c>
      <c r="AL53" s="185">
        <v>1</v>
      </c>
      <c r="AM53" s="117">
        <v>0</v>
      </c>
      <c r="AN53" s="185">
        <v>0</v>
      </c>
      <c r="AO53" s="186">
        <v>0</v>
      </c>
      <c r="AP53" s="185">
        <v>0</v>
      </c>
      <c r="AQ53" s="186">
        <v>0</v>
      </c>
      <c r="AR53" s="185">
        <v>2</v>
      </c>
      <c r="AS53" s="185">
        <v>3</v>
      </c>
      <c r="AT53" s="185">
        <v>0</v>
      </c>
      <c r="AU53" s="117">
        <v>1</v>
      </c>
      <c r="AV53" s="186">
        <v>0</v>
      </c>
      <c r="AW53" s="186">
        <v>0</v>
      </c>
      <c r="AX53" s="186">
        <v>0</v>
      </c>
      <c r="AY53" s="117">
        <v>1</v>
      </c>
      <c r="AZ53" s="186">
        <v>0</v>
      </c>
      <c r="BA53" s="117">
        <f t="shared" si="142"/>
        <v>2</v>
      </c>
      <c r="BB53" s="186">
        <v>2</v>
      </c>
      <c r="BC53" s="117">
        <v>0</v>
      </c>
      <c r="BD53" s="186">
        <v>1</v>
      </c>
      <c r="BE53" s="117">
        <v>0</v>
      </c>
      <c r="BF53" s="186">
        <v>0</v>
      </c>
      <c r="BG53" s="186">
        <v>0</v>
      </c>
      <c r="BH53" s="117">
        <v>1</v>
      </c>
      <c r="BI53" s="117">
        <v>0</v>
      </c>
      <c r="BJ53" s="170"/>
      <c r="BK53" s="121"/>
      <c r="BL53" s="115" t="s">
        <v>57</v>
      </c>
      <c r="BM53" s="117">
        <v>1</v>
      </c>
      <c r="BN53" s="117">
        <v>1</v>
      </c>
      <c r="BO53" s="51"/>
    </row>
    <row r="54" spans="1:72" s="9" customFormat="1" ht="18" customHeight="1" x14ac:dyDescent="0.2">
      <c r="A54" s="476" t="s">
        <v>171</v>
      </c>
      <c r="B54" s="479"/>
      <c r="C54" s="198">
        <f>SUM(C55:C60)</f>
        <v>26</v>
      </c>
      <c r="D54" s="198">
        <f>SUM(D55:D60)</f>
        <v>26</v>
      </c>
      <c r="E54" s="198">
        <v>0</v>
      </c>
      <c r="F54" s="198">
        <f>SUM(F55:F60)</f>
        <v>181</v>
      </c>
      <c r="G54" s="198">
        <f t="shared" ref="G54:AA54" si="143">SUM(G55:G60)</f>
        <v>2458</v>
      </c>
      <c r="H54" s="198">
        <f t="shared" si="143"/>
        <v>1244</v>
      </c>
      <c r="I54" s="198">
        <f t="shared" si="143"/>
        <v>1214</v>
      </c>
      <c r="J54" s="198">
        <f t="shared" ref="J54" si="144">SUM(J55:J60)</f>
        <v>401</v>
      </c>
      <c r="K54" s="198">
        <f t="shared" si="143"/>
        <v>199</v>
      </c>
      <c r="L54" s="198">
        <f t="shared" si="143"/>
        <v>202</v>
      </c>
      <c r="M54" s="198">
        <f t="shared" ref="M54" si="145">SUM(M55:M60)</f>
        <v>377</v>
      </c>
      <c r="N54" s="198">
        <f t="shared" si="143"/>
        <v>190</v>
      </c>
      <c r="O54" s="198">
        <f t="shared" si="143"/>
        <v>187</v>
      </c>
      <c r="P54" s="198">
        <f t="shared" ref="P54" si="146">SUM(P55:P60)</f>
        <v>407</v>
      </c>
      <c r="Q54" s="198">
        <f t="shared" si="143"/>
        <v>194</v>
      </c>
      <c r="R54" s="198">
        <f t="shared" si="143"/>
        <v>213</v>
      </c>
      <c r="S54" s="198">
        <f t="shared" ref="S54" si="147">SUM(S55:S60)</f>
        <v>423</v>
      </c>
      <c r="T54" s="198">
        <f t="shared" si="143"/>
        <v>214</v>
      </c>
      <c r="U54" s="198">
        <f t="shared" si="143"/>
        <v>209</v>
      </c>
      <c r="V54" s="198">
        <f t="shared" ref="V54" si="148">SUM(V55:V60)</f>
        <v>409</v>
      </c>
      <c r="W54" s="198">
        <f t="shared" si="143"/>
        <v>196</v>
      </c>
      <c r="X54" s="198">
        <f t="shared" si="143"/>
        <v>213</v>
      </c>
      <c r="Y54" s="198">
        <f t="shared" ref="Y54" si="149">SUM(Y55:Y60)</f>
        <v>441</v>
      </c>
      <c r="Z54" s="198">
        <f t="shared" si="143"/>
        <v>251</v>
      </c>
      <c r="AA54" s="198">
        <f t="shared" si="143"/>
        <v>190</v>
      </c>
      <c r="AB54" s="179"/>
      <c r="AC54" s="476" t="s">
        <v>171</v>
      </c>
      <c r="AD54" s="476"/>
      <c r="AE54" s="198">
        <f>SUM(AE55:AE60)</f>
        <v>306</v>
      </c>
      <c r="AF54" s="198">
        <f t="shared" ref="AF54:BH54" si="150">SUM(AF55:AF60)</f>
        <v>123</v>
      </c>
      <c r="AG54" s="198">
        <f t="shared" si="150"/>
        <v>183</v>
      </c>
      <c r="AH54" s="198">
        <f t="shared" si="150"/>
        <v>23</v>
      </c>
      <c r="AI54" s="198">
        <f t="shared" si="150"/>
        <v>3</v>
      </c>
      <c r="AJ54" s="198">
        <f>SUM(AJ55:AJ60)</f>
        <v>0</v>
      </c>
      <c r="AK54" s="198">
        <f>SUM(AK55:AK60)</f>
        <v>0</v>
      </c>
      <c r="AL54" s="198">
        <f t="shared" si="150"/>
        <v>21</v>
      </c>
      <c r="AM54" s="198">
        <f t="shared" si="150"/>
        <v>6</v>
      </c>
      <c r="AN54" s="198">
        <f>SUM(AN55:AN60)</f>
        <v>0</v>
      </c>
      <c r="AO54" s="198">
        <f>SUM(AO55:AO60)</f>
        <v>0</v>
      </c>
      <c r="AP54" s="198">
        <f>SUM(AP55:AP60)</f>
        <v>0</v>
      </c>
      <c r="AQ54" s="198">
        <f>SUM(AQ55:AQ60)</f>
        <v>0</v>
      </c>
      <c r="AR54" s="198">
        <f t="shared" si="150"/>
        <v>66</v>
      </c>
      <c r="AS54" s="198">
        <f t="shared" si="150"/>
        <v>125</v>
      </c>
      <c r="AT54" s="198">
        <f t="shared" si="150"/>
        <v>19</v>
      </c>
      <c r="AU54" s="198">
        <f t="shared" si="150"/>
        <v>5</v>
      </c>
      <c r="AV54" s="198">
        <f t="shared" si="150"/>
        <v>0</v>
      </c>
      <c r="AW54" s="198">
        <f t="shared" si="150"/>
        <v>6</v>
      </c>
      <c r="AX54" s="198">
        <f t="shared" si="150"/>
        <v>13</v>
      </c>
      <c r="AY54" s="198">
        <f t="shared" si="150"/>
        <v>19</v>
      </c>
      <c r="AZ54" s="198">
        <f t="shared" si="150"/>
        <v>61</v>
      </c>
      <c r="BA54" s="198">
        <f t="shared" si="150"/>
        <v>52</v>
      </c>
      <c r="BB54" s="198">
        <f t="shared" si="150"/>
        <v>17</v>
      </c>
      <c r="BC54" s="198">
        <f t="shared" si="150"/>
        <v>35</v>
      </c>
      <c r="BD54" s="198">
        <f t="shared" si="150"/>
        <v>6</v>
      </c>
      <c r="BE54" s="198">
        <f t="shared" si="150"/>
        <v>19</v>
      </c>
      <c r="BF54" s="198">
        <f t="shared" si="150"/>
        <v>0</v>
      </c>
      <c r="BG54" s="198">
        <f t="shared" si="150"/>
        <v>0</v>
      </c>
      <c r="BH54" s="198">
        <f t="shared" si="150"/>
        <v>11</v>
      </c>
      <c r="BI54" s="198">
        <f>SUM(BI55:BI60)</f>
        <v>16</v>
      </c>
      <c r="BJ54" s="179"/>
      <c r="BK54" s="476" t="s">
        <v>171</v>
      </c>
      <c r="BL54" s="476"/>
      <c r="BM54" s="103">
        <f t="shared" ref="BM54:BN54" si="151">SUM(BM55:BM60)</f>
        <v>46</v>
      </c>
      <c r="BN54" s="103">
        <f t="shared" si="151"/>
        <v>132</v>
      </c>
      <c r="BO54" s="50"/>
    </row>
    <row r="55" spans="1:72" s="69" customFormat="1" ht="18" customHeight="1" x14ac:dyDescent="0.2">
      <c r="A55" s="199"/>
      <c r="B55" s="110" t="s">
        <v>58</v>
      </c>
      <c r="C55" s="200">
        <v>3</v>
      </c>
      <c r="D55" s="200">
        <v>3</v>
      </c>
      <c r="E55" s="201">
        <v>0</v>
      </c>
      <c r="F55" s="200">
        <v>21</v>
      </c>
      <c r="G55" s="200">
        <f t="shared" ref="G55:G60" si="152">SUM(H55:I55)</f>
        <v>382</v>
      </c>
      <c r="H55" s="200">
        <v>188</v>
      </c>
      <c r="I55" s="200">
        <v>194</v>
      </c>
      <c r="J55" s="200">
        <f t="shared" ref="J55:J60" si="153">SUM(K55:L55)</f>
        <v>53</v>
      </c>
      <c r="K55" s="200">
        <v>31</v>
      </c>
      <c r="L55" s="200">
        <v>22</v>
      </c>
      <c r="M55" s="200">
        <f t="shared" ref="M55:M60" si="154">SUM(N55:O55)</f>
        <v>62</v>
      </c>
      <c r="N55" s="200">
        <v>27</v>
      </c>
      <c r="O55" s="200">
        <v>35</v>
      </c>
      <c r="P55" s="200">
        <f t="shared" ref="P55:P60" si="155">SUM(Q55:R55)</f>
        <v>69</v>
      </c>
      <c r="Q55" s="200">
        <v>29</v>
      </c>
      <c r="R55" s="200">
        <v>40</v>
      </c>
      <c r="S55" s="200">
        <f t="shared" ref="S55:S60" si="156">SUM(T55:U55)</f>
        <v>66</v>
      </c>
      <c r="T55" s="200">
        <v>30</v>
      </c>
      <c r="U55" s="200">
        <v>36</v>
      </c>
      <c r="V55" s="200">
        <f t="shared" ref="V55:V60" si="157">SUM(W55:X55)</f>
        <v>65</v>
      </c>
      <c r="W55" s="200">
        <v>30</v>
      </c>
      <c r="X55" s="200">
        <v>35</v>
      </c>
      <c r="Y55" s="200">
        <f t="shared" ref="Y55:Y60" si="158">SUM(Z55:AA55)</f>
        <v>67</v>
      </c>
      <c r="Z55" s="200">
        <v>41</v>
      </c>
      <c r="AA55" s="200">
        <v>26</v>
      </c>
      <c r="AB55" s="170"/>
      <c r="AC55" s="199"/>
      <c r="AD55" s="110" t="s">
        <v>58</v>
      </c>
      <c r="AE55" s="200">
        <f t="shared" ref="AE55:AE60" si="159">SUM(AF55:AG55)</f>
        <v>40</v>
      </c>
      <c r="AF55" s="200">
        <v>15</v>
      </c>
      <c r="AG55" s="200">
        <v>25</v>
      </c>
      <c r="AH55" s="200">
        <v>2</v>
      </c>
      <c r="AI55" s="111">
        <v>1</v>
      </c>
      <c r="AJ55" s="200">
        <v>0</v>
      </c>
      <c r="AK55" s="111">
        <v>0</v>
      </c>
      <c r="AL55" s="200">
        <v>3</v>
      </c>
      <c r="AM55" s="111">
        <v>1</v>
      </c>
      <c r="AN55" s="200">
        <v>0</v>
      </c>
      <c r="AO55" s="111">
        <v>0</v>
      </c>
      <c r="AP55" s="200">
        <v>0</v>
      </c>
      <c r="AQ55" s="111">
        <v>0</v>
      </c>
      <c r="AR55" s="200">
        <v>8</v>
      </c>
      <c r="AS55" s="200">
        <v>18</v>
      </c>
      <c r="AT55" s="200">
        <v>2</v>
      </c>
      <c r="AU55" s="201">
        <v>1</v>
      </c>
      <c r="AV55" s="201">
        <v>0</v>
      </c>
      <c r="AW55" s="201">
        <v>1</v>
      </c>
      <c r="AX55" s="111">
        <v>2</v>
      </c>
      <c r="AY55" s="111">
        <v>1</v>
      </c>
      <c r="AZ55" s="111">
        <v>48</v>
      </c>
      <c r="BA55" s="111">
        <f t="shared" ref="BA55:BA60" si="160">BB55+BC55</f>
        <v>3</v>
      </c>
      <c r="BB55" s="111">
        <v>1</v>
      </c>
      <c r="BC55" s="111">
        <v>2</v>
      </c>
      <c r="BD55" s="111">
        <v>0</v>
      </c>
      <c r="BE55" s="111">
        <v>2</v>
      </c>
      <c r="BF55" s="201">
        <v>0</v>
      </c>
      <c r="BG55" s="111">
        <v>0</v>
      </c>
      <c r="BH55" s="111">
        <v>1</v>
      </c>
      <c r="BI55" s="111">
        <v>0</v>
      </c>
      <c r="BJ55" s="170"/>
      <c r="BK55" s="199"/>
      <c r="BL55" s="110" t="s">
        <v>58</v>
      </c>
      <c r="BM55" s="111">
        <v>5</v>
      </c>
      <c r="BN55" s="111">
        <v>11</v>
      </c>
      <c r="BO55" s="12"/>
    </row>
    <row r="56" spans="1:72" s="69" customFormat="1" ht="18" customHeight="1" x14ac:dyDescent="0.2">
      <c r="A56" s="107"/>
      <c r="B56" s="96" t="s">
        <v>59</v>
      </c>
      <c r="C56" s="183">
        <v>4</v>
      </c>
      <c r="D56" s="183">
        <v>4</v>
      </c>
      <c r="E56" s="127">
        <v>0</v>
      </c>
      <c r="F56" s="183">
        <v>41</v>
      </c>
      <c r="G56" s="183">
        <f t="shared" si="152"/>
        <v>632</v>
      </c>
      <c r="H56" s="183">
        <v>308</v>
      </c>
      <c r="I56" s="183">
        <v>324</v>
      </c>
      <c r="J56" s="183">
        <f t="shared" si="153"/>
        <v>111</v>
      </c>
      <c r="K56" s="183">
        <v>53</v>
      </c>
      <c r="L56" s="183">
        <v>58</v>
      </c>
      <c r="M56" s="183">
        <f t="shared" si="154"/>
        <v>96</v>
      </c>
      <c r="N56" s="183">
        <v>46</v>
      </c>
      <c r="O56" s="183">
        <v>50</v>
      </c>
      <c r="P56" s="183">
        <f t="shared" si="155"/>
        <v>97</v>
      </c>
      <c r="Q56" s="183">
        <v>41</v>
      </c>
      <c r="R56" s="183">
        <v>56</v>
      </c>
      <c r="S56" s="183">
        <f t="shared" si="156"/>
        <v>110</v>
      </c>
      <c r="T56" s="183">
        <v>54</v>
      </c>
      <c r="U56" s="183">
        <v>56</v>
      </c>
      <c r="V56" s="183">
        <f t="shared" si="157"/>
        <v>115</v>
      </c>
      <c r="W56" s="183">
        <v>57</v>
      </c>
      <c r="X56" s="183">
        <v>58</v>
      </c>
      <c r="Y56" s="183">
        <f t="shared" si="158"/>
        <v>103</v>
      </c>
      <c r="Z56" s="183">
        <v>57</v>
      </c>
      <c r="AA56" s="183">
        <v>46</v>
      </c>
      <c r="AB56" s="170"/>
      <c r="AC56" s="107"/>
      <c r="AD56" s="96" t="s">
        <v>59</v>
      </c>
      <c r="AE56" s="183">
        <f t="shared" si="159"/>
        <v>67</v>
      </c>
      <c r="AF56" s="183">
        <v>24</v>
      </c>
      <c r="AG56" s="183">
        <v>43</v>
      </c>
      <c r="AH56" s="183">
        <v>4</v>
      </c>
      <c r="AI56" s="98">
        <v>0</v>
      </c>
      <c r="AJ56" s="183">
        <v>0</v>
      </c>
      <c r="AK56" s="98">
        <v>0</v>
      </c>
      <c r="AL56" s="183">
        <v>4</v>
      </c>
      <c r="AM56" s="98">
        <v>0</v>
      </c>
      <c r="AN56" s="183">
        <v>0</v>
      </c>
      <c r="AO56" s="98">
        <v>0</v>
      </c>
      <c r="AP56" s="183">
        <v>0</v>
      </c>
      <c r="AQ56" s="98">
        <v>0</v>
      </c>
      <c r="AR56" s="183">
        <v>13</v>
      </c>
      <c r="AS56" s="183">
        <v>32</v>
      </c>
      <c r="AT56" s="183">
        <v>4</v>
      </c>
      <c r="AU56" s="127">
        <v>0</v>
      </c>
      <c r="AV56" s="127">
        <v>0</v>
      </c>
      <c r="AW56" s="127">
        <v>1</v>
      </c>
      <c r="AX56" s="127">
        <v>3</v>
      </c>
      <c r="AY56" s="98">
        <v>6</v>
      </c>
      <c r="AZ56" s="98">
        <v>2</v>
      </c>
      <c r="BA56" s="98">
        <f t="shared" si="160"/>
        <v>10</v>
      </c>
      <c r="BB56" s="98">
        <v>3</v>
      </c>
      <c r="BC56" s="98">
        <v>7</v>
      </c>
      <c r="BD56" s="98">
        <v>1</v>
      </c>
      <c r="BE56" s="98">
        <v>4</v>
      </c>
      <c r="BF56" s="127">
        <v>0</v>
      </c>
      <c r="BG56" s="98">
        <v>0</v>
      </c>
      <c r="BH56" s="98">
        <v>2</v>
      </c>
      <c r="BI56" s="98">
        <v>3</v>
      </c>
      <c r="BJ56" s="170"/>
      <c r="BK56" s="107"/>
      <c r="BL56" s="96" t="s">
        <v>59</v>
      </c>
      <c r="BM56" s="98">
        <v>11</v>
      </c>
      <c r="BN56" s="98">
        <v>24</v>
      </c>
      <c r="BO56" s="12"/>
    </row>
    <row r="57" spans="1:72" s="69" customFormat="1" ht="18" customHeight="1" x14ac:dyDescent="0.2">
      <c r="A57" s="107"/>
      <c r="B57" s="96" t="s">
        <v>60</v>
      </c>
      <c r="C57" s="183">
        <v>3</v>
      </c>
      <c r="D57" s="183">
        <v>3</v>
      </c>
      <c r="E57" s="127">
        <v>0</v>
      </c>
      <c r="F57" s="183">
        <v>15</v>
      </c>
      <c r="G57" s="183">
        <f t="shared" si="152"/>
        <v>177</v>
      </c>
      <c r="H57" s="183">
        <v>100</v>
      </c>
      <c r="I57" s="183">
        <v>77</v>
      </c>
      <c r="J57" s="183">
        <f t="shared" si="153"/>
        <v>23</v>
      </c>
      <c r="K57" s="183">
        <v>14</v>
      </c>
      <c r="L57" s="183">
        <v>9</v>
      </c>
      <c r="M57" s="183">
        <f t="shared" si="154"/>
        <v>24</v>
      </c>
      <c r="N57" s="183">
        <v>18</v>
      </c>
      <c r="O57" s="183">
        <v>6</v>
      </c>
      <c r="P57" s="183">
        <f t="shared" si="155"/>
        <v>34</v>
      </c>
      <c r="Q57" s="183">
        <v>16</v>
      </c>
      <c r="R57" s="183">
        <v>18</v>
      </c>
      <c r="S57" s="183">
        <f t="shared" si="156"/>
        <v>34</v>
      </c>
      <c r="T57" s="183">
        <v>21</v>
      </c>
      <c r="U57" s="183">
        <v>13</v>
      </c>
      <c r="V57" s="183">
        <f t="shared" si="157"/>
        <v>25</v>
      </c>
      <c r="W57" s="183">
        <v>11</v>
      </c>
      <c r="X57" s="183">
        <v>14</v>
      </c>
      <c r="Y57" s="183">
        <f t="shared" si="158"/>
        <v>37</v>
      </c>
      <c r="Z57" s="183">
        <v>20</v>
      </c>
      <c r="AA57" s="183">
        <v>17</v>
      </c>
      <c r="AB57" s="170"/>
      <c r="AC57" s="107"/>
      <c r="AD57" s="96" t="s">
        <v>60</v>
      </c>
      <c r="AE57" s="183">
        <f t="shared" si="159"/>
        <v>26</v>
      </c>
      <c r="AF57" s="183">
        <v>13</v>
      </c>
      <c r="AG57" s="183">
        <v>13</v>
      </c>
      <c r="AH57" s="183">
        <v>3</v>
      </c>
      <c r="AI57" s="127">
        <v>0</v>
      </c>
      <c r="AJ57" s="183">
        <v>0</v>
      </c>
      <c r="AK57" s="127">
        <v>0</v>
      </c>
      <c r="AL57" s="183">
        <v>1</v>
      </c>
      <c r="AM57" s="98">
        <v>2</v>
      </c>
      <c r="AN57" s="183">
        <v>0</v>
      </c>
      <c r="AO57" s="127">
        <v>0</v>
      </c>
      <c r="AP57" s="183">
        <v>0</v>
      </c>
      <c r="AQ57" s="127">
        <v>0</v>
      </c>
      <c r="AR57" s="183">
        <v>8</v>
      </c>
      <c r="AS57" s="183">
        <v>6</v>
      </c>
      <c r="AT57" s="183">
        <v>2</v>
      </c>
      <c r="AU57" s="127">
        <v>1</v>
      </c>
      <c r="AV57" s="127">
        <v>0</v>
      </c>
      <c r="AW57" s="127">
        <v>1</v>
      </c>
      <c r="AX57" s="98">
        <v>1</v>
      </c>
      <c r="AY57" s="98">
        <v>1</v>
      </c>
      <c r="AZ57" s="98">
        <v>2</v>
      </c>
      <c r="BA57" s="98">
        <f t="shared" si="160"/>
        <v>5</v>
      </c>
      <c r="BB57" s="98">
        <v>4</v>
      </c>
      <c r="BC57" s="98">
        <v>1</v>
      </c>
      <c r="BD57" s="127">
        <v>1</v>
      </c>
      <c r="BE57" s="98">
        <v>1</v>
      </c>
      <c r="BF57" s="127">
        <v>0</v>
      </c>
      <c r="BG57" s="98">
        <v>0</v>
      </c>
      <c r="BH57" s="98">
        <v>3</v>
      </c>
      <c r="BI57" s="98">
        <v>0</v>
      </c>
      <c r="BJ57" s="170"/>
      <c r="BK57" s="107"/>
      <c r="BL57" s="96" t="s">
        <v>60</v>
      </c>
      <c r="BM57" s="98">
        <v>3</v>
      </c>
      <c r="BN57" s="98">
        <v>5</v>
      </c>
      <c r="BO57" s="51"/>
    </row>
    <row r="58" spans="1:72" s="69" customFormat="1" ht="18" customHeight="1" x14ac:dyDescent="0.2">
      <c r="A58" s="107"/>
      <c r="B58" s="96" t="s">
        <v>61</v>
      </c>
      <c r="C58" s="183">
        <v>8</v>
      </c>
      <c r="D58" s="183">
        <v>8</v>
      </c>
      <c r="E58" s="127">
        <v>0</v>
      </c>
      <c r="F58" s="183">
        <v>56</v>
      </c>
      <c r="G58" s="183">
        <f t="shared" si="152"/>
        <v>663</v>
      </c>
      <c r="H58" s="183">
        <v>333</v>
      </c>
      <c r="I58" s="183">
        <v>330</v>
      </c>
      <c r="J58" s="183">
        <f t="shared" si="153"/>
        <v>113</v>
      </c>
      <c r="K58" s="183">
        <v>52</v>
      </c>
      <c r="L58" s="183">
        <v>61</v>
      </c>
      <c r="M58" s="183">
        <f t="shared" si="154"/>
        <v>93</v>
      </c>
      <c r="N58" s="183">
        <v>44</v>
      </c>
      <c r="O58" s="183">
        <v>49</v>
      </c>
      <c r="P58" s="183">
        <f t="shared" si="155"/>
        <v>118</v>
      </c>
      <c r="Q58" s="183">
        <v>60</v>
      </c>
      <c r="R58" s="183">
        <v>58</v>
      </c>
      <c r="S58" s="183">
        <f t="shared" si="156"/>
        <v>109</v>
      </c>
      <c r="T58" s="183">
        <v>60</v>
      </c>
      <c r="U58" s="183">
        <v>49</v>
      </c>
      <c r="V58" s="183">
        <f t="shared" si="157"/>
        <v>109</v>
      </c>
      <c r="W58" s="183">
        <v>49</v>
      </c>
      <c r="X58" s="183">
        <v>60</v>
      </c>
      <c r="Y58" s="183">
        <f t="shared" si="158"/>
        <v>121</v>
      </c>
      <c r="Z58" s="183">
        <v>68</v>
      </c>
      <c r="AA58" s="183">
        <v>53</v>
      </c>
      <c r="AB58" s="170"/>
      <c r="AC58" s="107"/>
      <c r="AD58" s="96" t="s">
        <v>61</v>
      </c>
      <c r="AE58" s="183">
        <f t="shared" si="159"/>
        <v>90</v>
      </c>
      <c r="AF58" s="183">
        <v>33</v>
      </c>
      <c r="AG58" s="183">
        <v>57</v>
      </c>
      <c r="AH58" s="183">
        <v>6</v>
      </c>
      <c r="AI58" s="127">
        <v>2</v>
      </c>
      <c r="AJ58" s="183">
        <v>0</v>
      </c>
      <c r="AK58" s="127">
        <v>0</v>
      </c>
      <c r="AL58" s="183">
        <v>6</v>
      </c>
      <c r="AM58" s="127">
        <v>2</v>
      </c>
      <c r="AN58" s="183">
        <v>0</v>
      </c>
      <c r="AO58" s="127">
        <v>0</v>
      </c>
      <c r="AP58" s="183">
        <v>0</v>
      </c>
      <c r="AQ58" s="127">
        <v>0</v>
      </c>
      <c r="AR58" s="183">
        <v>18</v>
      </c>
      <c r="AS58" s="183">
        <v>39</v>
      </c>
      <c r="AT58" s="183">
        <v>7</v>
      </c>
      <c r="AU58" s="127">
        <v>1</v>
      </c>
      <c r="AV58" s="127">
        <v>0</v>
      </c>
      <c r="AW58" s="127">
        <v>1</v>
      </c>
      <c r="AX58" s="127">
        <v>3</v>
      </c>
      <c r="AY58" s="98">
        <v>5</v>
      </c>
      <c r="AZ58" s="98">
        <v>4</v>
      </c>
      <c r="BA58" s="98">
        <f t="shared" si="160"/>
        <v>16</v>
      </c>
      <c r="BB58" s="98">
        <v>3</v>
      </c>
      <c r="BC58" s="98">
        <v>13</v>
      </c>
      <c r="BD58" s="98">
        <v>1</v>
      </c>
      <c r="BE58" s="98">
        <v>7</v>
      </c>
      <c r="BF58" s="127">
        <v>0</v>
      </c>
      <c r="BG58" s="127">
        <v>0</v>
      </c>
      <c r="BH58" s="98">
        <v>2</v>
      </c>
      <c r="BI58" s="98">
        <v>6</v>
      </c>
      <c r="BJ58" s="170"/>
      <c r="BK58" s="107"/>
      <c r="BL58" s="96" t="s">
        <v>61</v>
      </c>
      <c r="BM58" s="98">
        <v>14</v>
      </c>
      <c r="BN58" s="98">
        <v>37</v>
      </c>
      <c r="BO58" s="51"/>
    </row>
    <row r="59" spans="1:72" s="69" customFormat="1" ht="18" customHeight="1" x14ac:dyDescent="0.2">
      <c r="A59" s="107"/>
      <c r="B59" s="96" t="s">
        <v>62</v>
      </c>
      <c r="C59" s="183">
        <v>6</v>
      </c>
      <c r="D59" s="183">
        <v>6</v>
      </c>
      <c r="E59" s="127">
        <v>0</v>
      </c>
      <c r="F59" s="183">
        <v>37</v>
      </c>
      <c r="G59" s="183">
        <f t="shared" si="152"/>
        <v>522</v>
      </c>
      <c r="H59" s="183">
        <v>272</v>
      </c>
      <c r="I59" s="183">
        <v>250</v>
      </c>
      <c r="J59" s="183">
        <f t="shared" si="153"/>
        <v>90</v>
      </c>
      <c r="K59" s="183">
        <v>45</v>
      </c>
      <c r="L59" s="183">
        <v>45</v>
      </c>
      <c r="M59" s="183">
        <f t="shared" si="154"/>
        <v>92</v>
      </c>
      <c r="N59" s="183">
        <v>48</v>
      </c>
      <c r="O59" s="183">
        <v>44</v>
      </c>
      <c r="P59" s="183">
        <f t="shared" si="155"/>
        <v>75</v>
      </c>
      <c r="Q59" s="183">
        <v>37</v>
      </c>
      <c r="R59" s="183">
        <v>38</v>
      </c>
      <c r="S59" s="183">
        <f t="shared" si="156"/>
        <v>92</v>
      </c>
      <c r="T59" s="183">
        <v>46</v>
      </c>
      <c r="U59" s="183">
        <v>46</v>
      </c>
      <c r="V59" s="183">
        <f t="shared" si="157"/>
        <v>77</v>
      </c>
      <c r="W59" s="183">
        <v>40</v>
      </c>
      <c r="X59" s="183">
        <v>37</v>
      </c>
      <c r="Y59" s="183">
        <f t="shared" si="158"/>
        <v>96</v>
      </c>
      <c r="Z59" s="183">
        <v>56</v>
      </c>
      <c r="AA59" s="183">
        <v>40</v>
      </c>
      <c r="AB59" s="170"/>
      <c r="AC59" s="107"/>
      <c r="AD59" s="96" t="s">
        <v>62</v>
      </c>
      <c r="AE59" s="183">
        <f t="shared" si="159"/>
        <v>63</v>
      </c>
      <c r="AF59" s="183">
        <v>28</v>
      </c>
      <c r="AG59" s="183">
        <v>35</v>
      </c>
      <c r="AH59" s="183">
        <v>6</v>
      </c>
      <c r="AI59" s="98">
        <v>0</v>
      </c>
      <c r="AJ59" s="183">
        <v>0</v>
      </c>
      <c r="AK59" s="98">
        <v>0</v>
      </c>
      <c r="AL59" s="183">
        <v>5</v>
      </c>
      <c r="AM59" s="98">
        <v>1</v>
      </c>
      <c r="AN59" s="183">
        <v>0</v>
      </c>
      <c r="AO59" s="98">
        <v>0</v>
      </c>
      <c r="AP59" s="183">
        <v>0</v>
      </c>
      <c r="AQ59" s="98">
        <v>0</v>
      </c>
      <c r="AR59" s="183">
        <v>14</v>
      </c>
      <c r="AS59" s="183">
        <v>24</v>
      </c>
      <c r="AT59" s="183">
        <v>3</v>
      </c>
      <c r="AU59" s="98">
        <v>2</v>
      </c>
      <c r="AV59" s="98">
        <v>0</v>
      </c>
      <c r="AW59" s="98">
        <v>1</v>
      </c>
      <c r="AX59" s="127">
        <v>3</v>
      </c>
      <c r="AY59" s="98">
        <v>4</v>
      </c>
      <c r="AZ59" s="98">
        <v>4</v>
      </c>
      <c r="BA59" s="98">
        <f t="shared" si="160"/>
        <v>6</v>
      </c>
      <c r="BB59" s="98">
        <v>2</v>
      </c>
      <c r="BC59" s="98">
        <v>4</v>
      </c>
      <c r="BD59" s="98">
        <v>2</v>
      </c>
      <c r="BE59" s="98">
        <v>4</v>
      </c>
      <c r="BF59" s="127">
        <v>0</v>
      </c>
      <c r="BG59" s="98">
        <v>0</v>
      </c>
      <c r="BH59" s="98">
        <v>0</v>
      </c>
      <c r="BI59" s="98">
        <v>0</v>
      </c>
      <c r="BJ59" s="170"/>
      <c r="BK59" s="107"/>
      <c r="BL59" s="96" t="s">
        <v>62</v>
      </c>
      <c r="BM59" s="98">
        <v>11</v>
      </c>
      <c r="BN59" s="98">
        <v>45</v>
      </c>
      <c r="BO59" s="51"/>
    </row>
    <row r="60" spans="1:72" s="69" customFormat="1" ht="18" customHeight="1" x14ac:dyDescent="0.2">
      <c r="A60" s="207"/>
      <c r="B60" s="130" t="s">
        <v>63</v>
      </c>
      <c r="C60" s="208">
        <v>2</v>
      </c>
      <c r="D60" s="208">
        <v>2</v>
      </c>
      <c r="E60" s="132">
        <v>0</v>
      </c>
      <c r="F60" s="208">
        <v>11</v>
      </c>
      <c r="G60" s="208">
        <f t="shared" si="152"/>
        <v>82</v>
      </c>
      <c r="H60" s="208">
        <v>43</v>
      </c>
      <c r="I60" s="208">
        <v>39</v>
      </c>
      <c r="J60" s="208">
        <f t="shared" si="153"/>
        <v>11</v>
      </c>
      <c r="K60" s="208">
        <v>4</v>
      </c>
      <c r="L60" s="208">
        <v>7</v>
      </c>
      <c r="M60" s="208">
        <f t="shared" si="154"/>
        <v>10</v>
      </c>
      <c r="N60" s="208">
        <v>7</v>
      </c>
      <c r="O60" s="208">
        <v>3</v>
      </c>
      <c r="P60" s="208">
        <f t="shared" si="155"/>
        <v>14</v>
      </c>
      <c r="Q60" s="208">
        <v>11</v>
      </c>
      <c r="R60" s="208">
        <v>3</v>
      </c>
      <c r="S60" s="208">
        <f t="shared" si="156"/>
        <v>12</v>
      </c>
      <c r="T60" s="208">
        <v>3</v>
      </c>
      <c r="U60" s="208">
        <v>9</v>
      </c>
      <c r="V60" s="208">
        <f t="shared" si="157"/>
        <v>18</v>
      </c>
      <c r="W60" s="208">
        <v>9</v>
      </c>
      <c r="X60" s="208">
        <v>9</v>
      </c>
      <c r="Y60" s="208">
        <f t="shared" si="158"/>
        <v>17</v>
      </c>
      <c r="Z60" s="208">
        <v>9</v>
      </c>
      <c r="AA60" s="208">
        <v>8</v>
      </c>
      <c r="AB60" s="170"/>
      <c r="AC60" s="207"/>
      <c r="AD60" s="130" t="s">
        <v>63</v>
      </c>
      <c r="AE60" s="208">
        <f t="shared" si="159"/>
        <v>20</v>
      </c>
      <c r="AF60" s="208">
        <v>10</v>
      </c>
      <c r="AG60" s="208">
        <v>10</v>
      </c>
      <c r="AH60" s="208">
        <v>2</v>
      </c>
      <c r="AI60" s="132">
        <v>0</v>
      </c>
      <c r="AJ60" s="208">
        <v>0</v>
      </c>
      <c r="AK60" s="132">
        <v>0</v>
      </c>
      <c r="AL60" s="208">
        <v>2</v>
      </c>
      <c r="AM60" s="132">
        <v>0</v>
      </c>
      <c r="AN60" s="208">
        <v>0</v>
      </c>
      <c r="AO60" s="132">
        <v>0</v>
      </c>
      <c r="AP60" s="208">
        <v>0</v>
      </c>
      <c r="AQ60" s="132">
        <v>0</v>
      </c>
      <c r="AR60" s="208">
        <v>5</v>
      </c>
      <c r="AS60" s="208">
        <v>6</v>
      </c>
      <c r="AT60" s="208">
        <v>1</v>
      </c>
      <c r="AU60" s="132">
        <v>0</v>
      </c>
      <c r="AV60" s="132">
        <v>0</v>
      </c>
      <c r="AW60" s="132">
        <v>1</v>
      </c>
      <c r="AX60" s="209">
        <v>1</v>
      </c>
      <c r="AY60" s="209">
        <v>2</v>
      </c>
      <c r="AZ60" s="209">
        <v>1</v>
      </c>
      <c r="BA60" s="209">
        <f t="shared" si="160"/>
        <v>12</v>
      </c>
      <c r="BB60" s="209">
        <v>4</v>
      </c>
      <c r="BC60" s="209">
        <v>8</v>
      </c>
      <c r="BD60" s="132">
        <v>1</v>
      </c>
      <c r="BE60" s="209">
        <v>1</v>
      </c>
      <c r="BF60" s="132">
        <v>0</v>
      </c>
      <c r="BG60" s="209">
        <v>0</v>
      </c>
      <c r="BH60" s="209">
        <v>3</v>
      </c>
      <c r="BI60" s="209">
        <v>7</v>
      </c>
      <c r="BJ60" s="170"/>
      <c r="BK60" s="207"/>
      <c r="BL60" s="130" t="s">
        <v>63</v>
      </c>
      <c r="BM60" s="209">
        <v>2</v>
      </c>
      <c r="BN60" s="209">
        <v>10</v>
      </c>
      <c r="BO60" s="51"/>
    </row>
    <row r="61" spans="1:72" s="7" customFormat="1" ht="15" customHeight="1" x14ac:dyDescent="0.2">
      <c r="A61" s="143" t="s">
        <v>344</v>
      </c>
      <c r="B61" s="150"/>
      <c r="C61" s="150"/>
      <c r="D61" s="150"/>
      <c r="E61" s="210"/>
      <c r="F61" s="150"/>
      <c r="G61" s="150"/>
      <c r="H61" s="150"/>
      <c r="I61" s="150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150"/>
      <c r="AB61" s="77"/>
      <c r="AC61" s="212" t="s">
        <v>344</v>
      </c>
      <c r="AD61" s="213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82"/>
      <c r="AV61" s="82"/>
      <c r="AW61" s="82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82"/>
      <c r="BK61" s="143" t="s">
        <v>344</v>
      </c>
      <c r="BL61" s="214"/>
      <c r="BM61" s="211"/>
      <c r="BN61" s="211"/>
      <c r="BO61" s="2"/>
      <c r="BP61" s="2"/>
      <c r="BQ61" s="2"/>
      <c r="BR61" s="2"/>
      <c r="BS61" s="2"/>
      <c r="BT61" s="2"/>
    </row>
    <row r="62" spans="1:72" x14ac:dyDescent="0.2">
      <c r="A62" s="1"/>
      <c r="B62" s="1"/>
      <c r="AC62" s="5"/>
      <c r="AD62" s="5"/>
      <c r="BJ62" s="69"/>
      <c r="BK62" s="5"/>
      <c r="BL62" s="5"/>
    </row>
    <row r="63" spans="1:72" x14ac:dyDescent="0.2">
      <c r="B63" s="1"/>
    </row>
    <row r="64" spans="1:72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</sheetData>
  <mergeCells count="53">
    <mergeCell ref="AC54:AD54"/>
    <mergeCell ref="BK41:BL41"/>
    <mergeCell ref="AC49:AD49"/>
    <mergeCell ref="AC10:AD10"/>
    <mergeCell ref="AN6:AO6"/>
    <mergeCell ref="AP6:AQ6"/>
    <mergeCell ref="AC4:AD7"/>
    <mergeCell ref="BA5:BC6"/>
    <mergeCell ref="BH5:BI6"/>
    <mergeCell ref="AT6:AU6"/>
    <mergeCell ref="BA4:BI4"/>
    <mergeCell ref="BD5:BG5"/>
    <mergeCell ref="A54:B54"/>
    <mergeCell ref="A49:B49"/>
    <mergeCell ref="A37:B37"/>
    <mergeCell ref="A41:B41"/>
    <mergeCell ref="BK22:BL22"/>
    <mergeCell ref="BK54:BL54"/>
    <mergeCell ref="BK23:BL23"/>
    <mergeCell ref="AC22:AD22"/>
    <mergeCell ref="BK28:BL28"/>
    <mergeCell ref="AC31:AD31"/>
    <mergeCell ref="BK31:BL31"/>
    <mergeCell ref="BK37:BL37"/>
    <mergeCell ref="AC41:AD41"/>
    <mergeCell ref="AC37:AD37"/>
    <mergeCell ref="BK49:BL49"/>
    <mergeCell ref="BK33:BL33"/>
    <mergeCell ref="A10:B10"/>
    <mergeCell ref="A22:B22"/>
    <mergeCell ref="AC33:AD33"/>
    <mergeCell ref="BK10:BL10"/>
    <mergeCell ref="A33:B33"/>
    <mergeCell ref="A31:B31"/>
    <mergeCell ref="A28:B28"/>
    <mergeCell ref="A23:B23"/>
    <mergeCell ref="AC23:AD23"/>
    <mergeCell ref="AC28:AD28"/>
    <mergeCell ref="A6:B6"/>
    <mergeCell ref="BK6:BL6"/>
    <mergeCell ref="BM5:BM7"/>
    <mergeCell ref="BN5:BN7"/>
    <mergeCell ref="BF6:BG6"/>
    <mergeCell ref="AJ6:AK6"/>
    <mergeCell ref="C6:C7"/>
    <mergeCell ref="AV6:AW6"/>
    <mergeCell ref="BD6:BE6"/>
    <mergeCell ref="A8:B8"/>
    <mergeCell ref="A9:B9"/>
    <mergeCell ref="AC8:AD8"/>
    <mergeCell ref="AC9:AD9"/>
    <mergeCell ref="BK8:BL8"/>
    <mergeCell ref="BK9:BL9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9" scale="79" firstPageNumber="28" orientation="portrait" useFirstPageNumber="1" r:id="rId1"/>
  <headerFooter alignWithMargins="0">
    <oddHeader>&amp;L&amp;11
  小　学　校&amp;R&amp;11
小　学　校</oddHeader>
    <oddFooter>&amp;C‐&amp;P--</oddFooter>
  </headerFooter>
  <colBreaks count="2" manualBreakCount="2">
    <brk id="14" max="66" man="1"/>
    <brk id="45" max="1048575" man="1"/>
  </colBreaks>
  <ignoredErrors>
    <ignoredError sqref="J6:AA6" numberStoredAsText="1"/>
    <ignoredError sqref="BH28:BI28 BH31:BI31 BH33:BI33 BH37:BI37 BH41:BI41 BH49:BI49 BH54:BI54 AE37 BA28:BA41 J28:L28 N28:O28 Q28:U28 W28:AA28 J31:L31 J29 J30 J33:L33 J32 J37:L37 J34 J35 J36 J41:L41 J38 J39 J40 J49:L49 J42 J43 J44 J45 J46 J47 J48 J54:L54 J50 J51 J52 J53 N31:O31 N33:O33 N37:O37 N41:O41 N49:O49 N54:O54 Q31:U31 S29 S30 Q33:U33 S32 Q37:U37 S34 S35 S36 Q41:U41 S38 S39 S40 Q49:U49 S42 S43 S44 S45 S46 S47 S48 Q54:U54 S50 S51 S52 S53 W31:AA31 Y29 Y30 W33:AA33 Y32 W37:AA37 Y34 Y35 Y36 W41:AA41 Y38 Y39 Y40 W49:AA49 Y42 Y43 Y44 Y45 Y46 Y47 Y48 W54:AA54 Y50 Y51 Y52 Y53 BA49:BA54" formula="1"/>
    <ignoredError sqref="BN28 AE24:AE27 AE38:AE40 AE42:AE48 AE15:AE21 G42:G48 M55:M60 P55:P60 V55:V60 AS28 M14 P14 V14 AE14 G55:G60 G15:G21 M15:M27 P15:P27 V15:V27 G13 AE11:AE12 G23:G27" formulaRange="1"/>
    <ignoredError sqref="AE28:AE36 AE41 AE49 AE50:AE60 G28:G41 V28:V54 P28:P54 M28:M54 G49:G54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 codeName="Sheet3">
    <tabColor rgb="FFCCFFCC"/>
    <pageSetUpPr fitToPage="1"/>
  </sheetPr>
  <dimension ref="A1:BT64"/>
  <sheetViews>
    <sheetView showGridLines="0" zoomScale="70" zoomScaleNormal="70" zoomScaleSheetLayoutView="100" workbookViewId="0">
      <pane xSplit="2" ySplit="8" topLeftCell="C9" activePane="bottomRight" state="frozen"/>
      <selection pane="topRight" activeCell="C1" sqref="C1"/>
      <selection pane="bottomLeft" activeCell="A10" sqref="A10"/>
      <selection pane="bottomRight"/>
    </sheetView>
  </sheetViews>
  <sheetFormatPr defaultColWidth="10.69921875" defaultRowHeight="12.75" x14ac:dyDescent="0.2"/>
  <cols>
    <col min="1" max="1" width="3.19921875" style="7" customWidth="1"/>
    <col min="2" max="2" width="13.09765625" style="7" customWidth="1"/>
    <col min="3" max="4" width="10.59765625" style="7" customWidth="1"/>
    <col min="5" max="5" width="10.59765625" style="18" customWidth="1"/>
    <col min="6" max="18" width="10.59765625" style="7" customWidth="1"/>
    <col min="19" max="19" width="10.69921875" style="7"/>
    <col min="20" max="20" width="3.19921875" style="7" customWidth="1"/>
    <col min="21" max="21" width="10" style="7" customWidth="1"/>
    <col min="22" max="24" width="7.19921875" style="7" customWidth="1"/>
    <col min="25" max="26" width="6.5" style="7" customWidth="1"/>
    <col min="27" max="28" width="5" style="7" customWidth="1"/>
    <col min="29" max="30" width="6.5" style="7" customWidth="1"/>
    <col min="31" max="34" width="5" style="7" customWidth="1"/>
    <col min="35" max="36" width="7.19921875" style="7" customWidth="1"/>
    <col min="37" max="38" width="5" style="7" customWidth="1"/>
    <col min="39" max="40" width="6.19921875" style="7" customWidth="1"/>
    <col min="41" max="42" width="5" style="7" customWidth="1"/>
    <col min="43" max="45" width="6.19921875" style="7" customWidth="1"/>
    <col min="46" max="54" width="6" style="7" customWidth="1"/>
    <col min="55" max="55" width="9.19921875" style="7" customWidth="1"/>
    <col min="56" max="56" width="3.19921875" style="7" customWidth="1"/>
    <col min="57" max="57" width="11.69921875" style="7" customWidth="1"/>
    <col min="58" max="59" width="12.69921875" style="7" customWidth="1"/>
    <col min="60" max="61" width="8.796875" style="71" customWidth="1"/>
    <col min="62" max="62" width="30.69921875" style="71" customWidth="1"/>
    <col min="63" max="64" width="8.796875" style="71" customWidth="1"/>
    <col min="65" max="65" width="8.796875" style="7" customWidth="1"/>
    <col min="66" max="66" width="2.796875" style="7" customWidth="1"/>
    <col min="67" max="16384" width="10.69921875" style="7"/>
  </cols>
  <sheetData>
    <row r="1" spans="1:72" s="3" customFormat="1" ht="18.75" customHeight="1" x14ac:dyDescent="0.2">
      <c r="C1" s="15"/>
      <c r="E1" s="14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64"/>
      <c r="BM1" s="71"/>
      <c r="BN1" s="71"/>
      <c r="BO1" s="71"/>
      <c r="BP1" s="71"/>
      <c r="BQ1" s="71"/>
      <c r="BR1" s="71"/>
      <c r="BS1" s="71"/>
      <c r="BT1" s="71"/>
    </row>
    <row r="2" spans="1:72" ht="18.75" customHeight="1" x14ac:dyDescent="0.2">
      <c r="A2" s="78" t="s">
        <v>325</v>
      </c>
      <c r="B2" s="79"/>
      <c r="C2" s="77"/>
      <c r="D2" s="77"/>
      <c r="E2" s="215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80" t="s">
        <v>0</v>
      </c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445" t="s">
        <v>1</v>
      </c>
      <c r="BB2" s="497"/>
      <c r="BC2" s="82"/>
      <c r="BD2" s="77"/>
      <c r="BE2" s="77"/>
      <c r="BF2" s="82"/>
      <c r="BG2" s="82"/>
    </row>
    <row r="3" spans="1:72" ht="18.75" customHeight="1" x14ac:dyDescent="0.2">
      <c r="A3" s="80" t="s">
        <v>64</v>
      </c>
      <c r="B3" s="81"/>
      <c r="C3" s="82"/>
      <c r="D3" s="82"/>
      <c r="E3" s="216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445" t="s">
        <v>249</v>
      </c>
      <c r="R3" s="497"/>
      <c r="S3" s="77"/>
      <c r="T3" s="446" t="s">
        <v>10</v>
      </c>
      <c r="U3" s="447"/>
      <c r="V3" s="87"/>
      <c r="W3" s="85"/>
      <c r="X3" s="86" t="s">
        <v>3</v>
      </c>
      <c r="Y3" s="85"/>
      <c r="Z3" s="85"/>
      <c r="AA3" s="85"/>
      <c r="AB3" s="85"/>
      <c r="AC3" s="85"/>
      <c r="AD3" s="86" t="s">
        <v>4</v>
      </c>
      <c r="AE3" s="86"/>
      <c r="AF3" s="86"/>
      <c r="AG3" s="86"/>
      <c r="AH3" s="86"/>
      <c r="AI3" s="85"/>
      <c r="AJ3" s="85"/>
      <c r="AK3" s="85"/>
      <c r="AL3" s="85"/>
      <c r="AM3" s="85"/>
      <c r="AN3" s="86" t="s">
        <v>5</v>
      </c>
      <c r="AO3" s="85"/>
      <c r="AP3" s="85"/>
      <c r="AQ3" s="85"/>
      <c r="AR3" s="85"/>
      <c r="AS3" s="85"/>
      <c r="AT3" s="468" t="s">
        <v>222</v>
      </c>
      <c r="AU3" s="484"/>
      <c r="AV3" s="484"/>
      <c r="AW3" s="484"/>
      <c r="AX3" s="484"/>
      <c r="AY3" s="484"/>
      <c r="AZ3" s="484"/>
      <c r="BA3" s="484"/>
      <c r="BB3" s="485"/>
      <c r="BC3" s="217"/>
      <c r="BD3" s="80" t="s">
        <v>333</v>
      </c>
      <c r="BE3" s="82"/>
      <c r="BF3" s="82"/>
      <c r="BG3" s="216" t="s">
        <v>334</v>
      </c>
      <c r="BH3" s="69"/>
      <c r="BI3" s="69"/>
      <c r="BJ3" s="69"/>
      <c r="BK3" s="28"/>
      <c r="BL3" s="67"/>
      <c r="BM3" s="1"/>
      <c r="BN3" s="13"/>
    </row>
    <row r="4" spans="1:72" ht="18.75" customHeight="1" x14ac:dyDescent="0.2">
      <c r="A4" s="152"/>
      <c r="B4" s="153"/>
      <c r="C4" s="84" t="s">
        <v>6</v>
      </c>
      <c r="D4" s="86" t="s">
        <v>7</v>
      </c>
      <c r="E4" s="86" t="s">
        <v>5</v>
      </c>
      <c r="F4" s="83" t="s">
        <v>6</v>
      </c>
      <c r="G4" s="87"/>
      <c r="H4" s="85"/>
      <c r="I4" s="218" t="s">
        <v>65</v>
      </c>
      <c r="J4" s="85"/>
      <c r="K4" s="85"/>
      <c r="L4" s="218" t="s">
        <v>66</v>
      </c>
      <c r="M4" s="85"/>
      <c r="N4" s="85"/>
      <c r="O4" s="218" t="s">
        <v>67</v>
      </c>
      <c r="P4" s="85"/>
      <c r="Q4" s="85"/>
      <c r="R4" s="85"/>
      <c r="S4" s="170"/>
      <c r="T4" s="490"/>
      <c r="U4" s="481"/>
      <c r="V4" s="156"/>
      <c r="W4" s="157"/>
      <c r="X4" s="157"/>
      <c r="Y4" s="158" t="s">
        <v>246</v>
      </c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9" t="s">
        <v>12</v>
      </c>
      <c r="AT4" s="446" t="s">
        <v>13</v>
      </c>
      <c r="AU4" s="482"/>
      <c r="AV4" s="447"/>
      <c r="AW4" s="468" t="s">
        <v>238</v>
      </c>
      <c r="AX4" s="486"/>
      <c r="AY4" s="486"/>
      <c r="AZ4" s="469"/>
      <c r="BA4" s="446" t="s">
        <v>239</v>
      </c>
      <c r="BB4" s="491"/>
      <c r="BC4" s="219"/>
      <c r="BD4" s="152"/>
      <c r="BE4" s="220"/>
      <c r="BF4" s="465" t="s">
        <v>273</v>
      </c>
      <c r="BG4" s="487" t="s">
        <v>275</v>
      </c>
      <c r="BH4" s="383"/>
      <c r="BI4" s="384"/>
      <c r="BJ4" s="384"/>
      <c r="BK4" s="384"/>
      <c r="BL4" s="384"/>
      <c r="BM4" s="6"/>
      <c r="BN4" s="6"/>
    </row>
    <row r="5" spans="1:72" ht="18.75" customHeight="1" x14ac:dyDescent="0.2">
      <c r="A5" s="463" t="s">
        <v>271</v>
      </c>
      <c r="B5" s="464"/>
      <c r="C5" s="470" t="s">
        <v>13</v>
      </c>
      <c r="D5" s="159" t="s">
        <v>16</v>
      </c>
      <c r="E5" s="159" t="s">
        <v>17</v>
      </c>
      <c r="F5" s="159" t="s">
        <v>18</v>
      </c>
      <c r="G5" s="89" t="s">
        <v>19</v>
      </c>
      <c r="H5" s="157"/>
      <c r="I5" s="165" t="s">
        <v>5</v>
      </c>
      <c r="J5" s="89" t="s">
        <v>20</v>
      </c>
      <c r="K5" s="165" t="s">
        <v>6</v>
      </c>
      <c r="L5" s="164" t="s">
        <v>21</v>
      </c>
      <c r="M5" s="84" t="s">
        <v>22</v>
      </c>
      <c r="N5" s="165" t="s">
        <v>6</v>
      </c>
      <c r="O5" s="165" t="s">
        <v>21</v>
      </c>
      <c r="P5" s="89" t="s">
        <v>23</v>
      </c>
      <c r="Q5" s="165" t="s">
        <v>6</v>
      </c>
      <c r="R5" s="165" t="s">
        <v>21</v>
      </c>
      <c r="S5" s="170"/>
      <c r="T5" s="490"/>
      <c r="U5" s="481"/>
      <c r="V5" s="156"/>
      <c r="W5" s="165" t="s">
        <v>13</v>
      </c>
      <c r="X5" s="157"/>
      <c r="Y5" s="89" t="s">
        <v>7</v>
      </c>
      <c r="Z5" s="165" t="s">
        <v>14</v>
      </c>
      <c r="AA5" s="468" t="s">
        <v>245</v>
      </c>
      <c r="AB5" s="469"/>
      <c r="AC5" s="89" t="s">
        <v>3</v>
      </c>
      <c r="AD5" s="165" t="s">
        <v>27</v>
      </c>
      <c r="AE5" s="468" t="s">
        <v>267</v>
      </c>
      <c r="AF5" s="469"/>
      <c r="AG5" s="468" t="s">
        <v>268</v>
      </c>
      <c r="AH5" s="469"/>
      <c r="AI5" s="89" t="s">
        <v>3</v>
      </c>
      <c r="AJ5" s="164" t="s">
        <v>68</v>
      </c>
      <c r="AK5" s="468" t="s">
        <v>269</v>
      </c>
      <c r="AL5" s="485"/>
      <c r="AM5" s="468" t="s">
        <v>243</v>
      </c>
      <c r="AN5" s="469"/>
      <c r="AO5" s="468" t="s">
        <v>270</v>
      </c>
      <c r="AP5" s="469"/>
      <c r="AQ5" s="84" t="s">
        <v>28</v>
      </c>
      <c r="AR5" s="165" t="s">
        <v>29</v>
      </c>
      <c r="AS5" s="159" t="s">
        <v>30</v>
      </c>
      <c r="AT5" s="448"/>
      <c r="AU5" s="483"/>
      <c r="AV5" s="449"/>
      <c r="AW5" s="468" t="s">
        <v>242</v>
      </c>
      <c r="AX5" s="469"/>
      <c r="AY5" s="468" t="s">
        <v>247</v>
      </c>
      <c r="AZ5" s="469"/>
      <c r="BA5" s="448"/>
      <c r="BB5" s="449"/>
      <c r="BC5" s="221"/>
      <c r="BD5" s="463" t="s">
        <v>271</v>
      </c>
      <c r="BE5" s="464"/>
      <c r="BF5" s="466"/>
      <c r="BG5" s="488"/>
      <c r="BH5" s="383"/>
      <c r="BI5" s="384"/>
      <c r="BJ5" s="384"/>
      <c r="BK5" s="384"/>
      <c r="BL5" s="384"/>
      <c r="BM5" s="6"/>
      <c r="BN5" s="5"/>
    </row>
    <row r="6" spans="1:72" ht="18.75" customHeight="1" x14ac:dyDescent="0.2">
      <c r="A6" s="156"/>
      <c r="B6" s="157"/>
      <c r="C6" s="471"/>
      <c r="D6" s="89" t="s">
        <v>7</v>
      </c>
      <c r="E6" s="89" t="s">
        <v>7</v>
      </c>
      <c r="F6" s="89" t="s">
        <v>5</v>
      </c>
      <c r="G6" s="89" t="s">
        <v>13</v>
      </c>
      <c r="H6" s="89" t="s">
        <v>31</v>
      </c>
      <c r="I6" s="89" t="s">
        <v>32</v>
      </c>
      <c r="J6" s="167" t="s">
        <v>13</v>
      </c>
      <c r="K6" s="167" t="s">
        <v>31</v>
      </c>
      <c r="L6" s="90" t="s">
        <v>32</v>
      </c>
      <c r="M6" s="89" t="s">
        <v>13</v>
      </c>
      <c r="N6" s="89" t="s">
        <v>31</v>
      </c>
      <c r="O6" s="89" t="s">
        <v>32</v>
      </c>
      <c r="P6" s="89" t="s">
        <v>13</v>
      </c>
      <c r="Q6" s="89" t="s">
        <v>31</v>
      </c>
      <c r="R6" s="89" t="s">
        <v>32</v>
      </c>
      <c r="S6" s="170"/>
      <c r="T6" s="483"/>
      <c r="U6" s="449"/>
      <c r="V6" s="89" t="s">
        <v>13</v>
      </c>
      <c r="W6" s="89" t="s">
        <v>31</v>
      </c>
      <c r="X6" s="89" t="s">
        <v>32</v>
      </c>
      <c r="Y6" s="89" t="s">
        <v>31</v>
      </c>
      <c r="Z6" s="89" t="s">
        <v>32</v>
      </c>
      <c r="AA6" s="89" t="s">
        <v>31</v>
      </c>
      <c r="AB6" s="89" t="s">
        <v>32</v>
      </c>
      <c r="AC6" s="89" t="s">
        <v>31</v>
      </c>
      <c r="AD6" s="89" t="s">
        <v>32</v>
      </c>
      <c r="AE6" s="89" t="s">
        <v>31</v>
      </c>
      <c r="AF6" s="89" t="s">
        <v>32</v>
      </c>
      <c r="AG6" s="89" t="s">
        <v>31</v>
      </c>
      <c r="AH6" s="89" t="s">
        <v>32</v>
      </c>
      <c r="AI6" s="89" t="s">
        <v>31</v>
      </c>
      <c r="AJ6" s="90" t="s">
        <v>32</v>
      </c>
      <c r="AK6" s="89" t="s">
        <v>285</v>
      </c>
      <c r="AL6" s="90" t="s">
        <v>32</v>
      </c>
      <c r="AM6" s="89" t="s">
        <v>33</v>
      </c>
      <c r="AN6" s="167" t="s">
        <v>34</v>
      </c>
      <c r="AO6" s="167" t="s">
        <v>190</v>
      </c>
      <c r="AP6" s="89" t="s">
        <v>191</v>
      </c>
      <c r="AQ6" s="89" t="s">
        <v>31</v>
      </c>
      <c r="AR6" s="89" t="s">
        <v>32</v>
      </c>
      <c r="AS6" s="89" t="s">
        <v>15</v>
      </c>
      <c r="AT6" s="89" t="s">
        <v>13</v>
      </c>
      <c r="AU6" s="89" t="s">
        <v>31</v>
      </c>
      <c r="AV6" s="89" t="s">
        <v>32</v>
      </c>
      <c r="AW6" s="89" t="s">
        <v>31</v>
      </c>
      <c r="AX6" s="89" t="s">
        <v>32</v>
      </c>
      <c r="AY6" s="89" t="s">
        <v>31</v>
      </c>
      <c r="AZ6" s="89" t="s">
        <v>32</v>
      </c>
      <c r="BA6" s="89" t="s">
        <v>31</v>
      </c>
      <c r="BB6" s="167" t="s">
        <v>32</v>
      </c>
      <c r="BC6" s="219"/>
      <c r="BD6" s="156"/>
      <c r="BE6" s="222"/>
      <c r="BF6" s="467"/>
      <c r="BG6" s="489"/>
      <c r="BH6" s="383"/>
      <c r="BI6" s="384"/>
      <c r="BJ6" s="384"/>
      <c r="BK6" s="384"/>
      <c r="BL6" s="384"/>
      <c r="BM6" s="60"/>
      <c r="BN6" s="6"/>
    </row>
    <row r="7" spans="1:72" ht="18.75" customHeight="1" x14ac:dyDescent="0.2">
      <c r="A7" s="446" t="s">
        <v>354</v>
      </c>
      <c r="B7" s="459"/>
      <c r="C7" s="223">
        <v>160</v>
      </c>
      <c r="D7" s="171">
        <v>160</v>
      </c>
      <c r="E7" s="224">
        <v>0</v>
      </c>
      <c r="F7" s="171">
        <v>1324</v>
      </c>
      <c r="G7" s="171">
        <v>31052</v>
      </c>
      <c r="H7" s="171">
        <v>15682</v>
      </c>
      <c r="I7" s="169">
        <v>15370</v>
      </c>
      <c r="J7" s="172">
        <v>10220</v>
      </c>
      <c r="K7" s="172">
        <v>5108</v>
      </c>
      <c r="L7" s="172">
        <v>5112</v>
      </c>
      <c r="M7" s="171">
        <v>10067</v>
      </c>
      <c r="N7" s="171">
        <v>5109</v>
      </c>
      <c r="O7" s="171">
        <v>4958</v>
      </c>
      <c r="P7" s="171">
        <v>10765</v>
      </c>
      <c r="Q7" s="171">
        <v>5465</v>
      </c>
      <c r="R7" s="171">
        <v>5300</v>
      </c>
      <c r="S7" s="170"/>
      <c r="T7" s="446" t="s">
        <v>354</v>
      </c>
      <c r="U7" s="459"/>
      <c r="V7" s="91">
        <v>3030</v>
      </c>
      <c r="W7" s="91">
        <v>1644</v>
      </c>
      <c r="X7" s="91">
        <v>1386</v>
      </c>
      <c r="Y7" s="91">
        <v>142</v>
      </c>
      <c r="Z7" s="91">
        <v>5</v>
      </c>
      <c r="AA7" s="225">
        <v>3</v>
      </c>
      <c r="AB7" s="225">
        <v>0</v>
      </c>
      <c r="AC7" s="91">
        <v>143</v>
      </c>
      <c r="AD7" s="91">
        <v>22</v>
      </c>
      <c r="AE7" s="225">
        <v>2</v>
      </c>
      <c r="AF7" s="225">
        <v>1</v>
      </c>
      <c r="AG7" s="225">
        <v>0</v>
      </c>
      <c r="AH7" s="225">
        <v>0</v>
      </c>
      <c r="AI7" s="91">
        <v>1226</v>
      </c>
      <c r="AJ7" s="92">
        <v>1072</v>
      </c>
      <c r="AK7" s="91">
        <v>0</v>
      </c>
      <c r="AL7" s="205">
        <v>1</v>
      </c>
      <c r="AM7" s="169">
        <v>148</v>
      </c>
      <c r="AN7" s="169">
        <v>21</v>
      </c>
      <c r="AO7" s="171">
        <v>0</v>
      </c>
      <c r="AP7" s="171">
        <v>15</v>
      </c>
      <c r="AQ7" s="171">
        <v>128</v>
      </c>
      <c r="AR7" s="171">
        <v>101</v>
      </c>
      <c r="AS7" s="171">
        <v>299</v>
      </c>
      <c r="AT7" s="171">
        <v>441</v>
      </c>
      <c r="AU7" s="171">
        <v>210</v>
      </c>
      <c r="AV7" s="171">
        <v>231</v>
      </c>
      <c r="AW7" s="171">
        <v>65</v>
      </c>
      <c r="AX7" s="171">
        <v>121</v>
      </c>
      <c r="AY7" s="171">
        <v>1</v>
      </c>
      <c r="AZ7" s="171">
        <v>13</v>
      </c>
      <c r="BA7" s="171">
        <v>144</v>
      </c>
      <c r="BB7" s="171">
        <v>97</v>
      </c>
      <c r="BC7" s="226"/>
      <c r="BD7" s="446" t="s">
        <v>354</v>
      </c>
      <c r="BE7" s="459"/>
      <c r="BF7" s="91">
        <v>266</v>
      </c>
      <c r="BG7" s="91">
        <v>714</v>
      </c>
      <c r="BH7" s="25"/>
      <c r="BI7" s="26"/>
      <c r="BJ7" s="26"/>
      <c r="BK7" s="26"/>
      <c r="BL7" s="26"/>
      <c r="BM7" s="26"/>
      <c r="BN7" s="8"/>
    </row>
    <row r="8" spans="1:72" ht="18.75" customHeight="1" x14ac:dyDescent="0.2">
      <c r="A8" s="461" t="s">
        <v>355</v>
      </c>
      <c r="B8" s="462"/>
      <c r="C8" s="174">
        <f>C9+C24</f>
        <v>159</v>
      </c>
      <c r="D8" s="174">
        <f t="shared" ref="D8:R8" si="0">D9+D24</f>
        <v>159</v>
      </c>
      <c r="E8" s="174">
        <f t="shared" si="0"/>
        <v>0</v>
      </c>
      <c r="F8" s="174">
        <f t="shared" si="0"/>
        <v>1310</v>
      </c>
      <c r="G8" s="174">
        <f t="shared" si="0"/>
        <v>30206</v>
      </c>
      <c r="H8" s="174">
        <f t="shared" si="0"/>
        <v>15338</v>
      </c>
      <c r="I8" s="174">
        <f t="shared" si="0"/>
        <v>14868</v>
      </c>
      <c r="J8" s="174">
        <f t="shared" si="0"/>
        <v>9944</v>
      </c>
      <c r="K8" s="174">
        <f t="shared" si="0"/>
        <v>5122</v>
      </c>
      <c r="L8" s="174">
        <f t="shared" si="0"/>
        <v>4822</v>
      </c>
      <c r="M8" s="174">
        <f t="shared" si="0"/>
        <v>10194</v>
      </c>
      <c r="N8" s="174">
        <f t="shared" si="0"/>
        <v>5105</v>
      </c>
      <c r="O8" s="174">
        <f t="shared" si="0"/>
        <v>5089</v>
      </c>
      <c r="P8" s="174">
        <f t="shared" si="0"/>
        <v>10068</v>
      </c>
      <c r="Q8" s="174">
        <f t="shared" si="0"/>
        <v>5111</v>
      </c>
      <c r="R8" s="292">
        <f t="shared" si="0"/>
        <v>4957</v>
      </c>
      <c r="S8" s="293"/>
      <c r="T8" s="461" t="s">
        <v>355</v>
      </c>
      <c r="U8" s="462"/>
      <c r="V8" s="177">
        <f t="shared" ref="V8:BB8" si="1">V9+V24</f>
        <v>3001</v>
      </c>
      <c r="W8" s="177">
        <f t="shared" si="1"/>
        <v>1630</v>
      </c>
      <c r="X8" s="177">
        <f t="shared" si="1"/>
        <v>1371</v>
      </c>
      <c r="Y8" s="177">
        <f t="shared" si="1"/>
        <v>139</v>
      </c>
      <c r="Z8" s="177">
        <f t="shared" si="1"/>
        <v>6</v>
      </c>
      <c r="AA8" s="177">
        <f t="shared" si="1"/>
        <v>3</v>
      </c>
      <c r="AB8" s="177">
        <f t="shared" si="1"/>
        <v>0</v>
      </c>
      <c r="AC8" s="177">
        <f t="shared" si="1"/>
        <v>141</v>
      </c>
      <c r="AD8" s="177">
        <f t="shared" si="1"/>
        <v>22</v>
      </c>
      <c r="AE8" s="177">
        <f t="shared" si="1"/>
        <v>2</v>
      </c>
      <c r="AF8" s="177">
        <f t="shared" si="1"/>
        <v>1</v>
      </c>
      <c r="AG8" s="177">
        <f t="shared" si="1"/>
        <v>0</v>
      </c>
      <c r="AH8" s="177">
        <f t="shared" si="1"/>
        <v>0</v>
      </c>
      <c r="AI8" s="177">
        <f t="shared" si="1"/>
        <v>1214</v>
      </c>
      <c r="AJ8" s="177">
        <f t="shared" si="1"/>
        <v>1060</v>
      </c>
      <c r="AK8" s="177">
        <f t="shared" si="1"/>
        <v>0</v>
      </c>
      <c r="AL8" s="177">
        <f t="shared" si="1"/>
        <v>1</v>
      </c>
      <c r="AM8" s="177">
        <f t="shared" si="1"/>
        <v>142</v>
      </c>
      <c r="AN8" s="177">
        <f t="shared" si="1"/>
        <v>21</v>
      </c>
      <c r="AO8" s="177">
        <f t="shared" si="1"/>
        <v>0</v>
      </c>
      <c r="AP8" s="177">
        <f t="shared" si="1"/>
        <v>16</v>
      </c>
      <c r="AQ8" s="177">
        <f t="shared" si="1"/>
        <v>131</v>
      </c>
      <c r="AR8" s="177">
        <f t="shared" si="1"/>
        <v>102</v>
      </c>
      <c r="AS8" s="177">
        <f t="shared" si="1"/>
        <v>293</v>
      </c>
      <c r="AT8" s="177">
        <f>AT9+AT24</f>
        <v>421</v>
      </c>
      <c r="AU8" s="177">
        <f t="shared" si="1"/>
        <v>201</v>
      </c>
      <c r="AV8" s="177">
        <f t="shared" si="1"/>
        <v>220</v>
      </c>
      <c r="AW8" s="177">
        <f t="shared" si="1"/>
        <v>64</v>
      </c>
      <c r="AX8" s="177">
        <f t="shared" si="1"/>
        <v>123</v>
      </c>
      <c r="AY8" s="177">
        <f t="shared" si="1"/>
        <v>0</v>
      </c>
      <c r="AZ8" s="177">
        <f t="shared" si="1"/>
        <v>14</v>
      </c>
      <c r="BA8" s="177">
        <f>BA9+BA24</f>
        <v>137</v>
      </c>
      <c r="BB8" s="294">
        <f t="shared" si="1"/>
        <v>83</v>
      </c>
      <c r="BC8" s="295"/>
      <c r="BD8" s="461" t="s">
        <v>355</v>
      </c>
      <c r="BE8" s="462"/>
      <c r="BF8" s="177">
        <f t="shared" ref="BF8:BG8" si="2">BF9+BF24</f>
        <v>278</v>
      </c>
      <c r="BG8" s="294">
        <f t="shared" si="2"/>
        <v>801</v>
      </c>
      <c r="BH8" s="53"/>
      <c r="BI8" s="54"/>
      <c r="BJ8" s="54"/>
      <c r="BK8" s="54"/>
      <c r="BL8" s="54"/>
      <c r="BM8" s="54"/>
      <c r="BN8" s="8"/>
    </row>
    <row r="9" spans="1:72" s="10" customFormat="1" ht="18.75" customHeight="1" x14ac:dyDescent="0.2">
      <c r="A9" s="494" t="s">
        <v>227</v>
      </c>
      <c r="B9" s="495"/>
      <c r="C9" s="228">
        <f>C10+C12+C14+C16+C17+C18+C20+C21+C22+C23</f>
        <v>106</v>
      </c>
      <c r="D9" s="228">
        <f t="shared" ref="D9:R9" si="3">D10+D12+D14+D16+D17+D18+D20+D21+D22+D23</f>
        <v>106</v>
      </c>
      <c r="E9" s="228">
        <f t="shared" si="3"/>
        <v>0</v>
      </c>
      <c r="F9" s="228">
        <f t="shared" si="3"/>
        <v>993</v>
      </c>
      <c r="G9" s="228">
        <f t="shared" si="3"/>
        <v>24104</v>
      </c>
      <c r="H9" s="228">
        <f>H10+H12+H14+H16+H17+H18+H20+H21+H22+H23</f>
        <v>12244</v>
      </c>
      <c r="I9" s="228">
        <f>I10+I12+I14+I16+I17+I18+I20+I21+I22+I23</f>
        <v>11860</v>
      </c>
      <c r="J9" s="228">
        <f t="shared" si="3"/>
        <v>7935</v>
      </c>
      <c r="K9" s="229">
        <f t="shared" si="3"/>
        <v>4094</v>
      </c>
      <c r="L9" s="228">
        <f t="shared" si="3"/>
        <v>3841</v>
      </c>
      <c r="M9" s="228">
        <f t="shared" si="3"/>
        <v>8162</v>
      </c>
      <c r="N9" s="228">
        <f t="shared" si="3"/>
        <v>4069</v>
      </c>
      <c r="O9" s="228">
        <f t="shared" si="3"/>
        <v>4093</v>
      </c>
      <c r="P9" s="228">
        <f t="shared" si="3"/>
        <v>8007</v>
      </c>
      <c r="Q9" s="228">
        <f t="shared" si="3"/>
        <v>4081</v>
      </c>
      <c r="R9" s="229">
        <f t="shared" si="3"/>
        <v>3926</v>
      </c>
      <c r="S9" s="179"/>
      <c r="T9" s="494" t="s">
        <v>248</v>
      </c>
      <c r="U9" s="495"/>
      <c r="V9" s="230">
        <f t="shared" ref="V9:BB9" si="4">V10+V12+V14+V16+V17+V18+V20+V21+V22+V23</f>
        <v>2191</v>
      </c>
      <c r="W9" s="230">
        <f t="shared" si="4"/>
        <v>1176</v>
      </c>
      <c r="X9" s="230">
        <f t="shared" si="4"/>
        <v>1015</v>
      </c>
      <c r="Y9" s="230">
        <f t="shared" si="4"/>
        <v>89</v>
      </c>
      <c r="Z9" s="230">
        <f t="shared" si="4"/>
        <v>5</v>
      </c>
      <c r="AA9" s="230">
        <f t="shared" si="4"/>
        <v>3</v>
      </c>
      <c r="AB9" s="230">
        <f t="shared" si="4"/>
        <v>0</v>
      </c>
      <c r="AC9" s="230">
        <f t="shared" si="4"/>
        <v>93</v>
      </c>
      <c r="AD9" s="230">
        <f t="shared" si="4"/>
        <v>16</v>
      </c>
      <c r="AE9" s="230">
        <f t="shared" si="4"/>
        <v>2</v>
      </c>
      <c r="AF9" s="230">
        <f t="shared" si="4"/>
        <v>1</v>
      </c>
      <c r="AG9" s="230">
        <f t="shared" si="4"/>
        <v>0</v>
      </c>
      <c r="AH9" s="230">
        <f t="shared" si="4"/>
        <v>0</v>
      </c>
      <c r="AI9" s="230">
        <f t="shared" si="4"/>
        <v>894</v>
      </c>
      <c r="AJ9" s="230">
        <f t="shared" si="4"/>
        <v>802</v>
      </c>
      <c r="AK9" s="230">
        <f t="shared" si="4"/>
        <v>0</v>
      </c>
      <c r="AL9" s="230">
        <f t="shared" si="4"/>
        <v>1</v>
      </c>
      <c r="AM9" s="230">
        <f t="shared" si="4"/>
        <v>97</v>
      </c>
      <c r="AN9" s="230">
        <f t="shared" si="4"/>
        <v>13</v>
      </c>
      <c r="AO9" s="230">
        <f t="shared" si="4"/>
        <v>0</v>
      </c>
      <c r="AP9" s="230">
        <f t="shared" si="4"/>
        <v>8</v>
      </c>
      <c r="AQ9" s="230">
        <f t="shared" si="4"/>
        <v>95</v>
      </c>
      <c r="AR9" s="230">
        <f t="shared" si="4"/>
        <v>72</v>
      </c>
      <c r="AS9" s="230">
        <f t="shared" si="4"/>
        <v>233</v>
      </c>
      <c r="AT9" s="230">
        <f t="shared" si="4"/>
        <v>262</v>
      </c>
      <c r="AU9" s="230">
        <f t="shared" si="4"/>
        <v>130</v>
      </c>
      <c r="AV9" s="230">
        <f t="shared" si="4"/>
        <v>132</v>
      </c>
      <c r="AW9" s="230">
        <f t="shared" si="4"/>
        <v>42</v>
      </c>
      <c r="AX9" s="230">
        <f t="shared" si="4"/>
        <v>85</v>
      </c>
      <c r="AY9" s="230">
        <f t="shared" si="4"/>
        <v>0</v>
      </c>
      <c r="AZ9" s="230">
        <f t="shared" si="4"/>
        <v>11</v>
      </c>
      <c r="BA9" s="230">
        <f t="shared" si="4"/>
        <v>88</v>
      </c>
      <c r="BB9" s="230">
        <f t="shared" si="4"/>
        <v>36</v>
      </c>
      <c r="BC9" s="227"/>
      <c r="BD9" s="494" t="s">
        <v>229</v>
      </c>
      <c r="BE9" s="495"/>
      <c r="BF9" s="230">
        <f>BF10+BF12+BF14+BF16+BF17+BF18+BF20+BF21+BF22+BF23</f>
        <v>201</v>
      </c>
      <c r="BG9" s="230">
        <f t="shared" ref="BG9" si="5">BG10+BG12+BG14+BG16+BG17+BG18+BG20+BG21+BG22+BG23</f>
        <v>628</v>
      </c>
      <c r="BH9" s="24"/>
      <c r="BI9" s="55"/>
      <c r="BJ9" s="55"/>
      <c r="BK9" s="55"/>
      <c r="BL9" s="55"/>
      <c r="BM9" s="55"/>
      <c r="BN9" s="19"/>
    </row>
    <row r="10" spans="1:72" s="5" customFormat="1" ht="18.75" customHeight="1" x14ac:dyDescent="0.2">
      <c r="A10" s="105"/>
      <c r="B10" s="106" t="s">
        <v>35</v>
      </c>
      <c r="C10" s="231">
        <v>21</v>
      </c>
      <c r="D10" s="171">
        <v>21</v>
      </c>
      <c r="E10" s="225">
        <v>0</v>
      </c>
      <c r="F10" s="171">
        <v>260</v>
      </c>
      <c r="G10" s="171">
        <f>SUM(H10:I10)</f>
        <v>7081</v>
      </c>
      <c r="H10" s="171">
        <v>3613</v>
      </c>
      <c r="I10" s="172">
        <v>3468</v>
      </c>
      <c r="J10" s="172">
        <f>SUM(K10:L10)</f>
        <v>2391</v>
      </c>
      <c r="K10" s="172">
        <v>1268</v>
      </c>
      <c r="L10" s="172">
        <v>1123</v>
      </c>
      <c r="M10" s="171">
        <f>SUM(N10:O10)</f>
        <v>2368</v>
      </c>
      <c r="N10" s="172">
        <v>1165</v>
      </c>
      <c r="O10" s="223">
        <v>1203</v>
      </c>
      <c r="P10" s="171">
        <f>SUM(Q10:R10)</f>
        <v>2322</v>
      </c>
      <c r="Q10" s="171">
        <v>1180</v>
      </c>
      <c r="R10" s="171">
        <v>1142</v>
      </c>
      <c r="S10" s="170"/>
      <c r="T10" s="232"/>
      <c r="U10" s="106" t="s">
        <v>35</v>
      </c>
      <c r="V10" s="92">
        <f>SUM(W10:X10)</f>
        <v>553</v>
      </c>
      <c r="W10" s="233">
        <v>284</v>
      </c>
      <c r="X10" s="91">
        <v>269</v>
      </c>
      <c r="Y10" s="91">
        <v>17</v>
      </c>
      <c r="Z10" s="225">
        <v>2</v>
      </c>
      <c r="AA10" s="225">
        <v>1</v>
      </c>
      <c r="AB10" s="225">
        <v>0</v>
      </c>
      <c r="AC10" s="91">
        <v>17</v>
      </c>
      <c r="AD10" s="91">
        <v>6</v>
      </c>
      <c r="AE10" s="91">
        <v>1</v>
      </c>
      <c r="AF10" s="91">
        <v>0</v>
      </c>
      <c r="AG10" s="91">
        <v>0</v>
      </c>
      <c r="AH10" s="91">
        <v>0</v>
      </c>
      <c r="AI10" s="91">
        <v>215</v>
      </c>
      <c r="AJ10" s="92">
        <v>206</v>
      </c>
      <c r="AK10" s="91">
        <v>0</v>
      </c>
      <c r="AL10" s="205">
        <v>1</v>
      </c>
      <c r="AM10" s="172">
        <v>22</v>
      </c>
      <c r="AN10" s="92">
        <v>2</v>
      </c>
      <c r="AO10" s="92">
        <v>0</v>
      </c>
      <c r="AP10" s="91">
        <v>1</v>
      </c>
      <c r="AQ10" s="91">
        <v>33</v>
      </c>
      <c r="AR10" s="91">
        <v>29</v>
      </c>
      <c r="AS10" s="91">
        <v>36</v>
      </c>
      <c r="AT10" s="91">
        <f>SUM(AU10:AV10)</f>
        <v>66</v>
      </c>
      <c r="AU10" s="91">
        <v>39</v>
      </c>
      <c r="AV10" s="91">
        <v>27</v>
      </c>
      <c r="AW10" s="91">
        <v>9</v>
      </c>
      <c r="AX10" s="91">
        <v>18</v>
      </c>
      <c r="AY10" s="225">
        <v>0</v>
      </c>
      <c r="AZ10" s="91">
        <v>3</v>
      </c>
      <c r="BA10" s="91">
        <v>30</v>
      </c>
      <c r="BB10" s="91">
        <f>AV10-AX10-AZ10</f>
        <v>6</v>
      </c>
      <c r="BC10" s="234"/>
      <c r="BD10" s="232"/>
      <c r="BE10" s="106" t="s">
        <v>35</v>
      </c>
      <c r="BF10" s="91">
        <v>43</v>
      </c>
      <c r="BG10" s="91">
        <v>155</v>
      </c>
      <c r="BH10" s="25"/>
      <c r="BI10" s="26"/>
      <c r="BJ10" s="29"/>
      <c r="BK10" s="26"/>
      <c r="BL10" s="26"/>
      <c r="BM10" s="26"/>
      <c r="BN10" s="8"/>
    </row>
    <row r="11" spans="1:72" s="39" customFormat="1" ht="18" customHeight="1" x14ac:dyDescent="0.2">
      <c r="A11" s="296"/>
      <c r="B11" s="297"/>
      <c r="C11" s="298">
        <v>2</v>
      </c>
      <c r="D11" s="193">
        <v>2</v>
      </c>
      <c r="E11" s="191" t="s">
        <v>305</v>
      </c>
      <c r="F11" s="299">
        <v>12</v>
      </c>
      <c r="G11" s="299">
        <v>292</v>
      </c>
      <c r="H11" s="299">
        <v>205</v>
      </c>
      <c r="I11" s="193">
        <v>87</v>
      </c>
      <c r="J11" s="193">
        <v>116</v>
      </c>
      <c r="K11" s="193">
        <v>76</v>
      </c>
      <c r="L11" s="193">
        <v>40</v>
      </c>
      <c r="M11" s="299">
        <v>86</v>
      </c>
      <c r="N11" s="299">
        <v>60</v>
      </c>
      <c r="O11" s="299">
        <v>26</v>
      </c>
      <c r="P11" s="299">
        <v>90</v>
      </c>
      <c r="Q11" s="299">
        <v>69</v>
      </c>
      <c r="R11" s="299">
        <v>21</v>
      </c>
      <c r="S11" s="300"/>
      <c r="T11" s="301"/>
      <c r="U11" s="297"/>
      <c r="V11" s="299">
        <v>23</v>
      </c>
      <c r="W11" s="299">
        <v>12</v>
      </c>
      <c r="X11" s="299">
        <v>11</v>
      </c>
      <c r="Y11" s="191" t="s">
        <v>299</v>
      </c>
      <c r="Z11" s="191" t="s">
        <v>299</v>
      </c>
      <c r="AA11" s="191">
        <v>1</v>
      </c>
      <c r="AB11" s="191" t="s">
        <v>299</v>
      </c>
      <c r="AC11" s="191">
        <v>1</v>
      </c>
      <c r="AD11" s="191" t="s">
        <v>299</v>
      </c>
      <c r="AE11" s="191">
        <v>1</v>
      </c>
      <c r="AF11" s="191" t="s">
        <v>299</v>
      </c>
      <c r="AG11" s="191" t="s">
        <v>299</v>
      </c>
      <c r="AH11" s="191" t="s">
        <v>299</v>
      </c>
      <c r="AI11" s="299">
        <v>9</v>
      </c>
      <c r="AJ11" s="193">
        <v>9</v>
      </c>
      <c r="AK11" s="191" t="s">
        <v>305</v>
      </c>
      <c r="AL11" s="191">
        <v>1</v>
      </c>
      <c r="AM11" s="191">
        <v>1</v>
      </c>
      <c r="AN11" s="191" t="s">
        <v>332</v>
      </c>
      <c r="AO11" s="191" t="s">
        <v>299</v>
      </c>
      <c r="AP11" s="191" t="s">
        <v>299</v>
      </c>
      <c r="AQ11" s="191" t="s">
        <v>299</v>
      </c>
      <c r="AR11" s="191" t="s">
        <v>299</v>
      </c>
      <c r="AS11" s="299">
        <v>30</v>
      </c>
      <c r="AT11" s="299">
        <v>2</v>
      </c>
      <c r="AU11" s="191" t="s">
        <v>299</v>
      </c>
      <c r="AV11" s="191">
        <v>2</v>
      </c>
      <c r="AW11" s="191" t="s">
        <v>299</v>
      </c>
      <c r="AX11" s="191" t="s">
        <v>299</v>
      </c>
      <c r="AY11" s="191" t="s">
        <v>299</v>
      </c>
      <c r="AZ11" s="191" t="s">
        <v>299</v>
      </c>
      <c r="BA11" s="191" t="s">
        <v>299</v>
      </c>
      <c r="BB11" s="302">
        <v>2</v>
      </c>
      <c r="BC11" s="303"/>
      <c r="BD11" s="301"/>
      <c r="BE11" s="297"/>
      <c r="BF11" s="191" t="s">
        <v>299</v>
      </c>
      <c r="BG11" s="191" t="s">
        <v>299</v>
      </c>
      <c r="BH11" s="53"/>
      <c r="BI11" s="57"/>
      <c r="BJ11" s="57"/>
      <c r="BK11" s="57"/>
      <c r="BL11" s="57"/>
      <c r="BM11" s="57"/>
      <c r="BN11" s="40"/>
    </row>
    <row r="12" spans="1:72" s="11" customFormat="1" ht="18" customHeight="1" x14ac:dyDescent="0.2">
      <c r="A12" s="105"/>
      <c r="B12" s="106" t="s">
        <v>37</v>
      </c>
      <c r="C12" s="235">
        <v>18</v>
      </c>
      <c r="D12" s="236">
        <v>18</v>
      </c>
      <c r="E12" s="225">
        <v>0</v>
      </c>
      <c r="F12" s="236">
        <v>166</v>
      </c>
      <c r="G12" s="237">
        <f>SUM(H12:I12)</f>
        <v>4101</v>
      </c>
      <c r="H12" s="237">
        <v>2077</v>
      </c>
      <c r="I12" s="238">
        <v>2024</v>
      </c>
      <c r="J12" s="238">
        <f>SUM(K12:L12)</f>
        <v>1315</v>
      </c>
      <c r="K12" s="238">
        <v>679</v>
      </c>
      <c r="L12" s="172">
        <v>636</v>
      </c>
      <c r="M12" s="237">
        <f>SUM(N12:O12)</f>
        <v>1393</v>
      </c>
      <c r="N12" s="239">
        <v>696</v>
      </c>
      <c r="O12" s="239">
        <v>697</v>
      </c>
      <c r="P12" s="239">
        <f>SUM(Q12:R12)</f>
        <v>1393</v>
      </c>
      <c r="Q12" s="239">
        <v>702</v>
      </c>
      <c r="R12" s="240">
        <v>691</v>
      </c>
      <c r="S12" s="194"/>
      <c r="T12" s="232"/>
      <c r="U12" s="106" t="s">
        <v>37</v>
      </c>
      <c r="V12" s="241">
        <f>SUM(W12:X12)</f>
        <v>369</v>
      </c>
      <c r="W12" s="241">
        <v>213</v>
      </c>
      <c r="X12" s="241">
        <v>156</v>
      </c>
      <c r="Y12" s="241">
        <v>15</v>
      </c>
      <c r="Z12" s="91">
        <v>0</v>
      </c>
      <c r="AA12" s="225">
        <v>0</v>
      </c>
      <c r="AB12" s="225">
        <v>0</v>
      </c>
      <c r="AC12" s="242">
        <v>17</v>
      </c>
      <c r="AD12" s="225">
        <v>1</v>
      </c>
      <c r="AE12" s="242">
        <v>1</v>
      </c>
      <c r="AF12" s="225">
        <v>0</v>
      </c>
      <c r="AG12" s="225">
        <v>0</v>
      </c>
      <c r="AH12" s="225">
        <v>0</v>
      </c>
      <c r="AI12" s="243">
        <v>172</v>
      </c>
      <c r="AJ12" s="244">
        <v>126</v>
      </c>
      <c r="AK12" s="225">
        <v>0</v>
      </c>
      <c r="AL12" s="205">
        <v>0</v>
      </c>
      <c r="AM12" s="172">
        <v>15</v>
      </c>
      <c r="AN12" s="92">
        <v>4</v>
      </c>
      <c r="AO12" s="91">
        <v>0</v>
      </c>
      <c r="AP12" s="91">
        <v>1</v>
      </c>
      <c r="AQ12" s="91">
        <v>8</v>
      </c>
      <c r="AR12" s="91">
        <v>9</v>
      </c>
      <c r="AS12" s="225">
        <v>25</v>
      </c>
      <c r="AT12" s="91">
        <f>SUM(AU12:AV12)</f>
        <v>37</v>
      </c>
      <c r="AU12" s="91">
        <v>18</v>
      </c>
      <c r="AV12" s="91">
        <v>19</v>
      </c>
      <c r="AW12" s="91">
        <v>5</v>
      </c>
      <c r="AX12" s="91">
        <v>15</v>
      </c>
      <c r="AY12" s="91">
        <v>0</v>
      </c>
      <c r="AZ12" s="91">
        <v>1</v>
      </c>
      <c r="BA12" s="91">
        <f>AU12-AW12-AY12</f>
        <v>13</v>
      </c>
      <c r="BB12" s="91">
        <f>AV12-AX12-AZ12</f>
        <v>3</v>
      </c>
      <c r="BC12" s="234"/>
      <c r="BD12" s="232"/>
      <c r="BE12" s="106" t="s">
        <v>37</v>
      </c>
      <c r="BF12" s="91">
        <v>32</v>
      </c>
      <c r="BG12" s="91">
        <v>91</v>
      </c>
      <c r="BH12" s="25"/>
      <c r="BI12" s="26"/>
      <c r="BJ12" s="29"/>
      <c r="BK12" s="26"/>
      <c r="BL12" s="29"/>
      <c r="BM12" s="29"/>
      <c r="BN12" s="20"/>
    </row>
    <row r="13" spans="1:72" s="39" customFormat="1" ht="18" customHeight="1" x14ac:dyDescent="0.2">
      <c r="A13" s="296"/>
      <c r="B13" s="297"/>
      <c r="C13" s="298">
        <v>2</v>
      </c>
      <c r="D13" s="298">
        <v>2</v>
      </c>
      <c r="E13" s="191" t="s">
        <v>305</v>
      </c>
      <c r="F13" s="299">
        <v>18</v>
      </c>
      <c r="G13" s="299">
        <v>564</v>
      </c>
      <c r="H13" s="299">
        <v>277</v>
      </c>
      <c r="I13" s="193">
        <v>287</v>
      </c>
      <c r="J13" s="193">
        <v>189</v>
      </c>
      <c r="K13" s="193">
        <v>97</v>
      </c>
      <c r="L13" s="193">
        <v>92</v>
      </c>
      <c r="M13" s="299">
        <v>190</v>
      </c>
      <c r="N13" s="299">
        <v>94</v>
      </c>
      <c r="O13" s="299">
        <v>96</v>
      </c>
      <c r="P13" s="299">
        <v>185</v>
      </c>
      <c r="Q13" s="299">
        <v>86</v>
      </c>
      <c r="R13" s="299">
        <v>99</v>
      </c>
      <c r="S13" s="300"/>
      <c r="T13" s="301"/>
      <c r="U13" s="297"/>
      <c r="V13" s="299">
        <v>40</v>
      </c>
      <c r="W13" s="299">
        <v>28</v>
      </c>
      <c r="X13" s="299">
        <v>12</v>
      </c>
      <c r="Y13" s="191" t="s">
        <v>299</v>
      </c>
      <c r="Z13" s="191" t="s">
        <v>299</v>
      </c>
      <c r="AA13" s="191" t="s">
        <v>299</v>
      </c>
      <c r="AB13" s="191" t="s">
        <v>299</v>
      </c>
      <c r="AC13" s="191">
        <v>2</v>
      </c>
      <c r="AD13" s="191" t="s">
        <v>299</v>
      </c>
      <c r="AE13" s="191">
        <v>1</v>
      </c>
      <c r="AF13" s="191" t="s">
        <v>299</v>
      </c>
      <c r="AG13" s="191" t="s">
        <v>299</v>
      </c>
      <c r="AH13" s="191" t="s">
        <v>299</v>
      </c>
      <c r="AI13" s="299">
        <v>24</v>
      </c>
      <c r="AJ13" s="193">
        <v>11</v>
      </c>
      <c r="AK13" s="191" t="s">
        <v>299</v>
      </c>
      <c r="AL13" s="191" t="s">
        <v>299</v>
      </c>
      <c r="AM13" s="191">
        <v>1</v>
      </c>
      <c r="AN13" s="191" t="s">
        <v>299</v>
      </c>
      <c r="AO13" s="191" t="s">
        <v>299</v>
      </c>
      <c r="AP13" s="191" t="s">
        <v>299</v>
      </c>
      <c r="AQ13" s="191">
        <v>1</v>
      </c>
      <c r="AR13" s="191" t="s">
        <v>299</v>
      </c>
      <c r="AS13" s="299">
        <v>20</v>
      </c>
      <c r="AT13" s="299">
        <v>1</v>
      </c>
      <c r="AU13" s="191" t="s">
        <v>299</v>
      </c>
      <c r="AV13" s="299">
        <v>1</v>
      </c>
      <c r="AW13" s="191" t="s">
        <v>299</v>
      </c>
      <c r="AX13" s="191" t="s">
        <v>299</v>
      </c>
      <c r="AY13" s="191" t="s">
        <v>299</v>
      </c>
      <c r="AZ13" s="191" t="s">
        <v>299</v>
      </c>
      <c r="BA13" s="191" t="s">
        <v>299</v>
      </c>
      <c r="BB13" s="299">
        <f t="shared" ref="BB13" si="6">AV13-AX13-AZ13</f>
        <v>1</v>
      </c>
      <c r="BC13" s="303"/>
      <c r="BD13" s="301"/>
      <c r="BE13" s="297"/>
      <c r="BF13" s="191" t="s">
        <v>299</v>
      </c>
      <c r="BG13" s="302" t="s">
        <v>299</v>
      </c>
      <c r="BH13" s="58"/>
      <c r="BI13" s="57"/>
      <c r="BJ13" s="57"/>
      <c r="BK13" s="59"/>
      <c r="BL13" s="57"/>
      <c r="BM13" s="57"/>
      <c r="BN13" s="40"/>
    </row>
    <row r="14" spans="1:72" s="11" customFormat="1" ht="18" customHeight="1" x14ac:dyDescent="0.2">
      <c r="A14" s="105"/>
      <c r="B14" s="106" t="s">
        <v>38</v>
      </c>
      <c r="C14" s="245">
        <v>26</v>
      </c>
      <c r="D14" s="236">
        <v>26</v>
      </c>
      <c r="E14" s="225">
        <v>0</v>
      </c>
      <c r="F14" s="236">
        <v>239</v>
      </c>
      <c r="G14" s="237">
        <f>SUM(H14:I14)</f>
        <v>5758</v>
      </c>
      <c r="H14" s="238">
        <v>2950</v>
      </c>
      <c r="I14" s="238">
        <v>2808</v>
      </c>
      <c r="J14" s="238">
        <f>SUM(K14:L14)</f>
        <v>1896</v>
      </c>
      <c r="K14" s="238">
        <v>968</v>
      </c>
      <c r="L14" s="238">
        <v>928</v>
      </c>
      <c r="M14" s="237">
        <f>SUM(N14:O14)</f>
        <v>1982</v>
      </c>
      <c r="N14" s="240">
        <v>996</v>
      </c>
      <c r="O14" s="240">
        <v>986</v>
      </c>
      <c r="P14" s="237">
        <f>SUM(Q14:R14)</f>
        <v>1880</v>
      </c>
      <c r="Q14" s="240">
        <v>986</v>
      </c>
      <c r="R14" s="240">
        <v>894</v>
      </c>
      <c r="S14" s="194"/>
      <c r="T14" s="232"/>
      <c r="U14" s="106" t="s">
        <v>38</v>
      </c>
      <c r="V14" s="91">
        <f>SUM(W14:X14)</f>
        <v>505</v>
      </c>
      <c r="W14" s="241">
        <v>252</v>
      </c>
      <c r="X14" s="241">
        <v>253</v>
      </c>
      <c r="Y14" s="241">
        <v>22</v>
      </c>
      <c r="Z14" s="242">
        <v>2</v>
      </c>
      <c r="AA14" s="225">
        <v>2</v>
      </c>
      <c r="AB14" s="225">
        <v>0</v>
      </c>
      <c r="AC14" s="242">
        <v>21</v>
      </c>
      <c r="AD14" s="242">
        <v>4</v>
      </c>
      <c r="AE14" s="225">
        <v>0</v>
      </c>
      <c r="AF14" s="225">
        <v>1</v>
      </c>
      <c r="AG14" s="225">
        <v>0</v>
      </c>
      <c r="AH14" s="225">
        <v>0</v>
      </c>
      <c r="AI14" s="243">
        <v>189</v>
      </c>
      <c r="AJ14" s="244">
        <v>203</v>
      </c>
      <c r="AK14" s="225">
        <v>0</v>
      </c>
      <c r="AL14" s="205">
        <v>0</v>
      </c>
      <c r="AM14" s="172">
        <v>22</v>
      </c>
      <c r="AN14" s="92">
        <v>4</v>
      </c>
      <c r="AO14" s="91">
        <v>0</v>
      </c>
      <c r="AP14" s="91">
        <v>0</v>
      </c>
      <c r="AQ14" s="91">
        <v>18</v>
      </c>
      <c r="AR14" s="91">
        <v>17</v>
      </c>
      <c r="AS14" s="225">
        <v>84</v>
      </c>
      <c r="AT14" s="91">
        <f>SUM(AU14:AV14)</f>
        <v>43</v>
      </c>
      <c r="AU14" s="91">
        <v>19</v>
      </c>
      <c r="AV14" s="91">
        <v>24</v>
      </c>
      <c r="AW14" s="91">
        <v>8</v>
      </c>
      <c r="AX14" s="91">
        <v>21</v>
      </c>
      <c r="AY14" s="225">
        <v>0</v>
      </c>
      <c r="AZ14" s="225">
        <v>0</v>
      </c>
      <c r="BA14" s="91">
        <f>AU14-AW14-AY14</f>
        <v>11</v>
      </c>
      <c r="BB14" s="91">
        <f>AV14-AX14-AZ14</f>
        <v>3</v>
      </c>
      <c r="BC14" s="234"/>
      <c r="BD14" s="232"/>
      <c r="BE14" s="106" t="s">
        <v>38</v>
      </c>
      <c r="BF14" s="91">
        <v>47</v>
      </c>
      <c r="BG14" s="91">
        <v>170</v>
      </c>
      <c r="BH14" s="25"/>
      <c r="BI14" s="29"/>
      <c r="BJ14" s="29"/>
      <c r="BK14" s="29"/>
      <c r="BL14" s="29"/>
      <c r="BM14" s="29"/>
      <c r="BN14" s="20"/>
    </row>
    <row r="15" spans="1:72" s="41" customFormat="1" ht="18" customHeight="1" x14ac:dyDescent="0.2">
      <c r="A15" s="296"/>
      <c r="B15" s="297"/>
      <c r="C15" s="298">
        <v>2</v>
      </c>
      <c r="D15" s="298">
        <v>2</v>
      </c>
      <c r="E15" s="191" t="s">
        <v>305</v>
      </c>
      <c r="F15" s="193">
        <v>8</v>
      </c>
      <c r="G15" s="193">
        <v>158</v>
      </c>
      <c r="H15" s="193">
        <v>64</v>
      </c>
      <c r="I15" s="193">
        <v>94</v>
      </c>
      <c r="J15" s="193">
        <v>63</v>
      </c>
      <c r="K15" s="193">
        <v>23</v>
      </c>
      <c r="L15" s="193">
        <v>40</v>
      </c>
      <c r="M15" s="193">
        <v>51</v>
      </c>
      <c r="N15" s="193">
        <v>27</v>
      </c>
      <c r="O15" s="193">
        <v>24</v>
      </c>
      <c r="P15" s="193">
        <v>44</v>
      </c>
      <c r="Q15" s="193">
        <v>14</v>
      </c>
      <c r="R15" s="299">
        <v>30</v>
      </c>
      <c r="S15" s="304"/>
      <c r="T15" s="301"/>
      <c r="U15" s="297"/>
      <c r="V15" s="193">
        <v>15</v>
      </c>
      <c r="W15" s="193">
        <v>9</v>
      </c>
      <c r="X15" s="193">
        <v>6</v>
      </c>
      <c r="Y15" s="191" t="s">
        <v>299</v>
      </c>
      <c r="Z15" s="191" t="s">
        <v>299</v>
      </c>
      <c r="AA15" s="193">
        <v>2</v>
      </c>
      <c r="AB15" s="191" t="s">
        <v>299</v>
      </c>
      <c r="AC15" s="191">
        <v>1</v>
      </c>
      <c r="AD15" s="191" t="s">
        <v>299</v>
      </c>
      <c r="AE15" s="191" t="s">
        <v>299</v>
      </c>
      <c r="AF15" s="191">
        <v>1</v>
      </c>
      <c r="AG15" s="191" t="s">
        <v>299</v>
      </c>
      <c r="AH15" s="191" t="s">
        <v>299</v>
      </c>
      <c r="AI15" s="191">
        <v>6</v>
      </c>
      <c r="AJ15" s="193">
        <v>4</v>
      </c>
      <c r="AK15" s="191" t="s">
        <v>299</v>
      </c>
      <c r="AL15" s="191" t="s">
        <v>299</v>
      </c>
      <c r="AM15" s="191" t="s">
        <v>299</v>
      </c>
      <c r="AN15" s="191" t="s">
        <v>299</v>
      </c>
      <c r="AO15" s="191" t="s">
        <v>299</v>
      </c>
      <c r="AP15" s="191" t="s">
        <v>299</v>
      </c>
      <c r="AQ15" s="191" t="s">
        <v>299</v>
      </c>
      <c r="AR15" s="193">
        <v>1</v>
      </c>
      <c r="AS15" s="193">
        <v>71</v>
      </c>
      <c r="AT15" s="191" t="s">
        <v>299</v>
      </c>
      <c r="AU15" s="191" t="s">
        <v>299</v>
      </c>
      <c r="AV15" s="191" t="s">
        <v>299</v>
      </c>
      <c r="AW15" s="191" t="s">
        <v>299</v>
      </c>
      <c r="AX15" s="191" t="s">
        <v>299</v>
      </c>
      <c r="AY15" s="191" t="s">
        <v>299</v>
      </c>
      <c r="AZ15" s="191" t="s">
        <v>299</v>
      </c>
      <c r="BA15" s="191" t="s">
        <v>299</v>
      </c>
      <c r="BB15" s="302" t="s">
        <v>299</v>
      </c>
      <c r="BC15" s="303"/>
      <c r="BD15" s="301"/>
      <c r="BE15" s="297"/>
      <c r="BF15" s="191" t="s">
        <v>299</v>
      </c>
      <c r="BG15" s="302" t="s">
        <v>299</v>
      </c>
      <c r="BH15" s="56"/>
      <c r="BI15" s="57"/>
      <c r="BJ15" s="57"/>
      <c r="BK15" s="57"/>
      <c r="BL15" s="57"/>
      <c r="BM15" s="57"/>
      <c r="BN15" s="42"/>
    </row>
    <row r="16" spans="1:72" s="43" customFormat="1" ht="18" customHeight="1" x14ac:dyDescent="0.2">
      <c r="A16" s="99"/>
      <c r="B16" s="96" t="s">
        <v>39</v>
      </c>
      <c r="C16" s="246">
        <v>2</v>
      </c>
      <c r="D16" s="247">
        <v>2</v>
      </c>
      <c r="E16" s="128">
        <v>0</v>
      </c>
      <c r="F16" s="247">
        <v>25</v>
      </c>
      <c r="G16" s="247">
        <f t="shared" ref="G16:G18" si="7">SUM(H16:I16)</f>
        <v>677</v>
      </c>
      <c r="H16" s="183">
        <v>336</v>
      </c>
      <c r="I16" s="183">
        <v>341</v>
      </c>
      <c r="J16" s="183">
        <f t="shared" ref="J16:J18" si="8">SUM(K16:L16)</f>
        <v>215</v>
      </c>
      <c r="K16" s="183">
        <v>102</v>
      </c>
      <c r="L16" s="183">
        <v>113</v>
      </c>
      <c r="M16" s="247">
        <f t="shared" ref="M16:M18" si="9">SUM(N16:O16)</f>
        <v>216</v>
      </c>
      <c r="N16" s="247">
        <v>116</v>
      </c>
      <c r="O16" s="247">
        <v>100</v>
      </c>
      <c r="P16" s="247">
        <f t="shared" ref="P16:P18" si="10">SUM(Q16:R16)</f>
        <v>246</v>
      </c>
      <c r="Q16" s="247">
        <v>118</v>
      </c>
      <c r="R16" s="247">
        <v>128</v>
      </c>
      <c r="S16" s="170"/>
      <c r="T16" s="248"/>
      <c r="U16" s="96" t="s">
        <v>39</v>
      </c>
      <c r="V16" s="97">
        <f t="shared" ref="V16:V18" si="11">SUM(W16:X16)</f>
        <v>55</v>
      </c>
      <c r="W16" s="97">
        <v>33</v>
      </c>
      <c r="X16" s="97">
        <v>22</v>
      </c>
      <c r="Y16" s="97">
        <v>2</v>
      </c>
      <c r="Z16" s="128">
        <v>0</v>
      </c>
      <c r="AA16" s="128">
        <v>0</v>
      </c>
      <c r="AB16" s="128">
        <v>0</v>
      </c>
      <c r="AC16" s="97">
        <v>2</v>
      </c>
      <c r="AD16" s="128">
        <v>0</v>
      </c>
      <c r="AE16" s="128">
        <v>0</v>
      </c>
      <c r="AF16" s="128">
        <v>0</v>
      </c>
      <c r="AG16" s="128">
        <v>0</v>
      </c>
      <c r="AH16" s="128">
        <v>0</v>
      </c>
      <c r="AI16" s="97">
        <v>28</v>
      </c>
      <c r="AJ16" s="98">
        <v>19</v>
      </c>
      <c r="AK16" s="128">
        <v>0</v>
      </c>
      <c r="AL16" s="127">
        <v>0</v>
      </c>
      <c r="AM16" s="183">
        <v>2</v>
      </c>
      <c r="AN16" s="127">
        <v>0</v>
      </c>
      <c r="AO16" s="97">
        <v>0</v>
      </c>
      <c r="AP16" s="97">
        <v>0</v>
      </c>
      <c r="AQ16" s="97">
        <v>1</v>
      </c>
      <c r="AR16" s="97">
        <v>1</v>
      </c>
      <c r="AS16" s="97">
        <v>1</v>
      </c>
      <c r="AT16" s="97">
        <f t="shared" ref="AT16:AT18" si="12">SUM(AU16:AV16)</f>
        <v>5</v>
      </c>
      <c r="AU16" s="97">
        <v>5</v>
      </c>
      <c r="AV16" s="97">
        <v>0</v>
      </c>
      <c r="AW16" s="97">
        <v>2</v>
      </c>
      <c r="AX16" s="97">
        <v>0</v>
      </c>
      <c r="AY16" s="127">
        <v>0</v>
      </c>
      <c r="AZ16" s="128">
        <v>0</v>
      </c>
      <c r="BA16" s="97">
        <f t="shared" ref="BA16:BA18" si="13">AU16-AW16-AY16</f>
        <v>3</v>
      </c>
      <c r="BB16" s="97">
        <f t="shared" ref="BB16:BB18" si="14">AV16-AX16-AZ16</f>
        <v>0</v>
      </c>
      <c r="BC16" s="234"/>
      <c r="BD16" s="248"/>
      <c r="BE16" s="96" t="s">
        <v>39</v>
      </c>
      <c r="BF16" s="97">
        <v>5</v>
      </c>
      <c r="BG16" s="97">
        <v>13</v>
      </c>
      <c r="BH16" s="25"/>
      <c r="BI16" s="26"/>
      <c r="BJ16" s="29"/>
      <c r="BK16" s="26"/>
      <c r="BL16" s="29"/>
      <c r="BM16" s="29"/>
      <c r="BN16" s="44"/>
    </row>
    <row r="17" spans="1:66" s="43" customFormat="1" ht="18" customHeight="1" x14ac:dyDescent="0.2">
      <c r="A17" s="99"/>
      <c r="B17" s="96" t="s">
        <v>40</v>
      </c>
      <c r="C17" s="246">
        <v>6</v>
      </c>
      <c r="D17" s="247">
        <v>6</v>
      </c>
      <c r="E17" s="128">
        <v>0</v>
      </c>
      <c r="F17" s="247">
        <v>49</v>
      </c>
      <c r="G17" s="247">
        <f t="shared" si="7"/>
        <v>1130</v>
      </c>
      <c r="H17" s="183">
        <v>588</v>
      </c>
      <c r="I17" s="183">
        <v>542</v>
      </c>
      <c r="J17" s="183">
        <f t="shared" si="8"/>
        <v>344</v>
      </c>
      <c r="K17" s="183">
        <v>182</v>
      </c>
      <c r="L17" s="183">
        <v>162</v>
      </c>
      <c r="M17" s="247">
        <f t="shared" si="9"/>
        <v>384</v>
      </c>
      <c r="N17" s="247">
        <v>199</v>
      </c>
      <c r="O17" s="247">
        <v>185</v>
      </c>
      <c r="P17" s="247">
        <f t="shared" si="10"/>
        <v>402</v>
      </c>
      <c r="Q17" s="247">
        <v>207</v>
      </c>
      <c r="R17" s="247">
        <v>195</v>
      </c>
      <c r="S17" s="170"/>
      <c r="T17" s="248"/>
      <c r="U17" s="96" t="s">
        <v>40</v>
      </c>
      <c r="V17" s="97">
        <f t="shared" si="11"/>
        <v>117</v>
      </c>
      <c r="W17" s="97">
        <v>65</v>
      </c>
      <c r="X17" s="97">
        <v>52</v>
      </c>
      <c r="Y17" s="97">
        <v>6</v>
      </c>
      <c r="Z17" s="128">
        <v>0</v>
      </c>
      <c r="AA17" s="128">
        <v>0</v>
      </c>
      <c r="AB17" s="128">
        <v>0</v>
      </c>
      <c r="AC17" s="97">
        <v>5</v>
      </c>
      <c r="AD17" s="128">
        <v>2</v>
      </c>
      <c r="AE17" s="128">
        <v>0</v>
      </c>
      <c r="AF17" s="128">
        <v>0</v>
      </c>
      <c r="AG17" s="128">
        <v>0</v>
      </c>
      <c r="AH17" s="128">
        <v>0</v>
      </c>
      <c r="AI17" s="97">
        <v>50</v>
      </c>
      <c r="AJ17" s="98">
        <v>42</v>
      </c>
      <c r="AK17" s="128">
        <v>0</v>
      </c>
      <c r="AL17" s="127">
        <v>0</v>
      </c>
      <c r="AM17" s="183">
        <v>7</v>
      </c>
      <c r="AN17" s="127">
        <v>0</v>
      </c>
      <c r="AO17" s="97">
        <v>0</v>
      </c>
      <c r="AP17" s="97">
        <v>0</v>
      </c>
      <c r="AQ17" s="97">
        <v>4</v>
      </c>
      <c r="AR17" s="97">
        <v>1</v>
      </c>
      <c r="AS17" s="97">
        <v>1</v>
      </c>
      <c r="AT17" s="97">
        <f t="shared" si="12"/>
        <v>11</v>
      </c>
      <c r="AU17" s="97">
        <v>4</v>
      </c>
      <c r="AV17" s="97">
        <v>7</v>
      </c>
      <c r="AW17" s="97">
        <v>3</v>
      </c>
      <c r="AX17" s="97">
        <v>5</v>
      </c>
      <c r="AY17" s="127">
        <v>0</v>
      </c>
      <c r="AZ17" s="128">
        <v>0</v>
      </c>
      <c r="BA17" s="97">
        <f t="shared" si="13"/>
        <v>1</v>
      </c>
      <c r="BB17" s="97">
        <f t="shared" si="14"/>
        <v>2</v>
      </c>
      <c r="BC17" s="234"/>
      <c r="BD17" s="248"/>
      <c r="BE17" s="96" t="s">
        <v>40</v>
      </c>
      <c r="BF17" s="97">
        <v>11</v>
      </c>
      <c r="BG17" s="97">
        <v>21</v>
      </c>
      <c r="BH17" s="25"/>
      <c r="BI17" s="26"/>
      <c r="BJ17" s="29"/>
      <c r="BK17" s="26"/>
      <c r="BL17" s="29"/>
      <c r="BM17" s="29"/>
      <c r="BN17" s="44"/>
    </row>
    <row r="18" spans="1:66" s="71" customFormat="1" ht="18" customHeight="1" x14ac:dyDescent="0.2">
      <c r="A18" s="105"/>
      <c r="B18" s="106" t="s">
        <v>172</v>
      </c>
      <c r="C18" s="231">
        <v>10</v>
      </c>
      <c r="D18" s="171">
        <v>10</v>
      </c>
      <c r="E18" s="225">
        <v>0</v>
      </c>
      <c r="F18" s="171">
        <v>73</v>
      </c>
      <c r="G18" s="171">
        <f t="shared" si="7"/>
        <v>1536</v>
      </c>
      <c r="H18" s="172">
        <v>783</v>
      </c>
      <c r="I18" s="172">
        <v>753</v>
      </c>
      <c r="J18" s="172">
        <f t="shared" si="8"/>
        <v>502</v>
      </c>
      <c r="K18" s="172">
        <v>273</v>
      </c>
      <c r="L18" s="172">
        <v>229</v>
      </c>
      <c r="M18" s="171">
        <f t="shared" si="9"/>
        <v>514</v>
      </c>
      <c r="N18" s="171">
        <v>249</v>
      </c>
      <c r="O18" s="171">
        <v>265</v>
      </c>
      <c r="P18" s="171">
        <f t="shared" si="10"/>
        <v>520</v>
      </c>
      <c r="Q18" s="171">
        <v>261</v>
      </c>
      <c r="R18" s="171">
        <v>259</v>
      </c>
      <c r="S18" s="170"/>
      <c r="T18" s="232"/>
      <c r="U18" s="106" t="s">
        <v>241</v>
      </c>
      <c r="V18" s="91">
        <f t="shared" si="11"/>
        <v>170</v>
      </c>
      <c r="W18" s="91">
        <v>93</v>
      </c>
      <c r="X18" s="91">
        <v>77</v>
      </c>
      <c r="Y18" s="91">
        <v>7</v>
      </c>
      <c r="Z18" s="225">
        <v>0</v>
      </c>
      <c r="AA18" s="225">
        <v>0</v>
      </c>
      <c r="AB18" s="225">
        <v>0</v>
      </c>
      <c r="AC18" s="91">
        <v>9</v>
      </c>
      <c r="AD18" s="225">
        <v>1</v>
      </c>
      <c r="AE18" s="225">
        <v>0</v>
      </c>
      <c r="AF18" s="225">
        <v>0</v>
      </c>
      <c r="AG18" s="225">
        <v>0</v>
      </c>
      <c r="AH18" s="225">
        <v>0</v>
      </c>
      <c r="AI18" s="91">
        <v>67</v>
      </c>
      <c r="AJ18" s="92">
        <v>61</v>
      </c>
      <c r="AK18" s="225">
        <v>0</v>
      </c>
      <c r="AL18" s="205">
        <v>0</v>
      </c>
      <c r="AM18" s="172">
        <v>6</v>
      </c>
      <c r="AN18" s="92">
        <v>2</v>
      </c>
      <c r="AO18" s="91">
        <v>0</v>
      </c>
      <c r="AP18" s="91">
        <v>2</v>
      </c>
      <c r="AQ18" s="91">
        <v>10</v>
      </c>
      <c r="AR18" s="91">
        <v>5</v>
      </c>
      <c r="AS18" s="91">
        <v>69</v>
      </c>
      <c r="AT18" s="91">
        <f t="shared" si="12"/>
        <v>19</v>
      </c>
      <c r="AU18" s="91">
        <v>7</v>
      </c>
      <c r="AV18" s="91">
        <v>12</v>
      </c>
      <c r="AW18" s="91">
        <v>3</v>
      </c>
      <c r="AX18" s="91">
        <v>9</v>
      </c>
      <c r="AY18" s="205">
        <v>0</v>
      </c>
      <c r="AZ18" s="91">
        <v>1</v>
      </c>
      <c r="BA18" s="91">
        <f t="shared" si="13"/>
        <v>4</v>
      </c>
      <c r="BB18" s="91">
        <f t="shared" si="14"/>
        <v>2</v>
      </c>
      <c r="BC18" s="234"/>
      <c r="BD18" s="232"/>
      <c r="BE18" s="106" t="s">
        <v>224</v>
      </c>
      <c r="BF18" s="91">
        <v>19</v>
      </c>
      <c r="BG18" s="91">
        <v>52</v>
      </c>
      <c r="BH18" s="25"/>
      <c r="BI18" s="29"/>
      <c r="BJ18" s="29"/>
      <c r="BK18" s="26"/>
      <c r="BL18" s="26"/>
      <c r="BM18" s="26"/>
      <c r="BN18" s="8"/>
    </row>
    <row r="19" spans="1:66" s="41" customFormat="1" ht="18" customHeight="1" x14ac:dyDescent="0.2">
      <c r="A19" s="296"/>
      <c r="B19" s="297"/>
      <c r="C19" s="298">
        <v>1</v>
      </c>
      <c r="D19" s="193">
        <v>1</v>
      </c>
      <c r="E19" s="191" t="s">
        <v>305</v>
      </c>
      <c r="F19" s="193">
        <v>6</v>
      </c>
      <c r="G19" s="193">
        <v>237</v>
      </c>
      <c r="H19" s="193">
        <v>102</v>
      </c>
      <c r="I19" s="193">
        <v>135</v>
      </c>
      <c r="J19" s="193">
        <v>80</v>
      </c>
      <c r="K19" s="193" t="s">
        <v>308</v>
      </c>
      <c r="L19" s="193" t="s">
        <v>308</v>
      </c>
      <c r="M19" s="191">
        <v>80</v>
      </c>
      <c r="N19" s="193" t="s">
        <v>308</v>
      </c>
      <c r="O19" s="193" t="s">
        <v>308</v>
      </c>
      <c r="P19" s="191">
        <v>77</v>
      </c>
      <c r="Q19" s="193" t="s">
        <v>308</v>
      </c>
      <c r="R19" s="299" t="s">
        <v>308</v>
      </c>
      <c r="S19" s="304"/>
      <c r="T19" s="301"/>
      <c r="U19" s="297"/>
      <c r="V19" s="193">
        <v>14</v>
      </c>
      <c r="W19" s="193">
        <v>9</v>
      </c>
      <c r="X19" s="193">
        <v>5</v>
      </c>
      <c r="Y19" s="193" t="s">
        <v>308</v>
      </c>
      <c r="Z19" s="193" t="s">
        <v>308</v>
      </c>
      <c r="AA19" s="193" t="s">
        <v>308</v>
      </c>
      <c r="AB19" s="193" t="s">
        <v>308</v>
      </c>
      <c r="AC19" s="193" t="s">
        <v>308</v>
      </c>
      <c r="AD19" s="193" t="s">
        <v>308</v>
      </c>
      <c r="AE19" s="193" t="s">
        <v>308</v>
      </c>
      <c r="AF19" s="193" t="s">
        <v>308</v>
      </c>
      <c r="AG19" s="193" t="s">
        <v>308</v>
      </c>
      <c r="AH19" s="193" t="s">
        <v>308</v>
      </c>
      <c r="AI19" s="193" t="s">
        <v>308</v>
      </c>
      <c r="AJ19" s="193" t="s">
        <v>308</v>
      </c>
      <c r="AK19" s="193" t="s">
        <v>308</v>
      </c>
      <c r="AL19" s="193" t="s">
        <v>308</v>
      </c>
      <c r="AM19" s="193" t="s">
        <v>308</v>
      </c>
      <c r="AN19" s="193" t="s">
        <v>308</v>
      </c>
      <c r="AO19" s="193" t="s">
        <v>308</v>
      </c>
      <c r="AP19" s="193" t="s">
        <v>308</v>
      </c>
      <c r="AQ19" s="193" t="s">
        <v>308</v>
      </c>
      <c r="AR19" s="193" t="s">
        <v>308</v>
      </c>
      <c r="AS19" s="193" t="s">
        <v>308</v>
      </c>
      <c r="AT19" s="299">
        <v>1</v>
      </c>
      <c r="AU19" s="193" t="s">
        <v>308</v>
      </c>
      <c r="AV19" s="193" t="s">
        <v>308</v>
      </c>
      <c r="AW19" s="193" t="s">
        <v>308</v>
      </c>
      <c r="AX19" s="193" t="s">
        <v>308</v>
      </c>
      <c r="AY19" s="193" t="s">
        <v>308</v>
      </c>
      <c r="AZ19" s="193" t="s">
        <v>308</v>
      </c>
      <c r="BA19" s="193" t="s">
        <v>308</v>
      </c>
      <c r="BB19" s="299" t="s">
        <v>308</v>
      </c>
      <c r="BC19" s="303"/>
      <c r="BD19" s="301"/>
      <c r="BE19" s="297"/>
      <c r="BF19" s="191" t="s">
        <v>299</v>
      </c>
      <c r="BG19" s="302" t="s">
        <v>299</v>
      </c>
      <c r="BH19" s="56"/>
      <c r="BI19" s="57"/>
      <c r="BJ19" s="57"/>
      <c r="BK19" s="57"/>
      <c r="BL19" s="57"/>
      <c r="BM19" s="57"/>
      <c r="BN19" s="42"/>
    </row>
    <row r="20" spans="1:66" s="43" customFormat="1" ht="18" customHeight="1" x14ac:dyDescent="0.2">
      <c r="A20" s="99"/>
      <c r="B20" s="96" t="s">
        <v>41</v>
      </c>
      <c r="C20" s="246">
        <v>5</v>
      </c>
      <c r="D20" s="247">
        <v>5</v>
      </c>
      <c r="E20" s="128">
        <v>0</v>
      </c>
      <c r="F20" s="247">
        <v>48</v>
      </c>
      <c r="G20" s="247">
        <f t="shared" ref="G20:G23" si="15">SUM(H20:I20)</f>
        <v>1081</v>
      </c>
      <c r="H20" s="247">
        <v>533</v>
      </c>
      <c r="I20" s="183">
        <v>548</v>
      </c>
      <c r="J20" s="183">
        <f t="shared" ref="J20:J23" si="16">SUM(K20:L20)</f>
        <v>376</v>
      </c>
      <c r="K20" s="183">
        <v>182</v>
      </c>
      <c r="L20" s="183">
        <v>194</v>
      </c>
      <c r="M20" s="247">
        <f t="shared" ref="M20:M23" si="17">SUM(N20:O20)</f>
        <v>343</v>
      </c>
      <c r="N20" s="247">
        <v>177</v>
      </c>
      <c r="O20" s="247">
        <v>166</v>
      </c>
      <c r="P20" s="247">
        <f t="shared" ref="P20:P23" si="18">SUM(Q20:R20)</f>
        <v>362</v>
      </c>
      <c r="Q20" s="247">
        <v>174</v>
      </c>
      <c r="R20" s="247">
        <v>188</v>
      </c>
      <c r="S20" s="170"/>
      <c r="T20" s="248"/>
      <c r="U20" s="96" t="s">
        <v>41</v>
      </c>
      <c r="V20" s="97">
        <f t="shared" ref="V20:V23" si="19">SUM(W20:X20)</f>
        <v>107</v>
      </c>
      <c r="W20" s="97">
        <v>56</v>
      </c>
      <c r="X20" s="97">
        <v>51</v>
      </c>
      <c r="Y20" s="97">
        <v>5</v>
      </c>
      <c r="Z20" s="128">
        <v>0</v>
      </c>
      <c r="AA20" s="128">
        <v>0</v>
      </c>
      <c r="AB20" s="128">
        <v>0</v>
      </c>
      <c r="AC20" s="97">
        <v>4</v>
      </c>
      <c r="AD20" s="128">
        <v>1</v>
      </c>
      <c r="AE20" s="128">
        <v>0</v>
      </c>
      <c r="AF20" s="128">
        <v>0</v>
      </c>
      <c r="AG20" s="128">
        <v>0</v>
      </c>
      <c r="AH20" s="128">
        <v>0</v>
      </c>
      <c r="AI20" s="97">
        <v>41</v>
      </c>
      <c r="AJ20" s="98">
        <v>40</v>
      </c>
      <c r="AK20" s="128">
        <v>0</v>
      </c>
      <c r="AL20" s="127">
        <v>0</v>
      </c>
      <c r="AM20" s="183">
        <v>5</v>
      </c>
      <c r="AN20" s="127">
        <v>0</v>
      </c>
      <c r="AO20" s="97">
        <v>0</v>
      </c>
      <c r="AP20" s="97">
        <v>2</v>
      </c>
      <c r="AQ20" s="97">
        <v>6</v>
      </c>
      <c r="AR20" s="97">
        <v>3</v>
      </c>
      <c r="AS20" s="97">
        <v>2</v>
      </c>
      <c r="AT20" s="97">
        <f t="shared" ref="AT20:AT23" si="20">SUM(AU20:AV20)</f>
        <v>11</v>
      </c>
      <c r="AU20" s="97">
        <v>6</v>
      </c>
      <c r="AV20" s="97">
        <v>5</v>
      </c>
      <c r="AW20" s="97">
        <v>3</v>
      </c>
      <c r="AX20" s="97">
        <v>3</v>
      </c>
      <c r="AY20" s="127">
        <v>0</v>
      </c>
      <c r="AZ20" s="97">
        <v>2</v>
      </c>
      <c r="BA20" s="97">
        <f t="shared" ref="BA20:BA23" si="21">AU20-AW20-AY20</f>
        <v>3</v>
      </c>
      <c r="BB20" s="128">
        <f t="shared" ref="BB20:BB23" si="22">AV20-AX20-AZ20</f>
        <v>0</v>
      </c>
      <c r="BC20" s="249"/>
      <c r="BD20" s="248"/>
      <c r="BE20" s="96" t="s">
        <v>41</v>
      </c>
      <c r="BF20" s="97">
        <v>11</v>
      </c>
      <c r="BG20" s="97">
        <v>40</v>
      </c>
      <c r="BH20" s="25"/>
      <c r="BI20" s="29"/>
      <c r="BJ20" s="29"/>
      <c r="BK20" s="26"/>
      <c r="BL20" s="29"/>
      <c r="BM20" s="29"/>
      <c r="BN20" s="44"/>
    </row>
    <row r="21" spans="1:66" s="43" customFormat="1" ht="18" customHeight="1" x14ac:dyDescent="0.2">
      <c r="A21" s="99"/>
      <c r="B21" s="96" t="s">
        <v>42</v>
      </c>
      <c r="C21" s="246">
        <v>9</v>
      </c>
      <c r="D21" s="247">
        <v>9</v>
      </c>
      <c r="E21" s="128">
        <v>0</v>
      </c>
      <c r="F21" s="247">
        <v>66</v>
      </c>
      <c r="G21" s="247">
        <f t="shared" si="15"/>
        <v>1324</v>
      </c>
      <c r="H21" s="247">
        <v>658</v>
      </c>
      <c r="I21" s="183">
        <v>666</v>
      </c>
      <c r="J21" s="183">
        <f t="shared" si="16"/>
        <v>420</v>
      </c>
      <c r="K21" s="183">
        <v>210</v>
      </c>
      <c r="L21" s="183">
        <v>210</v>
      </c>
      <c r="M21" s="247">
        <f t="shared" si="17"/>
        <v>451</v>
      </c>
      <c r="N21" s="247">
        <v>216</v>
      </c>
      <c r="O21" s="247">
        <v>235</v>
      </c>
      <c r="P21" s="247">
        <f t="shared" si="18"/>
        <v>453</v>
      </c>
      <c r="Q21" s="183">
        <v>232</v>
      </c>
      <c r="R21" s="247">
        <v>221</v>
      </c>
      <c r="S21" s="170"/>
      <c r="T21" s="248"/>
      <c r="U21" s="96" t="s">
        <v>42</v>
      </c>
      <c r="V21" s="97">
        <f t="shared" si="19"/>
        <v>158</v>
      </c>
      <c r="W21" s="97">
        <v>99</v>
      </c>
      <c r="X21" s="97">
        <v>59</v>
      </c>
      <c r="Y21" s="97">
        <v>7</v>
      </c>
      <c r="Z21" s="128">
        <v>0</v>
      </c>
      <c r="AA21" s="128">
        <v>0</v>
      </c>
      <c r="AB21" s="128">
        <v>0</v>
      </c>
      <c r="AC21" s="97">
        <v>10</v>
      </c>
      <c r="AD21" s="128">
        <v>0</v>
      </c>
      <c r="AE21" s="128">
        <v>0</v>
      </c>
      <c r="AF21" s="128">
        <v>0</v>
      </c>
      <c r="AG21" s="128">
        <v>0</v>
      </c>
      <c r="AH21" s="128">
        <v>0</v>
      </c>
      <c r="AI21" s="97">
        <v>72</v>
      </c>
      <c r="AJ21" s="98">
        <v>43</v>
      </c>
      <c r="AK21" s="128">
        <v>0</v>
      </c>
      <c r="AL21" s="127">
        <v>0</v>
      </c>
      <c r="AM21" s="183">
        <v>8</v>
      </c>
      <c r="AN21" s="98">
        <v>0</v>
      </c>
      <c r="AO21" s="97">
        <v>0</v>
      </c>
      <c r="AP21" s="97">
        <v>2</v>
      </c>
      <c r="AQ21" s="97">
        <v>10</v>
      </c>
      <c r="AR21" s="97">
        <v>6</v>
      </c>
      <c r="AS21" s="97">
        <v>12</v>
      </c>
      <c r="AT21" s="97">
        <f t="shared" si="20"/>
        <v>41</v>
      </c>
      <c r="AU21" s="98">
        <v>19</v>
      </c>
      <c r="AV21" s="97">
        <v>22</v>
      </c>
      <c r="AW21" s="97">
        <v>5</v>
      </c>
      <c r="AX21" s="97">
        <v>5</v>
      </c>
      <c r="AY21" s="127">
        <v>0</v>
      </c>
      <c r="AZ21" s="97">
        <v>2</v>
      </c>
      <c r="BA21" s="97">
        <f t="shared" si="21"/>
        <v>14</v>
      </c>
      <c r="BB21" s="97">
        <f t="shared" si="22"/>
        <v>15</v>
      </c>
      <c r="BC21" s="234"/>
      <c r="BD21" s="248"/>
      <c r="BE21" s="96" t="s">
        <v>42</v>
      </c>
      <c r="BF21" s="97">
        <v>16</v>
      </c>
      <c r="BG21" s="97">
        <v>53</v>
      </c>
      <c r="BH21" s="25"/>
      <c r="BI21" s="26"/>
      <c r="BJ21" s="29"/>
      <c r="BK21" s="26"/>
      <c r="BL21" s="29"/>
      <c r="BM21" s="29"/>
      <c r="BN21" s="44"/>
    </row>
    <row r="22" spans="1:66" s="43" customFormat="1" ht="18" customHeight="1" x14ac:dyDescent="0.2">
      <c r="A22" s="99"/>
      <c r="B22" s="96" t="s">
        <v>166</v>
      </c>
      <c r="C22" s="250">
        <v>5</v>
      </c>
      <c r="D22" s="183">
        <v>5</v>
      </c>
      <c r="E22" s="128">
        <v>0</v>
      </c>
      <c r="F22" s="247">
        <v>34</v>
      </c>
      <c r="G22" s="247">
        <f t="shared" si="15"/>
        <v>722</v>
      </c>
      <c r="H22" s="183">
        <v>367</v>
      </c>
      <c r="I22" s="183">
        <v>355</v>
      </c>
      <c r="J22" s="183">
        <f t="shared" si="16"/>
        <v>254</v>
      </c>
      <c r="K22" s="183">
        <v>126</v>
      </c>
      <c r="L22" s="183">
        <v>128</v>
      </c>
      <c r="M22" s="247">
        <f t="shared" si="17"/>
        <v>245</v>
      </c>
      <c r="N22" s="247">
        <v>127</v>
      </c>
      <c r="O22" s="247">
        <v>118</v>
      </c>
      <c r="P22" s="247">
        <f t="shared" si="18"/>
        <v>223</v>
      </c>
      <c r="Q22" s="247">
        <v>114</v>
      </c>
      <c r="R22" s="247">
        <v>109</v>
      </c>
      <c r="S22" s="170"/>
      <c r="T22" s="248"/>
      <c r="U22" s="96" t="s">
        <v>166</v>
      </c>
      <c r="V22" s="98">
        <f t="shared" si="19"/>
        <v>81</v>
      </c>
      <c r="W22" s="98">
        <v>41</v>
      </c>
      <c r="X22" s="98">
        <v>40</v>
      </c>
      <c r="Y22" s="98">
        <v>4</v>
      </c>
      <c r="Z22" s="127">
        <v>1</v>
      </c>
      <c r="AA22" s="127">
        <v>0</v>
      </c>
      <c r="AB22" s="127">
        <v>0</v>
      </c>
      <c r="AC22" s="98">
        <v>4</v>
      </c>
      <c r="AD22" s="127">
        <v>1</v>
      </c>
      <c r="AE22" s="127">
        <v>0</v>
      </c>
      <c r="AF22" s="127">
        <v>0</v>
      </c>
      <c r="AG22" s="127">
        <v>0</v>
      </c>
      <c r="AH22" s="127">
        <v>0</v>
      </c>
      <c r="AI22" s="98">
        <v>30</v>
      </c>
      <c r="AJ22" s="98">
        <v>31</v>
      </c>
      <c r="AK22" s="128">
        <v>0</v>
      </c>
      <c r="AL22" s="127">
        <v>0</v>
      </c>
      <c r="AM22" s="183">
        <v>6</v>
      </c>
      <c r="AN22" s="127">
        <v>1</v>
      </c>
      <c r="AO22" s="98">
        <v>0</v>
      </c>
      <c r="AP22" s="98">
        <v>0</v>
      </c>
      <c r="AQ22" s="98">
        <v>3</v>
      </c>
      <c r="AR22" s="98">
        <v>0</v>
      </c>
      <c r="AS22" s="127">
        <v>2</v>
      </c>
      <c r="AT22" s="98">
        <f t="shared" si="20"/>
        <v>20</v>
      </c>
      <c r="AU22" s="98">
        <v>6</v>
      </c>
      <c r="AV22" s="98">
        <v>14</v>
      </c>
      <c r="AW22" s="98">
        <v>1</v>
      </c>
      <c r="AX22" s="98">
        <v>7</v>
      </c>
      <c r="AY22" s="127">
        <v>0</v>
      </c>
      <c r="AZ22" s="98">
        <v>2</v>
      </c>
      <c r="BA22" s="98">
        <f t="shared" si="21"/>
        <v>5</v>
      </c>
      <c r="BB22" s="97">
        <f t="shared" si="22"/>
        <v>5</v>
      </c>
      <c r="BC22" s="234"/>
      <c r="BD22" s="248"/>
      <c r="BE22" s="96" t="s">
        <v>166</v>
      </c>
      <c r="BF22" s="98">
        <v>10</v>
      </c>
      <c r="BG22" s="97">
        <v>17</v>
      </c>
      <c r="BH22" s="25"/>
      <c r="BI22" s="26"/>
      <c r="BJ22" s="29"/>
      <c r="BK22" s="26"/>
      <c r="BL22" s="29"/>
      <c r="BM22" s="29"/>
      <c r="BN22" s="44"/>
    </row>
    <row r="23" spans="1:66" s="43" customFormat="1" ht="18" customHeight="1" x14ac:dyDescent="0.2">
      <c r="A23" s="99"/>
      <c r="B23" s="96" t="s">
        <v>169</v>
      </c>
      <c r="C23" s="250">
        <v>4</v>
      </c>
      <c r="D23" s="247">
        <v>4</v>
      </c>
      <c r="E23" s="128">
        <v>0</v>
      </c>
      <c r="F23" s="247">
        <v>33</v>
      </c>
      <c r="G23" s="247">
        <f t="shared" si="15"/>
        <v>694</v>
      </c>
      <c r="H23" s="247">
        <v>339</v>
      </c>
      <c r="I23" s="183">
        <v>355</v>
      </c>
      <c r="J23" s="183">
        <f t="shared" si="16"/>
        <v>222</v>
      </c>
      <c r="K23" s="183">
        <v>104</v>
      </c>
      <c r="L23" s="246">
        <v>118</v>
      </c>
      <c r="M23" s="247">
        <f t="shared" si="17"/>
        <v>266</v>
      </c>
      <c r="N23" s="247">
        <v>128</v>
      </c>
      <c r="O23" s="247">
        <v>138</v>
      </c>
      <c r="P23" s="247">
        <f t="shared" si="18"/>
        <v>206</v>
      </c>
      <c r="Q23" s="183">
        <v>107</v>
      </c>
      <c r="R23" s="247">
        <v>99</v>
      </c>
      <c r="S23" s="170"/>
      <c r="T23" s="248"/>
      <c r="U23" s="96" t="s">
        <v>169</v>
      </c>
      <c r="V23" s="98">
        <f t="shared" si="19"/>
        <v>76</v>
      </c>
      <c r="W23" s="98">
        <v>40</v>
      </c>
      <c r="X23" s="98">
        <v>36</v>
      </c>
      <c r="Y23" s="98">
        <v>4</v>
      </c>
      <c r="Z23" s="128">
        <v>0</v>
      </c>
      <c r="AA23" s="128">
        <v>0</v>
      </c>
      <c r="AB23" s="128">
        <v>0</v>
      </c>
      <c r="AC23" s="98">
        <v>4</v>
      </c>
      <c r="AD23" s="127">
        <v>0</v>
      </c>
      <c r="AE23" s="127">
        <v>0</v>
      </c>
      <c r="AF23" s="127">
        <v>0</v>
      </c>
      <c r="AG23" s="127">
        <v>0</v>
      </c>
      <c r="AH23" s="127">
        <v>0</v>
      </c>
      <c r="AI23" s="98">
        <v>30</v>
      </c>
      <c r="AJ23" s="98">
        <v>31</v>
      </c>
      <c r="AK23" s="128">
        <v>0</v>
      </c>
      <c r="AL23" s="127">
        <v>0</v>
      </c>
      <c r="AM23" s="183">
        <v>4</v>
      </c>
      <c r="AN23" s="127">
        <v>0</v>
      </c>
      <c r="AO23" s="98">
        <v>0</v>
      </c>
      <c r="AP23" s="98">
        <v>0</v>
      </c>
      <c r="AQ23" s="98">
        <v>2</v>
      </c>
      <c r="AR23" s="98">
        <v>1</v>
      </c>
      <c r="AS23" s="127">
        <v>1</v>
      </c>
      <c r="AT23" s="98">
        <f t="shared" si="20"/>
        <v>9</v>
      </c>
      <c r="AU23" s="98">
        <v>7</v>
      </c>
      <c r="AV23" s="98">
        <v>2</v>
      </c>
      <c r="AW23" s="98">
        <v>3</v>
      </c>
      <c r="AX23" s="98">
        <v>2</v>
      </c>
      <c r="AY23" s="128">
        <v>0</v>
      </c>
      <c r="AZ23" s="127">
        <v>0</v>
      </c>
      <c r="BA23" s="98">
        <f t="shared" si="21"/>
        <v>4</v>
      </c>
      <c r="BB23" s="97">
        <f t="shared" si="22"/>
        <v>0</v>
      </c>
      <c r="BC23" s="234"/>
      <c r="BD23" s="248"/>
      <c r="BE23" s="96" t="s">
        <v>169</v>
      </c>
      <c r="BF23" s="98">
        <v>7</v>
      </c>
      <c r="BG23" s="97">
        <v>16</v>
      </c>
      <c r="BH23" s="25"/>
      <c r="BI23" s="26"/>
      <c r="BJ23" s="29"/>
      <c r="BK23" s="26"/>
      <c r="BL23" s="29"/>
      <c r="BM23" s="29"/>
      <c r="BN23" s="44"/>
    </row>
    <row r="24" spans="1:66" s="10" customFormat="1" ht="18.75" customHeight="1" x14ac:dyDescent="0.2">
      <c r="A24" s="454" t="s">
        <v>228</v>
      </c>
      <c r="B24" s="455"/>
      <c r="C24" s="178">
        <f t="shared" ref="C24:R24" si="23">C25+C30+C33+C35+C39+C43+C51+C56</f>
        <v>53</v>
      </c>
      <c r="D24" s="178">
        <f t="shared" si="23"/>
        <v>53</v>
      </c>
      <c r="E24" s="178">
        <f t="shared" si="23"/>
        <v>0</v>
      </c>
      <c r="F24" s="178">
        <f t="shared" si="23"/>
        <v>317</v>
      </c>
      <c r="G24" s="178">
        <f t="shared" si="23"/>
        <v>6102</v>
      </c>
      <c r="H24" s="178">
        <f t="shared" si="23"/>
        <v>3094</v>
      </c>
      <c r="I24" s="178">
        <f t="shared" si="23"/>
        <v>3008</v>
      </c>
      <c r="J24" s="178">
        <f t="shared" si="23"/>
        <v>2009</v>
      </c>
      <c r="K24" s="178">
        <f t="shared" si="23"/>
        <v>1028</v>
      </c>
      <c r="L24" s="178">
        <f t="shared" si="23"/>
        <v>981</v>
      </c>
      <c r="M24" s="178">
        <f t="shared" si="23"/>
        <v>2032</v>
      </c>
      <c r="N24" s="178">
        <f t="shared" si="23"/>
        <v>1036</v>
      </c>
      <c r="O24" s="178">
        <f t="shared" si="23"/>
        <v>996</v>
      </c>
      <c r="P24" s="178">
        <f t="shared" si="23"/>
        <v>2061</v>
      </c>
      <c r="Q24" s="178">
        <f t="shared" si="23"/>
        <v>1030</v>
      </c>
      <c r="R24" s="180">
        <f t="shared" si="23"/>
        <v>1031</v>
      </c>
      <c r="S24" s="179"/>
      <c r="T24" s="496" t="s">
        <v>228</v>
      </c>
      <c r="U24" s="455"/>
      <c r="V24" s="93">
        <f t="shared" ref="V24:BB24" si="24">V25+V30+V33+V35+V39+V43+V51+V56</f>
        <v>810</v>
      </c>
      <c r="W24" s="93">
        <f t="shared" si="24"/>
        <v>454</v>
      </c>
      <c r="X24" s="93">
        <f t="shared" si="24"/>
        <v>356</v>
      </c>
      <c r="Y24" s="93">
        <f t="shared" si="24"/>
        <v>50</v>
      </c>
      <c r="Z24" s="93">
        <f t="shared" si="24"/>
        <v>1</v>
      </c>
      <c r="AA24" s="93">
        <f t="shared" si="24"/>
        <v>0</v>
      </c>
      <c r="AB24" s="93">
        <f t="shared" si="24"/>
        <v>0</v>
      </c>
      <c r="AC24" s="93">
        <f t="shared" si="24"/>
        <v>48</v>
      </c>
      <c r="AD24" s="93">
        <f t="shared" si="24"/>
        <v>6</v>
      </c>
      <c r="AE24" s="93">
        <f t="shared" si="24"/>
        <v>0</v>
      </c>
      <c r="AF24" s="93">
        <f t="shared" si="24"/>
        <v>0</v>
      </c>
      <c r="AG24" s="93">
        <f t="shared" si="24"/>
        <v>0</v>
      </c>
      <c r="AH24" s="93">
        <f t="shared" si="24"/>
        <v>0</v>
      </c>
      <c r="AI24" s="93">
        <f t="shared" si="24"/>
        <v>320</v>
      </c>
      <c r="AJ24" s="94">
        <f t="shared" si="24"/>
        <v>258</v>
      </c>
      <c r="AK24" s="93">
        <f t="shared" si="24"/>
        <v>0</v>
      </c>
      <c r="AL24" s="93">
        <f t="shared" si="24"/>
        <v>0</v>
      </c>
      <c r="AM24" s="93">
        <f t="shared" si="24"/>
        <v>45</v>
      </c>
      <c r="AN24" s="93">
        <f t="shared" si="24"/>
        <v>8</v>
      </c>
      <c r="AO24" s="93">
        <f t="shared" si="24"/>
        <v>0</v>
      </c>
      <c r="AP24" s="93">
        <f t="shared" si="24"/>
        <v>8</v>
      </c>
      <c r="AQ24" s="93">
        <f t="shared" si="24"/>
        <v>36</v>
      </c>
      <c r="AR24" s="93">
        <f t="shared" si="24"/>
        <v>30</v>
      </c>
      <c r="AS24" s="93">
        <f t="shared" si="24"/>
        <v>60</v>
      </c>
      <c r="AT24" s="93">
        <f t="shared" si="24"/>
        <v>159</v>
      </c>
      <c r="AU24" s="93">
        <f t="shared" si="24"/>
        <v>71</v>
      </c>
      <c r="AV24" s="93">
        <f t="shared" si="24"/>
        <v>88</v>
      </c>
      <c r="AW24" s="93">
        <f t="shared" si="24"/>
        <v>22</v>
      </c>
      <c r="AX24" s="93">
        <f t="shared" si="24"/>
        <v>38</v>
      </c>
      <c r="AY24" s="93">
        <f t="shared" si="24"/>
        <v>0</v>
      </c>
      <c r="AZ24" s="93">
        <f t="shared" si="24"/>
        <v>3</v>
      </c>
      <c r="BA24" s="93">
        <f t="shared" si="24"/>
        <v>49</v>
      </c>
      <c r="BB24" s="93">
        <f t="shared" si="24"/>
        <v>47</v>
      </c>
      <c r="BC24" s="251"/>
      <c r="BD24" s="496" t="s">
        <v>228</v>
      </c>
      <c r="BE24" s="455"/>
      <c r="BF24" s="94">
        <f t="shared" ref="BF24:BG24" si="25">BF25+BF30+BF33+BF35+BF39+BF43+BF51+BF56</f>
        <v>77</v>
      </c>
      <c r="BG24" s="93">
        <f t="shared" si="25"/>
        <v>173</v>
      </c>
      <c r="BH24" s="24"/>
      <c r="BI24" s="55"/>
      <c r="BJ24" s="55"/>
      <c r="BK24" s="55"/>
      <c r="BL24" s="55"/>
      <c r="BM24" s="55"/>
      <c r="BN24" s="19"/>
    </row>
    <row r="25" spans="1:66" s="37" customFormat="1" ht="18" customHeight="1" x14ac:dyDescent="0.2">
      <c r="A25" s="452" t="s">
        <v>180</v>
      </c>
      <c r="B25" s="453"/>
      <c r="C25" s="198">
        <f>SUM(C26:C29)</f>
        <v>7</v>
      </c>
      <c r="D25" s="198">
        <f t="shared" ref="D25:R25" si="26">SUM(D26:D29)</f>
        <v>7</v>
      </c>
      <c r="E25" s="198">
        <f t="shared" si="26"/>
        <v>0</v>
      </c>
      <c r="F25" s="198">
        <f t="shared" si="26"/>
        <v>30</v>
      </c>
      <c r="G25" s="198">
        <f t="shared" si="26"/>
        <v>389</v>
      </c>
      <c r="H25" s="198">
        <f>SUM(H26:H29)</f>
        <v>206</v>
      </c>
      <c r="I25" s="198">
        <f>SUM(I26:I29)</f>
        <v>183</v>
      </c>
      <c r="J25" s="198">
        <f t="shared" si="26"/>
        <v>139</v>
      </c>
      <c r="K25" s="198">
        <f t="shared" si="26"/>
        <v>79</v>
      </c>
      <c r="L25" s="198">
        <f t="shared" si="26"/>
        <v>60</v>
      </c>
      <c r="M25" s="198">
        <f t="shared" si="26"/>
        <v>127</v>
      </c>
      <c r="N25" s="198">
        <f t="shared" si="26"/>
        <v>65</v>
      </c>
      <c r="O25" s="198">
        <f t="shared" si="26"/>
        <v>62</v>
      </c>
      <c r="P25" s="198">
        <f t="shared" si="26"/>
        <v>123</v>
      </c>
      <c r="Q25" s="198">
        <f t="shared" si="26"/>
        <v>62</v>
      </c>
      <c r="R25" s="252">
        <f t="shared" si="26"/>
        <v>61</v>
      </c>
      <c r="S25" s="179"/>
      <c r="T25" s="492" t="s">
        <v>180</v>
      </c>
      <c r="U25" s="493"/>
      <c r="V25" s="102">
        <f t="shared" ref="V25:BB25" si="27">SUM(V26:V29)</f>
        <v>86</v>
      </c>
      <c r="W25" s="102">
        <f t="shared" si="27"/>
        <v>49</v>
      </c>
      <c r="X25" s="102">
        <f t="shared" si="27"/>
        <v>37</v>
      </c>
      <c r="Y25" s="102">
        <f t="shared" si="27"/>
        <v>7</v>
      </c>
      <c r="Z25" s="102">
        <f t="shared" si="27"/>
        <v>0</v>
      </c>
      <c r="AA25" s="102">
        <f t="shared" si="27"/>
        <v>0</v>
      </c>
      <c r="AB25" s="102">
        <f t="shared" si="27"/>
        <v>0</v>
      </c>
      <c r="AC25" s="102">
        <f t="shared" si="27"/>
        <v>7</v>
      </c>
      <c r="AD25" s="102">
        <f t="shared" si="27"/>
        <v>0</v>
      </c>
      <c r="AE25" s="102">
        <f t="shared" si="27"/>
        <v>0</v>
      </c>
      <c r="AF25" s="102">
        <f t="shared" si="27"/>
        <v>0</v>
      </c>
      <c r="AG25" s="102">
        <f t="shared" si="27"/>
        <v>0</v>
      </c>
      <c r="AH25" s="102">
        <f t="shared" si="27"/>
        <v>0</v>
      </c>
      <c r="AI25" s="102">
        <f t="shared" si="27"/>
        <v>30</v>
      </c>
      <c r="AJ25" s="103">
        <f t="shared" si="27"/>
        <v>26</v>
      </c>
      <c r="AK25" s="102">
        <f t="shared" si="27"/>
        <v>0</v>
      </c>
      <c r="AL25" s="102">
        <f t="shared" si="27"/>
        <v>0</v>
      </c>
      <c r="AM25" s="102">
        <f t="shared" si="27"/>
        <v>6</v>
      </c>
      <c r="AN25" s="102">
        <f t="shared" si="27"/>
        <v>1</v>
      </c>
      <c r="AO25" s="102">
        <f t="shared" si="27"/>
        <v>0</v>
      </c>
      <c r="AP25" s="102">
        <f t="shared" si="27"/>
        <v>2</v>
      </c>
      <c r="AQ25" s="102">
        <f t="shared" si="27"/>
        <v>5</v>
      </c>
      <c r="AR25" s="102">
        <f t="shared" si="27"/>
        <v>2</v>
      </c>
      <c r="AS25" s="102">
        <f t="shared" si="27"/>
        <v>1</v>
      </c>
      <c r="AT25" s="102">
        <f t="shared" si="27"/>
        <v>15</v>
      </c>
      <c r="AU25" s="102">
        <f t="shared" si="27"/>
        <v>2</v>
      </c>
      <c r="AV25" s="102">
        <f t="shared" si="27"/>
        <v>13</v>
      </c>
      <c r="AW25" s="102">
        <f t="shared" si="27"/>
        <v>1</v>
      </c>
      <c r="AX25" s="102">
        <f t="shared" si="27"/>
        <v>5</v>
      </c>
      <c r="AY25" s="102">
        <f t="shared" si="27"/>
        <v>0</v>
      </c>
      <c r="AZ25" s="102">
        <f t="shared" si="27"/>
        <v>0</v>
      </c>
      <c r="BA25" s="102">
        <f t="shared" si="27"/>
        <v>1</v>
      </c>
      <c r="BB25" s="102">
        <f t="shared" si="27"/>
        <v>8</v>
      </c>
      <c r="BC25" s="251"/>
      <c r="BD25" s="492" t="s">
        <v>180</v>
      </c>
      <c r="BE25" s="493"/>
      <c r="BF25" s="102">
        <f t="shared" ref="BF25:BG25" si="28">SUM(BF26:BF29)</f>
        <v>7</v>
      </c>
      <c r="BG25" s="102">
        <f t="shared" si="28"/>
        <v>13</v>
      </c>
      <c r="BH25" s="24"/>
      <c r="BI25" s="55"/>
      <c r="BJ25" s="55"/>
      <c r="BK25" s="55"/>
      <c r="BL25" s="55"/>
      <c r="BM25" s="55"/>
      <c r="BN25" s="38"/>
    </row>
    <row r="26" spans="1:66" ht="18" customHeight="1" x14ac:dyDescent="0.2">
      <c r="A26" s="118"/>
      <c r="B26" s="106" t="s">
        <v>43</v>
      </c>
      <c r="C26" s="231">
        <v>3</v>
      </c>
      <c r="D26" s="172">
        <v>3</v>
      </c>
      <c r="E26" s="205">
        <v>0</v>
      </c>
      <c r="F26" s="172">
        <v>14</v>
      </c>
      <c r="G26" s="223">
        <f t="shared" ref="G26:G29" si="29">SUM(H26:I26)</f>
        <v>210</v>
      </c>
      <c r="H26" s="172">
        <v>107</v>
      </c>
      <c r="I26" s="172">
        <v>103</v>
      </c>
      <c r="J26" s="172">
        <f t="shared" ref="J26:J29" si="30">SUM(K26:L26)</f>
        <v>78</v>
      </c>
      <c r="K26" s="172">
        <v>43</v>
      </c>
      <c r="L26" s="231">
        <v>35</v>
      </c>
      <c r="M26" s="172">
        <f t="shared" ref="M26:M29" si="31">SUM(N26:O26)</f>
        <v>56</v>
      </c>
      <c r="N26" s="172">
        <v>25</v>
      </c>
      <c r="O26" s="172">
        <v>31</v>
      </c>
      <c r="P26" s="172">
        <f t="shared" ref="P26:P29" si="32">SUM(Q26:R26)</f>
        <v>76</v>
      </c>
      <c r="Q26" s="172">
        <v>39</v>
      </c>
      <c r="R26" s="171">
        <v>37</v>
      </c>
      <c r="S26" s="170"/>
      <c r="T26" s="253"/>
      <c r="U26" s="106" t="s">
        <v>43</v>
      </c>
      <c r="V26" s="91">
        <f t="shared" ref="V26:V29" si="33">SUM(W26:X26)</f>
        <v>39</v>
      </c>
      <c r="W26" s="91">
        <v>20</v>
      </c>
      <c r="X26" s="91">
        <v>19</v>
      </c>
      <c r="Y26" s="91">
        <v>3</v>
      </c>
      <c r="Z26" s="225">
        <v>0</v>
      </c>
      <c r="AA26" s="225">
        <v>0</v>
      </c>
      <c r="AB26" s="225">
        <v>0</v>
      </c>
      <c r="AC26" s="91">
        <v>3</v>
      </c>
      <c r="AD26" s="225">
        <v>0</v>
      </c>
      <c r="AE26" s="225">
        <v>0</v>
      </c>
      <c r="AF26" s="225">
        <v>0</v>
      </c>
      <c r="AG26" s="225">
        <v>0</v>
      </c>
      <c r="AH26" s="225">
        <v>0</v>
      </c>
      <c r="AI26" s="91">
        <v>11</v>
      </c>
      <c r="AJ26" s="92">
        <v>16</v>
      </c>
      <c r="AK26" s="225">
        <v>0</v>
      </c>
      <c r="AL26" s="205">
        <v>0</v>
      </c>
      <c r="AM26" s="172">
        <v>3</v>
      </c>
      <c r="AN26" s="92">
        <v>0</v>
      </c>
      <c r="AO26" s="91">
        <v>0</v>
      </c>
      <c r="AP26" s="91">
        <v>0</v>
      </c>
      <c r="AQ26" s="91">
        <v>3</v>
      </c>
      <c r="AR26" s="91">
        <v>0</v>
      </c>
      <c r="AS26" s="205">
        <v>0</v>
      </c>
      <c r="AT26" s="91">
        <f t="shared" ref="AT26:AT29" si="34">SUM(AU26:AV26)</f>
        <v>5</v>
      </c>
      <c r="AU26" s="205">
        <v>1</v>
      </c>
      <c r="AV26" s="91">
        <v>4</v>
      </c>
      <c r="AW26" s="205">
        <v>1</v>
      </c>
      <c r="AX26" s="91">
        <v>2</v>
      </c>
      <c r="AY26" s="205">
        <v>0</v>
      </c>
      <c r="AZ26" s="205">
        <v>0</v>
      </c>
      <c r="BA26" s="205">
        <f t="shared" ref="BA26:BA29" si="35">AU26-AW26-AY26</f>
        <v>0</v>
      </c>
      <c r="BB26" s="225">
        <f t="shared" ref="BB26:BB29" si="36">AV26-AX26-AZ26</f>
        <v>2</v>
      </c>
      <c r="BC26" s="249"/>
      <c r="BD26" s="253"/>
      <c r="BE26" s="106" t="s">
        <v>43</v>
      </c>
      <c r="BF26" s="91">
        <v>3</v>
      </c>
      <c r="BG26" s="91">
        <v>7</v>
      </c>
      <c r="BH26" s="25"/>
      <c r="BI26" s="29"/>
      <c r="BJ26" s="29"/>
      <c r="BK26" s="26"/>
      <c r="BL26" s="29"/>
      <c r="BM26" s="29"/>
      <c r="BN26" s="8"/>
    </row>
    <row r="27" spans="1:66" s="43" customFormat="1" ht="18" customHeight="1" x14ac:dyDescent="0.2">
      <c r="A27" s="126"/>
      <c r="B27" s="96" t="s">
        <v>44</v>
      </c>
      <c r="C27" s="246">
        <v>1</v>
      </c>
      <c r="D27" s="183">
        <v>1</v>
      </c>
      <c r="E27" s="128">
        <v>0</v>
      </c>
      <c r="F27" s="247">
        <v>5</v>
      </c>
      <c r="G27" s="247">
        <f t="shared" si="29"/>
        <v>34</v>
      </c>
      <c r="H27" s="183">
        <v>18</v>
      </c>
      <c r="I27" s="246">
        <v>16</v>
      </c>
      <c r="J27" s="183">
        <f t="shared" si="30"/>
        <v>10</v>
      </c>
      <c r="K27" s="183">
        <v>5</v>
      </c>
      <c r="L27" s="183">
        <v>5</v>
      </c>
      <c r="M27" s="247">
        <f t="shared" si="31"/>
        <v>13</v>
      </c>
      <c r="N27" s="247">
        <v>8</v>
      </c>
      <c r="O27" s="247">
        <v>5</v>
      </c>
      <c r="P27" s="247">
        <f t="shared" si="32"/>
        <v>11</v>
      </c>
      <c r="Q27" s="183">
        <v>5</v>
      </c>
      <c r="R27" s="247">
        <v>6</v>
      </c>
      <c r="S27" s="170"/>
      <c r="T27" s="254"/>
      <c r="U27" s="96" t="s">
        <v>44</v>
      </c>
      <c r="V27" s="97">
        <f t="shared" si="33"/>
        <v>13</v>
      </c>
      <c r="W27" s="97">
        <v>9</v>
      </c>
      <c r="X27" s="97">
        <v>4</v>
      </c>
      <c r="Y27" s="97">
        <v>1</v>
      </c>
      <c r="Z27" s="128">
        <v>0</v>
      </c>
      <c r="AA27" s="128">
        <v>0</v>
      </c>
      <c r="AB27" s="128">
        <v>0</v>
      </c>
      <c r="AC27" s="97">
        <v>1</v>
      </c>
      <c r="AD27" s="128">
        <v>0</v>
      </c>
      <c r="AE27" s="128">
        <v>0</v>
      </c>
      <c r="AF27" s="128">
        <v>0</v>
      </c>
      <c r="AG27" s="128">
        <v>0</v>
      </c>
      <c r="AH27" s="128">
        <v>0</v>
      </c>
      <c r="AI27" s="97">
        <v>6</v>
      </c>
      <c r="AJ27" s="98">
        <v>2</v>
      </c>
      <c r="AK27" s="128">
        <v>0</v>
      </c>
      <c r="AL27" s="127">
        <v>0</v>
      </c>
      <c r="AM27" s="127">
        <v>1</v>
      </c>
      <c r="AN27" s="127">
        <v>0</v>
      </c>
      <c r="AO27" s="128">
        <v>0</v>
      </c>
      <c r="AP27" s="97">
        <v>0</v>
      </c>
      <c r="AQ27" s="128">
        <v>1</v>
      </c>
      <c r="AR27" s="97">
        <v>1</v>
      </c>
      <c r="AS27" s="127">
        <v>0</v>
      </c>
      <c r="AT27" s="97">
        <f t="shared" si="34"/>
        <v>2</v>
      </c>
      <c r="AU27" s="127">
        <v>1</v>
      </c>
      <c r="AV27" s="97">
        <v>1</v>
      </c>
      <c r="AW27" s="127">
        <v>0</v>
      </c>
      <c r="AX27" s="128">
        <v>1</v>
      </c>
      <c r="AY27" s="127">
        <v>0</v>
      </c>
      <c r="AZ27" s="127">
        <v>0</v>
      </c>
      <c r="BA27" s="127">
        <f t="shared" si="35"/>
        <v>1</v>
      </c>
      <c r="BB27" s="97">
        <f t="shared" si="36"/>
        <v>0</v>
      </c>
      <c r="BC27" s="234"/>
      <c r="BD27" s="254"/>
      <c r="BE27" s="96" t="s">
        <v>44</v>
      </c>
      <c r="BF27" s="97">
        <v>2</v>
      </c>
      <c r="BG27" s="97">
        <v>4</v>
      </c>
      <c r="BH27" s="27"/>
      <c r="BI27" s="29"/>
      <c r="BJ27" s="29"/>
      <c r="BK27" s="29"/>
      <c r="BL27" s="29"/>
      <c r="BM27" s="29"/>
      <c r="BN27" s="44"/>
    </row>
    <row r="28" spans="1:66" s="43" customFormat="1" ht="18" customHeight="1" x14ac:dyDescent="0.2">
      <c r="A28" s="126"/>
      <c r="B28" s="96" t="s">
        <v>45</v>
      </c>
      <c r="C28" s="246">
        <v>1</v>
      </c>
      <c r="D28" s="183">
        <v>1</v>
      </c>
      <c r="E28" s="128">
        <v>0</v>
      </c>
      <c r="F28" s="247">
        <v>4</v>
      </c>
      <c r="G28" s="247">
        <f t="shared" si="29"/>
        <v>64</v>
      </c>
      <c r="H28" s="247">
        <v>36</v>
      </c>
      <c r="I28" s="183">
        <v>28</v>
      </c>
      <c r="J28" s="183">
        <f t="shared" si="30"/>
        <v>21</v>
      </c>
      <c r="K28" s="183">
        <v>14</v>
      </c>
      <c r="L28" s="183">
        <v>7</v>
      </c>
      <c r="M28" s="247">
        <f t="shared" si="31"/>
        <v>24</v>
      </c>
      <c r="N28" s="247">
        <v>14</v>
      </c>
      <c r="O28" s="247">
        <v>10</v>
      </c>
      <c r="P28" s="247">
        <f t="shared" si="32"/>
        <v>19</v>
      </c>
      <c r="Q28" s="247">
        <v>8</v>
      </c>
      <c r="R28" s="247">
        <v>11</v>
      </c>
      <c r="S28" s="170"/>
      <c r="T28" s="254"/>
      <c r="U28" s="96" t="s">
        <v>45</v>
      </c>
      <c r="V28" s="97">
        <f t="shared" si="33"/>
        <v>12</v>
      </c>
      <c r="W28" s="97">
        <v>6</v>
      </c>
      <c r="X28" s="97">
        <v>6</v>
      </c>
      <c r="Y28" s="97">
        <v>1</v>
      </c>
      <c r="Z28" s="128">
        <v>0</v>
      </c>
      <c r="AA28" s="128">
        <v>0</v>
      </c>
      <c r="AB28" s="128">
        <v>0</v>
      </c>
      <c r="AC28" s="97">
        <v>1</v>
      </c>
      <c r="AD28" s="128">
        <v>0</v>
      </c>
      <c r="AE28" s="128">
        <v>0</v>
      </c>
      <c r="AF28" s="128">
        <v>0</v>
      </c>
      <c r="AG28" s="128">
        <v>0</v>
      </c>
      <c r="AH28" s="128">
        <v>0</v>
      </c>
      <c r="AI28" s="97">
        <v>4</v>
      </c>
      <c r="AJ28" s="98">
        <v>4</v>
      </c>
      <c r="AK28" s="128">
        <v>0</v>
      </c>
      <c r="AL28" s="127">
        <v>0</v>
      </c>
      <c r="AM28" s="183">
        <v>1</v>
      </c>
      <c r="AN28" s="127">
        <v>0</v>
      </c>
      <c r="AO28" s="97">
        <v>0</v>
      </c>
      <c r="AP28" s="97">
        <v>1</v>
      </c>
      <c r="AQ28" s="97">
        <v>0</v>
      </c>
      <c r="AR28" s="97">
        <v>0</v>
      </c>
      <c r="AS28" s="127">
        <v>1</v>
      </c>
      <c r="AT28" s="97">
        <f t="shared" si="34"/>
        <v>4</v>
      </c>
      <c r="AU28" s="127">
        <v>0</v>
      </c>
      <c r="AV28" s="97">
        <v>4</v>
      </c>
      <c r="AW28" s="127">
        <v>0</v>
      </c>
      <c r="AX28" s="97">
        <v>1</v>
      </c>
      <c r="AY28" s="127">
        <v>0</v>
      </c>
      <c r="AZ28" s="127">
        <v>0</v>
      </c>
      <c r="BA28" s="127">
        <f t="shared" si="35"/>
        <v>0</v>
      </c>
      <c r="BB28" s="128">
        <f t="shared" si="36"/>
        <v>3</v>
      </c>
      <c r="BC28" s="249"/>
      <c r="BD28" s="254"/>
      <c r="BE28" s="96" t="s">
        <v>45</v>
      </c>
      <c r="BF28" s="128">
        <v>1</v>
      </c>
      <c r="BG28" s="128">
        <v>1</v>
      </c>
      <c r="BH28" s="27"/>
      <c r="BI28" s="29"/>
      <c r="BJ28" s="29"/>
      <c r="BK28" s="29"/>
      <c r="BL28" s="29"/>
      <c r="BM28" s="29"/>
      <c r="BN28" s="44"/>
    </row>
    <row r="29" spans="1:66" ht="18" customHeight="1" x14ac:dyDescent="0.2">
      <c r="A29" s="118"/>
      <c r="B29" s="106" t="s">
        <v>167</v>
      </c>
      <c r="C29" s="231">
        <v>2</v>
      </c>
      <c r="D29" s="172">
        <v>2</v>
      </c>
      <c r="E29" s="205">
        <v>0</v>
      </c>
      <c r="F29" s="172">
        <v>7</v>
      </c>
      <c r="G29" s="172">
        <f t="shared" si="29"/>
        <v>81</v>
      </c>
      <c r="H29" s="172">
        <v>45</v>
      </c>
      <c r="I29" s="172">
        <v>36</v>
      </c>
      <c r="J29" s="172">
        <f t="shared" si="30"/>
        <v>30</v>
      </c>
      <c r="K29" s="172">
        <v>17</v>
      </c>
      <c r="L29" s="172">
        <v>13</v>
      </c>
      <c r="M29" s="172">
        <f t="shared" si="31"/>
        <v>34</v>
      </c>
      <c r="N29" s="172">
        <v>18</v>
      </c>
      <c r="O29" s="172">
        <v>16</v>
      </c>
      <c r="P29" s="172">
        <f t="shared" si="32"/>
        <v>17</v>
      </c>
      <c r="Q29" s="172">
        <v>10</v>
      </c>
      <c r="R29" s="171">
        <v>7</v>
      </c>
      <c r="S29" s="170"/>
      <c r="T29" s="253"/>
      <c r="U29" s="106" t="s">
        <v>167</v>
      </c>
      <c r="V29" s="91">
        <f t="shared" si="33"/>
        <v>22</v>
      </c>
      <c r="W29" s="91">
        <v>14</v>
      </c>
      <c r="X29" s="91">
        <v>8</v>
      </c>
      <c r="Y29" s="91">
        <v>2</v>
      </c>
      <c r="Z29" s="225">
        <v>0</v>
      </c>
      <c r="AA29" s="225">
        <v>0</v>
      </c>
      <c r="AB29" s="225">
        <v>0</v>
      </c>
      <c r="AC29" s="92">
        <v>2</v>
      </c>
      <c r="AD29" s="225">
        <v>0</v>
      </c>
      <c r="AE29" s="225">
        <v>0</v>
      </c>
      <c r="AF29" s="225">
        <v>0</v>
      </c>
      <c r="AG29" s="225">
        <v>0</v>
      </c>
      <c r="AH29" s="225">
        <v>0</v>
      </c>
      <c r="AI29" s="91">
        <v>9</v>
      </c>
      <c r="AJ29" s="92">
        <v>4</v>
      </c>
      <c r="AK29" s="225">
        <v>0</v>
      </c>
      <c r="AL29" s="225">
        <v>0</v>
      </c>
      <c r="AM29" s="172">
        <v>1</v>
      </c>
      <c r="AN29" s="92">
        <v>1</v>
      </c>
      <c r="AO29" s="92">
        <v>0</v>
      </c>
      <c r="AP29" s="92">
        <v>1</v>
      </c>
      <c r="AQ29" s="92">
        <v>1</v>
      </c>
      <c r="AR29" s="92">
        <v>1</v>
      </c>
      <c r="AS29" s="127">
        <v>0</v>
      </c>
      <c r="AT29" s="92">
        <f t="shared" si="34"/>
        <v>4</v>
      </c>
      <c r="AU29" s="92">
        <v>0</v>
      </c>
      <c r="AV29" s="92">
        <v>4</v>
      </c>
      <c r="AW29" s="92">
        <v>0</v>
      </c>
      <c r="AX29" s="92">
        <v>1</v>
      </c>
      <c r="AY29" s="225">
        <v>0</v>
      </c>
      <c r="AZ29" s="91">
        <v>0</v>
      </c>
      <c r="BA29" s="225">
        <f t="shared" si="35"/>
        <v>0</v>
      </c>
      <c r="BB29" s="91">
        <f t="shared" si="36"/>
        <v>3</v>
      </c>
      <c r="BC29" s="234"/>
      <c r="BD29" s="253"/>
      <c r="BE29" s="106" t="s">
        <v>167</v>
      </c>
      <c r="BF29" s="205">
        <v>1</v>
      </c>
      <c r="BG29" s="225">
        <v>1</v>
      </c>
      <c r="BH29" s="25"/>
      <c r="BI29" s="29"/>
      <c r="BJ29" s="29"/>
      <c r="BK29" s="26"/>
      <c r="BL29" s="29"/>
      <c r="BM29" s="29"/>
      <c r="BN29" s="8"/>
    </row>
    <row r="30" spans="1:66" s="37" customFormat="1" ht="18" customHeight="1" x14ac:dyDescent="0.2">
      <c r="A30" s="452" t="s">
        <v>179</v>
      </c>
      <c r="B30" s="453"/>
      <c r="C30" s="255">
        <f>SUM(C31:C32)</f>
        <v>4</v>
      </c>
      <c r="D30" s="255">
        <f t="shared" ref="D30:R30" si="37">SUM(D31:D32)</f>
        <v>4</v>
      </c>
      <c r="E30" s="255">
        <f t="shared" si="37"/>
        <v>0</v>
      </c>
      <c r="F30" s="255">
        <f t="shared" si="37"/>
        <v>18</v>
      </c>
      <c r="G30" s="255">
        <f t="shared" si="37"/>
        <v>320</v>
      </c>
      <c r="H30" s="255">
        <f>SUM(H31:H32)</f>
        <v>149</v>
      </c>
      <c r="I30" s="255">
        <f>SUM(I31:I32)</f>
        <v>171</v>
      </c>
      <c r="J30" s="255">
        <f t="shared" si="37"/>
        <v>103</v>
      </c>
      <c r="K30" s="198">
        <f t="shared" si="37"/>
        <v>44</v>
      </c>
      <c r="L30" s="255">
        <f t="shared" si="37"/>
        <v>59</v>
      </c>
      <c r="M30" s="255">
        <f t="shared" si="37"/>
        <v>105</v>
      </c>
      <c r="N30" s="255">
        <f t="shared" si="37"/>
        <v>53</v>
      </c>
      <c r="O30" s="255">
        <f t="shared" si="37"/>
        <v>52</v>
      </c>
      <c r="P30" s="255">
        <f t="shared" si="37"/>
        <v>112</v>
      </c>
      <c r="Q30" s="255">
        <f t="shared" si="37"/>
        <v>52</v>
      </c>
      <c r="R30" s="256">
        <f t="shared" si="37"/>
        <v>60</v>
      </c>
      <c r="S30" s="179"/>
      <c r="T30" s="492" t="s">
        <v>179</v>
      </c>
      <c r="U30" s="493"/>
      <c r="V30" s="102">
        <f t="shared" ref="V30:BB30" si="38">SUM(V31:V32)</f>
        <v>49</v>
      </c>
      <c r="W30" s="102">
        <f t="shared" si="38"/>
        <v>32</v>
      </c>
      <c r="X30" s="102">
        <f t="shared" si="38"/>
        <v>17</v>
      </c>
      <c r="Y30" s="102">
        <f t="shared" si="38"/>
        <v>4</v>
      </c>
      <c r="Z30" s="102">
        <f t="shared" si="38"/>
        <v>0</v>
      </c>
      <c r="AA30" s="102">
        <f t="shared" si="38"/>
        <v>0</v>
      </c>
      <c r="AB30" s="102">
        <f t="shared" si="38"/>
        <v>0</v>
      </c>
      <c r="AC30" s="102">
        <f t="shared" si="38"/>
        <v>3</v>
      </c>
      <c r="AD30" s="102">
        <f t="shared" si="38"/>
        <v>1</v>
      </c>
      <c r="AE30" s="102">
        <f t="shared" si="38"/>
        <v>0</v>
      </c>
      <c r="AF30" s="102">
        <f t="shared" si="38"/>
        <v>0</v>
      </c>
      <c r="AG30" s="102">
        <f t="shared" si="38"/>
        <v>0</v>
      </c>
      <c r="AH30" s="102">
        <f t="shared" si="38"/>
        <v>0</v>
      </c>
      <c r="AI30" s="102">
        <f t="shared" si="38"/>
        <v>22</v>
      </c>
      <c r="AJ30" s="103">
        <f t="shared" si="38"/>
        <v>12</v>
      </c>
      <c r="AK30" s="102">
        <f t="shared" si="38"/>
        <v>0</v>
      </c>
      <c r="AL30" s="102">
        <f t="shared" si="38"/>
        <v>0</v>
      </c>
      <c r="AM30" s="102">
        <f t="shared" si="38"/>
        <v>4</v>
      </c>
      <c r="AN30" s="102">
        <f t="shared" si="38"/>
        <v>0</v>
      </c>
      <c r="AO30" s="102">
        <f t="shared" si="38"/>
        <v>0</v>
      </c>
      <c r="AP30" s="102">
        <f t="shared" si="38"/>
        <v>0</v>
      </c>
      <c r="AQ30" s="102">
        <f t="shared" si="38"/>
        <v>3</v>
      </c>
      <c r="AR30" s="102">
        <f t="shared" si="38"/>
        <v>0</v>
      </c>
      <c r="AS30" s="102">
        <f t="shared" si="38"/>
        <v>1</v>
      </c>
      <c r="AT30" s="102">
        <f t="shared" si="38"/>
        <v>14</v>
      </c>
      <c r="AU30" s="102">
        <f t="shared" si="38"/>
        <v>4</v>
      </c>
      <c r="AV30" s="102">
        <f t="shared" si="38"/>
        <v>10</v>
      </c>
      <c r="AW30" s="102">
        <f t="shared" si="38"/>
        <v>1</v>
      </c>
      <c r="AX30" s="102">
        <f t="shared" si="38"/>
        <v>4</v>
      </c>
      <c r="AY30" s="102">
        <f t="shared" si="38"/>
        <v>0</v>
      </c>
      <c r="AZ30" s="102">
        <f t="shared" si="38"/>
        <v>0</v>
      </c>
      <c r="BA30" s="102">
        <f t="shared" si="38"/>
        <v>3</v>
      </c>
      <c r="BB30" s="102">
        <f t="shared" si="38"/>
        <v>6</v>
      </c>
      <c r="BC30" s="251"/>
      <c r="BD30" s="492" t="s">
        <v>179</v>
      </c>
      <c r="BE30" s="493"/>
      <c r="BF30" s="103">
        <f t="shared" ref="BF30:BG30" si="39">SUM(BF31:BF32)</f>
        <v>3</v>
      </c>
      <c r="BG30" s="102">
        <f t="shared" si="39"/>
        <v>4</v>
      </c>
      <c r="BH30" s="24"/>
      <c r="BI30" s="55"/>
      <c r="BJ30" s="55"/>
      <c r="BK30" s="55"/>
      <c r="BL30" s="55"/>
      <c r="BM30" s="55"/>
      <c r="BN30" s="38"/>
    </row>
    <row r="31" spans="1:66" s="45" customFormat="1" ht="18" customHeight="1" x14ac:dyDescent="0.2">
      <c r="A31" s="119"/>
      <c r="B31" s="110" t="s">
        <v>173</v>
      </c>
      <c r="C31" s="257">
        <v>1</v>
      </c>
      <c r="D31" s="200">
        <v>1</v>
      </c>
      <c r="E31" s="201">
        <v>0</v>
      </c>
      <c r="F31" s="258">
        <v>7</v>
      </c>
      <c r="G31" s="259">
        <f t="shared" ref="G31:G32" si="40">SUM(H31:I31)</f>
        <v>181</v>
      </c>
      <c r="H31" s="200">
        <v>82</v>
      </c>
      <c r="I31" s="200">
        <v>99</v>
      </c>
      <c r="J31" s="200">
        <f t="shared" ref="J31:J32" si="41">SUM(K31:L31)</f>
        <v>60</v>
      </c>
      <c r="K31" s="200">
        <v>27</v>
      </c>
      <c r="L31" s="257">
        <v>33</v>
      </c>
      <c r="M31" s="259">
        <f t="shared" ref="M31:M32" si="42">SUM(N31:O31)</f>
        <v>59</v>
      </c>
      <c r="N31" s="200">
        <v>26</v>
      </c>
      <c r="O31" s="200">
        <v>33</v>
      </c>
      <c r="P31" s="200">
        <f t="shared" ref="P31:P32" si="43">SUM(Q31:R31)</f>
        <v>62</v>
      </c>
      <c r="Q31" s="257">
        <v>29</v>
      </c>
      <c r="R31" s="258">
        <v>33</v>
      </c>
      <c r="S31" s="170"/>
      <c r="T31" s="260"/>
      <c r="U31" s="110" t="s">
        <v>173</v>
      </c>
      <c r="V31" s="113">
        <f t="shared" ref="V31:V32" si="44">SUM(W31:X31)</f>
        <v>17</v>
      </c>
      <c r="W31" s="111">
        <v>10</v>
      </c>
      <c r="X31" s="113">
        <v>7</v>
      </c>
      <c r="Y31" s="113">
        <v>1</v>
      </c>
      <c r="Z31" s="261">
        <v>0</v>
      </c>
      <c r="AA31" s="261">
        <v>0</v>
      </c>
      <c r="AB31" s="261">
        <v>0</v>
      </c>
      <c r="AC31" s="113">
        <v>1</v>
      </c>
      <c r="AD31" s="261">
        <v>0</v>
      </c>
      <c r="AE31" s="261">
        <v>0</v>
      </c>
      <c r="AF31" s="261">
        <v>0</v>
      </c>
      <c r="AG31" s="261">
        <v>0</v>
      </c>
      <c r="AH31" s="261">
        <v>0</v>
      </c>
      <c r="AI31" s="111">
        <v>7</v>
      </c>
      <c r="AJ31" s="111">
        <v>6</v>
      </c>
      <c r="AK31" s="261">
        <v>0</v>
      </c>
      <c r="AL31" s="201">
        <v>0</v>
      </c>
      <c r="AM31" s="200">
        <v>1</v>
      </c>
      <c r="AN31" s="201">
        <v>0</v>
      </c>
      <c r="AO31" s="113">
        <v>0</v>
      </c>
      <c r="AP31" s="111">
        <v>0</v>
      </c>
      <c r="AQ31" s="113">
        <v>1</v>
      </c>
      <c r="AR31" s="111">
        <v>0</v>
      </c>
      <c r="AS31" s="201">
        <v>0</v>
      </c>
      <c r="AT31" s="113">
        <f t="shared" ref="AT31:AT32" si="45">SUM(AU31:AV31)</f>
        <v>7</v>
      </c>
      <c r="AU31" s="113">
        <v>4</v>
      </c>
      <c r="AV31" s="113">
        <v>3</v>
      </c>
      <c r="AW31" s="113">
        <v>1</v>
      </c>
      <c r="AX31" s="113">
        <v>1</v>
      </c>
      <c r="AY31" s="201">
        <v>0</v>
      </c>
      <c r="AZ31" s="201">
        <v>0</v>
      </c>
      <c r="BA31" s="113">
        <f t="shared" ref="BA31:BA32" si="46">AU31-AW31-AY31</f>
        <v>3</v>
      </c>
      <c r="BB31" s="113">
        <f t="shared" ref="BB31:BB32" si="47">AV31-AX31-AZ31</f>
        <v>2</v>
      </c>
      <c r="BC31" s="234"/>
      <c r="BD31" s="260"/>
      <c r="BE31" s="110" t="s">
        <v>173</v>
      </c>
      <c r="BF31" s="113">
        <v>1</v>
      </c>
      <c r="BG31" s="113">
        <v>2</v>
      </c>
      <c r="BH31" s="25"/>
      <c r="BI31" s="29"/>
      <c r="BJ31" s="29"/>
      <c r="BK31" s="26"/>
      <c r="BL31" s="29"/>
      <c r="BM31" s="29"/>
      <c r="BN31" s="47"/>
    </row>
    <row r="32" spans="1:66" s="46" customFormat="1" ht="18" customHeight="1" x14ac:dyDescent="0.2">
      <c r="A32" s="125"/>
      <c r="B32" s="115" t="s">
        <v>46</v>
      </c>
      <c r="C32" s="262">
        <v>3</v>
      </c>
      <c r="D32" s="263">
        <v>3</v>
      </c>
      <c r="E32" s="186">
        <v>0</v>
      </c>
      <c r="F32" s="262">
        <v>11</v>
      </c>
      <c r="G32" s="263">
        <f t="shared" si="40"/>
        <v>139</v>
      </c>
      <c r="H32" s="185">
        <v>67</v>
      </c>
      <c r="I32" s="185">
        <v>72</v>
      </c>
      <c r="J32" s="185">
        <f t="shared" si="41"/>
        <v>43</v>
      </c>
      <c r="K32" s="185">
        <v>17</v>
      </c>
      <c r="L32" s="185">
        <v>26</v>
      </c>
      <c r="M32" s="263">
        <f t="shared" si="42"/>
        <v>46</v>
      </c>
      <c r="N32" s="185">
        <v>27</v>
      </c>
      <c r="O32" s="262">
        <v>19</v>
      </c>
      <c r="P32" s="185">
        <f t="shared" si="43"/>
        <v>50</v>
      </c>
      <c r="Q32" s="185">
        <v>23</v>
      </c>
      <c r="R32" s="263">
        <v>27</v>
      </c>
      <c r="S32" s="170"/>
      <c r="T32" s="264"/>
      <c r="U32" s="115" t="s">
        <v>46</v>
      </c>
      <c r="V32" s="122">
        <f t="shared" si="44"/>
        <v>32</v>
      </c>
      <c r="W32" s="122">
        <v>22</v>
      </c>
      <c r="X32" s="122">
        <v>10</v>
      </c>
      <c r="Y32" s="117">
        <v>3</v>
      </c>
      <c r="Z32" s="265">
        <v>0</v>
      </c>
      <c r="AA32" s="265">
        <v>0</v>
      </c>
      <c r="AB32" s="265">
        <v>0</v>
      </c>
      <c r="AC32" s="122">
        <v>2</v>
      </c>
      <c r="AD32" s="117">
        <v>1</v>
      </c>
      <c r="AE32" s="122">
        <v>0</v>
      </c>
      <c r="AF32" s="122">
        <v>0</v>
      </c>
      <c r="AG32" s="122">
        <v>0</v>
      </c>
      <c r="AH32" s="122">
        <v>0</v>
      </c>
      <c r="AI32" s="122">
        <v>15</v>
      </c>
      <c r="AJ32" s="117">
        <v>6</v>
      </c>
      <c r="AK32" s="186">
        <v>0</v>
      </c>
      <c r="AL32" s="186">
        <v>0</v>
      </c>
      <c r="AM32" s="185">
        <v>3</v>
      </c>
      <c r="AN32" s="186">
        <v>0</v>
      </c>
      <c r="AO32" s="117">
        <v>0</v>
      </c>
      <c r="AP32" s="117">
        <v>0</v>
      </c>
      <c r="AQ32" s="117">
        <v>2</v>
      </c>
      <c r="AR32" s="117">
        <v>0</v>
      </c>
      <c r="AS32" s="127">
        <v>1</v>
      </c>
      <c r="AT32" s="117">
        <f t="shared" si="45"/>
        <v>7</v>
      </c>
      <c r="AU32" s="117">
        <v>0</v>
      </c>
      <c r="AV32" s="117">
        <v>7</v>
      </c>
      <c r="AW32" s="117">
        <v>0</v>
      </c>
      <c r="AX32" s="117">
        <v>3</v>
      </c>
      <c r="AY32" s="186">
        <v>0</v>
      </c>
      <c r="AZ32" s="186">
        <v>0</v>
      </c>
      <c r="BA32" s="265">
        <f t="shared" si="46"/>
        <v>0</v>
      </c>
      <c r="BB32" s="122">
        <f t="shared" si="47"/>
        <v>4</v>
      </c>
      <c r="BC32" s="234"/>
      <c r="BD32" s="264"/>
      <c r="BE32" s="115" t="s">
        <v>46</v>
      </c>
      <c r="BF32" s="117">
        <v>2</v>
      </c>
      <c r="BG32" s="122">
        <v>2</v>
      </c>
      <c r="BH32" s="25"/>
      <c r="BI32" s="29"/>
      <c r="BJ32" s="29"/>
      <c r="BK32" s="26"/>
      <c r="BL32" s="29"/>
      <c r="BM32" s="29"/>
      <c r="BN32" s="48"/>
    </row>
    <row r="33" spans="1:66" s="37" customFormat="1" ht="18" customHeight="1" x14ac:dyDescent="0.2">
      <c r="A33" s="452" t="s">
        <v>178</v>
      </c>
      <c r="B33" s="453"/>
      <c r="C33" s="255">
        <v>0</v>
      </c>
      <c r="D33" s="255">
        <f t="shared" ref="D33:R33" si="48">SUM(D34)</f>
        <v>0</v>
      </c>
      <c r="E33" s="255">
        <f t="shared" si="48"/>
        <v>0</v>
      </c>
      <c r="F33" s="255">
        <f t="shared" si="48"/>
        <v>0</v>
      </c>
      <c r="G33" s="255">
        <f t="shared" si="48"/>
        <v>0</v>
      </c>
      <c r="H33" s="255">
        <f t="shared" si="48"/>
        <v>0</v>
      </c>
      <c r="I33" s="255">
        <f t="shared" si="48"/>
        <v>0</v>
      </c>
      <c r="J33" s="255">
        <f t="shared" si="48"/>
        <v>0</v>
      </c>
      <c r="K33" s="198">
        <f t="shared" si="48"/>
        <v>0</v>
      </c>
      <c r="L33" s="255">
        <f t="shared" si="48"/>
        <v>0</v>
      </c>
      <c r="M33" s="255">
        <f t="shared" si="48"/>
        <v>0</v>
      </c>
      <c r="N33" s="255">
        <f t="shared" si="48"/>
        <v>0</v>
      </c>
      <c r="O33" s="255">
        <f t="shared" si="48"/>
        <v>0</v>
      </c>
      <c r="P33" s="255">
        <f t="shared" si="48"/>
        <v>0</v>
      </c>
      <c r="Q33" s="255">
        <f t="shared" si="48"/>
        <v>0</v>
      </c>
      <c r="R33" s="256">
        <f t="shared" si="48"/>
        <v>0</v>
      </c>
      <c r="S33" s="179"/>
      <c r="T33" s="492" t="s">
        <v>178</v>
      </c>
      <c r="U33" s="493"/>
      <c r="V33" s="102">
        <f t="shared" ref="V33:BB33" si="49">SUM(V34)</f>
        <v>0</v>
      </c>
      <c r="W33" s="102">
        <f t="shared" si="49"/>
        <v>0</v>
      </c>
      <c r="X33" s="102">
        <f t="shared" si="49"/>
        <v>0</v>
      </c>
      <c r="Y33" s="102">
        <f t="shared" si="49"/>
        <v>0</v>
      </c>
      <c r="Z33" s="102">
        <f t="shared" si="49"/>
        <v>0</v>
      </c>
      <c r="AA33" s="102">
        <f t="shared" si="49"/>
        <v>0</v>
      </c>
      <c r="AB33" s="102">
        <f t="shared" si="49"/>
        <v>0</v>
      </c>
      <c r="AC33" s="102">
        <f t="shared" si="49"/>
        <v>0</v>
      </c>
      <c r="AD33" s="102">
        <f t="shared" si="49"/>
        <v>0</v>
      </c>
      <c r="AE33" s="102">
        <f t="shared" si="49"/>
        <v>0</v>
      </c>
      <c r="AF33" s="102">
        <f t="shared" si="49"/>
        <v>0</v>
      </c>
      <c r="AG33" s="102">
        <f t="shared" si="49"/>
        <v>0</v>
      </c>
      <c r="AH33" s="102">
        <f t="shared" si="49"/>
        <v>0</v>
      </c>
      <c r="AI33" s="102">
        <f t="shared" si="49"/>
        <v>0</v>
      </c>
      <c r="AJ33" s="103">
        <f t="shared" si="49"/>
        <v>0</v>
      </c>
      <c r="AK33" s="102">
        <f t="shared" si="49"/>
        <v>0</v>
      </c>
      <c r="AL33" s="102">
        <f t="shared" si="49"/>
        <v>0</v>
      </c>
      <c r="AM33" s="102">
        <f t="shared" si="49"/>
        <v>0</v>
      </c>
      <c r="AN33" s="102">
        <f t="shared" si="49"/>
        <v>0</v>
      </c>
      <c r="AO33" s="102">
        <f t="shared" si="49"/>
        <v>0</v>
      </c>
      <c r="AP33" s="102">
        <f t="shared" si="49"/>
        <v>0</v>
      </c>
      <c r="AQ33" s="102">
        <f t="shared" si="49"/>
        <v>0</v>
      </c>
      <c r="AR33" s="102">
        <f t="shared" si="49"/>
        <v>0</v>
      </c>
      <c r="AS33" s="102">
        <f t="shared" si="49"/>
        <v>0</v>
      </c>
      <c r="AT33" s="102">
        <f t="shared" si="49"/>
        <v>0</v>
      </c>
      <c r="AU33" s="102">
        <f t="shared" si="49"/>
        <v>0</v>
      </c>
      <c r="AV33" s="102">
        <f t="shared" si="49"/>
        <v>0</v>
      </c>
      <c r="AW33" s="102">
        <f t="shared" si="49"/>
        <v>0</v>
      </c>
      <c r="AX33" s="102">
        <f t="shared" si="49"/>
        <v>0</v>
      </c>
      <c r="AY33" s="102">
        <f t="shared" si="49"/>
        <v>0</v>
      </c>
      <c r="AZ33" s="102">
        <f t="shared" si="49"/>
        <v>0</v>
      </c>
      <c r="BA33" s="102">
        <f t="shared" si="49"/>
        <v>0</v>
      </c>
      <c r="BB33" s="102">
        <f t="shared" si="49"/>
        <v>0</v>
      </c>
      <c r="BC33" s="266"/>
      <c r="BD33" s="492" t="s">
        <v>178</v>
      </c>
      <c r="BE33" s="493"/>
      <c r="BF33" s="103">
        <f t="shared" ref="BF33:BG33" si="50">SUM(BF34)</f>
        <v>0</v>
      </c>
      <c r="BG33" s="102">
        <f t="shared" si="50"/>
        <v>0</v>
      </c>
      <c r="BH33" s="24"/>
      <c r="BI33" s="55"/>
      <c r="BJ33" s="55"/>
      <c r="BK33" s="55"/>
      <c r="BL33" s="55"/>
      <c r="BM33" s="55"/>
      <c r="BN33" s="38"/>
    </row>
    <row r="34" spans="1:66" ht="18" customHeight="1" x14ac:dyDescent="0.2">
      <c r="A34" s="159"/>
      <c r="B34" s="106" t="s">
        <v>174</v>
      </c>
      <c r="C34" s="231">
        <v>0</v>
      </c>
      <c r="D34" s="172">
        <v>0</v>
      </c>
      <c r="E34" s="267">
        <v>0</v>
      </c>
      <c r="F34" s="172">
        <v>0</v>
      </c>
      <c r="G34" s="172">
        <v>0</v>
      </c>
      <c r="H34" s="223">
        <v>0</v>
      </c>
      <c r="I34" s="172">
        <v>0</v>
      </c>
      <c r="J34" s="172">
        <v>0</v>
      </c>
      <c r="K34" s="172">
        <v>0</v>
      </c>
      <c r="L34" s="231">
        <v>0</v>
      </c>
      <c r="M34" s="172">
        <v>0</v>
      </c>
      <c r="N34" s="172">
        <v>0</v>
      </c>
      <c r="O34" s="223">
        <v>0</v>
      </c>
      <c r="P34" s="172">
        <v>0</v>
      </c>
      <c r="Q34" s="172">
        <v>0</v>
      </c>
      <c r="R34" s="171">
        <v>0</v>
      </c>
      <c r="S34" s="170"/>
      <c r="T34" s="268"/>
      <c r="U34" s="106" t="s">
        <v>174</v>
      </c>
      <c r="V34" s="91">
        <v>0</v>
      </c>
      <c r="W34" s="91">
        <v>0</v>
      </c>
      <c r="X34" s="92">
        <v>0</v>
      </c>
      <c r="Y34" s="269">
        <v>0</v>
      </c>
      <c r="Z34" s="270">
        <v>0</v>
      </c>
      <c r="AA34" s="225">
        <v>0</v>
      </c>
      <c r="AB34" s="225">
        <v>0</v>
      </c>
      <c r="AC34" s="91">
        <v>0</v>
      </c>
      <c r="AD34" s="225">
        <v>0</v>
      </c>
      <c r="AE34" s="225">
        <v>0</v>
      </c>
      <c r="AF34" s="225">
        <v>0</v>
      </c>
      <c r="AG34" s="225">
        <v>0</v>
      </c>
      <c r="AH34" s="225">
        <v>0</v>
      </c>
      <c r="AI34" s="91">
        <v>0</v>
      </c>
      <c r="AJ34" s="92">
        <v>0</v>
      </c>
      <c r="AK34" s="225">
        <v>0</v>
      </c>
      <c r="AL34" s="205">
        <v>0</v>
      </c>
      <c r="AM34" s="172">
        <v>0</v>
      </c>
      <c r="AN34" s="205">
        <v>0</v>
      </c>
      <c r="AO34" s="205">
        <v>0</v>
      </c>
      <c r="AP34" s="92">
        <v>0</v>
      </c>
      <c r="AQ34" s="205">
        <v>0</v>
      </c>
      <c r="AR34" s="92">
        <v>0</v>
      </c>
      <c r="AS34" s="205">
        <v>0</v>
      </c>
      <c r="AT34" s="92">
        <v>0</v>
      </c>
      <c r="AU34" s="92">
        <v>0</v>
      </c>
      <c r="AV34" s="92">
        <v>0</v>
      </c>
      <c r="AW34" s="205">
        <v>0</v>
      </c>
      <c r="AX34" s="92">
        <v>0</v>
      </c>
      <c r="AY34" s="205">
        <v>0</v>
      </c>
      <c r="AZ34" s="205">
        <v>0</v>
      </c>
      <c r="BA34" s="233">
        <f>AU34-AW34-AY34</f>
        <v>0</v>
      </c>
      <c r="BB34" s="225">
        <f>AV34-AX34-AZ34</f>
        <v>0</v>
      </c>
      <c r="BC34" s="249"/>
      <c r="BD34" s="268"/>
      <c r="BE34" s="106" t="s">
        <v>174</v>
      </c>
      <c r="BF34" s="92">
        <v>0</v>
      </c>
      <c r="BG34" s="91">
        <v>0</v>
      </c>
      <c r="BH34" s="27"/>
      <c r="BI34" s="29"/>
      <c r="BJ34" s="29"/>
      <c r="BK34" s="29"/>
      <c r="BL34" s="29"/>
      <c r="BM34" s="29"/>
      <c r="BN34" s="8"/>
    </row>
    <row r="35" spans="1:66" s="37" customFormat="1" ht="18" customHeight="1" x14ac:dyDescent="0.2">
      <c r="A35" s="452" t="s">
        <v>177</v>
      </c>
      <c r="B35" s="453"/>
      <c r="C35" s="255">
        <f>SUM(C36:C38)</f>
        <v>4</v>
      </c>
      <c r="D35" s="255">
        <f>SUM(D36:D38)</f>
        <v>4</v>
      </c>
      <c r="E35" s="255">
        <f t="shared" ref="E35:R35" si="51">SUM(E36:E38)</f>
        <v>0</v>
      </c>
      <c r="F35" s="255">
        <f t="shared" si="51"/>
        <v>31</v>
      </c>
      <c r="G35" s="255">
        <f t="shared" si="51"/>
        <v>670</v>
      </c>
      <c r="H35" s="255">
        <f>SUM(H36:H38)</f>
        <v>337</v>
      </c>
      <c r="I35" s="255">
        <f>SUM(I36:I38)</f>
        <v>333</v>
      </c>
      <c r="J35" s="255">
        <f t="shared" si="51"/>
        <v>215</v>
      </c>
      <c r="K35" s="198">
        <f t="shared" si="51"/>
        <v>118</v>
      </c>
      <c r="L35" s="255">
        <f t="shared" si="51"/>
        <v>97</v>
      </c>
      <c r="M35" s="255">
        <f t="shared" si="51"/>
        <v>247</v>
      </c>
      <c r="N35" s="255">
        <f t="shared" si="51"/>
        <v>120</v>
      </c>
      <c r="O35" s="255">
        <f t="shared" si="51"/>
        <v>127</v>
      </c>
      <c r="P35" s="255">
        <f t="shared" si="51"/>
        <v>208</v>
      </c>
      <c r="Q35" s="255">
        <f t="shared" si="51"/>
        <v>99</v>
      </c>
      <c r="R35" s="256">
        <f t="shared" si="51"/>
        <v>109</v>
      </c>
      <c r="S35" s="179"/>
      <c r="T35" s="492" t="s">
        <v>177</v>
      </c>
      <c r="U35" s="493"/>
      <c r="V35" s="102">
        <f t="shared" ref="V35:BB35" si="52">SUM(V36:V38)</f>
        <v>71</v>
      </c>
      <c r="W35" s="102">
        <f t="shared" si="52"/>
        <v>40</v>
      </c>
      <c r="X35" s="102">
        <f t="shared" si="52"/>
        <v>31</v>
      </c>
      <c r="Y35" s="102">
        <f t="shared" si="52"/>
        <v>4</v>
      </c>
      <c r="Z35" s="102">
        <f t="shared" si="52"/>
        <v>0</v>
      </c>
      <c r="AA35" s="102">
        <f t="shared" si="52"/>
        <v>0</v>
      </c>
      <c r="AB35" s="102">
        <f t="shared" si="52"/>
        <v>0</v>
      </c>
      <c r="AC35" s="102">
        <f t="shared" si="52"/>
        <v>4</v>
      </c>
      <c r="AD35" s="102">
        <f t="shared" si="52"/>
        <v>0</v>
      </c>
      <c r="AE35" s="102">
        <f t="shared" si="52"/>
        <v>0</v>
      </c>
      <c r="AF35" s="102">
        <f t="shared" si="52"/>
        <v>0</v>
      </c>
      <c r="AG35" s="102">
        <f t="shared" si="52"/>
        <v>0</v>
      </c>
      <c r="AH35" s="102">
        <f t="shared" si="52"/>
        <v>0</v>
      </c>
      <c r="AI35" s="102">
        <f t="shared" si="52"/>
        <v>32</v>
      </c>
      <c r="AJ35" s="103">
        <f t="shared" si="52"/>
        <v>23</v>
      </c>
      <c r="AK35" s="102">
        <f t="shared" si="52"/>
        <v>0</v>
      </c>
      <c r="AL35" s="102">
        <f t="shared" si="52"/>
        <v>0</v>
      </c>
      <c r="AM35" s="102">
        <f t="shared" si="52"/>
        <v>3</v>
      </c>
      <c r="AN35" s="102">
        <f t="shared" si="52"/>
        <v>1</v>
      </c>
      <c r="AO35" s="102">
        <f t="shared" si="52"/>
        <v>0</v>
      </c>
      <c r="AP35" s="102">
        <f t="shared" si="52"/>
        <v>2</v>
      </c>
      <c r="AQ35" s="102">
        <f t="shared" si="52"/>
        <v>0</v>
      </c>
      <c r="AR35" s="102">
        <f t="shared" si="52"/>
        <v>2</v>
      </c>
      <c r="AS35" s="102">
        <f t="shared" si="52"/>
        <v>2</v>
      </c>
      <c r="AT35" s="102">
        <f t="shared" si="52"/>
        <v>18</v>
      </c>
      <c r="AU35" s="102">
        <f t="shared" si="52"/>
        <v>11</v>
      </c>
      <c r="AV35" s="102">
        <f t="shared" si="52"/>
        <v>7</v>
      </c>
      <c r="AW35" s="102">
        <f t="shared" si="52"/>
        <v>2</v>
      </c>
      <c r="AX35" s="102">
        <f t="shared" si="52"/>
        <v>3</v>
      </c>
      <c r="AY35" s="102">
        <f t="shared" si="52"/>
        <v>0</v>
      </c>
      <c r="AZ35" s="102">
        <f t="shared" si="52"/>
        <v>1</v>
      </c>
      <c r="BA35" s="102">
        <f t="shared" si="52"/>
        <v>9</v>
      </c>
      <c r="BB35" s="102">
        <f t="shared" si="52"/>
        <v>3</v>
      </c>
      <c r="BC35" s="251"/>
      <c r="BD35" s="492" t="s">
        <v>177</v>
      </c>
      <c r="BE35" s="493"/>
      <c r="BF35" s="103">
        <f t="shared" ref="BF35:BG35" si="53">SUM(BF36:BF38)</f>
        <v>7</v>
      </c>
      <c r="BG35" s="102">
        <f t="shared" si="53"/>
        <v>10</v>
      </c>
      <c r="BH35" s="24"/>
      <c r="BI35" s="55"/>
      <c r="BJ35" s="55"/>
      <c r="BK35" s="55"/>
      <c r="BL35" s="55"/>
      <c r="BM35" s="55"/>
      <c r="BN35" s="38"/>
    </row>
    <row r="36" spans="1:66" s="45" customFormat="1" ht="18" customHeight="1" x14ac:dyDescent="0.2">
      <c r="A36" s="119"/>
      <c r="B36" s="110" t="s">
        <v>47</v>
      </c>
      <c r="C36" s="257">
        <v>2</v>
      </c>
      <c r="D36" s="200">
        <v>2</v>
      </c>
      <c r="E36" s="261">
        <v>0</v>
      </c>
      <c r="F36" s="259">
        <v>15</v>
      </c>
      <c r="G36" s="271">
        <f t="shared" ref="G36:G38" si="54">SUM(H36:I36)</f>
        <v>352</v>
      </c>
      <c r="H36" s="259">
        <v>182</v>
      </c>
      <c r="I36" s="200">
        <v>170</v>
      </c>
      <c r="J36" s="200">
        <f t="shared" ref="J36:J38" si="55">SUM(K36:L36)</f>
        <v>105</v>
      </c>
      <c r="K36" s="200">
        <v>66</v>
      </c>
      <c r="L36" s="257">
        <v>39</v>
      </c>
      <c r="M36" s="259">
        <f t="shared" ref="M36:M38" si="56">SUM(N36:O36)</f>
        <v>142</v>
      </c>
      <c r="N36" s="259">
        <v>67</v>
      </c>
      <c r="O36" s="200">
        <v>75</v>
      </c>
      <c r="P36" s="200">
        <f t="shared" ref="P36:P38" si="57">SUM(Q36:R36)</f>
        <v>105</v>
      </c>
      <c r="Q36" s="200">
        <v>49</v>
      </c>
      <c r="R36" s="258">
        <v>56</v>
      </c>
      <c r="S36" s="170"/>
      <c r="T36" s="260"/>
      <c r="U36" s="110" t="s">
        <v>47</v>
      </c>
      <c r="V36" s="113">
        <f t="shared" ref="V36:V38" si="58">SUM(W36:X36)</f>
        <v>34</v>
      </c>
      <c r="W36" s="113">
        <v>22</v>
      </c>
      <c r="X36" s="113">
        <v>12</v>
      </c>
      <c r="Y36" s="113">
        <v>2</v>
      </c>
      <c r="Z36" s="261">
        <v>0</v>
      </c>
      <c r="AA36" s="261">
        <v>0</v>
      </c>
      <c r="AB36" s="261">
        <v>0</v>
      </c>
      <c r="AC36" s="113">
        <v>2</v>
      </c>
      <c r="AD36" s="261">
        <v>0</v>
      </c>
      <c r="AE36" s="261">
        <v>0</v>
      </c>
      <c r="AF36" s="261">
        <v>0</v>
      </c>
      <c r="AG36" s="261">
        <v>0</v>
      </c>
      <c r="AH36" s="261">
        <v>0</v>
      </c>
      <c r="AI36" s="113">
        <v>18</v>
      </c>
      <c r="AJ36" s="111">
        <v>9</v>
      </c>
      <c r="AK36" s="261">
        <v>0</v>
      </c>
      <c r="AL36" s="201">
        <v>0</v>
      </c>
      <c r="AM36" s="200">
        <v>1</v>
      </c>
      <c r="AN36" s="201">
        <v>1</v>
      </c>
      <c r="AO36" s="113">
        <v>0</v>
      </c>
      <c r="AP36" s="261">
        <v>0</v>
      </c>
      <c r="AQ36" s="113">
        <v>0</v>
      </c>
      <c r="AR36" s="261">
        <v>1</v>
      </c>
      <c r="AS36" s="127">
        <v>0</v>
      </c>
      <c r="AT36" s="113">
        <f t="shared" ref="AT36:AT38" si="59">SUM(AU36:AV36)</f>
        <v>7</v>
      </c>
      <c r="AU36" s="113">
        <v>4</v>
      </c>
      <c r="AV36" s="113">
        <v>3</v>
      </c>
      <c r="AW36" s="113">
        <v>1</v>
      </c>
      <c r="AX36" s="261">
        <v>2</v>
      </c>
      <c r="AY36" s="201">
        <v>0</v>
      </c>
      <c r="AZ36" s="261">
        <v>0</v>
      </c>
      <c r="BA36" s="113">
        <f t="shared" ref="BA36:BA38" si="60">AU36-AW36-AY36</f>
        <v>3</v>
      </c>
      <c r="BB36" s="113">
        <f t="shared" ref="BB36:BB38" si="61">AV36-AX36-AZ36</f>
        <v>1</v>
      </c>
      <c r="BC36" s="234"/>
      <c r="BD36" s="260"/>
      <c r="BE36" s="110" t="s">
        <v>47</v>
      </c>
      <c r="BF36" s="113">
        <v>3</v>
      </c>
      <c r="BG36" s="113">
        <v>5</v>
      </c>
      <c r="BH36" s="25"/>
      <c r="BI36" s="29"/>
      <c r="BJ36" s="29"/>
      <c r="BK36" s="26"/>
      <c r="BL36" s="29"/>
      <c r="BM36" s="29"/>
      <c r="BN36" s="47"/>
    </row>
    <row r="37" spans="1:66" s="43" customFormat="1" ht="18" customHeight="1" x14ac:dyDescent="0.2">
      <c r="A37" s="120"/>
      <c r="B37" s="96" t="s">
        <v>48</v>
      </c>
      <c r="C37" s="250">
        <v>1</v>
      </c>
      <c r="D37" s="247">
        <v>1</v>
      </c>
      <c r="E37" s="128">
        <v>0</v>
      </c>
      <c r="F37" s="247">
        <v>8</v>
      </c>
      <c r="G37" s="183">
        <f t="shared" si="54"/>
        <v>148</v>
      </c>
      <c r="H37" s="247">
        <v>74</v>
      </c>
      <c r="I37" s="183">
        <v>74</v>
      </c>
      <c r="J37" s="183">
        <f t="shared" si="55"/>
        <v>52</v>
      </c>
      <c r="K37" s="183">
        <v>22</v>
      </c>
      <c r="L37" s="246">
        <v>30</v>
      </c>
      <c r="M37" s="183">
        <f t="shared" si="56"/>
        <v>50</v>
      </c>
      <c r="N37" s="246">
        <v>30</v>
      </c>
      <c r="O37" s="247">
        <v>20</v>
      </c>
      <c r="P37" s="247">
        <f t="shared" si="57"/>
        <v>46</v>
      </c>
      <c r="Q37" s="247">
        <v>22</v>
      </c>
      <c r="R37" s="247">
        <v>24</v>
      </c>
      <c r="S37" s="170"/>
      <c r="T37" s="272"/>
      <c r="U37" s="96" t="s">
        <v>48</v>
      </c>
      <c r="V37" s="97">
        <f t="shared" si="58"/>
        <v>19</v>
      </c>
      <c r="W37" s="97">
        <v>11</v>
      </c>
      <c r="X37" s="97">
        <v>8</v>
      </c>
      <c r="Y37" s="97">
        <v>1</v>
      </c>
      <c r="Z37" s="128">
        <v>0</v>
      </c>
      <c r="AA37" s="128">
        <v>0</v>
      </c>
      <c r="AB37" s="128">
        <v>0</v>
      </c>
      <c r="AC37" s="97">
        <v>1</v>
      </c>
      <c r="AD37" s="128">
        <v>0</v>
      </c>
      <c r="AE37" s="128">
        <v>0</v>
      </c>
      <c r="AF37" s="128">
        <v>0</v>
      </c>
      <c r="AG37" s="128">
        <v>0</v>
      </c>
      <c r="AH37" s="128">
        <v>0</v>
      </c>
      <c r="AI37" s="97">
        <v>9</v>
      </c>
      <c r="AJ37" s="98">
        <v>5</v>
      </c>
      <c r="AK37" s="128">
        <v>0</v>
      </c>
      <c r="AL37" s="127">
        <v>0</v>
      </c>
      <c r="AM37" s="183">
        <v>1</v>
      </c>
      <c r="AN37" s="127">
        <v>0</v>
      </c>
      <c r="AO37" s="127">
        <v>0</v>
      </c>
      <c r="AP37" s="273">
        <v>1</v>
      </c>
      <c r="AQ37" s="127">
        <v>0</v>
      </c>
      <c r="AR37" s="273">
        <v>1</v>
      </c>
      <c r="AS37" s="127">
        <v>2</v>
      </c>
      <c r="AT37" s="97">
        <f t="shared" si="59"/>
        <v>6</v>
      </c>
      <c r="AU37" s="97">
        <v>5</v>
      </c>
      <c r="AV37" s="97">
        <v>1</v>
      </c>
      <c r="AW37" s="97">
        <v>1</v>
      </c>
      <c r="AX37" s="127">
        <v>0</v>
      </c>
      <c r="AY37" s="127">
        <v>0</v>
      </c>
      <c r="AZ37" s="97">
        <v>0</v>
      </c>
      <c r="BA37" s="98">
        <f t="shared" si="60"/>
        <v>4</v>
      </c>
      <c r="BB37" s="97">
        <f t="shared" si="61"/>
        <v>1</v>
      </c>
      <c r="BC37" s="234"/>
      <c r="BD37" s="272"/>
      <c r="BE37" s="96" t="s">
        <v>48</v>
      </c>
      <c r="BF37" s="97">
        <v>2</v>
      </c>
      <c r="BG37" s="97">
        <v>2</v>
      </c>
      <c r="BH37" s="25"/>
      <c r="BI37" s="26"/>
      <c r="BJ37" s="29"/>
      <c r="BK37" s="26"/>
      <c r="BL37" s="29"/>
      <c r="BM37" s="29"/>
      <c r="BN37" s="44"/>
    </row>
    <row r="38" spans="1:66" s="46" customFormat="1" ht="18" customHeight="1" x14ac:dyDescent="0.2">
      <c r="A38" s="125"/>
      <c r="B38" s="115" t="s">
        <v>158</v>
      </c>
      <c r="C38" s="262">
        <v>1</v>
      </c>
      <c r="D38" s="185">
        <v>1</v>
      </c>
      <c r="E38" s="274">
        <v>0</v>
      </c>
      <c r="F38" s="263">
        <v>8</v>
      </c>
      <c r="G38" s="185">
        <f t="shared" si="54"/>
        <v>170</v>
      </c>
      <c r="H38" s="185">
        <v>81</v>
      </c>
      <c r="I38" s="185">
        <v>89</v>
      </c>
      <c r="J38" s="185">
        <f t="shared" si="55"/>
        <v>58</v>
      </c>
      <c r="K38" s="185">
        <v>30</v>
      </c>
      <c r="L38" s="185">
        <v>28</v>
      </c>
      <c r="M38" s="185">
        <f t="shared" si="56"/>
        <v>55</v>
      </c>
      <c r="N38" s="185">
        <v>23</v>
      </c>
      <c r="O38" s="185">
        <v>32</v>
      </c>
      <c r="P38" s="262">
        <f t="shared" si="57"/>
        <v>57</v>
      </c>
      <c r="Q38" s="262">
        <v>28</v>
      </c>
      <c r="R38" s="263">
        <v>29</v>
      </c>
      <c r="S38" s="170"/>
      <c r="T38" s="264"/>
      <c r="U38" s="115" t="s">
        <v>158</v>
      </c>
      <c r="V38" s="122">
        <f t="shared" si="58"/>
        <v>18</v>
      </c>
      <c r="W38" s="122">
        <v>7</v>
      </c>
      <c r="X38" s="122">
        <v>11</v>
      </c>
      <c r="Y38" s="122">
        <v>1</v>
      </c>
      <c r="Z38" s="265">
        <v>0</v>
      </c>
      <c r="AA38" s="265">
        <v>0</v>
      </c>
      <c r="AB38" s="265">
        <v>0</v>
      </c>
      <c r="AC38" s="122">
        <v>1</v>
      </c>
      <c r="AD38" s="265">
        <v>0</v>
      </c>
      <c r="AE38" s="265">
        <v>0</v>
      </c>
      <c r="AF38" s="265">
        <v>0</v>
      </c>
      <c r="AG38" s="265">
        <v>0</v>
      </c>
      <c r="AH38" s="265">
        <v>0</v>
      </c>
      <c r="AI38" s="117">
        <v>5</v>
      </c>
      <c r="AJ38" s="117">
        <v>9</v>
      </c>
      <c r="AK38" s="265">
        <v>0</v>
      </c>
      <c r="AL38" s="186">
        <v>0</v>
      </c>
      <c r="AM38" s="185">
        <v>1</v>
      </c>
      <c r="AN38" s="186">
        <v>0</v>
      </c>
      <c r="AO38" s="186">
        <v>0</v>
      </c>
      <c r="AP38" s="274">
        <v>1</v>
      </c>
      <c r="AQ38" s="186">
        <v>0</v>
      </c>
      <c r="AR38" s="274">
        <v>0</v>
      </c>
      <c r="AS38" s="186">
        <v>0</v>
      </c>
      <c r="AT38" s="117">
        <f t="shared" si="59"/>
        <v>5</v>
      </c>
      <c r="AU38" s="117">
        <v>2</v>
      </c>
      <c r="AV38" s="186">
        <v>3</v>
      </c>
      <c r="AW38" s="117">
        <v>0</v>
      </c>
      <c r="AX38" s="186">
        <v>1</v>
      </c>
      <c r="AY38" s="186">
        <v>0</v>
      </c>
      <c r="AZ38" s="186">
        <v>1</v>
      </c>
      <c r="BA38" s="122">
        <f t="shared" si="60"/>
        <v>2</v>
      </c>
      <c r="BB38" s="265">
        <f t="shared" si="61"/>
        <v>1</v>
      </c>
      <c r="BC38" s="249"/>
      <c r="BD38" s="264"/>
      <c r="BE38" s="115" t="s">
        <v>158</v>
      </c>
      <c r="BF38" s="117">
        <v>2</v>
      </c>
      <c r="BG38" s="122">
        <v>3</v>
      </c>
      <c r="BH38" s="25"/>
      <c r="BI38" s="29"/>
      <c r="BJ38" s="29"/>
      <c r="BK38" s="26"/>
      <c r="BL38" s="29"/>
      <c r="BM38" s="29"/>
      <c r="BN38" s="48"/>
    </row>
    <row r="39" spans="1:66" s="37" customFormat="1" ht="18" customHeight="1" x14ac:dyDescent="0.2">
      <c r="A39" s="452" t="s">
        <v>176</v>
      </c>
      <c r="B39" s="453"/>
      <c r="C39" s="198">
        <f>SUM(C40:C42)</f>
        <v>4</v>
      </c>
      <c r="D39" s="198">
        <f t="shared" ref="D39:R39" si="62">SUM(D40:D42)</f>
        <v>4</v>
      </c>
      <c r="E39" s="256">
        <f t="shared" si="62"/>
        <v>0</v>
      </c>
      <c r="F39" s="252">
        <f t="shared" si="62"/>
        <v>34</v>
      </c>
      <c r="G39" s="198">
        <f t="shared" si="62"/>
        <v>783</v>
      </c>
      <c r="H39" s="256">
        <f>SUM(H40:H42)</f>
        <v>383</v>
      </c>
      <c r="I39" s="198">
        <f>SUM(I40:I42)</f>
        <v>400</v>
      </c>
      <c r="J39" s="198">
        <f t="shared" si="62"/>
        <v>241</v>
      </c>
      <c r="K39" s="198">
        <f t="shared" si="62"/>
        <v>116</v>
      </c>
      <c r="L39" s="198">
        <f t="shared" si="62"/>
        <v>125</v>
      </c>
      <c r="M39" s="256">
        <f t="shared" si="62"/>
        <v>250</v>
      </c>
      <c r="N39" s="198">
        <f t="shared" si="62"/>
        <v>123</v>
      </c>
      <c r="O39" s="198">
        <f t="shared" si="62"/>
        <v>127</v>
      </c>
      <c r="P39" s="198">
        <f t="shared" si="62"/>
        <v>292</v>
      </c>
      <c r="Q39" s="198">
        <f t="shared" si="62"/>
        <v>144</v>
      </c>
      <c r="R39" s="256">
        <f t="shared" si="62"/>
        <v>148</v>
      </c>
      <c r="S39" s="179"/>
      <c r="T39" s="492" t="s">
        <v>176</v>
      </c>
      <c r="U39" s="493"/>
      <c r="V39" s="102">
        <f t="shared" ref="V39:BB39" si="63">SUM(V40:V42)</f>
        <v>80</v>
      </c>
      <c r="W39" s="102">
        <f t="shared" si="63"/>
        <v>49</v>
      </c>
      <c r="X39" s="102">
        <f t="shared" si="63"/>
        <v>31</v>
      </c>
      <c r="Y39" s="102">
        <f t="shared" si="63"/>
        <v>4</v>
      </c>
      <c r="Z39" s="102">
        <f t="shared" si="63"/>
        <v>0</v>
      </c>
      <c r="AA39" s="102">
        <f t="shared" si="63"/>
        <v>0</v>
      </c>
      <c r="AB39" s="102">
        <f t="shared" si="63"/>
        <v>0</v>
      </c>
      <c r="AC39" s="102">
        <f t="shared" si="63"/>
        <v>4</v>
      </c>
      <c r="AD39" s="102">
        <f t="shared" si="63"/>
        <v>0</v>
      </c>
      <c r="AE39" s="102">
        <f t="shared" si="63"/>
        <v>0</v>
      </c>
      <c r="AF39" s="102">
        <f t="shared" si="63"/>
        <v>0</v>
      </c>
      <c r="AG39" s="102">
        <f t="shared" si="63"/>
        <v>0</v>
      </c>
      <c r="AH39" s="102">
        <f t="shared" si="63"/>
        <v>0</v>
      </c>
      <c r="AI39" s="102">
        <f t="shared" si="63"/>
        <v>41</v>
      </c>
      <c r="AJ39" s="103">
        <f t="shared" si="63"/>
        <v>21</v>
      </c>
      <c r="AK39" s="102">
        <f t="shared" si="63"/>
        <v>0</v>
      </c>
      <c r="AL39" s="102">
        <f t="shared" si="63"/>
        <v>0</v>
      </c>
      <c r="AM39" s="102">
        <f t="shared" si="63"/>
        <v>4</v>
      </c>
      <c r="AN39" s="102">
        <f t="shared" si="63"/>
        <v>1</v>
      </c>
      <c r="AO39" s="102">
        <f t="shared" si="63"/>
        <v>0</v>
      </c>
      <c r="AP39" s="102">
        <f t="shared" si="63"/>
        <v>1</v>
      </c>
      <c r="AQ39" s="102">
        <f t="shared" si="63"/>
        <v>0</v>
      </c>
      <c r="AR39" s="102">
        <f t="shared" si="63"/>
        <v>4</v>
      </c>
      <c r="AS39" s="102">
        <f t="shared" si="63"/>
        <v>2</v>
      </c>
      <c r="AT39" s="102">
        <f t="shared" si="63"/>
        <v>25</v>
      </c>
      <c r="AU39" s="102">
        <f t="shared" si="63"/>
        <v>13</v>
      </c>
      <c r="AV39" s="102">
        <f t="shared" si="63"/>
        <v>12</v>
      </c>
      <c r="AW39" s="102">
        <f t="shared" si="63"/>
        <v>5</v>
      </c>
      <c r="AX39" s="102">
        <f t="shared" si="63"/>
        <v>1</v>
      </c>
      <c r="AY39" s="102">
        <f t="shared" si="63"/>
        <v>0</v>
      </c>
      <c r="AZ39" s="102">
        <f t="shared" si="63"/>
        <v>0</v>
      </c>
      <c r="BA39" s="102">
        <f t="shared" si="63"/>
        <v>8</v>
      </c>
      <c r="BB39" s="102">
        <f t="shared" si="63"/>
        <v>11</v>
      </c>
      <c r="BC39" s="251"/>
      <c r="BD39" s="492" t="s">
        <v>176</v>
      </c>
      <c r="BE39" s="493"/>
      <c r="BF39" s="103">
        <f t="shared" ref="BF39:BG39" si="64">SUM(BF40:BF42)</f>
        <v>7</v>
      </c>
      <c r="BG39" s="103">
        <f t="shared" si="64"/>
        <v>21</v>
      </c>
      <c r="BH39" s="24"/>
      <c r="BI39" s="55"/>
      <c r="BJ39" s="55"/>
      <c r="BK39" s="55"/>
      <c r="BL39" s="55"/>
      <c r="BM39" s="55"/>
      <c r="BN39" s="38"/>
    </row>
    <row r="40" spans="1:66" s="45" customFormat="1" ht="18" customHeight="1" x14ac:dyDescent="0.2">
      <c r="A40" s="109"/>
      <c r="B40" s="110" t="s">
        <v>49</v>
      </c>
      <c r="C40" s="200">
        <v>1</v>
      </c>
      <c r="D40" s="257">
        <v>1</v>
      </c>
      <c r="E40" s="275">
        <v>0</v>
      </c>
      <c r="F40" s="259">
        <v>11</v>
      </c>
      <c r="G40" s="259">
        <f t="shared" ref="G40:G42" si="65">SUM(H40:I40)</f>
        <v>288</v>
      </c>
      <c r="H40" s="259">
        <v>139</v>
      </c>
      <c r="I40" s="200">
        <v>149</v>
      </c>
      <c r="J40" s="200">
        <f t="shared" ref="J40:J42" si="66">SUM(K40:L40)</f>
        <v>79</v>
      </c>
      <c r="K40" s="200">
        <v>37</v>
      </c>
      <c r="L40" s="200">
        <v>42</v>
      </c>
      <c r="M40" s="200">
        <f t="shared" ref="M40:M42" si="67">SUM(N40:O40)</f>
        <v>99</v>
      </c>
      <c r="N40" s="200">
        <v>43</v>
      </c>
      <c r="O40" s="258">
        <v>56</v>
      </c>
      <c r="P40" s="259">
        <f t="shared" ref="P40:P42" si="68">SUM(Q40:R40)</f>
        <v>110</v>
      </c>
      <c r="Q40" s="200">
        <v>59</v>
      </c>
      <c r="R40" s="258">
        <v>51</v>
      </c>
      <c r="S40" s="170"/>
      <c r="T40" s="276"/>
      <c r="U40" s="110" t="s">
        <v>49</v>
      </c>
      <c r="V40" s="113">
        <f t="shared" ref="V40:V42" si="69">SUM(W40:X40)</f>
        <v>26</v>
      </c>
      <c r="W40" s="113">
        <v>14</v>
      </c>
      <c r="X40" s="113">
        <v>12</v>
      </c>
      <c r="Y40" s="113">
        <v>1</v>
      </c>
      <c r="Z40" s="261">
        <v>0</v>
      </c>
      <c r="AA40" s="261">
        <v>0</v>
      </c>
      <c r="AB40" s="261">
        <v>0</v>
      </c>
      <c r="AC40" s="261">
        <v>1</v>
      </c>
      <c r="AD40" s="113">
        <v>0</v>
      </c>
      <c r="AE40" s="113">
        <v>0</v>
      </c>
      <c r="AF40" s="113">
        <v>0</v>
      </c>
      <c r="AG40" s="113">
        <v>0</v>
      </c>
      <c r="AH40" s="113">
        <v>0</v>
      </c>
      <c r="AI40" s="113">
        <v>12</v>
      </c>
      <c r="AJ40" s="111">
        <v>8</v>
      </c>
      <c r="AK40" s="261">
        <v>0</v>
      </c>
      <c r="AL40" s="201">
        <v>0</v>
      </c>
      <c r="AM40" s="200">
        <v>1</v>
      </c>
      <c r="AN40" s="201">
        <v>0</v>
      </c>
      <c r="AO40" s="201">
        <v>0</v>
      </c>
      <c r="AP40" s="261">
        <v>1</v>
      </c>
      <c r="AQ40" s="201">
        <v>0</v>
      </c>
      <c r="AR40" s="261">
        <v>2</v>
      </c>
      <c r="AS40" s="113">
        <v>0</v>
      </c>
      <c r="AT40" s="113">
        <f t="shared" ref="AT40:AT42" si="70">SUM(AU40:AV40)</f>
        <v>13</v>
      </c>
      <c r="AU40" s="113">
        <v>3</v>
      </c>
      <c r="AV40" s="113">
        <v>10</v>
      </c>
      <c r="AW40" s="113">
        <v>2</v>
      </c>
      <c r="AX40" s="113">
        <v>0</v>
      </c>
      <c r="AY40" s="261">
        <v>0</v>
      </c>
      <c r="AZ40" s="261">
        <v>0</v>
      </c>
      <c r="BA40" s="113">
        <f t="shared" ref="BA40:BA42" si="71">AU40-AW40-AY40</f>
        <v>1</v>
      </c>
      <c r="BB40" s="113">
        <f t="shared" ref="BB40:BB42" si="72">AV40-AX40-AZ40</f>
        <v>10</v>
      </c>
      <c r="BC40" s="234"/>
      <c r="BD40" s="276"/>
      <c r="BE40" s="110" t="s">
        <v>49</v>
      </c>
      <c r="BF40" s="113">
        <v>2</v>
      </c>
      <c r="BG40" s="113">
        <v>7</v>
      </c>
      <c r="BH40" s="25"/>
      <c r="BI40" s="29"/>
      <c r="BJ40" s="29"/>
      <c r="BK40" s="26"/>
      <c r="BL40" s="29"/>
      <c r="BM40" s="29"/>
      <c r="BN40" s="47"/>
    </row>
    <row r="41" spans="1:66" s="43" customFormat="1" ht="18" customHeight="1" x14ac:dyDescent="0.2">
      <c r="A41" s="126"/>
      <c r="B41" s="96" t="s">
        <v>50</v>
      </c>
      <c r="C41" s="246">
        <v>1</v>
      </c>
      <c r="D41" s="183">
        <v>1</v>
      </c>
      <c r="E41" s="277">
        <v>0</v>
      </c>
      <c r="F41" s="247">
        <v>11</v>
      </c>
      <c r="G41" s="247">
        <f t="shared" si="65"/>
        <v>300</v>
      </c>
      <c r="H41" s="247">
        <v>152</v>
      </c>
      <c r="I41" s="183">
        <v>148</v>
      </c>
      <c r="J41" s="183">
        <f t="shared" si="66"/>
        <v>96</v>
      </c>
      <c r="K41" s="183">
        <v>49</v>
      </c>
      <c r="L41" s="183">
        <v>47</v>
      </c>
      <c r="M41" s="247">
        <f t="shared" si="67"/>
        <v>95</v>
      </c>
      <c r="N41" s="247">
        <v>48</v>
      </c>
      <c r="O41" s="247">
        <v>47</v>
      </c>
      <c r="P41" s="247">
        <f t="shared" si="68"/>
        <v>109</v>
      </c>
      <c r="Q41" s="247">
        <v>55</v>
      </c>
      <c r="R41" s="247">
        <v>54</v>
      </c>
      <c r="S41" s="170"/>
      <c r="T41" s="254"/>
      <c r="U41" s="96" t="s">
        <v>50</v>
      </c>
      <c r="V41" s="97">
        <f t="shared" si="69"/>
        <v>25</v>
      </c>
      <c r="W41" s="97">
        <v>14</v>
      </c>
      <c r="X41" s="97">
        <v>11</v>
      </c>
      <c r="Y41" s="97">
        <v>1</v>
      </c>
      <c r="Z41" s="128">
        <v>0</v>
      </c>
      <c r="AA41" s="128">
        <v>0</v>
      </c>
      <c r="AB41" s="128">
        <v>0</v>
      </c>
      <c r="AC41" s="97">
        <v>1</v>
      </c>
      <c r="AD41" s="128">
        <v>0</v>
      </c>
      <c r="AE41" s="128">
        <v>0</v>
      </c>
      <c r="AF41" s="128">
        <v>0</v>
      </c>
      <c r="AG41" s="128">
        <v>0</v>
      </c>
      <c r="AH41" s="128">
        <v>0</v>
      </c>
      <c r="AI41" s="97">
        <v>12</v>
      </c>
      <c r="AJ41" s="98">
        <v>8</v>
      </c>
      <c r="AK41" s="128">
        <v>0</v>
      </c>
      <c r="AL41" s="127">
        <v>0</v>
      </c>
      <c r="AM41" s="183">
        <v>2</v>
      </c>
      <c r="AN41" s="127">
        <v>0</v>
      </c>
      <c r="AO41" s="127">
        <v>0</v>
      </c>
      <c r="AP41" s="97">
        <v>0</v>
      </c>
      <c r="AQ41" s="97">
        <v>0</v>
      </c>
      <c r="AR41" s="97">
        <v>1</v>
      </c>
      <c r="AS41" s="97">
        <v>0</v>
      </c>
      <c r="AT41" s="97">
        <f t="shared" si="70"/>
        <v>4</v>
      </c>
      <c r="AU41" s="97">
        <v>3</v>
      </c>
      <c r="AV41" s="97">
        <v>1</v>
      </c>
      <c r="AW41" s="97">
        <v>1</v>
      </c>
      <c r="AX41" s="97">
        <v>1</v>
      </c>
      <c r="AY41" s="128">
        <v>0</v>
      </c>
      <c r="AZ41" s="128">
        <v>0</v>
      </c>
      <c r="BA41" s="97">
        <f t="shared" si="71"/>
        <v>2</v>
      </c>
      <c r="BB41" s="97">
        <f t="shared" si="72"/>
        <v>0</v>
      </c>
      <c r="BC41" s="234"/>
      <c r="BD41" s="254"/>
      <c r="BE41" s="96" t="s">
        <v>50</v>
      </c>
      <c r="BF41" s="97">
        <v>2</v>
      </c>
      <c r="BG41" s="97">
        <v>10</v>
      </c>
      <c r="BH41" s="25"/>
      <c r="BI41" s="29"/>
      <c r="BJ41" s="29"/>
      <c r="BK41" s="26"/>
      <c r="BL41" s="29"/>
      <c r="BM41" s="29"/>
      <c r="BN41" s="44"/>
    </row>
    <row r="42" spans="1:66" s="46" customFormat="1" ht="18" customHeight="1" x14ac:dyDescent="0.2">
      <c r="A42" s="114"/>
      <c r="B42" s="115" t="s">
        <v>168</v>
      </c>
      <c r="C42" s="262">
        <v>2</v>
      </c>
      <c r="D42" s="185">
        <v>2</v>
      </c>
      <c r="E42" s="274">
        <v>0</v>
      </c>
      <c r="F42" s="185">
        <v>12</v>
      </c>
      <c r="G42" s="185">
        <f t="shared" si="65"/>
        <v>195</v>
      </c>
      <c r="H42" s="185">
        <v>92</v>
      </c>
      <c r="I42" s="263">
        <v>103</v>
      </c>
      <c r="J42" s="185">
        <f t="shared" si="66"/>
        <v>66</v>
      </c>
      <c r="K42" s="185">
        <v>30</v>
      </c>
      <c r="L42" s="185">
        <v>36</v>
      </c>
      <c r="M42" s="262">
        <f t="shared" si="67"/>
        <v>56</v>
      </c>
      <c r="N42" s="278">
        <v>32</v>
      </c>
      <c r="O42" s="278">
        <v>24</v>
      </c>
      <c r="P42" s="278">
        <f t="shared" si="68"/>
        <v>73</v>
      </c>
      <c r="Q42" s="185">
        <v>30</v>
      </c>
      <c r="R42" s="278">
        <v>43</v>
      </c>
      <c r="S42" s="170"/>
      <c r="T42" s="279"/>
      <c r="U42" s="115" t="s">
        <v>168</v>
      </c>
      <c r="V42" s="122">
        <f t="shared" si="69"/>
        <v>29</v>
      </c>
      <c r="W42" s="122">
        <v>21</v>
      </c>
      <c r="X42" s="117">
        <v>8</v>
      </c>
      <c r="Y42" s="122">
        <v>2</v>
      </c>
      <c r="Z42" s="265">
        <v>0</v>
      </c>
      <c r="AA42" s="265">
        <v>0</v>
      </c>
      <c r="AB42" s="265">
        <v>0</v>
      </c>
      <c r="AC42" s="122">
        <v>2</v>
      </c>
      <c r="AD42" s="265">
        <v>0</v>
      </c>
      <c r="AE42" s="265">
        <v>0</v>
      </c>
      <c r="AF42" s="265">
        <v>0</v>
      </c>
      <c r="AG42" s="265">
        <v>0</v>
      </c>
      <c r="AH42" s="265">
        <v>0</v>
      </c>
      <c r="AI42" s="122">
        <v>17</v>
      </c>
      <c r="AJ42" s="117">
        <v>5</v>
      </c>
      <c r="AK42" s="186">
        <v>0</v>
      </c>
      <c r="AL42" s="186">
        <v>0</v>
      </c>
      <c r="AM42" s="185">
        <v>1</v>
      </c>
      <c r="AN42" s="186">
        <v>1</v>
      </c>
      <c r="AO42" s="186">
        <v>0</v>
      </c>
      <c r="AP42" s="186">
        <v>0</v>
      </c>
      <c r="AQ42" s="186">
        <v>0</v>
      </c>
      <c r="AR42" s="186">
        <v>1</v>
      </c>
      <c r="AS42" s="113">
        <v>2</v>
      </c>
      <c r="AT42" s="117">
        <f t="shared" si="70"/>
        <v>8</v>
      </c>
      <c r="AU42" s="117">
        <v>7</v>
      </c>
      <c r="AV42" s="117">
        <v>1</v>
      </c>
      <c r="AW42" s="117">
        <v>2</v>
      </c>
      <c r="AX42" s="117">
        <v>0</v>
      </c>
      <c r="AY42" s="265">
        <v>0</v>
      </c>
      <c r="AZ42" s="265">
        <v>0</v>
      </c>
      <c r="BA42" s="117">
        <f t="shared" si="71"/>
        <v>5</v>
      </c>
      <c r="BB42" s="122">
        <f t="shared" si="72"/>
        <v>1</v>
      </c>
      <c r="BC42" s="234"/>
      <c r="BD42" s="279"/>
      <c r="BE42" s="115" t="s">
        <v>168</v>
      </c>
      <c r="BF42" s="117">
        <v>3</v>
      </c>
      <c r="BG42" s="122">
        <v>4</v>
      </c>
      <c r="BH42" s="25"/>
      <c r="BI42" s="29"/>
      <c r="BJ42" s="29"/>
      <c r="BK42" s="26"/>
      <c r="BL42" s="29"/>
      <c r="BM42" s="29"/>
      <c r="BN42" s="48"/>
    </row>
    <row r="43" spans="1:66" s="37" customFormat="1" ht="18" customHeight="1" x14ac:dyDescent="0.2">
      <c r="A43" s="452" t="s">
        <v>181</v>
      </c>
      <c r="B43" s="453"/>
      <c r="C43" s="255">
        <f>SUM(C44:C50)</f>
        <v>14</v>
      </c>
      <c r="D43" s="255">
        <f t="shared" ref="D43:R43" si="73">SUM(D44:D50)</f>
        <v>14</v>
      </c>
      <c r="E43" s="255">
        <f t="shared" si="73"/>
        <v>0</v>
      </c>
      <c r="F43" s="255">
        <f t="shared" si="73"/>
        <v>103</v>
      </c>
      <c r="G43" s="255">
        <f t="shared" si="73"/>
        <v>2243</v>
      </c>
      <c r="H43" s="255">
        <f>SUM(H44:H50)</f>
        <v>1122</v>
      </c>
      <c r="I43" s="255">
        <f>SUM(I44:I50)</f>
        <v>1121</v>
      </c>
      <c r="J43" s="255">
        <f t="shared" si="73"/>
        <v>774</v>
      </c>
      <c r="K43" s="198">
        <f t="shared" si="73"/>
        <v>395</v>
      </c>
      <c r="L43" s="255">
        <f t="shared" si="73"/>
        <v>379</v>
      </c>
      <c r="M43" s="255">
        <f t="shared" si="73"/>
        <v>727</v>
      </c>
      <c r="N43" s="255">
        <f t="shared" si="73"/>
        <v>368</v>
      </c>
      <c r="O43" s="255">
        <f t="shared" si="73"/>
        <v>359</v>
      </c>
      <c r="P43" s="255">
        <f t="shared" si="73"/>
        <v>742</v>
      </c>
      <c r="Q43" s="255">
        <f t="shared" si="73"/>
        <v>359</v>
      </c>
      <c r="R43" s="256">
        <f t="shared" si="73"/>
        <v>383</v>
      </c>
      <c r="S43" s="179"/>
      <c r="T43" s="492" t="s">
        <v>181</v>
      </c>
      <c r="U43" s="493"/>
      <c r="V43" s="102">
        <f t="shared" ref="V43:BB43" si="74">SUM(V44:V50)</f>
        <v>248</v>
      </c>
      <c r="W43" s="102">
        <f t="shared" si="74"/>
        <v>128</v>
      </c>
      <c r="X43" s="102">
        <f t="shared" si="74"/>
        <v>120</v>
      </c>
      <c r="Y43" s="102">
        <f t="shared" si="74"/>
        <v>14</v>
      </c>
      <c r="Z43" s="102">
        <f t="shared" si="74"/>
        <v>0</v>
      </c>
      <c r="AA43" s="102">
        <f t="shared" si="74"/>
        <v>0</v>
      </c>
      <c r="AB43" s="102">
        <f t="shared" si="74"/>
        <v>0</v>
      </c>
      <c r="AC43" s="102">
        <f t="shared" si="74"/>
        <v>13</v>
      </c>
      <c r="AD43" s="102">
        <f t="shared" si="74"/>
        <v>1</v>
      </c>
      <c r="AE43" s="102">
        <f t="shared" si="74"/>
        <v>0</v>
      </c>
      <c r="AF43" s="102">
        <f t="shared" si="74"/>
        <v>0</v>
      </c>
      <c r="AG43" s="102">
        <f t="shared" si="74"/>
        <v>0</v>
      </c>
      <c r="AH43" s="102">
        <f t="shared" si="74"/>
        <v>0</v>
      </c>
      <c r="AI43" s="102">
        <f t="shared" si="74"/>
        <v>91</v>
      </c>
      <c r="AJ43" s="103">
        <f t="shared" si="74"/>
        <v>91</v>
      </c>
      <c r="AK43" s="102">
        <f t="shared" si="74"/>
        <v>0</v>
      </c>
      <c r="AL43" s="102">
        <f t="shared" si="74"/>
        <v>0</v>
      </c>
      <c r="AM43" s="102">
        <f t="shared" si="74"/>
        <v>14</v>
      </c>
      <c r="AN43" s="102">
        <f t="shared" si="74"/>
        <v>0</v>
      </c>
      <c r="AO43" s="102">
        <f t="shared" si="74"/>
        <v>0</v>
      </c>
      <c r="AP43" s="102">
        <f t="shared" si="74"/>
        <v>3</v>
      </c>
      <c r="AQ43" s="102">
        <f t="shared" si="74"/>
        <v>10</v>
      </c>
      <c r="AR43" s="102">
        <f t="shared" si="74"/>
        <v>11</v>
      </c>
      <c r="AS43" s="102">
        <f t="shared" si="74"/>
        <v>2</v>
      </c>
      <c r="AT43" s="102">
        <f t="shared" si="74"/>
        <v>44</v>
      </c>
      <c r="AU43" s="102">
        <f t="shared" si="74"/>
        <v>16</v>
      </c>
      <c r="AV43" s="102">
        <f t="shared" si="74"/>
        <v>28</v>
      </c>
      <c r="AW43" s="102">
        <f t="shared" si="74"/>
        <v>4</v>
      </c>
      <c r="AX43" s="102">
        <f t="shared" si="74"/>
        <v>16</v>
      </c>
      <c r="AY43" s="102">
        <f t="shared" si="74"/>
        <v>0</v>
      </c>
      <c r="AZ43" s="102">
        <f t="shared" si="74"/>
        <v>2</v>
      </c>
      <c r="BA43" s="102">
        <f t="shared" si="74"/>
        <v>12</v>
      </c>
      <c r="BB43" s="102">
        <f t="shared" si="74"/>
        <v>10</v>
      </c>
      <c r="BC43" s="251"/>
      <c r="BD43" s="492" t="s">
        <v>181</v>
      </c>
      <c r="BE43" s="493"/>
      <c r="BF43" s="103">
        <f t="shared" ref="BF43:BG43" si="75">SUM(BF44:BF50)</f>
        <v>26</v>
      </c>
      <c r="BG43" s="102">
        <f t="shared" si="75"/>
        <v>68</v>
      </c>
      <c r="BH43" s="24"/>
      <c r="BI43" s="55"/>
      <c r="BJ43" s="55"/>
      <c r="BK43" s="55"/>
      <c r="BL43" s="55"/>
      <c r="BM43" s="55"/>
      <c r="BN43" s="38"/>
    </row>
    <row r="44" spans="1:66" s="45" customFormat="1" ht="18" customHeight="1" x14ac:dyDescent="0.2">
      <c r="A44" s="109"/>
      <c r="B44" s="110" t="s">
        <v>183</v>
      </c>
      <c r="C44" s="257">
        <v>1</v>
      </c>
      <c r="D44" s="200">
        <v>1</v>
      </c>
      <c r="E44" s="275">
        <v>0</v>
      </c>
      <c r="F44" s="259">
        <v>11</v>
      </c>
      <c r="G44" s="259">
        <f t="shared" ref="G44:G50" si="76">SUM(H44:I44)</f>
        <v>274</v>
      </c>
      <c r="H44" s="259">
        <v>134</v>
      </c>
      <c r="I44" s="200">
        <v>140</v>
      </c>
      <c r="J44" s="200">
        <f t="shared" ref="J44:J50" si="77">SUM(K44:L44)</f>
        <v>89</v>
      </c>
      <c r="K44" s="200">
        <v>42</v>
      </c>
      <c r="L44" s="200">
        <v>47</v>
      </c>
      <c r="M44" s="200">
        <f t="shared" ref="M44:M50" si="78">SUM(N44:O44)</f>
        <v>87</v>
      </c>
      <c r="N44" s="200">
        <v>49</v>
      </c>
      <c r="O44" s="200">
        <v>38</v>
      </c>
      <c r="P44" s="200">
        <f t="shared" ref="P44:P50" si="79">SUM(Q44:R44)</f>
        <v>98</v>
      </c>
      <c r="Q44" s="200">
        <v>43</v>
      </c>
      <c r="R44" s="259">
        <v>55</v>
      </c>
      <c r="S44" s="170"/>
      <c r="T44" s="276"/>
      <c r="U44" s="110" t="s">
        <v>183</v>
      </c>
      <c r="V44" s="113">
        <f t="shared" ref="V44:V50" si="80">SUM(W44:X44)</f>
        <v>24</v>
      </c>
      <c r="W44" s="113">
        <v>15</v>
      </c>
      <c r="X44" s="113">
        <v>9</v>
      </c>
      <c r="Y44" s="113">
        <v>1</v>
      </c>
      <c r="Z44" s="261">
        <v>0</v>
      </c>
      <c r="AA44" s="261">
        <v>0</v>
      </c>
      <c r="AB44" s="261">
        <v>0</v>
      </c>
      <c r="AC44" s="113">
        <v>1</v>
      </c>
      <c r="AD44" s="261">
        <v>0</v>
      </c>
      <c r="AE44" s="261">
        <v>0</v>
      </c>
      <c r="AF44" s="261">
        <v>0</v>
      </c>
      <c r="AG44" s="261">
        <v>0</v>
      </c>
      <c r="AH44" s="261">
        <v>0</v>
      </c>
      <c r="AI44" s="113">
        <v>13</v>
      </c>
      <c r="AJ44" s="111">
        <v>8</v>
      </c>
      <c r="AK44" s="261">
        <v>0</v>
      </c>
      <c r="AL44" s="201">
        <v>0</v>
      </c>
      <c r="AM44" s="200">
        <v>1</v>
      </c>
      <c r="AN44" s="201">
        <v>0</v>
      </c>
      <c r="AO44" s="113">
        <v>0</v>
      </c>
      <c r="AP44" s="261">
        <v>0</v>
      </c>
      <c r="AQ44" s="261">
        <v>0</v>
      </c>
      <c r="AR44" s="261">
        <v>0</v>
      </c>
      <c r="AS44" s="261">
        <v>1</v>
      </c>
      <c r="AT44" s="113">
        <f t="shared" ref="AT44:AT50" si="81">SUM(AU44:AV44)</f>
        <v>4</v>
      </c>
      <c r="AU44" s="113">
        <v>2</v>
      </c>
      <c r="AV44" s="261">
        <v>2</v>
      </c>
      <c r="AW44" s="113">
        <v>1</v>
      </c>
      <c r="AX44" s="261">
        <v>1</v>
      </c>
      <c r="AY44" s="261">
        <v>0</v>
      </c>
      <c r="AZ44" s="261">
        <v>0</v>
      </c>
      <c r="BA44" s="113">
        <f t="shared" ref="BA44:BA50" si="82">AU44-AW44-AY44</f>
        <v>1</v>
      </c>
      <c r="BB44" s="261">
        <f t="shared" ref="BB44:BB50" si="83">AV44-AX44-AZ44</f>
        <v>1</v>
      </c>
      <c r="BC44" s="249"/>
      <c r="BD44" s="276"/>
      <c r="BE44" s="110" t="s">
        <v>183</v>
      </c>
      <c r="BF44" s="113">
        <v>2</v>
      </c>
      <c r="BG44" s="113">
        <v>4</v>
      </c>
      <c r="BH44" s="25"/>
      <c r="BI44" s="29"/>
      <c r="BJ44" s="29"/>
      <c r="BK44" s="26"/>
      <c r="BL44" s="29"/>
      <c r="BM44" s="29"/>
      <c r="BN44" s="47"/>
    </row>
    <row r="45" spans="1:66" s="43" customFormat="1" ht="18" customHeight="1" x14ac:dyDescent="0.2">
      <c r="A45" s="126"/>
      <c r="B45" s="96" t="s">
        <v>51</v>
      </c>
      <c r="C45" s="250">
        <v>2</v>
      </c>
      <c r="D45" s="247">
        <v>2</v>
      </c>
      <c r="E45" s="128">
        <v>0</v>
      </c>
      <c r="F45" s="247">
        <v>15</v>
      </c>
      <c r="G45" s="247">
        <f t="shared" si="76"/>
        <v>312</v>
      </c>
      <c r="H45" s="247">
        <v>172</v>
      </c>
      <c r="I45" s="183">
        <v>140</v>
      </c>
      <c r="J45" s="183">
        <f t="shared" si="77"/>
        <v>115</v>
      </c>
      <c r="K45" s="183">
        <v>64</v>
      </c>
      <c r="L45" s="183">
        <v>51</v>
      </c>
      <c r="M45" s="247">
        <f t="shared" si="78"/>
        <v>96</v>
      </c>
      <c r="N45" s="247">
        <v>51</v>
      </c>
      <c r="O45" s="247">
        <v>45</v>
      </c>
      <c r="P45" s="247">
        <f t="shared" si="79"/>
        <v>101</v>
      </c>
      <c r="Q45" s="247">
        <v>57</v>
      </c>
      <c r="R45" s="247">
        <v>44</v>
      </c>
      <c r="S45" s="170"/>
      <c r="T45" s="254"/>
      <c r="U45" s="96" t="s">
        <v>51</v>
      </c>
      <c r="V45" s="97">
        <f t="shared" si="80"/>
        <v>38</v>
      </c>
      <c r="W45" s="97">
        <v>17</v>
      </c>
      <c r="X45" s="97">
        <v>21</v>
      </c>
      <c r="Y45" s="97">
        <v>2</v>
      </c>
      <c r="Z45" s="128">
        <v>0</v>
      </c>
      <c r="AA45" s="128">
        <v>0</v>
      </c>
      <c r="AB45" s="128">
        <v>0</v>
      </c>
      <c r="AC45" s="97">
        <v>2</v>
      </c>
      <c r="AD45" s="97">
        <v>0</v>
      </c>
      <c r="AE45" s="97">
        <v>0</v>
      </c>
      <c r="AF45" s="97">
        <v>0</v>
      </c>
      <c r="AG45" s="97">
        <v>0</v>
      </c>
      <c r="AH45" s="97">
        <v>0</v>
      </c>
      <c r="AI45" s="97">
        <v>12</v>
      </c>
      <c r="AJ45" s="98">
        <v>16</v>
      </c>
      <c r="AK45" s="128">
        <v>0</v>
      </c>
      <c r="AL45" s="127">
        <v>0</v>
      </c>
      <c r="AM45" s="183">
        <v>2</v>
      </c>
      <c r="AN45" s="127">
        <v>0</v>
      </c>
      <c r="AO45" s="97">
        <v>0</v>
      </c>
      <c r="AP45" s="97">
        <v>1</v>
      </c>
      <c r="AQ45" s="97">
        <v>1</v>
      </c>
      <c r="AR45" s="97">
        <v>2</v>
      </c>
      <c r="AS45" s="128">
        <v>0</v>
      </c>
      <c r="AT45" s="97">
        <f t="shared" si="81"/>
        <v>8</v>
      </c>
      <c r="AU45" s="97">
        <v>4</v>
      </c>
      <c r="AV45" s="97">
        <v>4</v>
      </c>
      <c r="AW45" s="128">
        <v>0</v>
      </c>
      <c r="AX45" s="97">
        <v>3</v>
      </c>
      <c r="AY45" s="128">
        <v>0</v>
      </c>
      <c r="AZ45" s="128">
        <v>1</v>
      </c>
      <c r="BA45" s="97">
        <f t="shared" si="82"/>
        <v>4</v>
      </c>
      <c r="BB45" s="128">
        <f t="shared" si="83"/>
        <v>0</v>
      </c>
      <c r="BC45" s="249"/>
      <c r="BD45" s="254"/>
      <c r="BE45" s="96" t="s">
        <v>51</v>
      </c>
      <c r="BF45" s="97">
        <v>4</v>
      </c>
      <c r="BG45" s="97">
        <v>11</v>
      </c>
      <c r="BH45" s="25"/>
      <c r="BI45" s="29"/>
      <c r="BJ45" s="29"/>
      <c r="BK45" s="26"/>
      <c r="BL45" s="29"/>
      <c r="BM45" s="29"/>
      <c r="BN45" s="44"/>
    </row>
    <row r="46" spans="1:66" s="43" customFormat="1" ht="18" customHeight="1" x14ac:dyDescent="0.2">
      <c r="A46" s="126"/>
      <c r="B46" s="96" t="s">
        <v>52</v>
      </c>
      <c r="C46" s="250">
        <v>2</v>
      </c>
      <c r="D46" s="247">
        <v>2</v>
      </c>
      <c r="E46" s="128">
        <v>0</v>
      </c>
      <c r="F46" s="183">
        <v>13</v>
      </c>
      <c r="G46" s="183">
        <f t="shared" si="76"/>
        <v>256</v>
      </c>
      <c r="H46" s="183">
        <v>117</v>
      </c>
      <c r="I46" s="183">
        <v>139</v>
      </c>
      <c r="J46" s="183">
        <f t="shared" si="77"/>
        <v>87</v>
      </c>
      <c r="K46" s="183">
        <v>41</v>
      </c>
      <c r="L46" s="183">
        <v>46</v>
      </c>
      <c r="M46" s="247">
        <f t="shared" si="78"/>
        <v>85</v>
      </c>
      <c r="N46" s="183">
        <v>41</v>
      </c>
      <c r="O46" s="247">
        <v>44</v>
      </c>
      <c r="P46" s="247">
        <f t="shared" si="79"/>
        <v>84</v>
      </c>
      <c r="Q46" s="247">
        <v>35</v>
      </c>
      <c r="R46" s="247">
        <v>49</v>
      </c>
      <c r="S46" s="170"/>
      <c r="T46" s="254"/>
      <c r="U46" s="96" t="s">
        <v>52</v>
      </c>
      <c r="V46" s="97">
        <f t="shared" si="80"/>
        <v>32</v>
      </c>
      <c r="W46" s="97">
        <v>13</v>
      </c>
      <c r="X46" s="97">
        <v>19</v>
      </c>
      <c r="Y46" s="97">
        <v>2</v>
      </c>
      <c r="Z46" s="128">
        <v>0</v>
      </c>
      <c r="AA46" s="128">
        <v>0</v>
      </c>
      <c r="AB46" s="128">
        <v>0</v>
      </c>
      <c r="AC46" s="97">
        <v>2</v>
      </c>
      <c r="AD46" s="128">
        <v>0</v>
      </c>
      <c r="AE46" s="128">
        <v>0</v>
      </c>
      <c r="AF46" s="128">
        <v>0</v>
      </c>
      <c r="AG46" s="128">
        <v>0</v>
      </c>
      <c r="AH46" s="128">
        <v>0</v>
      </c>
      <c r="AI46" s="97">
        <v>9</v>
      </c>
      <c r="AJ46" s="98">
        <v>16</v>
      </c>
      <c r="AK46" s="128">
        <v>0</v>
      </c>
      <c r="AL46" s="127">
        <v>0</v>
      </c>
      <c r="AM46" s="183">
        <v>2</v>
      </c>
      <c r="AN46" s="127">
        <v>0</v>
      </c>
      <c r="AO46" s="127">
        <v>0</v>
      </c>
      <c r="AP46" s="97">
        <v>0</v>
      </c>
      <c r="AQ46" s="127">
        <v>0</v>
      </c>
      <c r="AR46" s="97">
        <v>1</v>
      </c>
      <c r="AS46" s="127">
        <v>0</v>
      </c>
      <c r="AT46" s="97">
        <f t="shared" si="81"/>
        <v>4</v>
      </c>
      <c r="AU46" s="97">
        <v>1</v>
      </c>
      <c r="AV46" s="97">
        <v>3</v>
      </c>
      <c r="AW46" s="128">
        <v>0</v>
      </c>
      <c r="AX46" s="97">
        <v>3</v>
      </c>
      <c r="AY46" s="128">
        <v>0</v>
      </c>
      <c r="AZ46" s="128">
        <v>0</v>
      </c>
      <c r="BA46" s="97">
        <f t="shared" si="82"/>
        <v>1</v>
      </c>
      <c r="BB46" s="128">
        <f t="shared" si="83"/>
        <v>0</v>
      </c>
      <c r="BC46" s="249"/>
      <c r="BD46" s="254"/>
      <c r="BE46" s="96" t="s">
        <v>52</v>
      </c>
      <c r="BF46" s="97">
        <v>4</v>
      </c>
      <c r="BG46" s="97">
        <v>15</v>
      </c>
      <c r="BH46" s="25"/>
      <c r="BI46" s="26"/>
      <c r="BJ46" s="29"/>
      <c r="BK46" s="26"/>
      <c r="BL46" s="29"/>
      <c r="BM46" s="29"/>
      <c r="BN46" s="44"/>
    </row>
    <row r="47" spans="1:66" s="43" customFormat="1" ht="18" customHeight="1" x14ac:dyDescent="0.2">
      <c r="A47" s="126"/>
      <c r="B47" s="96" t="s">
        <v>53</v>
      </c>
      <c r="C47" s="250">
        <v>1</v>
      </c>
      <c r="D47" s="247">
        <v>1</v>
      </c>
      <c r="E47" s="128">
        <v>0</v>
      </c>
      <c r="F47" s="183">
        <v>5</v>
      </c>
      <c r="G47" s="183">
        <f t="shared" si="76"/>
        <v>90</v>
      </c>
      <c r="H47" s="183">
        <v>39</v>
      </c>
      <c r="I47" s="183">
        <v>51</v>
      </c>
      <c r="J47" s="183">
        <f t="shared" si="77"/>
        <v>25</v>
      </c>
      <c r="K47" s="183">
        <v>11</v>
      </c>
      <c r="L47" s="183">
        <v>14</v>
      </c>
      <c r="M47" s="247">
        <f t="shared" si="78"/>
        <v>34</v>
      </c>
      <c r="N47" s="183">
        <v>11</v>
      </c>
      <c r="O47" s="247">
        <v>23</v>
      </c>
      <c r="P47" s="247">
        <f t="shared" si="79"/>
        <v>31</v>
      </c>
      <c r="Q47" s="247">
        <v>17</v>
      </c>
      <c r="R47" s="247">
        <v>14</v>
      </c>
      <c r="S47" s="170"/>
      <c r="T47" s="254"/>
      <c r="U47" s="96" t="s">
        <v>53</v>
      </c>
      <c r="V47" s="97">
        <f t="shared" si="80"/>
        <v>13</v>
      </c>
      <c r="W47" s="97">
        <v>7</v>
      </c>
      <c r="X47" s="97">
        <v>6</v>
      </c>
      <c r="Y47" s="97">
        <v>1</v>
      </c>
      <c r="Z47" s="128">
        <v>0</v>
      </c>
      <c r="AA47" s="128">
        <v>0</v>
      </c>
      <c r="AB47" s="128">
        <v>0</v>
      </c>
      <c r="AC47" s="97">
        <v>1</v>
      </c>
      <c r="AD47" s="128">
        <v>0</v>
      </c>
      <c r="AE47" s="128">
        <v>0</v>
      </c>
      <c r="AF47" s="128">
        <v>0</v>
      </c>
      <c r="AG47" s="128">
        <v>0</v>
      </c>
      <c r="AH47" s="128">
        <v>0</v>
      </c>
      <c r="AI47" s="97">
        <v>5</v>
      </c>
      <c r="AJ47" s="98">
        <v>4</v>
      </c>
      <c r="AK47" s="128">
        <v>0</v>
      </c>
      <c r="AL47" s="127">
        <v>0</v>
      </c>
      <c r="AM47" s="183">
        <v>1</v>
      </c>
      <c r="AN47" s="127">
        <v>0</v>
      </c>
      <c r="AO47" s="128">
        <v>0</v>
      </c>
      <c r="AP47" s="97">
        <v>0</v>
      </c>
      <c r="AQ47" s="128">
        <v>0</v>
      </c>
      <c r="AR47" s="97">
        <v>1</v>
      </c>
      <c r="AS47" s="127">
        <v>0</v>
      </c>
      <c r="AT47" s="97">
        <f t="shared" si="81"/>
        <v>3</v>
      </c>
      <c r="AU47" s="97">
        <v>2</v>
      </c>
      <c r="AV47" s="97">
        <v>1</v>
      </c>
      <c r="AW47" s="97">
        <v>0</v>
      </c>
      <c r="AX47" s="128">
        <v>1</v>
      </c>
      <c r="AY47" s="128">
        <v>0</v>
      </c>
      <c r="AZ47" s="128">
        <v>0</v>
      </c>
      <c r="BA47" s="97">
        <f t="shared" si="82"/>
        <v>2</v>
      </c>
      <c r="BB47" s="128">
        <f t="shared" si="83"/>
        <v>0</v>
      </c>
      <c r="BC47" s="249"/>
      <c r="BD47" s="254"/>
      <c r="BE47" s="96" t="s">
        <v>53</v>
      </c>
      <c r="BF47" s="128">
        <v>2</v>
      </c>
      <c r="BG47" s="128">
        <v>3</v>
      </c>
      <c r="BH47" s="27"/>
      <c r="BI47" s="29"/>
      <c r="BJ47" s="29"/>
      <c r="BK47" s="29"/>
      <c r="BL47" s="29"/>
      <c r="BM47" s="29"/>
      <c r="BN47" s="44"/>
    </row>
    <row r="48" spans="1:66" s="43" customFormat="1" ht="18" customHeight="1" x14ac:dyDescent="0.2">
      <c r="A48" s="126"/>
      <c r="B48" s="96" t="s">
        <v>54</v>
      </c>
      <c r="C48" s="250">
        <v>2</v>
      </c>
      <c r="D48" s="247">
        <v>2</v>
      </c>
      <c r="E48" s="128">
        <v>0</v>
      </c>
      <c r="F48" s="183">
        <v>15</v>
      </c>
      <c r="G48" s="183">
        <f t="shared" si="76"/>
        <v>379</v>
      </c>
      <c r="H48" s="183">
        <v>186</v>
      </c>
      <c r="I48" s="183">
        <v>193</v>
      </c>
      <c r="J48" s="183">
        <f t="shared" si="77"/>
        <v>122</v>
      </c>
      <c r="K48" s="183">
        <v>67</v>
      </c>
      <c r="L48" s="183">
        <v>55</v>
      </c>
      <c r="M48" s="247">
        <f t="shared" si="78"/>
        <v>132</v>
      </c>
      <c r="N48" s="247">
        <v>65</v>
      </c>
      <c r="O48" s="247">
        <v>67</v>
      </c>
      <c r="P48" s="247">
        <f t="shared" si="79"/>
        <v>125</v>
      </c>
      <c r="Q48" s="247">
        <v>54</v>
      </c>
      <c r="R48" s="247">
        <v>71</v>
      </c>
      <c r="S48" s="170"/>
      <c r="T48" s="254"/>
      <c r="U48" s="96" t="s">
        <v>54</v>
      </c>
      <c r="V48" s="97">
        <f t="shared" si="80"/>
        <v>34</v>
      </c>
      <c r="W48" s="97">
        <v>18</v>
      </c>
      <c r="X48" s="97">
        <v>16</v>
      </c>
      <c r="Y48" s="97">
        <v>2</v>
      </c>
      <c r="Z48" s="128">
        <v>0</v>
      </c>
      <c r="AA48" s="128">
        <v>0</v>
      </c>
      <c r="AB48" s="128">
        <v>0</v>
      </c>
      <c r="AC48" s="97">
        <v>2</v>
      </c>
      <c r="AD48" s="128">
        <v>0</v>
      </c>
      <c r="AE48" s="128">
        <v>0</v>
      </c>
      <c r="AF48" s="128">
        <v>0</v>
      </c>
      <c r="AG48" s="128">
        <v>0</v>
      </c>
      <c r="AH48" s="128">
        <v>0</v>
      </c>
      <c r="AI48" s="97">
        <v>11</v>
      </c>
      <c r="AJ48" s="98">
        <v>13</v>
      </c>
      <c r="AK48" s="128">
        <v>0</v>
      </c>
      <c r="AL48" s="127">
        <v>0</v>
      </c>
      <c r="AM48" s="183">
        <v>2</v>
      </c>
      <c r="AN48" s="127">
        <v>0</v>
      </c>
      <c r="AO48" s="97">
        <v>0</v>
      </c>
      <c r="AP48" s="97">
        <v>0</v>
      </c>
      <c r="AQ48" s="97">
        <v>3</v>
      </c>
      <c r="AR48" s="97">
        <v>1</v>
      </c>
      <c r="AS48" s="97">
        <v>1</v>
      </c>
      <c r="AT48" s="97">
        <f t="shared" si="81"/>
        <v>3</v>
      </c>
      <c r="AU48" s="97">
        <v>1</v>
      </c>
      <c r="AV48" s="97">
        <v>2</v>
      </c>
      <c r="AW48" s="97">
        <v>1</v>
      </c>
      <c r="AX48" s="97">
        <v>2</v>
      </c>
      <c r="AY48" s="128">
        <v>0</v>
      </c>
      <c r="AZ48" s="128">
        <v>0</v>
      </c>
      <c r="BA48" s="97">
        <f t="shared" si="82"/>
        <v>0</v>
      </c>
      <c r="BB48" s="97">
        <f t="shared" si="83"/>
        <v>0</v>
      </c>
      <c r="BC48" s="234"/>
      <c r="BD48" s="254"/>
      <c r="BE48" s="96" t="s">
        <v>54</v>
      </c>
      <c r="BF48" s="97">
        <v>2</v>
      </c>
      <c r="BG48" s="97">
        <v>6</v>
      </c>
      <c r="BH48" s="25"/>
      <c r="BI48" s="29"/>
      <c r="BJ48" s="29"/>
      <c r="BK48" s="26"/>
      <c r="BL48" s="29"/>
      <c r="BM48" s="29"/>
      <c r="BN48" s="44"/>
    </row>
    <row r="49" spans="1:66" s="43" customFormat="1" ht="18" customHeight="1" x14ac:dyDescent="0.2">
      <c r="A49" s="126"/>
      <c r="B49" s="96" t="s">
        <v>184</v>
      </c>
      <c r="C49" s="250">
        <v>3</v>
      </c>
      <c r="D49" s="247">
        <v>3</v>
      </c>
      <c r="E49" s="128">
        <v>0</v>
      </c>
      <c r="F49" s="247">
        <v>15</v>
      </c>
      <c r="G49" s="247">
        <f t="shared" si="76"/>
        <v>243</v>
      </c>
      <c r="H49" s="247">
        <v>114</v>
      </c>
      <c r="I49" s="183">
        <v>129</v>
      </c>
      <c r="J49" s="183">
        <f t="shared" si="77"/>
        <v>82</v>
      </c>
      <c r="K49" s="183">
        <v>41</v>
      </c>
      <c r="L49" s="183">
        <v>41</v>
      </c>
      <c r="M49" s="183">
        <f t="shared" si="78"/>
        <v>86</v>
      </c>
      <c r="N49" s="183">
        <v>41</v>
      </c>
      <c r="O49" s="247">
        <v>45</v>
      </c>
      <c r="P49" s="247">
        <f t="shared" si="79"/>
        <v>75</v>
      </c>
      <c r="Q49" s="247">
        <v>32</v>
      </c>
      <c r="R49" s="247">
        <v>43</v>
      </c>
      <c r="S49" s="170"/>
      <c r="T49" s="254"/>
      <c r="U49" s="96" t="s">
        <v>184</v>
      </c>
      <c r="V49" s="97">
        <f t="shared" si="80"/>
        <v>45</v>
      </c>
      <c r="W49" s="97">
        <v>27</v>
      </c>
      <c r="X49" s="97">
        <v>18</v>
      </c>
      <c r="Y49" s="97">
        <v>3</v>
      </c>
      <c r="Z49" s="128">
        <v>0</v>
      </c>
      <c r="AA49" s="128">
        <v>0</v>
      </c>
      <c r="AB49" s="128">
        <v>0</v>
      </c>
      <c r="AC49" s="97">
        <v>3</v>
      </c>
      <c r="AD49" s="128">
        <v>0</v>
      </c>
      <c r="AE49" s="128">
        <v>0</v>
      </c>
      <c r="AF49" s="128">
        <v>0</v>
      </c>
      <c r="AG49" s="128">
        <v>0</v>
      </c>
      <c r="AH49" s="128">
        <v>0</v>
      </c>
      <c r="AI49" s="97">
        <v>19</v>
      </c>
      <c r="AJ49" s="98">
        <v>10</v>
      </c>
      <c r="AK49" s="128">
        <v>0</v>
      </c>
      <c r="AL49" s="127">
        <v>0</v>
      </c>
      <c r="AM49" s="183">
        <v>3</v>
      </c>
      <c r="AN49" s="127">
        <v>0</v>
      </c>
      <c r="AO49" s="127">
        <v>0</v>
      </c>
      <c r="AP49" s="128">
        <v>1</v>
      </c>
      <c r="AQ49" s="127">
        <v>2</v>
      </c>
      <c r="AR49" s="128">
        <v>4</v>
      </c>
      <c r="AS49" s="128">
        <v>0</v>
      </c>
      <c r="AT49" s="97">
        <f t="shared" si="81"/>
        <v>10</v>
      </c>
      <c r="AU49" s="97">
        <v>1</v>
      </c>
      <c r="AV49" s="97">
        <v>9</v>
      </c>
      <c r="AW49" s="97">
        <v>1</v>
      </c>
      <c r="AX49" s="97">
        <v>3</v>
      </c>
      <c r="AY49" s="128">
        <v>0</v>
      </c>
      <c r="AZ49" s="128">
        <v>0</v>
      </c>
      <c r="BA49" s="97">
        <f t="shared" si="82"/>
        <v>0</v>
      </c>
      <c r="BB49" s="97">
        <f t="shared" si="83"/>
        <v>6</v>
      </c>
      <c r="BC49" s="234"/>
      <c r="BD49" s="254"/>
      <c r="BE49" s="96" t="s">
        <v>184</v>
      </c>
      <c r="BF49" s="98">
        <v>6</v>
      </c>
      <c r="BG49" s="97">
        <v>9</v>
      </c>
      <c r="BH49" s="25"/>
      <c r="BI49" s="29"/>
      <c r="BJ49" s="29"/>
      <c r="BK49" s="26"/>
      <c r="BL49" s="29"/>
      <c r="BM49" s="29"/>
      <c r="BN49" s="44"/>
    </row>
    <row r="50" spans="1:66" s="46" customFormat="1" ht="18" customHeight="1" x14ac:dyDescent="0.2">
      <c r="A50" s="114"/>
      <c r="B50" s="115" t="s">
        <v>170</v>
      </c>
      <c r="C50" s="262">
        <v>3</v>
      </c>
      <c r="D50" s="185">
        <v>3</v>
      </c>
      <c r="E50" s="280">
        <v>0</v>
      </c>
      <c r="F50" s="185">
        <v>29</v>
      </c>
      <c r="G50" s="185">
        <f t="shared" si="76"/>
        <v>689</v>
      </c>
      <c r="H50" s="185">
        <v>360</v>
      </c>
      <c r="I50" s="185">
        <v>329</v>
      </c>
      <c r="J50" s="185">
        <f t="shared" si="77"/>
        <v>254</v>
      </c>
      <c r="K50" s="185">
        <v>129</v>
      </c>
      <c r="L50" s="185">
        <v>125</v>
      </c>
      <c r="M50" s="185">
        <f t="shared" si="78"/>
        <v>207</v>
      </c>
      <c r="N50" s="262">
        <v>110</v>
      </c>
      <c r="O50" s="185">
        <v>97</v>
      </c>
      <c r="P50" s="185">
        <f t="shared" si="79"/>
        <v>228</v>
      </c>
      <c r="Q50" s="185">
        <v>121</v>
      </c>
      <c r="R50" s="278">
        <v>107</v>
      </c>
      <c r="S50" s="170"/>
      <c r="T50" s="279"/>
      <c r="U50" s="115" t="s">
        <v>170</v>
      </c>
      <c r="V50" s="122">
        <f t="shared" si="80"/>
        <v>62</v>
      </c>
      <c r="W50" s="122">
        <v>31</v>
      </c>
      <c r="X50" s="117">
        <v>31</v>
      </c>
      <c r="Y50" s="117">
        <v>3</v>
      </c>
      <c r="Z50" s="186">
        <v>0</v>
      </c>
      <c r="AA50" s="186">
        <v>0</v>
      </c>
      <c r="AB50" s="186">
        <v>0</v>
      </c>
      <c r="AC50" s="117">
        <v>2</v>
      </c>
      <c r="AD50" s="186">
        <v>1</v>
      </c>
      <c r="AE50" s="186">
        <v>0</v>
      </c>
      <c r="AF50" s="186">
        <v>0</v>
      </c>
      <c r="AG50" s="186">
        <v>0</v>
      </c>
      <c r="AH50" s="186">
        <v>0</v>
      </c>
      <c r="AI50" s="117">
        <v>22</v>
      </c>
      <c r="AJ50" s="117">
        <v>24</v>
      </c>
      <c r="AK50" s="186">
        <v>0</v>
      </c>
      <c r="AL50" s="186">
        <v>0</v>
      </c>
      <c r="AM50" s="185">
        <v>3</v>
      </c>
      <c r="AN50" s="186">
        <v>0</v>
      </c>
      <c r="AO50" s="186">
        <v>0</v>
      </c>
      <c r="AP50" s="117">
        <v>1</v>
      </c>
      <c r="AQ50" s="186">
        <v>4</v>
      </c>
      <c r="AR50" s="117">
        <v>2</v>
      </c>
      <c r="AS50" s="274">
        <v>0</v>
      </c>
      <c r="AT50" s="117">
        <f t="shared" si="81"/>
        <v>12</v>
      </c>
      <c r="AU50" s="117">
        <v>5</v>
      </c>
      <c r="AV50" s="117">
        <v>7</v>
      </c>
      <c r="AW50" s="117">
        <v>1</v>
      </c>
      <c r="AX50" s="117">
        <v>3</v>
      </c>
      <c r="AY50" s="265">
        <v>0</v>
      </c>
      <c r="AZ50" s="265">
        <v>1</v>
      </c>
      <c r="BA50" s="122">
        <f t="shared" si="82"/>
        <v>4</v>
      </c>
      <c r="BB50" s="122">
        <f t="shared" si="83"/>
        <v>3</v>
      </c>
      <c r="BC50" s="234"/>
      <c r="BD50" s="279"/>
      <c r="BE50" s="115" t="s">
        <v>170</v>
      </c>
      <c r="BF50" s="117">
        <v>6</v>
      </c>
      <c r="BG50" s="122">
        <v>20</v>
      </c>
      <c r="BH50" s="25"/>
      <c r="BI50" s="29"/>
      <c r="BJ50" s="29"/>
      <c r="BK50" s="26"/>
      <c r="BL50" s="29"/>
      <c r="BM50" s="29"/>
      <c r="BN50" s="48"/>
    </row>
    <row r="51" spans="1:66" s="37" customFormat="1" ht="18" customHeight="1" x14ac:dyDescent="0.2">
      <c r="A51" s="452" t="s">
        <v>182</v>
      </c>
      <c r="B51" s="453"/>
      <c r="C51" s="255">
        <f>SUM(C52:C55)</f>
        <v>6</v>
      </c>
      <c r="D51" s="255">
        <f t="shared" ref="D51:R51" si="84">SUM(D52:D55)</f>
        <v>6</v>
      </c>
      <c r="E51" s="255">
        <f t="shared" si="84"/>
        <v>0</v>
      </c>
      <c r="F51" s="255">
        <f t="shared" si="84"/>
        <v>27</v>
      </c>
      <c r="G51" s="255">
        <f t="shared" si="84"/>
        <v>357</v>
      </c>
      <c r="H51" s="255">
        <f>SUM(H52:H55)</f>
        <v>189</v>
      </c>
      <c r="I51" s="255">
        <f>SUM(I52:I55)</f>
        <v>168</v>
      </c>
      <c r="J51" s="255">
        <f t="shared" si="84"/>
        <v>111</v>
      </c>
      <c r="K51" s="198">
        <f t="shared" si="84"/>
        <v>60</v>
      </c>
      <c r="L51" s="255">
        <f t="shared" si="84"/>
        <v>51</v>
      </c>
      <c r="M51" s="255">
        <f t="shared" si="84"/>
        <v>128</v>
      </c>
      <c r="N51" s="255">
        <f t="shared" si="84"/>
        <v>72</v>
      </c>
      <c r="O51" s="255">
        <f t="shared" si="84"/>
        <v>56</v>
      </c>
      <c r="P51" s="255">
        <f t="shared" si="84"/>
        <v>118</v>
      </c>
      <c r="Q51" s="255">
        <f t="shared" si="84"/>
        <v>57</v>
      </c>
      <c r="R51" s="256">
        <f t="shared" si="84"/>
        <v>61</v>
      </c>
      <c r="S51" s="179"/>
      <c r="T51" s="492" t="s">
        <v>182</v>
      </c>
      <c r="U51" s="493"/>
      <c r="V51" s="102">
        <f t="shared" ref="V51:BB51" si="85">SUM(V52:V55)</f>
        <v>80</v>
      </c>
      <c r="W51" s="102">
        <f t="shared" si="85"/>
        <v>45</v>
      </c>
      <c r="X51" s="102">
        <f t="shared" si="85"/>
        <v>35</v>
      </c>
      <c r="Y51" s="102">
        <f t="shared" si="85"/>
        <v>5</v>
      </c>
      <c r="Z51" s="102">
        <f t="shared" si="85"/>
        <v>1</v>
      </c>
      <c r="AA51" s="102">
        <f t="shared" si="85"/>
        <v>0</v>
      </c>
      <c r="AB51" s="102">
        <f t="shared" si="85"/>
        <v>0</v>
      </c>
      <c r="AC51" s="102">
        <f t="shared" si="85"/>
        <v>5</v>
      </c>
      <c r="AD51" s="102">
        <f t="shared" si="85"/>
        <v>1</v>
      </c>
      <c r="AE51" s="102">
        <f t="shared" si="85"/>
        <v>0</v>
      </c>
      <c r="AF51" s="102">
        <f t="shared" si="85"/>
        <v>0</v>
      </c>
      <c r="AG51" s="102">
        <f t="shared" si="85"/>
        <v>0</v>
      </c>
      <c r="AH51" s="102">
        <f t="shared" si="85"/>
        <v>0</v>
      </c>
      <c r="AI51" s="102">
        <f t="shared" si="85"/>
        <v>26</v>
      </c>
      <c r="AJ51" s="103">
        <f t="shared" si="85"/>
        <v>21</v>
      </c>
      <c r="AK51" s="102">
        <f t="shared" si="85"/>
        <v>0</v>
      </c>
      <c r="AL51" s="102">
        <f t="shared" si="85"/>
        <v>0</v>
      </c>
      <c r="AM51" s="102">
        <f t="shared" si="85"/>
        <v>4</v>
      </c>
      <c r="AN51" s="102">
        <f t="shared" si="85"/>
        <v>1</v>
      </c>
      <c r="AO51" s="102">
        <f t="shared" si="85"/>
        <v>0</v>
      </c>
      <c r="AP51" s="102">
        <f t="shared" si="85"/>
        <v>0</v>
      </c>
      <c r="AQ51" s="102">
        <f t="shared" si="85"/>
        <v>9</v>
      </c>
      <c r="AR51" s="102">
        <f t="shared" si="85"/>
        <v>7</v>
      </c>
      <c r="AS51" s="102">
        <f t="shared" si="85"/>
        <v>3</v>
      </c>
      <c r="AT51" s="102">
        <f t="shared" si="85"/>
        <v>11</v>
      </c>
      <c r="AU51" s="102">
        <f t="shared" si="85"/>
        <v>6</v>
      </c>
      <c r="AV51" s="102">
        <f t="shared" si="85"/>
        <v>5</v>
      </c>
      <c r="AW51" s="102">
        <f t="shared" si="85"/>
        <v>2</v>
      </c>
      <c r="AX51" s="102">
        <f t="shared" si="85"/>
        <v>3</v>
      </c>
      <c r="AY51" s="102">
        <f t="shared" si="85"/>
        <v>0</v>
      </c>
      <c r="AZ51" s="102">
        <f t="shared" si="85"/>
        <v>0</v>
      </c>
      <c r="BA51" s="102">
        <f t="shared" si="85"/>
        <v>4</v>
      </c>
      <c r="BB51" s="102">
        <f t="shared" si="85"/>
        <v>2</v>
      </c>
      <c r="BC51" s="251"/>
      <c r="BD51" s="492" t="s">
        <v>182</v>
      </c>
      <c r="BE51" s="493"/>
      <c r="BF51" s="103">
        <f t="shared" ref="BF51:BG51" si="86">SUM(BF52:BF55)</f>
        <v>7</v>
      </c>
      <c r="BG51" s="102">
        <f t="shared" si="86"/>
        <v>7</v>
      </c>
      <c r="BH51" s="24"/>
      <c r="BI51" s="55"/>
      <c r="BJ51" s="55"/>
      <c r="BK51" s="55"/>
      <c r="BL51" s="55"/>
      <c r="BM51" s="55"/>
      <c r="BN51" s="38"/>
    </row>
    <row r="52" spans="1:66" s="45" customFormat="1" ht="18" customHeight="1" x14ac:dyDescent="0.2">
      <c r="A52" s="119"/>
      <c r="B52" s="110" t="s">
        <v>55</v>
      </c>
      <c r="C52" s="257">
        <v>2</v>
      </c>
      <c r="D52" s="200">
        <v>2</v>
      </c>
      <c r="E52" s="201">
        <v>0</v>
      </c>
      <c r="F52" s="200">
        <v>8</v>
      </c>
      <c r="G52" s="257">
        <f t="shared" ref="G52:G55" si="87">SUM(H52:I52)</f>
        <v>136</v>
      </c>
      <c r="H52" s="200">
        <v>77</v>
      </c>
      <c r="I52" s="200">
        <v>59</v>
      </c>
      <c r="J52" s="200">
        <f t="shared" ref="J52:J55" si="88">SUM(K52:L52)</f>
        <v>51</v>
      </c>
      <c r="K52" s="200">
        <v>31</v>
      </c>
      <c r="L52" s="200">
        <v>20</v>
      </c>
      <c r="M52" s="200">
        <f t="shared" ref="M52:M55" si="89">SUM(N52:O52)</f>
        <v>43</v>
      </c>
      <c r="N52" s="200">
        <v>25</v>
      </c>
      <c r="O52" s="258">
        <v>18</v>
      </c>
      <c r="P52" s="259">
        <f t="shared" ref="P52:P55" si="90">SUM(Q52:R52)</f>
        <v>42</v>
      </c>
      <c r="Q52" s="200">
        <v>21</v>
      </c>
      <c r="R52" s="259">
        <v>21</v>
      </c>
      <c r="S52" s="170"/>
      <c r="T52" s="260"/>
      <c r="U52" s="110" t="s">
        <v>55</v>
      </c>
      <c r="V52" s="113">
        <f t="shared" ref="V52:V55" si="91">SUM(W52:X52)</f>
        <v>26</v>
      </c>
      <c r="W52" s="113">
        <v>13</v>
      </c>
      <c r="X52" s="113">
        <v>13</v>
      </c>
      <c r="Y52" s="113">
        <v>2</v>
      </c>
      <c r="Z52" s="261">
        <v>0</v>
      </c>
      <c r="AA52" s="261">
        <v>0</v>
      </c>
      <c r="AB52" s="261">
        <v>0</v>
      </c>
      <c r="AC52" s="113">
        <v>1</v>
      </c>
      <c r="AD52" s="261">
        <v>1</v>
      </c>
      <c r="AE52" s="261">
        <v>0</v>
      </c>
      <c r="AF52" s="261">
        <v>0</v>
      </c>
      <c r="AG52" s="261">
        <v>0</v>
      </c>
      <c r="AH52" s="261">
        <v>0</v>
      </c>
      <c r="AI52" s="113">
        <v>9</v>
      </c>
      <c r="AJ52" s="111">
        <v>8</v>
      </c>
      <c r="AK52" s="261">
        <v>0</v>
      </c>
      <c r="AL52" s="201">
        <v>0</v>
      </c>
      <c r="AM52" s="200">
        <v>1</v>
      </c>
      <c r="AN52" s="201">
        <v>0</v>
      </c>
      <c r="AO52" s="113">
        <v>0</v>
      </c>
      <c r="AP52" s="201">
        <v>0</v>
      </c>
      <c r="AQ52" s="113">
        <v>1</v>
      </c>
      <c r="AR52" s="201">
        <v>3</v>
      </c>
      <c r="AS52" s="281">
        <v>0</v>
      </c>
      <c r="AT52" s="113">
        <f t="shared" ref="AT52:AT55" si="92">SUM(AU52:AV52)</f>
        <v>4</v>
      </c>
      <c r="AU52" s="113">
        <v>2</v>
      </c>
      <c r="AV52" s="113">
        <v>2</v>
      </c>
      <c r="AW52" s="113">
        <v>0</v>
      </c>
      <c r="AX52" s="111">
        <v>2</v>
      </c>
      <c r="AY52" s="275">
        <v>0</v>
      </c>
      <c r="AZ52" s="201">
        <v>0</v>
      </c>
      <c r="BA52" s="111">
        <f t="shared" ref="BA52:BA55" si="93">AU52-AW52-AY52</f>
        <v>2</v>
      </c>
      <c r="BB52" s="261">
        <f t="shared" ref="BB52:BB55" si="94">AV52-AX52-AZ52</f>
        <v>0</v>
      </c>
      <c r="BC52" s="249"/>
      <c r="BD52" s="260"/>
      <c r="BE52" s="110" t="s">
        <v>55</v>
      </c>
      <c r="BF52" s="113">
        <v>1</v>
      </c>
      <c r="BG52" s="113">
        <v>1</v>
      </c>
      <c r="BH52" s="25"/>
      <c r="BI52" s="29"/>
      <c r="BJ52" s="29"/>
      <c r="BK52" s="26"/>
      <c r="BL52" s="29"/>
      <c r="BM52" s="29"/>
      <c r="BN52" s="47"/>
    </row>
    <row r="53" spans="1:66" s="43" customFormat="1" ht="18" customHeight="1" x14ac:dyDescent="0.2">
      <c r="A53" s="120"/>
      <c r="B53" s="96" t="s">
        <v>56</v>
      </c>
      <c r="C53" s="246">
        <v>1</v>
      </c>
      <c r="D53" s="183">
        <v>1</v>
      </c>
      <c r="E53" s="128">
        <v>0</v>
      </c>
      <c r="F53" s="183">
        <v>8</v>
      </c>
      <c r="G53" s="183">
        <f t="shared" si="87"/>
        <v>146</v>
      </c>
      <c r="H53" s="183">
        <v>81</v>
      </c>
      <c r="I53" s="183">
        <v>65</v>
      </c>
      <c r="J53" s="183">
        <f t="shared" si="88"/>
        <v>41</v>
      </c>
      <c r="K53" s="183">
        <v>23</v>
      </c>
      <c r="L53" s="183">
        <v>18</v>
      </c>
      <c r="M53" s="247">
        <f t="shared" si="89"/>
        <v>58</v>
      </c>
      <c r="N53" s="247">
        <v>35</v>
      </c>
      <c r="O53" s="247">
        <v>23</v>
      </c>
      <c r="P53" s="247">
        <f t="shared" si="90"/>
        <v>47</v>
      </c>
      <c r="Q53" s="247">
        <v>23</v>
      </c>
      <c r="R53" s="247">
        <v>24</v>
      </c>
      <c r="S53" s="170"/>
      <c r="T53" s="272"/>
      <c r="U53" s="96" t="s">
        <v>56</v>
      </c>
      <c r="V53" s="98">
        <f t="shared" si="91"/>
        <v>21</v>
      </c>
      <c r="W53" s="97">
        <v>14</v>
      </c>
      <c r="X53" s="97">
        <v>7</v>
      </c>
      <c r="Y53" s="97">
        <v>1</v>
      </c>
      <c r="Z53" s="128">
        <v>0</v>
      </c>
      <c r="AA53" s="128">
        <v>0</v>
      </c>
      <c r="AB53" s="128">
        <v>0</v>
      </c>
      <c r="AC53" s="97">
        <v>1</v>
      </c>
      <c r="AD53" s="128">
        <v>0</v>
      </c>
      <c r="AE53" s="128">
        <v>0</v>
      </c>
      <c r="AF53" s="128">
        <v>0</v>
      </c>
      <c r="AG53" s="128">
        <v>0</v>
      </c>
      <c r="AH53" s="128">
        <v>0</v>
      </c>
      <c r="AI53" s="97">
        <v>10</v>
      </c>
      <c r="AJ53" s="98">
        <v>4</v>
      </c>
      <c r="AK53" s="128">
        <v>0</v>
      </c>
      <c r="AL53" s="127">
        <v>0</v>
      </c>
      <c r="AM53" s="183">
        <v>1</v>
      </c>
      <c r="AN53" s="127">
        <v>0</v>
      </c>
      <c r="AO53" s="97">
        <v>0</v>
      </c>
      <c r="AP53" s="128">
        <v>0</v>
      </c>
      <c r="AQ53" s="97">
        <v>2</v>
      </c>
      <c r="AR53" s="128">
        <v>2</v>
      </c>
      <c r="AS53" s="97">
        <v>2</v>
      </c>
      <c r="AT53" s="97">
        <f t="shared" si="92"/>
        <v>2</v>
      </c>
      <c r="AU53" s="97">
        <v>1</v>
      </c>
      <c r="AV53" s="97">
        <v>1</v>
      </c>
      <c r="AW53" s="98">
        <v>0</v>
      </c>
      <c r="AX53" s="98">
        <v>1</v>
      </c>
      <c r="AY53" s="277">
        <v>0</v>
      </c>
      <c r="AZ53" s="128">
        <v>0</v>
      </c>
      <c r="BA53" s="97">
        <f t="shared" si="93"/>
        <v>1</v>
      </c>
      <c r="BB53" s="128">
        <f t="shared" si="94"/>
        <v>0</v>
      </c>
      <c r="BC53" s="249"/>
      <c r="BD53" s="272"/>
      <c r="BE53" s="96" t="s">
        <v>56</v>
      </c>
      <c r="BF53" s="128">
        <v>2</v>
      </c>
      <c r="BG53" s="128">
        <v>2</v>
      </c>
      <c r="BH53" s="25"/>
      <c r="BI53" s="29"/>
      <c r="BJ53" s="29"/>
      <c r="BK53" s="26"/>
      <c r="BL53" s="29"/>
      <c r="BM53" s="29"/>
      <c r="BN53" s="44"/>
    </row>
    <row r="54" spans="1:66" s="43" customFormat="1" ht="18" customHeight="1" x14ac:dyDescent="0.2">
      <c r="A54" s="120"/>
      <c r="B54" s="96" t="s">
        <v>175</v>
      </c>
      <c r="C54" s="246">
        <v>1</v>
      </c>
      <c r="D54" s="183">
        <v>1</v>
      </c>
      <c r="E54" s="128">
        <v>0</v>
      </c>
      <c r="F54" s="183">
        <v>4</v>
      </c>
      <c r="G54" s="183">
        <f t="shared" si="87"/>
        <v>40</v>
      </c>
      <c r="H54" s="183">
        <v>15</v>
      </c>
      <c r="I54" s="183">
        <v>25</v>
      </c>
      <c r="J54" s="183">
        <f t="shared" si="88"/>
        <v>9</v>
      </c>
      <c r="K54" s="183">
        <v>3</v>
      </c>
      <c r="L54" s="183">
        <v>6</v>
      </c>
      <c r="M54" s="246">
        <f t="shared" si="89"/>
        <v>15</v>
      </c>
      <c r="N54" s="250">
        <v>5</v>
      </c>
      <c r="O54" s="183">
        <v>10</v>
      </c>
      <c r="P54" s="246">
        <f t="shared" si="90"/>
        <v>16</v>
      </c>
      <c r="Q54" s="250">
        <v>7</v>
      </c>
      <c r="R54" s="247">
        <v>9</v>
      </c>
      <c r="S54" s="170"/>
      <c r="T54" s="272"/>
      <c r="U54" s="96" t="s">
        <v>175</v>
      </c>
      <c r="V54" s="97">
        <f t="shared" si="91"/>
        <v>11</v>
      </c>
      <c r="W54" s="97">
        <v>6</v>
      </c>
      <c r="X54" s="97">
        <v>5</v>
      </c>
      <c r="Y54" s="97">
        <v>1</v>
      </c>
      <c r="Z54" s="128">
        <v>0</v>
      </c>
      <c r="AA54" s="128">
        <v>0</v>
      </c>
      <c r="AB54" s="128">
        <v>0</v>
      </c>
      <c r="AC54" s="97">
        <v>1</v>
      </c>
      <c r="AD54" s="128">
        <v>0</v>
      </c>
      <c r="AE54" s="128">
        <v>0</v>
      </c>
      <c r="AF54" s="128">
        <v>0</v>
      </c>
      <c r="AG54" s="128">
        <v>0</v>
      </c>
      <c r="AH54" s="128">
        <v>0</v>
      </c>
      <c r="AI54" s="97">
        <v>3</v>
      </c>
      <c r="AJ54" s="98">
        <v>3</v>
      </c>
      <c r="AK54" s="128">
        <v>0</v>
      </c>
      <c r="AL54" s="127">
        <v>0</v>
      </c>
      <c r="AM54" s="183">
        <v>1</v>
      </c>
      <c r="AN54" s="127">
        <v>0</v>
      </c>
      <c r="AO54" s="127">
        <v>0</v>
      </c>
      <c r="AP54" s="97">
        <v>0</v>
      </c>
      <c r="AQ54" s="127">
        <v>1</v>
      </c>
      <c r="AR54" s="97">
        <v>1</v>
      </c>
      <c r="AS54" s="128">
        <v>0</v>
      </c>
      <c r="AT54" s="97">
        <f t="shared" si="92"/>
        <v>3</v>
      </c>
      <c r="AU54" s="97">
        <v>1</v>
      </c>
      <c r="AV54" s="128">
        <v>2</v>
      </c>
      <c r="AW54" s="98">
        <v>1</v>
      </c>
      <c r="AX54" s="127">
        <v>0</v>
      </c>
      <c r="AY54" s="282">
        <v>0</v>
      </c>
      <c r="AZ54" s="277">
        <v>0</v>
      </c>
      <c r="BA54" s="97">
        <f t="shared" si="93"/>
        <v>0</v>
      </c>
      <c r="BB54" s="128">
        <f t="shared" si="94"/>
        <v>2</v>
      </c>
      <c r="BC54" s="249"/>
      <c r="BD54" s="272"/>
      <c r="BE54" s="96" t="s">
        <v>175</v>
      </c>
      <c r="BF54" s="97">
        <v>1</v>
      </c>
      <c r="BG54" s="97">
        <v>1</v>
      </c>
      <c r="BH54" s="25"/>
      <c r="BI54" s="29"/>
      <c r="BJ54" s="29"/>
      <c r="BK54" s="26"/>
      <c r="BL54" s="29"/>
      <c r="BM54" s="29"/>
      <c r="BN54" s="44"/>
    </row>
    <row r="55" spans="1:66" s="46" customFormat="1" ht="18" customHeight="1" x14ac:dyDescent="0.2">
      <c r="A55" s="125"/>
      <c r="B55" s="115" t="s">
        <v>57</v>
      </c>
      <c r="C55" s="262">
        <v>2</v>
      </c>
      <c r="D55" s="185">
        <v>2</v>
      </c>
      <c r="E55" s="283">
        <v>0</v>
      </c>
      <c r="F55" s="278">
        <v>7</v>
      </c>
      <c r="G55" s="278">
        <f t="shared" si="87"/>
        <v>35</v>
      </c>
      <c r="H55" s="185">
        <v>16</v>
      </c>
      <c r="I55" s="185">
        <v>19</v>
      </c>
      <c r="J55" s="185">
        <f t="shared" si="88"/>
        <v>10</v>
      </c>
      <c r="K55" s="185">
        <v>3</v>
      </c>
      <c r="L55" s="185">
        <v>7</v>
      </c>
      <c r="M55" s="185">
        <f t="shared" si="89"/>
        <v>12</v>
      </c>
      <c r="N55" s="262">
        <v>7</v>
      </c>
      <c r="O55" s="185">
        <v>5</v>
      </c>
      <c r="P55" s="185">
        <f t="shared" si="90"/>
        <v>13</v>
      </c>
      <c r="Q55" s="262">
        <v>6</v>
      </c>
      <c r="R55" s="278">
        <v>7</v>
      </c>
      <c r="S55" s="170"/>
      <c r="T55" s="264"/>
      <c r="U55" s="115" t="s">
        <v>57</v>
      </c>
      <c r="V55" s="122">
        <f t="shared" si="91"/>
        <v>22</v>
      </c>
      <c r="W55" s="122">
        <v>12</v>
      </c>
      <c r="X55" s="117">
        <v>10</v>
      </c>
      <c r="Y55" s="117">
        <v>1</v>
      </c>
      <c r="Z55" s="186">
        <v>1</v>
      </c>
      <c r="AA55" s="186">
        <v>0</v>
      </c>
      <c r="AB55" s="186">
        <v>0</v>
      </c>
      <c r="AC55" s="117">
        <v>2</v>
      </c>
      <c r="AD55" s="186">
        <v>0</v>
      </c>
      <c r="AE55" s="186">
        <v>0</v>
      </c>
      <c r="AF55" s="186">
        <v>0</v>
      </c>
      <c r="AG55" s="186">
        <v>0</v>
      </c>
      <c r="AH55" s="186">
        <v>0</v>
      </c>
      <c r="AI55" s="117">
        <v>4</v>
      </c>
      <c r="AJ55" s="117">
        <v>6</v>
      </c>
      <c r="AK55" s="186">
        <v>0</v>
      </c>
      <c r="AL55" s="186">
        <v>0</v>
      </c>
      <c r="AM55" s="185">
        <v>1</v>
      </c>
      <c r="AN55" s="186">
        <v>1</v>
      </c>
      <c r="AO55" s="117">
        <v>0</v>
      </c>
      <c r="AP55" s="186">
        <v>0</v>
      </c>
      <c r="AQ55" s="117">
        <v>5</v>
      </c>
      <c r="AR55" s="186">
        <v>1</v>
      </c>
      <c r="AS55" s="117">
        <v>1</v>
      </c>
      <c r="AT55" s="117">
        <f t="shared" si="92"/>
        <v>2</v>
      </c>
      <c r="AU55" s="117">
        <v>2</v>
      </c>
      <c r="AV55" s="186">
        <v>0</v>
      </c>
      <c r="AW55" s="117">
        <v>1</v>
      </c>
      <c r="AX55" s="186">
        <v>0</v>
      </c>
      <c r="AY55" s="274">
        <v>0</v>
      </c>
      <c r="AZ55" s="186">
        <v>0</v>
      </c>
      <c r="BA55" s="117">
        <f t="shared" si="93"/>
        <v>1</v>
      </c>
      <c r="BB55" s="265">
        <f t="shared" si="94"/>
        <v>0</v>
      </c>
      <c r="BC55" s="249"/>
      <c r="BD55" s="264"/>
      <c r="BE55" s="115" t="s">
        <v>57</v>
      </c>
      <c r="BF55" s="186">
        <v>3</v>
      </c>
      <c r="BG55" s="265">
        <v>3</v>
      </c>
      <c r="BH55" s="25"/>
      <c r="BI55" s="29"/>
      <c r="BJ55" s="29"/>
      <c r="BK55" s="26"/>
      <c r="BL55" s="29"/>
      <c r="BM55" s="29"/>
      <c r="BN55" s="48"/>
    </row>
    <row r="56" spans="1:66" s="37" customFormat="1" ht="18" customHeight="1" x14ac:dyDescent="0.2">
      <c r="A56" s="452" t="s">
        <v>171</v>
      </c>
      <c r="B56" s="453"/>
      <c r="C56" s="255">
        <f>SUM(C57:C62)</f>
        <v>14</v>
      </c>
      <c r="D56" s="255">
        <f t="shared" ref="D56:R56" si="95">SUM(D57:D62)</f>
        <v>14</v>
      </c>
      <c r="E56" s="255">
        <f t="shared" si="95"/>
        <v>0</v>
      </c>
      <c r="F56" s="255">
        <f t="shared" si="95"/>
        <v>74</v>
      </c>
      <c r="G56" s="255">
        <f t="shared" si="95"/>
        <v>1340</v>
      </c>
      <c r="H56" s="255">
        <f>SUM(H57:H62)</f>
        <v>708</v>
      </c>
      <c r="I56" s="255">
        <f>SUM(I57:I62)</f>
        <v>632</v>
      </c>
      <c r="J56" s="255">
        <f t="shared" si="95"/>
        <v>426</v>
      </c>
      <c r="K56" s="198">
        <f t="shared" si="95"/>
        <v>216</v>
      </c>
      <c r="L56" s="255">
        <f t="shared" si="95"/>
        <v>210</v>
      </c>
      <c r="M56" s="255">
        <f t="shared" si="95"/>
        <v>448</v>
      </c>
      <c r="N56" s="255">
        <f t="shared" si="95"/>
        <v>235</v>
      </c>
      <c r="O56" s="255">
        <f t="shared" si="95"/>
        <v>213</v>
      </c>
      <c r="P56" s="255">
        <f t="shared" si="95"/>
        <v>466</v>
      </c>
      <c r="Q56" s="255">
        <f t="shared" si="95"/>
        <v>257</v>
      </c>
      <c r="R56" s="256">
        <f t="shared" si="95"/>
        <v>209</v>
      </c>
      <c r="S56" s="179"/>
      <c r="T56" s="492" t="s">
        <v>171</v>
      </c>
      <c r="U56" s="493"/>
      <c r="V56" s="102">
        <f t="shared" ref="V56:BB56" si="96">SUM(V57:V62)</f>
        <v>196</v>
      </c>
      <c r="W56" s="102">
        <f t="shared" si="96"/>
        <v>111</v>
      </c>
      <c r="X56" s="102">
        <f t="shared" si="96"/>
        <v>85</v>
      </c>
      <c r="Y56" s="102">
        <f t="shared" si="96"/>
        <v>12</v>
      </c>
      <c r="Z56" s="102">
        <f t="shared" si="96"/>
        <v>0</v>
      </c>
      <c r="AA56" s="102">
        <f t="shared" si="96"/>
        <v>0</v>
      </c>
      <c r="AB56" s="102">
        <f t="shared" si="96"/>
        <v>0</v>
      </c>
      <c r="AC56" s="102">
        <f t="shared" si="96"/>
        <v>12</v>
      </c>
      <c r="AD56" s="102">
        <f t="shared" si="96"/>
        <v>3</v>
      </c>
      <c r="AE56" s="102">
        <f t="shared" si="96"/>
        <v>0</v>
      </c>
      <c r="AF56" s="102">
        <f t="shared" si="96"/>
        <v>0</v>
      </c>
      <c r="AG56" s="102">
        <f t="shared" si="96"/>
        <v>0</v>
      </c>
      <c r="AH56" s="102">
        <f t="shared" si="96"/>
        <v>0</v>
      </c>
      <c r="AI56" s="102">
        <f t="shared" si="96"/>
        <v>78</v>
      </c>
      <c r="AJ56" s="103">
        <f t="shared" si="96"/>
        <v>64</v>
      </c>
      <c r="AK56" s="102">
        <f t="shared" si="96"/>
        <v>0</v>
      </c>
      <c r="AL56" s="102">
        <f t="shared" si="96"/>
        <v>0</v>
      </c>
      <c r="AM56" s="102">
        <f t="shared" si="96"/>
        <v>10</v>
      </c>
      <c r="AN56" s="102">
        <f t="shared" si="96"/>
        <v>4</v>
      </c>
      <c r="AO56" s="102">
        <f t="shared" si="96"/>
        <v>0</v>
      </c>
      <c r="AP56" s="102">
        <f t="shared" si="96"/>
        <v>0</v>
      </c>
      <c r="AQ56" s="102">
        <f t="shared" si="96"/>
        <v>9</v>
      </c>
      <c r="AR56" s="102">
        <f t="shared" si="96"/>
        <v>4</v>
      </c>
      <c r="AS56" s="102">
        <f t="shared" si="96"/>
        <v>49</v>
      </c>
      <c r="AT56" s="102">
        <f t="shared" si="96"/>
        <v>32</v>
      </c>
      <c r="AU56" s="102">
        <f t="shared" si="96"/>
        <v>19</v>
      </c>
      <c r="AV56" s="102">
        <f t="shared" si="96"/>
        <v>13</v>
      </c>
      <c r="AW56" s="102">
        <f t="shared" si="96"/>
        <v>7</v>
      </c>
      <c r="AX56" s="102">
        <f t="shared" si="96"/>
        <v>6</v>
      </c>
      <c r="AY56" s="102">
        <f t="shared" si="96"/>
        <v>0</v>
      </c>
      <c r="AZ56" s="102">
        <f>SUM(AZ57:AZ62)</f>
        <v>0</v>
      </c>
      <c r="BA56" s="102">
        <f>SUM(BA57:BA62)</f>
        <v>12</v>
      </c>
      <c r="BB56" s="102">
        <f t="shared" si="96"/>
        <v>7</v>
      </c>
      <c r="BC56" s="266"/>
      <c r="BD56" s="492" t="s">
        <v>171</v>
      </c>
      <c r="BE56" s="493"/>
      <c r="BF56" s="103">
        <f t="shared" ref="BF56:BG56" si="97">SUM(BF57:BF62)</f>
        <v>20</v>
      </c>
      <c r="BG56" s="102">
        <f t="shared" si="97"/>
        <v>50</v>
      </c>
      <c r="BH56" s="24"/>
      <c r="BI56" s="55"/>
      <c r="BJ56" s="55"/>
      <c r="BK56" s="55"/>
      <c r="BL56" s="55"/>
      <c r="BM56" s="55"/>
      <c r="BN56" s="38"/>
    </row>
    <row r="57" spans="1:66" s="45" customFormat="1" ht="18" customHeight="1" x14ac:dyDescent="0.2">
      <c r="A57" s="109"/>
      <c r="B57" s="110" t="s">
        <v>58</v>
      </c>
      <c r="C57" s="257">
        <v>2</v>
      </c>
      <c r="D57" s="258">
        <v>2</v>
      </c>
      <c r="E57" s="261">
        <v>0</v>
      </c>
      <c r="F57" s="259">
        <v>11</v>
      </c>
      <c r="G57" s="259">
        <f t="shared" ref="G57:G62" si="98">SUM(H57:I57)</f>
        <v>213</v>
      </c>
      <c r="H57" s="259">
        <v>111</v>
      </c>
      <c r="I57" s="200">
        <v>102</v>
      </c>
      <c r="J57" s="200">
        <f t="shared" ref="J57:J62" si="99">SUM(K57:L57)</f>
        <v>71</v>
      </c>
      <c r="K57" s="200">
        <v>30</v>
      </c>
      <c r="L57" s="257">
        <v>41</v>
      </c>
      <c r="M57" s="259">
        <f t="shared" ref="M57:M62" si="100">SUM(N57:O57)</f>
        <v>68</v>
      </c>
      <c r="N57" s="259">
        <v>39</v>
      </c>
      <c r="O57" s="259">
        <v>29</v>
      </c>
      <c r="P57" s="259">
        <f t="shared" ref="P57:P62" si="101">SUM(Q57:R57)</f>
        <v>74</v>
      </c>
      <c r="Q57" s="259">
        <v>42</v>
      </c>
      <c r="R57" s="259">
        <v>32</v>
      </c>
      <c r="S57" s="170"/>
      <c r="T57" s="284"/>
      <c r="U57" s="110" t="s">
        <v>58</v>
      </c>
      <c r="V57" s="113">
        <f t="shared" ref="V57:V62" si="102">SUM(W57:X57)</f>
        <v>29</v>
      </c>
      <c r="W57" s="113">
        <v>16</v>
      </c>
      <c r="X57" s="113">
        <v>13</v>
      </c>
      <c r="Y57" s="113">
        <v>0</v>
      </c>
      <c r="Z57" s="261">
        <v>0</v>
      </c>
      <c r="AA57" s="261">
        <v>0</v>
      </c>
      <c r="AB57" s="261">
        <v>0</v>
      </c>
      <c r="AC57" s="113">
        <v>3</v>
      </c>
      <c r="AD57" s="261">
        <v>0</v>
      </c>
      <c r="AE57" s="261">
        <v>0</v>
      </c>
      <c r="AF57" s="261">
        <v>0</v>
      </c>
      <c r="AG57" s="261">
        <v>0</v>
      </c>
      <c r="AH57" s="261">
        <v>0</v>
      </c>
      <c r="AI57" s="113">
        <v>12</v>
      </c>
      <c r="AJ57" s="111">
        <v>11</v>
      </c>
      <c r="AK57" s="261">
        <v>0</v>
      </c>
      <c r="AL57" s="201">
        <v>0</v>
      </c>
      <c r="AM57" s="200">
        <v>1</v>
      </c>
      <c r="AN57" s="201">
        <v>1</v>
      </c>
      <c r="AO57" s="113">
        <v>0</v>
      </c>
      <c r="AP57" s="113">
        <v>0</v>
      </c>
      <c r="AQ57" s="113">
        <v>1</v>
      </c>
      <c r="AR57" s="113">
        <v>0</v>
      </c>
      <c r="AS57" s="113">
        <v>41</v>
      </c>
      <c r="AT57" s="113">
        <f t="shared" ref="AT57:AT62" si="103">SUM(AU57:AV57)</f>
        <v>4</v>
      </c>
      <c r="AU57" s="113">
        <v>4</v>
      </c>
      <c r="AV57" s="113">
        <v>0</v>
      </c>
      <c r="AW57" s="113">
        <v>1</v>
      </c>
      <c r="AX57" s="261">
        <v>0</v>
      </c>
      <c r="AY57" s="261">
        <v>0</v>
      </c>
      <c r="AZ57" s="201">
        <v>0</v>
      </c>
      <c r="BA57" s="112">
        <f t="shared" ref="BA57:BA62" si="104">AU57-AW57-AY57</f>
        <v>3</v>
      </c>
      <c r="BB57" s="113">
        <f t="shared" ref="BB57:BB62" si="105">AV57-AX57-AZ57</f>
        <v>0</v>
      </c>
      <c r="BC57" s="234"/>
      <c r="BD57" s="276"/>
      <c r="BE57" s="110" t="s">
        <v>58</v>
      </c>
      <c r="BF57" s="113">
        <v>3</v>
      </c>
      <c r="BG57" s="113">
        <v>5</v>
      </c>
      <c r="BH57" s="25"/>
      <c r="BI57" s="29"/>
      <c r="BJ57" s="29"/>
      <c r="BK57" s="26"/>
      <c r="BL57" s="29"/>
      <c r="BM57" s="29"/>
      <c r="BN57" s="47"/>
    </row>
    <row r="58" spans="1:66" s="43" customFormat="1" ht="18" customHeight="1" x14ac:dyDescent="0.2">
      <c r="A58" s="126"/>
      <c r="B58" s="96" t="s">
        <v>59</v>
      </c>
      <c r="C58" s="250">
        <v>3</v>
      </c>
      <c r="D58" s="247">
        <v>3</v>
      </c>
      <c r="E58" s="128">
        <v>0</v>
      </c>
      <c r="F58" s="247">
        <v>15</v>
      </c>
      <c r="G58" s="247">
        <f t="shared" si="98"/>
        <v>331</v>
      </c>
      <c r="H58" s="247">
        <v>195</v>
      </c>
      <c r="I58" s="183">
        <v>136</v>
      </c>
      <c r="J58" s="183">
        <f t="shared" si="99"/>
        <v>105</v>
      </c>
      <c r="K58" s="183">
        <v>67</v>
      </c>
      <c r="L58" s="183">
        <v>38</v>
      </c>
      <c r="M58" s="247">
        <f t="shared" si="100"/>
        <v>104</v>
      </c>
      <c r="N58" s="247">
        <v>54</v>
      </c>
      <c r="O58" s="247">
        <v>50</v>
      </c>
      <c r="P58" s="247">
        <f t="shared" si="101"/>
        <v>122</v>
      </c>
      <c r="Q58" s="247">
        <v>74</v>
      </c>
      <c r="R58" s="247">
        <v>48</v>
      </c>
      <c r="S58" s="170"/>
      <c r="T58" s="285"/>
      <c r="U58" s="96" t="s">
        <v>59</v>
      </c>
      <c r="V58" s="97">
        <f t="shared" si="102"/>
        <v>41</v>
      </c>
      <c r="W58" s="97">
        <v>23</v>
      </c>
      <c r="X58" s="97">
        <v>18</v>
      </c>
      <c r="Y58" s="97">
        <v>3</v>
      </c>
      <c r="Z58" s="128">
        <v>0</v>
      </c>
      <c r="AA58" s="128">
        <v>0</v>
      </c>
      <c r="AB58" s="128">
        <v>0</v>
      </c>
      <c r="AC58" s="97">
        <v>3</v>
      </c>
      <c r="AD58" s="128">
        <v>0</v>
      </c>
      <c r="AE58" s="128">
        <v>0</v>
      </c>
      <c r="AF58" s="128">
        <v>0</v>
      </c>
      <c r="AG58" s="128">
        <v>0</v>
      </c>
      <c r="AH58" s="128">
        <v>0</v>
      </c>
      <c r="AI58" s="97">
        <v>16</v>
      </c>
      <c r="AJ58" s="98">
        <v>13</v>
      </c>
      <c r="AK58" s="128">
        <v>0</v>
      </c>
      <c r="AL58" s="127">
        <v>0</v>
      </c>
      <c r="AM58" s="183">
        <v>2</v>
      </c>
      <c r="AN58" s="127">
        <v>1</v>
      </c>
      <c r="AO58" s="97">
        <v>0</v>
      </c>
      <c r="AP58" s="97">
        <v>0</v>
      </c>
      <c r="AQ58" s="97">
        <v>1</v>
      </c>
      <c r="AR58" s="97">
        <v>2</v>
      </c>
      <c r="AS58" s="128">
        <v>1</v>
      </c>
      <c r="AT58" s="97">
        <f t="shared" si="103"/>
        <v>7</v>
      </c>
      <c r="AU58" s="97">
        <v>6</v>
      </c>
      <c r="AV58" s="97">
        <v>1</v>
      </c>
      <c r="AW58" s="128">
        <v>3</v>
      </c>
      <c r="AX58" s="97">
        <v>1</v>
      </c>
      <c r="AY58" s="128">
        <v>0</v>
      </c>
      <c r="AZ58" s="128">
        <v>0</v>
      </c>
      <c r="BA58" s="97">
        <f t="shared" si="104"/>
        <v>3</v>
      </c>
      <c r="BB58" s="128">
        <f t="shared" si="105"/>
        <v>0</v>
      </c>
      <c r="BC58" s="249"/>
      <c r="BD58" s="254"/>
      <c r="BE58" s="96" t="s">
        <v>59</v>
      </c>
      <c r="BF58" s="97">
        <v>3</v>
      </c>
      <c r="BG58" s="97">
        <v>6</v>
      </c>
      <c r="BH58" s="25"/>
      <c r="BI58" s="29"/>
      <c r="BJ58" s="29"/>
      <c r="BK58" s="26"/>
      <c r="BL58" s="29"/>
      <c r="BM58" s="29"/>
      <c r="BN58" s="44"/>
    </row>
    <row r="59" spans="1:66" s="43" customFormat="1" ht="18" customHeight="1" x14ac:dyDescent="0.2">
      <c r="A59" s="126"/>
      <c r="B59" s="96" t="s">
        <v>60</v>
      </c>
      <c r="C59" s="250">
        <v>1</v>
      </c>
      <c r="D59" s="247">
        <v>1</v>
      </c>
      <c r="E59" s="128">
        <v>0</v>
      </c>
      <c r="F59" s="247">
        <v>5</v>
      </c>
      <c r="G59" s="247">
        <f t="shared" si="98"/>
        <v>106</v>
      </c>
      <c r="H59" s="247">
        <v>54</v>
      </c>
      <c r="I59" s="183">
        <v>52</v>
      </c>
      <c r="J59" s="183">
        <f t="shared" si="99"/>
        <v>30</v>
      </c>
      <c r="K59" s="183">
        <v>18</v>
      </c>
      <c r="L59" s="183">
        <v>12</v>
      </c>
      <c r="M59" s="247">
        <f t="shared" si="100"/>
        <v>39</v>
      </c>
      <c r="N59" s="247">
        <v>18</v>
      </c>
      <c r="O59" s="247">
        <v>21</v>
      </c>
      <c r="P59" s="247">
        <f t="shared" si="101"/>
        <v>37</v>
      </c>
      <c r="Q59" s="247">
        <v>18</v>
      </c>
      <c r="R59" s="247">
        <v>19</v>
      </c>
      <c r="S59" s="170"/>
      <c r="T59" s="285"/>
      <c r="U59" s="96" t="s">
        <v>60</v>
      </c>
      <c r="V59" s="97">
        <f t="shared" si="102"/>
        <v>13</v>
      </c>
      <c r="W59" s="97">
        <v>7</v>
      </c>
      <c r="X59" s="97">
        <v>6</v>
      </c>
      <c r="Y59" s="97">
        <v>1</v>
      </c>
      <c r="Z59" s="128">
        <v>0</v>
      </c>
      <c r="AA59" s="128">
        <v>0</v>
      </c>
      <c r="AB59" s="128">
        <v>0</v>
      </c>
      <c r="AC59" s="97">
        <v>1</v>
      </c>
      <c r="AD59" s="128">
        <v>0</v>
      </c>
      <c r="AE59" s="128">
        <v>0</v>
      </c>
      <c r="AF59" s="128">
        <v>0</v>
      </c>
      <c r="AG59" s="128">
        <v>0</v>
      </c>
      <c r="AH59" s="128">
        <v>0</v>
      </c>
      <c r="AI59" s="97">
        <v>5</v>
      </c>
      <c r="AJ59" s="98">
        <v>5</v>
      </c>
      <c r="AK59" s="128">
        <v>0</v>
      </c>
      <c r="AL59" s="127">
        <v>0</v>
      </c>
      <c r="AM59" s="183">
        <v>1</v>
      </c>
      <c r="AN59" s="127">
        <v>0</v>
      </c>
      <c r="AO59" s="97">
        <v>0</v>
      </c>
      <c r="AP59" s="127">
        <v>0</v>
      </c>
      <c r="AQ59" s="97">
        <v>0</v>
      </c>
      <c r="AR59" s="127">
        <v>0</v>
      </c>
      <c r="AS59" s="97">
        <v>3</v>
      </c>
      <c r="AT59" s="97">
        <f t="shared" si="103"/>
        <v>2</v>
      </c>
      <c r="AU59" s="97">
        <v>1</v>
      </c>
      <c r="AV59" s="97">
        <v>1</v>
      </c>
      <c r="AW59" s="128">
        <v>0</v>
      </c>
      <c r="AX59" s="97">
        <v>1</v>
      </c>
      <c r="AY59" s="128">
        <v>0</v>
      </c>
      <c r="AZ59" s="128">
        <v>0</v>
      </c>
      <c r="BA59" s="97">
        <f t="shared" si="104"/>
        <v>1</v>
      </c>
      <c r="BB59" s="128">
        <f t="shared" si="105"/>
        <v>0</v>
      </c>
      <c r="BC59" s="249"/>
      <c r="BD59" s="254"/>
      <c r="BE59" s="96" t="s">
        <v>60</v>
      </c>
      <c r="BF59" s="128">
        <v>2</v>
      </c>
      <c r="BG59" s="128">
        <v>5</v>
      </c>
      <c r="BH59" s="25"/>
      <c r="BI59" s="29"/>
      <c r="BJ59" s="29"/>
      <c r="BK59" s="26"/>
      <c r="BL59" s="29"/>
      <c r="BM59" s="29"/>
      <c r="BN59" s="44"/>
    </row>
    <row r="60" spans="1:66" s="43" customFormat="1" ht="18" customHeight="1" x14ac:dyDescent="0.2">
      <c r="A60" s="126"/>
      <c r="B60" s="96" t="s">
        <v>61</v>
      </c>
      <c r="C60" s="250">
        <v>4</v>
      </c>
      <c r="D60" s="247">
        <v>4</v>
      </c>
      <c r="E60" s="128">
        <v>0</v>
      </c>
      <c r="F60" s="247">
        <v>20</v>
      </c>
      <c r="G60" s="247">
        <f t="shared" si="98"/>
        <v>383</v>
      </c>
      <c r="H60" s="247">
        <v>190</v>
      </c>
      <c r="I60" s="183">
        <v>193</v>
      </c>
      <c r="J60" s="183">
        <f t="shared" si="99"/>
        <v>117</v>
      </c>
      <c r="K60" s="183">
        <v>47</v>
      </c>
      <c r="L60" s="183">
        <v>70</v>
      </c>
      <c r="M60" s="247">
        <f t="shared" si="100"/>
        <v>141</v>
      </c>
      <c r="N60" s="247">
        <v>72</v>
      </c>
      <c r="O60" s="247">
        <v>69</v>
      </c>
      <c r="P60" s="247">
        <f t="shared" si="101"/>
        <v>125</v>
      </c>
      <c r="Q60" s="247">
        <v>71</v>
      </c>
      <c r="R60" s="247">
        <v>54</v>
      </c>
      <c r="S60" s="170"/>
      <c r="T60" s="285"/>
      <c r="U60" s="96" t="s">
        <v>61</v>
      </c>
      <c r="V60" s="97">
        <f t="shared" si="102"/>
        <v>55</v>
      </c>
      <c r="W60" s="97">
        <v>35</v>
      </c>
      <c r="X60" s="97">
        <v>20</v>
      </c>
      <c r="Y60" s="97">
        <v>4</v>
      </c>
      <c r="Z60" s="128">
        <v>0</v>
      </c>
      <c r="AA60" s="128">
        <v>0</v>
      </c>
      <c r="AB60" s="128">
        <v>0</v>
      </c>
      <c r="AC60" s="97">
        <v>3</v>
      </c>
      <c r="AD60" s="128">
        <v>1</v>
      </c>
      <c r="AE60" s="128">
        <v>0</v>
      </c>
      <c r="AF60" s="128">
        <v>0</v>
      </c>
      <c r="AG60" s="128">
        <v>0</v>
      </c>
      <c r="AH60" s="128">
        <v>0</v>
      </c>
      <c r="AI60" s="97">
        <v>25</v>
      </c>
      <c r="AJ60" s="98">
        <v>14</v>
      </c>
      <c r="AK60" s="128">
        <v>0</v>
      </c>
      <c r="AL60" s="127">
        <v>0</v>
      </c>
      <c r="AM60" s="183">
        <v>3</v>
      </c>
      <c r="AN60" s="127">
        <v>1</v>
      </c>
      <c r="AO60" s="97">
        <v>0</v>
      </c>
      <c r="AP60" s="127">
        <v>0</v>
      </c>
      <c r="AQ60" s="97">
        <v>3</v>
      </c>
      <c r="AR60" s="127">
        <v>1</v>
      </c>
      <c r="AS60" s="127">
        <v>2</v>
      </c>
      <c r="AT60" s="97">
        <f t="shared" si="103"/>
        <v>8</v>
      </c>
      <c r="AU60" s="97">
        <v>3</v>
      </c>
      <c r="AV60" s="127">
        <v>5</v>
      </c>
      <c r="AW60" s="97">
        <v>1</v>
      </c>
      <c r="AX60" s="128">
        <v>3</v>
      </c>
      <c r="AY60" s="128">
        <v>0</v>
      </c>
      <c r="AZ60" s="128">
        <v>0</v>
      </c>
      <c r="BA60" s="97">
        <f t="shared" si="104"/>
        <v>2</v>
      </c>
      <c r="BB60" s="128">
        <f t="shared" si="105"/>
        <v>2</v>
      </c>
      <c r="BC60" s="249"/>
      <c r="BD60" s="254"/>
      <c r="BE60" s="96" t="s">
        <v>61</v>
      </c>
      <c r="BF60" s="128">
        <v>4</v>
      </c>
      <c r="BG60" s="128">
        <v>9</v>
      </c>
      <c r="BH60" s="27"/>
      <c r="BI60" s="29"/>
      <c r="BJ60" s="29"/>
      <c r="BK60" s="29"/>
      <c r="BL60" s="29"/>
      <c r="BM60" s="29"/>
      <c r="BN60" s="44"/>
    </row>
    <row r="61" spans="1:66" s="43" customFormat="1" ht="18" customHeight="1" x14ac:dyDescent="0.2">
      <c r="A61" s="126"/>
      <c r="B61" s="96" t="s">
        <v>62</v>
      </c>
      <c r="C61" s="250">
        <v>2</v>
      </c>
      <c r="D61" s="247">
        <v>2</v>
      </c>
      <c r="E61" s="128">
        <v>0</v>
      </c>
      <c r="F61" s="247">
        <v>16</v>
      </c>
      <c r="G61" s="247">
        <f t="shared" si="98"/>
        <v>278</v>
      </c>
      <c r="H61" s="247">
        <v>146</v>
      </c>
      <c r="I61" s="183">
        <v>132</v>
      </c>
      <c r="J61" s="183">
        <f t="shared" si="99"/>
        <v>94</v>
      </c>
      <c r="K61" s="183">
        <v>51</v>
      </c>
      <c r="L61" s="183">
        <v>43</v>
      </c>
      <c r="M61" s="247">
        <f t="shared" si="100"/>
        <v>87</v>
      </c>
      <c r="N61" s="247">
        <v>48</v>
      </c>
      <c r="O61" s="247">
        <v>39</v>
      </c>
      <c r="P61" s="247">
        <f t="shared" si="101"/>
        <v>97</v>
      </c>
      <c r="Q61" s="247">
        <v>47</v>
      </c>
      <c r="R61" s="247">
        <v>50</v>
      </c>
      <c r="S61" s="170"/>
      <c r="T61" s="285"/>
      <c r="U61" s="96" t="s">
        <v>62</v>
      </c>
      <c r="V61" s="97">
        <f t="shared" si="102"/>
        <v>38</v>
      </c>
      <c r="W61" s="97">
        <v>22</v>
      </c>
      <c r="X61" s="97">
        <v>16</v>
      </c>
      <c r="Y61" s="98">
        <v>2</v>
      </c>
      <c r="Z61" s="128">
        <v>0</v>
      </c>
      <c r="AA61" s="128">
        <v>0</v>
      </c>
      <c r="AB61" s="128">
        <v>0</v>
      </c>
      <c r="AC61" s="97">
        <v>2</v>
      </c>
      <c r="AD61" s="128">
        <v>0</v>
      </c>
      <c r="AE61" s="128">
        <v>0</v>
      </c>
      <c r="AF61" s="128">
        <v>0</v>
      </c>
      <c r="AG61" s="128">
        <v>0</v>
      </c>
      <c r="AH61" s="128">
        <v>0</v>
      </c>
      <c r="AI61" s="97">
        <v>14</v>
      </c>
      <c r="AJ61" s="98">
        <v>14</v>
      </c>
      <c r="AK61" s="128">
        <v>0</v>
      </c>
      <c r="AL61" s="127">
        <v>0</v>
      </c>
      <c r="AM61" s="183">
        <v>2</v>
      </c>
      <c r="AN61" s="127">
        <v>0</v>
      </c>
      <c r="AO61" s="127">
        <v>0</v>
      </c>
      <c r="AP61" s="97">
        <v>0</v>
      </c>
      <c r="AQ61" s="127">
        <v>4</v>
      </c>
      <c r="AR61" s="97">
        <v>0</v>
      </c>
      <c r="AS61" s="127">
        <v>0</v>
      </c>
      <c r="AT61" s="97">
        <f t="shared" si="103"/>
        <v>2</v>
      </c>
      <c r="AU61" s="97">
        <v>1</v>
      </c>
      <c r="AV61" s="97">
        <v>1</v>
      </c>
      <c r="AW61" s="97">
        <v>1</v>
      </c>
      <c r="AX61" s="128">
        <v>1</v>
      </c>
      <c r="AY61" s="128">
        <v>0</v>
      </c>
      <c r="AZ61" s="128">
        <v>0</v>
      </c>
      <c r="BA61" s="128">
        <f t="shared" si="104"/>
        <v>0</v>
      </c>
      <c r="BB61" s="97">
        <f t="shared" si="105"/>
        <v>0</v>
      </c>
      <c r="BC61" s="234"/>
      <c r="BD61" s="254"/>
      <c r="BE61" s="96" t="s">
        <v>62</v>
      </c>
      <c r="BF61" s="97">
        <v>6</v>
      </c>
      <c r="BG61" s="97">
        <v>23</v>
      </c>
      <c r="BH61" s="25"/>
      <c r="BI61" s="29"/>
      <c r="BJ61" s="29"/>
      <c r="BK61" s="26"/>
      <c r="BL61" s="29"/>
      <c r="BM61" s="29"/>
      <c r="BN61" s="44"/>
    </row>
    <row r="62" spans="1:66" s="46" customFormat="1" ht="18" customHeight="1" x14ac:dyDescent="0.2">
      <c r="A62" s="129"/>
      <c r="B62" s="130" t="s">
        <v>63</v>
      </c>
      <c r="C62" s="208">
        <v>2</v>
      </c>
      <c r="D62" s="286">
        <v>2</v>
      </c>
      <c r="E62" s="131">
        <v>0</v>
      </c>
      <c r="F62" s="286">
        <v>7</v>
      </c>
      <c r="G62" s="286">
        <f t="shared" si="98"/>
        <v>29</v>
      </c>
      <c r="H62" s="208">
        <v>12</v>
      </c>
      <c r="I62" s="208">
        <v>17</v>
      </c>
      <c r="J62" s="208">
        <f t="shared" si="99"/>
        <v>9</v>
      </c>
      <c r="K62" s="208">
        <v>3</v>
      </c>
      <c r="L62" s="208">
        <v>6</v>
      </c>
      <c r="M62" s="208">
        <f t="shared" si="100"/>
        <v>9</v>
      </c>
      <c r="N62" s="208">
        <v>4</v>
      </c>
      <c r="O62" s="208">
        <v>5</v>
      </c>
      <c r="P62" s="208">
        <f t="shared" si="101"/>
        <v>11</v>
      </c>
      <c r="Q62" s="208">
        <v>5</v>
      </c>
      <c r="R62" s="286">
        <v>6</v>
      </c>
      <c r="S62" s="170"/>
      <c r="T62" s="287"/>
      <c r="U62" s="130" t="s">
        <v>63</v>
      </c>
      <c r="V62" s="209">
        <f t="shared" si="102"/>
        <v>20</v>
      </c>
      <c r="W62" s="209">
        <v>8</v>
      </c>
      <c r="X62" s="209">
        <v>12</v>
      </c>
      <c r="Y62" s="209">
        <v>2</v>
      </c>
      <c r="Z62" s="132">
        <v>0</v>
      </c>
      <c r="AA62" s="132">
        <v>0</v>
      </c>
      <c r="AB62" s="132">
        <v>0</v>
      </c>
      <c r="AC62" s="209">
        <v>0</v>
      </c>
      <c r="AD62" s="132">
        <v>2</v>
      </c>
      <c r="AE62" s="132">
        <v>0</v>
      </c>
      <c r="AF62" s="132">
        <v>0</v>
      </c>
      <c r="AG62" s="132">
        <v>0</v>
      </c>
      <c r="AH62" s="132">
        <v>0</v>
      </c>
      <c r="AI62" s="209">
        <v>6</v>
      </c>
      <c r="AJ62" s="209">
        <v>7</v>
      </c>
      <c r="AK62" s="132">
        <v>0</v>
      </c>
      <c r="AL62" s="186">
        <v>0</v>
      </c>
      <c r="AM62" s="208">
        <v>1</v>
      </c>
      <c r="AN62" s="132">
        <v>1</v>
      </c>
      <c r="AO62" s="132">
        <v>0</v>
      </c>
      <c r="AP62" s="209">
        <v>0</v>
      </c>
      <c r="AQ62" s="132">
        <v>0</v>
      </c>
      <c r="AR62" s="209">
        <v>1</v>
      </c>
      <c r="AS62" s="132">
        <v>2</v>
      </c>
      <c r="AT62" s="209">
        <f t="shared" si="103"/>
        <v>9</v>
      </c>
      <c r="AU62" s="209">
        <v>4</v>
      </c>
      <c r="AV62" s="209">
        <v>5</v>
      </c>
      <c r="AW62" s="132">
        <v>1</v>
      </c>
      <c r="AX62" s="209">
        <v>0</v>
      </c>
      <c r="AY62" s="132">
        <v>0</v>
      </c>
      <c r="AZ62" s="132">
        <v>0</v>
      </c>
      <c r="BA62" s="209">
        <f t="shared" si="104"/>
        <v>3</v>
      </c>
      <c r="BB62" s="134">
        <f t="shared" si="105"/>
        <v>5</v>
      </c>
      <c r="BC62" s="234"/>
      <c r="BD62" s="288"/>
      <c r="BE62" s="130" t="s">
        <v>63</v>
      </c>
      <c r="BF62" s="132">
        <v>2</v>
      </c>
      <c r="BG62" s="131">
        <v>2</v>
      </c>
      <c r="BH62" s="25"/>
      <c r="BI62" s="29"/>
      <c r="BJ62" s="29"/>
      <c r="BK62" s="26"/>
      <c r="BL62" s="29"/>
      <c r="BM62" s="29"/>
      <c r="BN62" s="48"/>
    </row>
    <row r="63" spans="1:66" ht="15" customHeight="1" x14ac:dyDescent="0.2">
      <c r="A63" s="289" t="s">
        <v>339</v>
      </c>
      <c r="B63" s="290"/>
      <c r="C63" s="290"/>
      <c r="D63" s="290"/>
      <c r="E63" s="290"/>
      <c r="F63" s="290"/>
      <c r="G63" s="290"/>
      <c r="H63" s="290"/>
      <c r="I63" s="290"/>
      <c r="J63" s="290"/>
      <c r="K63" s="211"/>
      <c r="L63" s="211"/>
      <c r="M63" s="211"/>
      <c r="N63" s="211"/>
      <c r="O63" s="211"/>
      <c r="P63" s="211"/>
      <c r="Q63" s="211"/>
      <c r="R63" s="211"/>
      <c r="S63" s="77"/>
      <c r="T63" s="290" t="s">
        <v>339</v>
      </c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150"/>
      <c r="AL63" s="153"/>
      <c r="AM63" s="211"/>
      <c r="AN63" s="211"/>
      <c r="AO63" s="211"/>
      <c r="AP63" s="211"/>
      <c r="AQ63" s="291"/>
      <c r="AR63" s="29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82"/>
      <c r="BD63" s="290" t="s">
        <v>343</v>
      </c>
      <c r="BE63" s="211"/>
      <c r="BF63" s="211"/>
      <c r="BG63" s="211"/>
      <c r="BH63" s="68"/>
      <c r="BI63" s="68"/>
      <c r="BJ63" s="68"/>
      <c r="BK63" s="68"/>
      <c r="BL63" s="68"/>
      <c r="BM63" s="2"/>
    </row>
    <row r="64" spans="1:66" ht="13.5" x14ac:dyDescent="0.2">
      <c r="A64" s="13"/>
      <c r="C64" s="5"/>
      <c r="D64" s="5"/>
      <c r="AQ64" s="65"/>
      <c r="AR64" s="65"/>
      <c r="BE64" s="2"/>
    </row>
  </sheetData>
  <mergeCells count="56">
    <mergeCell ref="Q3:R3"/>
    <mergeCell ref="BA2:BB2"/>
    <mergeCell ref="A9:B9"/>
    <mergeCell ref="A25:B25"/>
    <mergeCell ref="A30:B30"/>
    <mergeCell ref="T25:U25"/>
    <mergeCell ref="T30:U30"/>
    <mergeCell ref="T24:U24"/>
    <mergeCell ref="T9:U9"/>
    <mergeCell ref="A24:B24"/>
    <mergeCell ref="A7:B7"/>
    <mergeCell ref="A8:B8"/>
    <mergeCell ref="AW4:AZ4"/>
    <mergeCell ref="A5:B5"/>
    <mergeCell ref="C5:C6"/>
    <mergeCell ref="BD43:BE43"/>
    <mergeCell ref="BD51:BE51"/>
    <mergeCell ref="BD56:BE56"/>
    <mergeCell ref="A56:B56"/>
    <mergeCell ref="A33:B33"/>
    <mergeCell ref="A35:B35"/>
    <mergeCell ref="A39:B39"/>
    <mergeCell ref="A43:B43"/>
    <mergeCell ref="A51:B51"/>
    <mergeCell ref="T51:U51"/>
    <mergeCell ref="T56:U56"/>
    <mergeCell ref="T33:U33"/>
    <mergeCell ref="T35:U35"/>
    <mergeCell ref="T39:U39"/>
    <mergeCell ref="T43:U43"/>
    <mergeCell ref="BD35:BE35"/>
    <mergeCell ref="BD39:BE39"/>
    <mergeCell ref="AA5:AB5"/>
    <mergeCell ref="AE5:AF5"/>
    <mergeCell ref="AG5:AH5"/>
    <mergeCell ref="BD9:BE9"/>
    <mergeCell ref="BD24:BE24"/>
    <mergeCell ref="BD25:BE25"/>
    <mergeCell ref="BD30:BE30"/>
    <mergeCell ref="BD33:BE33"/>
    <mergeCell ref="AW5:AX5"/>
    <mergeCell ref="AY5:AZ5"/>
    <mergeCell ref="BD5:BE5"/>
    <mergeCell ref="BG4:BG6"/>
    <mergeCell ref="AO5:AP5"/>
    <mergeCell ref="AT4:AV5"/>
    <mergeCell ref="T3:U6"/>
    <mergeCell ref="AT3:BB3"/>
    <mergeCell ref="AK5:AL5"/>
    <mergeCell ref="AM5:AN5"/>
    <mergeCell ref="BA4:BB5"/>
    <mergeCell ref="T7:U7"/>
    <mergeCell ref="T8:U8"/>
    <mergeCell ref="BD7:BE7"/>
    <mergeCell ref="BD8:BE8"/>
    <mergeCell ref="BF4:BF6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9" scale="76" firstPageNumber="34" orientation="portrait" useFirstPageNumber="1" r:id="rId1"/>
  <headerFooter alignWithMargins="0">
    <oddHeader>&amp;L&amp;10
　&amp;11中　学　校&amp;R&amp;11
中　学　校　　</oddHeader>
    <oddFooter>&amp;C-&amp;P--</oddFooter>
  </headerFooter>
  <ignoredErrors>
    <ignoredError sqref="J5 AP6 AM6 AP3:AP4 AO6 AO3:AO4 M4:Z6 AA6 AA3:AA4 AB3:AD6 AE6 AE3:AE4 AF3:AF6 AG6 AG3:AG4 AH3:AJ6 AW6 AK3:AK4 AN6 AN3:AN4 AL3:AL6 AM3:AM4 AQ3:AV6 AX3:BB6 AW3:AW4 M3:Q3 S3:Z3" numberStoredAsText="1"/>
    <ignoredError sqref="BA30:BB30 BA33:BB33 BA35:BB35 BA39:BB39 BA43:BB43 BA51:BB51 BA56:BB56 G30 G39 J39:J43 J30:P30 J51:P51 K39:P39 G51:G56 G43 G40 G41 G42 J33:P35 J31 M31 J32 M32 J38 J36 M36 J37 M37 M38 K43:P43 M40 M41 M42 J44 M44 J45 M45 J46 M46 J47 M47 J48 M48 J49 M49 J50 M50 J56:P56 J52 M52 J53 M53 J54 M54 J55 M55 P31 P32 P36 P37 P38 P41 P40 P42 P44 P45 P46 P47 P48 P49 P50 P52 P53 P54 P55" formula="1"/>
    <ignoredError sqref="W24:AH25 AT29 AU24:AZ25 AT22:AT25 AT10:AT12 V22:V29 V10 V44:V50 V57:V62 AT62 AU30:AZ30 W30:AH30 W33:AH35 W39:AH39 W43:AH43 W51:AH51 W56:AH56 AT26 AT27 AU33:AZ35 AU39:AZ39 AU43:AZ43 AU51:AZ51 AU56:AZ56 AT57 AT58 AT59 AT60 AT61 AT28 AT14:AT21 V16:V18 V12 V14 V20:V21 C30:C34 C36:C38 BG35" formulaRange="1"/>
    <ignoredError sqref="V30:V43 V51:V56 AT30:AT56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 codeName="Sheet4">
    <tabColor rgb="FFCCFFCC"/>
    <pageSetUpPr fitToPage="1"/>
  </sheetPr>
  <dimension ref="A1:BT65"/>
  <sheetViews>
    <sheetView showGridLines="0" zoomScale="75" zoomScaleNormal="75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0.69921875" defaultRowHeight="27" customHeight="1" x14ac:dyDescent="0.2"/>
  <cols>
    <col min="1" max="1" width="3.19921875" style="71" customWidth="1"/>
    <col min="2" max="2" width="11.69921875" style="71" customWidth="1"/>
    <col min="3" max="10" width="5.796875" style="71" customWidth="1"/>
    <col min="11" max="11" width="10" style="71" customWidth="1"/>
    <col min="12" max="17" width="9.5" style="71" customWidth="1"/>
    <col min="18" max="18" width="8.19921875" style="71" customWidth="1"/>
    <col min="19" max="24" width="6.5" style="71" customWidth="1"/>
    <col min="25" max="16384" width="10.69921875" style="71"/>
  </cols>
  <sheetData>
    <row r="1" spans="1:72" s="3" customFormat="1" ht="18.75" customHeight="1" x14ac:dyDescent="0.2">
      <c r="C1" s="15"/>
      <c r="E1" s="14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64"/>
      <c r="BM1" s="71"/>
      <c r="BN1" s="71"/>
      <c r="BO1" s="71"/>
      <c r="BP1" s="71"/>
      <c r="BQ1" s="71"/>
      <c r="BR1" s="71"/>
      <c r="BS1" s="71"/>
      <c r="BT1" s="71"/>
    </row>
    <row r="2" spans="1:72" ht="18.75" customHeight="1" x14ac:dyDescent="0.2">
      <c r="A2" s="78" t="s">
        <v>326</v>
      </c>
      <c r="B2" s="79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17"/>
      <c r="Z2" s="17"/>
      <c r="AA2" s="17"/>
      <c r="AB2" s="17"/>
      <c r="AC2" s="17"/>
      <c r="AD2" s="17"/>
      <c r="AE2" s="17"/>
      <c r="AF2" s="17"/>
      <c r="AG2" s="17"/>
    </row>
    <row r="3" spans="1:72" ht="18.75" customHeight="1" x14ac:dyDescent="0.2">
      <c r="A3" s="80" t="s">
        <v>69</v>
      </c>
      <c r="B3" s="81"/>
      <c r="C3" s="82"/>
      <c r="D3" s="82"/>
      <c r="E3" s="82"/>
      <c r="F3" s="82"/>
      <c r="G3" s="82"/>
      <c r="H3" s="82"/>
      <c r="I3" s="82"/>
      <c r="J3" s="82"/>
      <c r="K3" s="308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445" t="s">
        <v>70</v>
      </c>
      <c r="X3" s="499"/>
      <c r="Y3" s="17"/>
      <c r="Z3" s="17"/>
      <c r="AA3" s="17"/>
      <c r="AB3" s="17"/>
      <c r="AC3" s="17"/>
      <c r="AD3" s="17"/>
      <c r="AE3" s="17"/>
      <c r="AF3" s="17"/>
      <c r="AG3" s="17"/>
    </row>
    <row r="4" spans="1:72" ht="18.75" customHeight="1" x14ac:dyDescent="0.2">
      <c r="A4" s="446" t="s">
        <v>154</v>
      </c>
      <c r="B4" s="491"/>
      <c r="C4" s="87"/>
      <c r="D4" s="218" t="s">
        <v>71</v>
      </c>
      <c r="E4" s="85"/>
      <c r="F4" s="218" t="s">
        <v>72</v>
      </c>
      <c r="G4" s="85"/>
      <c r="H4" s="85" t="s">
        <v>73</v>
      </c>
      <c r="I4" s="85"/>
      <c r="J4" s="85"/>
      <c r="K4" s="309"/>
      <c r="L4" s="148"/>
      <c r="M4" s="148" t="s">
        <v>159</v>
      </c>
      <c r="N4" s="148"/>
      <c r="O4" s="148"/>
      <c r="P4" s="148" t="s">
        <v>160</v>
      </c>
      <c r="Q4" s="148"/>
      <c r="R4" s="148"/>
      <c r="S4" s="148"/>
      <c r="T4" s="148" t="s">
        <v>161</v>
      </c>
      <c r="U4" s="148"/>
      <c r="V4" s="148"/>
      <c r="W4" s="148"/>
      <c r="X4" s="149"/>
      <c r="Y4" s="30"/>
      <c r="Z4" s="17"/>
      <c r="AA4" s="17"/>
      <c r="AB4" s="17"/>
      <c r="AC4" s="17"/>
      <c r="AD4" s="17"/>
      <c r="AE4" s="17"/>
      <c r="AF4" s="17"/>
      <c r="AG4" s="17"/>
    </row>
    <row r="5" spans="1:72" ht="18.75" customHeight="1" x14ac:dyDescent="0.2">
      <c r="A5" s="463"/>
      <c r="B5" s="464"/>
      <c r="C5" s="468" t="s">
        <v>105</v>
      </c>
      <c r="D5" s="486"/>
      <c r="E5" s="486"/>
      <c r="F5" s="469"/>
      <c r="G5" s="468" t="s">
        <v>276</v>
      </c>
      <c r="H5" s="486"/>
      <c r="I5" s="486"/>
      <c r="J5" s="469"/>
      <c r="K5" s="204" t="s">
        <v>74</v>
      </c>
      <c r="L5" s="470" t="s">
        <v>31</v>
      </c>
      <c r="M5" s="470" t="s">
        <v>32</v>
      </c>
      <c r="N5" s="468" t="s">
        <v>230</v>
      </c>
      <c r="O5" s="486"/>
      <c r="P5" s="486"/>
      <c r="Q5" s="469"/>
      <c r="R5" s="468" t="s">
        <v>231</v>
      </c>
      <c r="S5" s="486"/>
      <c r="T5" s="486"/>
      <c r="U5" s="486"/>
      <c r="V5" s="469"/>
      <c r="W5" s="161" t="s">
        <v>75</v>
      </c>
      <c r="X5" s="162" t="s">
        <v>76</v>
      </c>
      <c r="Y5" s="30"/>
      <c r="Z5" s="17"/>
      <c r="AA5" s="17"/>
      <c r="AB5" s="17"/>
      <c r="AC5" s="17"/>
      <c r="AD5" s="17"/>
      <c r="AE5" s="17"/>
      <c r="AF5" s="17"/>
      <c r="AG5" s="17"/>
    </row>
    <row r="6" spans="1:72" ht="18.75" customHeight="1" x14ac:dyDescent="0.2">
      <c r="A6" s="500"/>
      <c r="B6" s="501"/>
      <c r="C6" s="89" t="s">
        <v>13</v>
      </c>
      <c r="D6" s="89" t="s">
        <v>81</v>
      </c>
      <c r="E6" s="89" t="s">
        <v>82</v>
      </c>
      <c r="F6" s="89" t="s">
        <v>83</v>
      </c>
      <c r="G6" s="89" t="s">
        <v>13</v>
      </c>
      <c r="H6" s="89" t="s">
        <v>81</v>
      </c>
      <c r="I6" s="89" t="s">
        <v>82</v>
      </c>
      <c r="J6" s="89" t="s">
        <v>83</v>
      </c>
      <c r="K6" s="311" t="s">
        <v>84</v>
      </c>
      <c r="L6" s="502"/>
      <c r="M6" s="502"/>
      <c r="N6" s="89" t="s">
        <v>85</v>
      </c>
      <c r="O6" s="89" t="s">
        <v>86</v>
      </c>
      <c r="P6" s="89" t="s">
        <v>87</v>
      </c>
      <c r="Q6" s="90" t="s">
        <v>88</v>
      </c>
      <c r="R6" s="89" t="s">
        <v>89</v>
      </c>
      <c r="S6" s="89" t="s">
        <v>86</v>
      </c>
      <c r="T6" s="89" t="s">
        <v>87</v>
      </c>
      <c r="U6" s="89" t="s">
        <v>88</v>
      </c>
      <c r="V6" s="89" t="s">
        <v>90</v>
      </c>
      <c r="W6" s="89" t="s">
        <v>91</v>
      </c>
      <c r="X6" s="312"/>
      <c r="Y6" s="30"/>
      <c r="Z6" s="17"/>
      <c r="AA6" s="17"/>
      <c r="AB6" s="17"/>
      <c r="AC6" s="17"/>
      <c r="AD6" s="17"/>
      <c r="AE6" s="17"/>
      <c r="AF6" s="17"/>
      <c r="AG6" s="17"/>
    </row>
    <row r="7" spans="1:72" ht="18.75" customHeight="1" x14ac:dyDescent="0.2">
      <c r="A7" s="446" t="s">
        <v>354</v>
      </c>
      <c r="B7" s="459"/>
      <c r="C7" s="313">
        <v>76</v>
      </c>
      <c r="D7" s="313">
        <v>67</v>
      </c>
      <c r="E7" s="313">
        <v>3</v>
      </c>
      <c r="F7" s="313">
        <v>6</v>
      </c>
      <c r="G7" s="313">
        <v>4</v>
      </c>
      <c r="H7" s="313">
        <v>4</v>
      </c>
      <c r="I7" s="313">
        <v>0</v>
      </c>
      <c r="J7" s="313">
        <v>0</v>
      </c>
      <c r="K7" s="313">
        <v>33653</v>
      </c>
      <c r="L7" s="313">
        <v>17214</v>
      </c>
      <c r="M7" s="173">
        <v>16439</v>
      </c>
      <c r="N7" s="313">
        <v>32557</v>
      </c>
      <c r="O7" s="313">
        <v>10548</v>
      </c>
      <c r="P7" s="313">
        <v>10849</v>
      </c>
      <c r="Q7" s="173">
        <v>11160</v>
      </c>
      <c r="R7" s="313">
        <v>865</v>
      </c>
      <c r="S7" s="313">
        <v>271</v>
      </c>
      <c r="T7" s="313">
        <v>247</v>
      </c>
      <c r="U7" s="313">
        <v>261</v>
      </c>
      <c r="V7" s="313">
        <v>86</v>
      </c>
      <c r="W7" s="313">
        <v>231</v>
      </c>
      <c r="X7" s="173">
        <v>0</v>
      </c>
      <c r="Y7" s="31"/>
    </row>
    <row r="8" spans="1:72" ht="18.75" customHeight="1" x14ac:dyDescent="0.2">
      <c r="A8" s="457" t="s">
        <v>355</v>
      </c>
      <c r="B8" s="460"/>
      <c r="C8" s="294">
        <f>SUM(C20+C9)</f>
        <v>77</v>
      </c>
      <c r="D8" s="294">
        <f t="shared" ref="D8:X8" si="0">SUM(D20+D9)</f>
        <v>68</v>
      </c>
      <c r="E8" s="294">
        <f t="shared" si="0"/>
        <v>3</v>
      </c>
      <c r="F8" s="294">
        <f t="shared" si="0"/>
        <v>6</v>
      </c>
      <c r="G8" s="294">
        <f t="shared" si="0"/>
        <v>4</v>
      </c>
      <c r="H8" s="294">
        <f t="shared" si="0"/>
        <v>4</v>
      </c>
      <c r="I8" s="294">
        <f t="shared" si="0"/>
        <v>0</v>
      </c>
      <c r="J8" s="294">
        <f t="shared" si="0"/>
        <v>0</v>
      </c>
      <c r="K8" s="294">
        <f>SUM(K20+K9)</f>
        <v>32155</v>
      </c>
      <c r="L8" s="294">
        <f t="shared" si="0"/>
        <v>16439</v>
      </c>
      <c r="M8" s="177">
        <f t="shared" si="0"/>
        <v>15716</v>
      </c>
      <c r="N8" s="294">
        <f>SUM(N20+N9)</f>
        <v>31062</v>
      </c>
      <c r="O8" s="294">
        <f>SUM(O20+O9)</f>
        <v>10096</v>
      </c>
      <c r="P8" s="294">
        <f t="shared" si="0"/>
        <v>10349</v>
      </c>
      <c r="Q8" s="177">
        <f t="shared" si="0"/>
        <v>10617</v>
      </c>
      <c r="R8" s="294">
        <f>SUM(R20+R9)</f>
        <v>878</v>
      </c>
      <c r="S8" s="294">
        <f t="shared" si="0"/>
        <v>284</v>
      </c>
      <c r="T8" s="294">
        <f t="shared" si="0"/>
        <v>264</v>
      </c>
      <c r="U8" s="294">
        <f t="shared" si="0"/>
        <v>227</v>
      </c>
      <c r="V8" s="294">
        <f t="shared" si="0"/>
        <v>103</v>
      </c>
      <c r="W8" s="294">
        <f t="shared" si="0"/>
        <v>215</v>
      </c>
      <c r="X8" s="177">
        <f t="shared" si="0"/>
        <v>0</v>
      </c>
      <c r="Y8" s="30"/>
    </row>
    <row r="9" spans="1:72" ht="18.75" customHeight="1" x14ac:dyDescent="0.2">
      <c r="A9" s="450" t="s">
        <v>232</v>
      </c>
      <c r="B9" s="455"/>
      <c r="C9" s="93">
        <f>SUM(C10:C19)</f>
        <v>58</v>
      </c>
      <c r="D9" s="93">
        <f t="shared" ref="D9:X9" si="1">SUM(D10:D19)</f>
        <v>49</v>
      </c>
      <c r="E9" s="93">
        <f t="shared" si="1"/>
        <v>3</v>
      </c>
      <c r="F9" s="93">
        <f t="shared" si="1"/>
        <v>6</v>
      </c>
      <c r="G9" s="93">
        <f t="shared" si="1"/>
        <v>1</v>
      </c>
      <c r="H9" s="93">
        <f t="shared" si="1"/>
        <v>1</v>
      </c>
      <c r="I9" s="93">
        <f t="shared" si="1"/>
        <v>0</v>
      </c>
      <c r="J9" s="93">
        <f t="shared" si="1"/>
        <v>0</v>
      </c>
      <c r="K9" s="93">
        <f t="shared" si="1"/>
        <v>29754</v>
      </c>
      <c r="L9" s="93">
        <f t="shared" si="1"/>
        <v>15242</v>
      </c>
      <c r="M9" s="94">
        <f t="shared" si="1"/>
        <v>14512</v>
      </c>
      <c r="N9" s="93">
        <f t="shared" si="1"/>
        <v>28661</v>
      </c>
      <c r="O9" s="93">
        <f t="shared" si="1"/>
        <v>9431</v>
      </c>
      <c r="P9" s="93">
        <f t="shared" si="1"/>
        <v>9522</v>
      </c>
      <c r="Q9" s="94">
        <f t="shared" si="1"/>
        <v>9708</v>
      </c>
      <c r="R9" s="93">
        <f t="shared" si="1"/>
        <v>878</v>
      </c>
      <c r="S9" s="93">
        <f t="shared" si="1"/>
        <v>284</v>
      </c>
      <c r="T9" s="93">
        <f t="shared" si="1"/>
        <v>264</v>
      </c>
      <c r="U9" s="93">
        <f t="shared" si="1"/>
        <v>227</v>
      </c>
      <c r="V9" s="93">
        <f t="shared" si="1"/>
        <v>103</v>
      </c>
      <c r="W9" s="230">
        <f t="shared" si="1"/>
        <v>215</v>
      </c>
      <c r="X9" s="94">
        <f t="shared" si="1"/>
        <v>0</v>
      </c>
      <c r="Y9" s="30"/>
    </row>
    <row r="10" spans="1:72" s="69" customFormat="1" ht="17.25" customHeight="1" x14ac:dyDescent="0.2">
      <c r="A10" s="99"/>
      <c r="B10" s="96" t="s">
        <v>35</v>
      </c>
      <c r="C10" s="98">
        <f>SUM(D10:F10)</f>
        <v>13</v>
      </c>
      <c r="D10" s="98">
        <v>11</v>
      </c>
      <c r="E10" s="127">
        <v>1</v>
      </c>
      <c r="F10" s="98">
        <v>1</v>
      </c>
      <c r="G10" s="127">
        <f>SUM(H10:J10)</f>
        <v>0</v>
      </c>
      <c r="H10" s="127">
        <v>0</v>
      </c>
      <c r="I10" s="127">
        <v>0</v>
      </c>
      <c r="J10" s="127">
        <v>0</v>
      </c>
      <c r="K10" s="98">
        <f>SUM(L10:M10)</f>
        <v>8108</v>
      </c>
      <c r="L10" s="98">
        <v>4277</v>
      </c>
      <c r="M10" s="98">
        <v>3831</v>
      </c>
      <c r="N10" s="98">
        <f t="shared" ref="N10:N19" si="2">SUM(O10:Q10)</f>
        <v>7781</v>
      </c>
      <c r="O10" s="98">
        <v>2608</v>
      </c>
      <c r="P10" s="98">
        <v>2539</v>
      </c>
      <c r="Q10" s="98">
        <v>2634</v>
      </c>
      <c r="R10" s="98">
        <f>SUM(S10:V10)</f>
        <v>290</v>
      </c>
      <c r="S10" s="98">
        <v>85</v>
      </c>
      <c r="T10" s="98">
        <v>79</v>
      </c>
      <c r="U10" s="98">
        <v>67</v>
      </c>
      <c r="V10" s="98">
        <v>59</v>
      </c>
      <c r="W10" s="437">
        <v>37</v>
      </c>
      <c r="X10" s="127">
        <v>0</v>
      </c>
      <c r="Y10" s="30"/>
    </row>
    <row r="11" spans="1:72" s="69" customFormat="1" ht="17.25" customHeight="1" x14ac:dyDescent="0.2">
      <c r="A11" s="99"/>
      <c r="B11" s="96" t="s">
        <v>37</v>
      </c>
      <c r="C11" s="98">
        <f t="shared" ref="C11:C19" si="3">SUM(D11:F11)</f>
        <v>9</v>
      </c>
      <c r="D11" s="98">
        <v>8</v>
      </c>
      <c r="E11" s="127">
        <v>0</v>
      </c>
      <c r="F11" s="98">
        <v>1</v>
      </c>
      <c r="G11" s="127">
        <f t="shared" ref="G11:G19" si="4">SUM(H11:J11)</f>
        <v>0</v>
      </c>
      <c r="H11" s="127">
        <v>0</v>
      </c>
      <c r="I11" s="127">
        <v>0</v>
      </c>
      <c r="J11" s="127">
        <v>0</v>
      </c>
      <c r="K11" s="98">
        <f t="shared" ref="K11:K13" si="5">SUM(L11:M11)</f>
        <v>5710</v>
      </c>
      <c r="L11" s="98">
        <v>2949</v>
      </c>
      <c r="M11" s="98">
        <v>2761</v>
      </c>
      <c r="N11" s="98">
        <f t="shared" si="2"/>
        <v>5691</v>
      </c>
      <c r="O11" s="98">
        <v>1906</v>
      </c>
      <c r="P11" s="98">
        <v>1883</v>
      </c>
      <c r="Q11" s="98">
        <v>1902</v>
      </c>
      <c r="R11" s="98">
        <f t="shared" ref="R11:R13" si="6">SUM(S11:V11)</f>
        <v>19</v>
      </c>
      <c r="S11" s="98">
        <v>2</v>
      </c>
      <c r="T11" s="98">
        <v>5</v>
      </c>
      <c r="U11" s="98">
        <v>5</v>
      </c>
      <c r="V11" s="98">
        <v>7</v>
      </c>
      <c r="W11" s="315">
        <v>0</v>
      </c>
      <c r="X11" s="127">
        <v>0</v>
      </c>
      <c r="Y11" s="30"/>
    </row>
    <row r="12" spans="1:72" s="69" customFormat="1" ht="17.25" customHeight="1" x14ac:dyDescent="0.2">
      <c r="A12" s="99"/>
      <c r="B12" s="96" t="s">
        <v>38</v>
      </c>
      <c r="C12" s="98">
        <f t="shared" si="3"/>
        <v>14</v>
      </c>
      <c r="D12" s="98">
        <v>12</v>
      </c>
      <c r="E12" s="127">
        <v>1</v>
      </c>
      <c r="F12" s="98">
        <v>1</v>
      </c>
      <c r="G12" s="127">
        <f t="shared" si="4"/>
        <v>0</v>
      </c>
      <c r="H12" s="127">
        <v>0</v>
      </c>
      <c r="I12" s="127">
        <v>0</v>
      </c>
      <c r="J12" s="127">
        <v>0</v>
      </c>
      <c r="K12" s="98">
        <f t="shared" si="5"/>
        <v>7512</v>
      </c>
      <c r="L12" s="98">
        <v>3739</v>
      </c>
      <c r="M12" s="98">
        <v>3773</v>
      </c>
      <c r="N12" s="98">
        <f t="shared" si="2"/>
        <v>7179</v>
      </c>
      <c r="O12" s="98">
        <v>2375</v>
      </c>
      <c r="P12" s="98">
        <v>2429</v>
      </c>
      <c r="Q12" s="98">
        <v>2375</v>
      </c>
      <c r="R12" s="98">
        <f t="shared" si="6"/>
        <v>233</v>
      </c>
      <c r="S12" s="98">
        <v>78</v>
      </c>
      <c r="T12" s="98">
        <v>67</v>
      </c>
      <c r="U12" s="98">
        <v>76</v>
      </c>
      <c r="V12" s="98">
        <v>12</v>
      </c>
      <c r="W12" s="438">
        <v>100</v>
      </c>
      <c r="X12" s="127">
        <v>0</v>
      </c>
      <c r="Y12" s="30"/>
    </row>
    <row r="13" spans="1:72" s="69" customFormat="1" ht="17.25" customHeight="1" x14ac:dyDescent="0.2">
      <c r="A13" s="99"/>
      <c r="B13" s="96" t="s">
        <v>39</v>
      </c>
      <c r="C13" s="98">
        <f t="shared" si="3"/>
        <v>3</v>
      </c>
      <c r="D13" s="98">
        <v>3</v>
      </c>
      <c r="E13" s="127">
        <v>0</v>
      </c>
      <c r="F13" s="98">
        <v>0</v>
      </c>
      <c r="G13" s="127">
        <f t="shared" si="4"/>
        <v>0</v>
      </c>
      <c r="H13" s="127">
        <v>0</v>
      </c>
      <c r="I13" s="127">
        <v>0</v>
      </c>
      <c r="J13" s="127">
        <v>0</v>
      </c>
      <c r="K13" s="98">
        <f t="shared" si="5"/>
        <v>802</v>
      </c>
      <c r="L13" s="98">
        <v>256</v>
      </c>
      <c r="M13" s="98">
        <v>546</v>
      </c>
      <c r="N13" s="98">
        <f t="shared" si="2"/>
        <v>724</v>
      </c>
      <c r="O13" s="98">
        <v>198</v>
      </c>
      <c r="P13" s="98">
        <v>238</v>
      </c>
      <c r="Q13" s="98">
        <v>288</v>
      </c>
      <c r="R13" s="98">
        <f t="shared" si="6"/>
        <v>0</v>
      </c>
      <c r="S13" s="98">
        <v>0</v>
      </c>
      <c r="T13" s="98">
        <v>0</v>
      </c>
      <c r="U13" s="98">
        <v>0</v>
      </c>
      <c r="V13" s="98">
        <v>0</v>
      </c>
      <c r="W13" s="437">
        <v>78</v>
      </c>
      <c r="X13" s="127">
        <v>0</v>
      </c>
      <c r="Y13" s="30"/>
    </row>
    <row r="14" spans="1:72" s="69" customFormat="1" ht="17.25" customHeight="1" x14ac:dyDescent="0.2">
      <c r="A14" s="99"/>
      <c r="B14" s="96" t="s">
        <v>40</v>
      </c>
      <c r="C14" s="98">
        <f t="shared" si="3"/>
        <v>6</v>
      </c>
      <c r="D14" s="98">
        <v>5</v>
      </c>
      <c r="E14" s="127">
        <v>0</v>
      </c>
      <c r="F14" s="127">
        <v>1</v>
      </c>
      <c r="G14" s="127">
        <f t="shared" si="4"/>
        <v>0</v>
      </c>
      <c r="H14" s="127">
        <v>0</v>
      </c>
      <c r="I14" s="127">
        <v>0</v>
      </c>
      <c r="J14" s="127">
        <v>0</v>
      </c>
      <c r="K14" s="98">
        <f t="shared" ref="K14:K19" si="7">SUM(L14:M14)</f>
        <v>2149</v>
      </c>
      <c r="L14" s="98">
        <v>1130</v>
      </c>
      <c r="M14" s="98">
        <v>1019</v>
      </c>
      <c r="N14" s="98">
        <f t="shared" si="2"/>
        <v>2126</v>
      </c>
      <c r="O14" s="98">
        <v>701</v>
      </c>
      <c r="P14" s="98">
        <v>692</v>
      </c>
      <c r="Q14" s="98">
        <v>733</v>
      </c>
      <c r="R14" s="127">
        <f t="shared" ref="R14:R19" si="8">SUM(S14:V14)</f>
        <v>23</v>
      </c>
      <c r="S14" s="127">
        <v>12</v>
      </c>
      <c r="T14" s="127">
        <v>6</v>
      </c>
      <c r="U14" s="127">
        <v>5</v>
      </c>
      <c r="V14" s="127">
        <v>0</v>
      </c>
      <c r="W14" s="127">
        <v>0</v>
      </c>
      <c r="X14" s="127">
        <v>0</v>
      </c>
      <c r="Y14" s="30"/>
    </row>
    <row r="15" spans="1:72" s="69" customFormat="1" ht="17.25" customHeight="1" x14ac:dyDescent="0.2">
      <c r="A15" s="99"/>
      <c r="B15" s="96" t="s">
        <v>233</v>
      </c>
      <c r="C15" s="98">
        <f t="shared" si="3"/>
        <v>4</v>
      </c>
      <c r="D15" s="98">
        <v>4</v>
      </c>
      <c r="E15" s="127">
        <v>0</v>
      </c>
      <c r="F15" s="127">
        <v>0</v>
      </c>
      <c r="G15" s="127">
        <f t="shared" si="4"/>
        <v>0</v>
      </c>
      <c r="H15" s="127">
        <v>0</v>
      </c>
      <c r="I15" s="127">
        <v>0</v>
      </c>
      <c r="J15" s="127">
        <v>0</v>
      </c>
      <c r="K15" s="98">
        <f t="shared" si="7"/>
        <v>1815</v>
      </c>
      <c r="L15" s="98">
        <v>1081</v>
      </c>
      <c r="M15" s="98">
        <v>734</v>
      </c>
      <c r="N15" s="98">
        <f t="shared" si="2"/>
        <v>1815</v>
      </c>
      <c r="O15" s="98">
        <v>578</v>
      </c>
      <c r="P15" s="98">
        <v>625</v>
      </c>
      <c r="Q15" s="98">
        <v>612</v>
      </c>
      <c r="R15" s="127">
        <f t="shared" si="8"/>
        <v>0</v>
      </c>
      <c r="S15" s="127">
        <v>0</v>
      </c>
      <c r="T15" s="127">
        <v>0</v>
      </c>
      <c r="U15" s="127">
        <v>0</v>
      </c>
      <c r="V15" s="127">
        <v>0</v>
      </c>
      <c r="W15" s="127">
        <v>0</v>
      </c>
      <c r="X15" s="127">
        <v>0</v>
      </c>
      <c r="Y15" s="30"/>
    </row>
    <row r="16" spans="1:72" s="69" customFormat="1" ht="17.25" customHeight="1" x14ac:dyDescent="0.2">
      <c r="A16" s="99"/>
      <c r="B16" s="110" t="s">
        <v>41</v>
      </c>
      <c r="C16" s="98">
        <f t="shared" si="3"/>
        <v>2</v>
      </c>
      <c r="D16" s="98">
        <v>1</v>
      </c>
      <c r="E16" s="127">
        <v>0</v>
      </c>
      <c r="F16" s="127">
        <v>1</v>
      </c>
      <c r="G16" s="127">
        <f t="shared" si="4"/>
        <v>0</v>
      </c>
      <c r="H16" s="127">
        <v>0</v>
      </c>
      <c r="I16" s="127">
        <v>0</v>
      </c>
      <c r="J16" s="127">
        <v>0</v>
      </c>
      <c r="K16" s="98">
        <f t="shared" si="7"/>
        <v>1122</v>
      </c>
      <c r="L16" s="98">
        <v>465</v>
      </c>
      <c r="M16" s="98">
        <v>657</v>
      </c>
      <c r="N16" s="98">
        <f t="shared" si="2"/>
        <v>1066</v>
      </c>
      <c r="O16" s="98">
        <v>357</v>
      </c>
      <c r="P16" s="98">
        <v>355</v>
      </c>
      <c r="Q16" s="98">
        <v>354</v>
      </c>
      <c r="R16" s="127">
        <f t="shared" si="8"/>
        <v>56</v>
      </c>
      <c r="S16" s="127">
        <v>25</v>
      </c>
      <c r="T16" s="98">
        <v>16</v>
      </c>
      <c r="U16" s="127">
        <v>15</v>
      </c>
      <c r="V16" s="127">
        <v>0</v>
      </c>
      <c r="W16" s="127">
        <v>0</v>
      </c>
      <c r="X16" s="127">
        <v>0</v>
      </c>
      <c r="Y16" s="30"/>
    </row>
    <row r="17" spans="1:25" s="69" customFormat="1" ht="17.25" customHeight="1" x14ac:dyDescent="0.2">
      <c r="A17" s="99"/>
      <c r="B17" s="96" t="s">
        <v>42</v>
      </c>
      <c r="C17" s="98">
        <f t="shared" si="3"/>
        <v>4</v>
      </c>
      <c r="D17" s="98">
        <v>3</v>
      </c>
      <c r="E17" s="127">
        <v>0</v>
      </c>
      <c r="F17" s="127">
        <v>1</v>
      </c>
      <c r="G17" s="127">
        <f t="shared" si="4"/>
        <v>1</v>
      </c>
      <c r="H17" s="127">
        <v>1</v>
      </c>
      <c r="I17" s="127">
        <v>0</v>
      </c>
      <c r="J17" s="127">
        <v>0</v>
      </c>
      <c r="K17" s="98">
        <f t="shared" si="7"/>
        <v>1522</v>
      </c>
      <c r="L17" s="98">
        <v>784</v>
      </c>
      <c r="M17" s="98">
        <v>738</v>
      </c>
      <c r="N17" s="98">
        <f t="shared" si="2"/>
        <v>1456</v>
      </c>
      <c r="O17" s="98">
        <v>433</v>
      </c>
      <c r="P17" s="98">
        <v>501</v>
      </c>
      <c r="Q17" s="98">
        <v>522</v>
      </c>
      <c r="R17" s="127">
        <f t="shared" si="8"/>
        <v>66</v>
      </c>
      <c r="S17" s="127">
        <v>19</v>
      </c>
      <c r="T17" s="127">
        <v>19</v>
      </c>
      <c r="U17" s="127">
        <v>17</v>
      </c>
      <c r="V17" s="127">
        <v>11</v>
      </c>
      <c r="W17" s="127">
        <v>0</v>
      </c>
      <c r="X17" s="127">
        <v>0</v>
      </c>
      <c r="Y17" s="30"/>
    </row>
    <row r="18" spans="1:25" s="69" customFormat="1" ht="17.25" customHeight="1" x14ac:dyDescent="0.2">
      <c r="A18" s="99"/>
      <c r="B18" s="96" t="s">
        <v>166</v>
      </c>
      <c r="C18" s="127">
        <f t="shared" si="3"/>
        <v>1</v>
      </c>
      <c r="D18" s="127">
        <v>1</v>
      </c>
      <c r="E18" s="127">
        <v>0</v>
      </c>
      <c r="F18" s="127">
        <v>0</v>
      </c>
      <c r="G18" s="127">
        <f t="shared" si="4"/>
        <v>0</v>
      </c>
      <c r="H18" s="127">
        <v>0</v>
      </c>
      <c r="I18" s="127">
        <v>0</v>
      </c>
      <c r="J18" s="127">
        <v>0</v>
      </c>
      <c r="K18" s="127">
        <f t="shared" si="7"/>
        <v>457</v>
      </c>
      <c r="L18" s="127">
        <v>216</v>
      </c>
      <c r="M18" s="127">
        <v>241</v>
      </c>
      <c r="N18" s="127">
        <f t="shared" si="2"/>
        <v>457</v>
      </c>
      <c r="O18" s="127">
        <v>160</v>
      </c>
      <c r="P18" s="127">
        <v>141</v>
      </c>
      <c r="Q18" s="127">
        <v>156</v>
      </c>
      <c r="R18" s="127">
        <f t="shared" si="8"/>
        <v>0</v>
      </c>
      <c r="S18" s="127">
        <v>0</v>
      </c>
      <c r="T18" s="127">
        <v>0</v>
      </c>
      <c r="U18" s="127">
        <v>0</v>
      </c>
      <c r="V18" s="127">
        <v>0</v>
      </c>
      <c r="W18" s="127">
        <v>0</v>
      </c>
      <c r="X18" s="127">
        <v>0</v>
      </c>
      <c r="Y18" s="30"/>
    </row>
    <row r="19" spans="1:25" s="9" customFormat="1" ht="17.25" customHeight="1" x14ac:dyDescent="0.2">
      <c r="A19" s="99"/>
      <c r="B19" s="96" t="s">
        <v>169</v>
      </c>
      <c r="C19" s="127">
        <f t="shared" si="3"/>
        <v>2</v>
      </c>
      <c r="D19" s="127">
        <v>1</v>
      </c>
      <c r="E19" s="127">
        <v>1</v>
      </c>
      <c r="F19" s="127">
        <v>0</v>
      </c>
      <c r="G19" s="127">
        <f t="shared" si="4"/>
        <v>0</v>
      </c>
      <c r="H19" s="127">
        <v>0</v>
      </c>
      <c r="I19" s="127">
        <v>0</v>
      </c>
      <c r="J19" s="127">
        <v>0</v>
      </c>
      <c r="K19" s="127">
        <f t="shared" si="7"/>
        <v>557</v>
      </c>
      <c r="L19" s="127">
        <v>345</v>
      </c>
      <c r="M19" s="127">
        <v>212</v>
      </c>
      <c r="N19" s="127">
        <f t="shared" si="2"/>
        <v>366</v>
      </c>
      <c r="O19" s="127">
        <v>115</v>
      </c>
      <c r="P19" s="127">
        <v>119</v>
      </c>
      <c r="Q19" s="127">
        <v>132</v>
      </c>
      <c r="R19" s="127">
        <f t="shared" si="8"/>
        <v>191</v>
      </c>
      <c r="S19" s="127">
        <v>63</v>
      </c>
      <c r="T19" s="127">
        <v>72</v>
      </c>
      <c r="U19" s="127">
        <v>42</v>
      </c>
      <c r="V19" s="127">
        <v>14</v>
      </c>
      <c r="W19" s="127">
        <v>0</v>
      </c>
      <c r="X19" s="127">
        <v>0</v>
      </c>
      <c r="Y19" s="30"/>
    </row>
    <row r="20" spans="1:25" s="9" customFormat="1" ht="18.75" customHeight="1" x14ac:dyDescent="0.2">
      <c r="A20" s="498" t="s">
        <v>228</v>
      </c>
      <c r="B20" s="498"/>
      <c r="C20" s="197">
        <f>C21+C26+C29+C31+C35+C39+C47+C52</f>
        <v>19</v>
      </c>
      <c r="D20" s="197">
        <f t="shared" ref="D20:X20" si="9">D21+D26+D29+D31+D35+D39+D47+D52</f>
        <v>19</v>
      </c>
      <c r="E20" s="197">
        <f t="shared" si="9"/>
        <v>0</v>
      </c>
      <c r="F20" s="197">
        <f t="shared" si="9"/>
        <v>0</v>
      </c>
      <c r="G20" s="197">
        <f t="shared" si="9"/>
        <v>3</v>
      </c>
      <c r="H20" s="197">
        <f t="shared" si="9"/>
        <v>3</v>
      </c>
      <c r="I20" s="197">
        <f t="shared" si="9"/>
        <v>0</v>
      </c>
      <c r="J20" s="197">
        <f t="shared" si="9"/>
        <v>0</v>
      </c>
      <c r="K20" s="197">
        <f t="shared" si="9"/>
        <v>2401</v>
      </c>
      <c r="L20" s="197">
        <f t="shared" si="9"/>
        <v>1197</v>
      </c>
      <c r="M20" s="197">
        <f t="shared" si="9"/>
        <v>1204</v>
      </c>
      <c r="N20" s="197">
        <f>N21+N26+N29+N31+N35+N39+N47+N52</f>
        <v>2401</v>
      </c>
      <c r="O20" s="197">
        <f t="shared" si="9"/>
        <v>665</v>
      </c>
      <c r="P20" s="197">
        <f t="shared" si="9"/>
        <v>827</v>
      </c>
      <c r="Q20" s="197">
        <f t="shared" si="9"/>
        <v>909</v>
      </c>
      <c r="R20" s="197">
        <f t="shared" si="9"/>
        <v>0</v>
      </c>
      <c r="S20" s="197">
        <f t="shared" si="9"/>
        <v>0</v>
      </c>
      <c r="T20" s="197">
        <f t="shared" si="9"/>
        <v>0</v>
      </c>
      <c r="U20" s="197">
        <f t="shared" si="9"/>
        <v>0</v>
      </c>
      <c r="V20" s="197">
        <f t="shared" si="9"/>
        <v>0</v>
      </c>
      <c r="W20" s="197">
        <f t="shared" si="9"/>
        <v>0</v>
      </c>
      <c r="X20" s="197">
        <f t="shared" si="9"/>
        <v>0</v>
      </c>
      <c r="Y20" s="30"/>
    </row>
    <row r="21" spans="1:25" s="69" customFormat="1" ht="17.25" customHeight="1" x14ac:dyDescent="0.2">
      <c r="A21" s="476" t="s">
        <v>180</v>
      </c>
      <c r="B21" s="476"/>
      <c r="C21" s="103">
        <f>SUM(C22:C25)</f>
        <v>3</v>
      </c>
      <c r="D21" s="103">
        <f t="shared" ref="D21:X21" si="10">SUM(D22:D25)</f>
        <v>3</v>
      </c>
      <c r="E21" s="103">
        <f t="shared" si="10"/>
        <v>0</v>
      </c>
      <c r="F21" s="103">
        <f t="shared" si="10"/>
        <v>0</v>
      </c>
      <c r="G21" s="103">
        <f t="shared" si="10"/>
        <v>2</v>
      </c>
      <c r="H21" s="103">
        <f t="shared" si="10"/>
        <v>2</v>
      </c>
      <c r="I21" s="103">
        <f t="shared" si="10"/>
        <v>0</v>
      </c>
      <c r="J21" s="103">
        <f t="shared" si="10"/>
        <v>0</v>
      </c>
      <c r="K21" s="103">
        <f t="shared" si="10"/>
        <v>49</v>
      </c>
      <c r="L21" s="103">
        <f t="shared" si="10"/>
        <v>35</v>
      </c>
      <c r="M21" s="103">
        <f t="shared" si="10"/>
        <v>14</v>
      </c>
      <c r="N21" s="103">
        <f t="shared" si="10"/>
        <v>49</v>
      </c>
      <c r="O21" s="103">
        <f t="shared" si="10"/>
        <v>10</v>
      </c>
      <c r="P21" s="103">
        <f t="shared" si="10"/>
        <v>18</v>
      </c>
      <c r="Q21" s="103">
        <f t="shared" si="10"/>
        <v>21</v>
      </c>
      <c r="R21" s="103">
        <f t="shared" si="10"/>
        <v>0</v>
      </c>
      <c r="S21" s="103">
        <f t="shared" si="10"/>
        <v>0</v>
      </c>
      <c r="T21" s="103">
        <f t="shared" si="10"/>
        <v>0</v>
      </c>
      <c r="U21" s="103">
        <f t="shared" si="10"/>
        <v>0</v>
      </c>
      <c r="V21" s="103">
        <f t="shared" si="10"/>
        <v>0</v>
      </c>
      <c r="W21" s="103">
        <f t="shared" si="10"/>
        <v>0</v>
      </c>
      <c r="X21" s="103">
        <f t="shared" si="10"/>
        <v>0</v>
      </c>
      <c r="Y21" s="30"/>
    </row>
    <row r="22" spans="1:25" s="69" customFormat="1" ht="17.25" customHeight="1" x14ac:dyDescent="0.2">
      <c r="A22" s="109"/>
      <c r="B22" s="110" t="s">
        <v>43</v>
      </c>
      <c r="C22" s="201">
        <f t="shared" ref="C22:C25" si="11">SUM(D22:F22)</f>
        <v>2</v>
      </c>
      <c r="D22" s="111">
        <v>2</v>
      </c>
      <c r="E22" s="201">
        <v>0</v>
      </c>
      <c r="F22" s="201">
        <v>0</v>
      </c>
      <c r="G22" s="201">
        <f t="shared" ref="G22:G25" si="12">SUM(H22:J22)</f>
        <v>1</v>
      </c>
      <c r="H22" s="201">
        <v>1</v>
      </c>
      <c r="I22" s="201">
        <v>0</v>
      </c>
      <c r="J22" s="201">
        <v>0</v>
      </c>
      <c r="K22" s="111">
        <f t="shared" ref="K22:K23" si="13">SUM(L22:M22)</f>
        <v>33</v>
      </c>
      <c r="L22" s="111">
        <v>24</v>
      </c>
      <c r="M22" s="111">
        <v>9</v>
      </c>
      <c r="N22" s="111">
        <f t="shared" ref="N22:N23" si="14">SUM(O22:Q22)</f>
        <v>33</v>
      </c>
      <c r="O22" s="111">
        <v>10</v>
      </c>
      <c r="P22" s="111">
        <v>7</v>
      </c>
      <c r="Q22" s="111">
        <v>16</v>
      </c>
      <c r="R22" s="201">
        <v>0</v>
      </c>
      <c r="S22" s="201">
        <v>0</v>
      </c>
      <c r="T22" s="201">
        <v>0</v>
      </c>
      <c r="U22" s="201">
        <v>0</v>
      </c>
      <c r="V22" s="201">
        <v>0</v>
      </c>
      <c r="W22" s="201">
        <v>0</v>
      </c>
      <c r="X22" s="201">
        <v>0</v>
      </c>
      <c r="Y22" s="30"/>
    </row>
    <row r="23" spans="1:25" s="69" customFormat="1" ht="17.25" customHeight="1" x14ac:dyDescent="0.2">
      <c r="A23" s="126"/>
      <c r="B23" s="96" t="s">
        <v>44</v>
      </c>
      <c r="C23" s="127">
        <f t="shared" si="11"/>
        <v>1</v>
      </c>
      <c r="D23" s="127">
        <v>1</v>
      </c>
      <c r="E23" s="127">
        <v>0</v>
      </c>
      <c r="F23" s="127">
        <v>0</v>
      </c>
      <c r="G23" s="127">
        <f t="shared" si="12"/>
        <v>1</v>
      </c>
      <c r="H23" s="127">
        <v>1</v>
      </c>
      <c r="I23" s="127">
        <v>0</v>
      </c>
      <c r="J23" s="127">
        <v>0</v>
      </c>
      <c r="K23" s="127">
        <f t="shared" si="13"/>
        <v>16</v>
      </c>
      <c r="L23" s="127">
        <v>11</v>
      </c>
      <c r="M23" s="127">
        <v>5</v>
      </c>
      <c r="N23" s="127">
        <f t="shared" si="14"/>
        <v>16</v>
      </c>
      <c r="O23" s="127">
        <v>0</v>
      </c>
      <c r="P23" s="127">
        <v>11</v>
      </c>
      <c r="Q23" s="127">
        <v>5</v>
      </c>
      <c r="R23" s="127">
        <v>0</v>
      </c>
      <c r="S23" s="127">
        <v>0</v>
      </c>
      <c r="T23" s="127">
        <v>0</v>
      </c>
      <c r="U23" s="127">
        <v>0</v>
      </c>
      <c r="V23" s="127">
        <v>0</v>
      </c>
      <c r="W23" s="127">
        <v>0</v>
      </c>
      <c r="X23" s="127">
        <v>0</v>
      </c>
      <c r="Y23" s="30"/>
    </row>
    <row r="24" spans="1:25" s="9" customFormat="1" ht="17.25" customHeight="1" x14ac:dyDescent="0.2">
      <c r="A24" s="126"/>
      <c r="B24" s="96" t="s">
        <v>45</v>
      </c>
      <c r="C24" s="127">
        <f t="shared" si="11"/>
        <v>0</v>
      </c>
      <c r="D24" s="127">
        <v>0</v>
      </c>
      <c r="E24" s="127">
        <v>0</v>
      </c>
      <c r="F24" s="127">
        <v>0</v>
      </c>
      <c r="G24" s="127">
        <f t="shared" si="12"/>
        <v>0</v>
      </c>
      <c r="H24" s="127">
        <v>0</v>
      </c>
      <c r="I24" s="127">
        <v>0</v>
      </c>
      <c r="J24" s="127">
        <v>0</v>
      </c>
      <c r="K24" s="127">
        <v>0</v>
      </c>
      <c r="L24" s="127">
        <v>0</v>
      </c>
      <c r="M24" s="127">
        <v>0</v>
      </c>
      <c r="N24" s="127">
        <v>0</v>
      </c>
      <c r="O24" s="127">
        <v>0</v>
      </c>
      <c r="P24" s="127">
        <v>0</v>
      </c>
      <c r="Q24" s="127">
        <v>0</v>
      </c>
      <c r="R24" s="127">
        <v>0</v>
      </c>
      <c r="S24" s="127">
        <v>0</v>
      </c>
      <c r="T24" s="127">
        <v>0</v>
      </c>
      <c r="U24" s="127">
        <v>0</v>
      </c>
      <c r="V24" s="127">
        <v>0</v>
      </c>
      <c r="W24" s="127">
        <v>0</v>
      </c>
      <c r="X24" s="127">
        <v>0</v>
      </c>
      <c r="Y24" s="30"/>
    </row>
    <row r="25" spans="1:25" s="69" customFormat="1" ht="17.25" customHeight="1" x14ac:dyDescent="0.2">
      <c r="A25" s="114"/>
      <c r="B25" s="115" t="s">
        <v>167</v>
      </c>
      <c r="C25" s="186">
        <f t="shared" si="11"/>
        <v>0</v>
      </c>
      <c r="D25" s="186">
        <v>0</v>
      </c>
      <c r="E25" s="186">
        <v>0</v>
      </c>
      <c r="F25" s="186">
        <v>0</v>
      </c>
      <c r="G25" s="186">
        <f t="shared" si="12"/>
        <v>0</v>
      </c>
      <c r="H25" s="186">
        <v>0</v>
      </c>
      <c r="I25" s="186">
        <v>0</v>
      </c>
      <c r="J25" s="186">
        <v>0</v>
      </c>
      <c r="K25" s="186">
        <v>0</v>
      </c>
      <c r="L25" s="186">
        <v>0</v>
      </c>
      <c r="M25" s="186">
        <v>0</v>
      </c>
      <c r="N25" s="186">
        <v>0</v>
      </c>
      <c r="O25" s="186">
        <v>0</v>
      </c>
      <c r="P25" s="186">
        <v>0</v>
      </c>
      <c r="Q25" s="186">
        <v>0</v>
      </c>
      <c r="R25" s="186">
        <v>0</v>
      </c>
      <c r="S25" s="186">
        <v>0</v>
      </c>
      <c r="T25" s="186">
        <v>0</v>
      </c>
      <c r="U25" s="186">
        <v>0</v>
      </c>
      <c r="V25" s="186">
        <v>0</v>
      </c>
      <c r="W25" s="186">
        <v>0</v>
      </c>
      <c r="X25" s="186">
        <v>0</v>
      </c>
      <c r="Y25" s="30"/>
    </row>
    <row r="26" spans="1:25" s="69" customFormat="1" ht="17.25" customHeight="1" x14ac:dyDescent="0.2">
      <c r="A26" s="476" t="s">
        <v>179</v>
      </c>
      <c r="B26" s="476"/>
      <c r="C26" s="103">
        <f>SUM(C27:C28)</f>
        <v>2</v>
      </c>
      <c r="D26" s="103">
        <f t="shared" ref="D26:X26" si="15">SUM(D27:D28)</f>
        <v>2</v>
      </c>
      <c r="E26" s="103">
        <f t="shared" si="15"/>
        <v>0</v>
      </c>
      <c r="F26" s="103">
        <f t="shared" si="15"/>
        <v>0</v>
      </c>
      <c r="G26" s="103">
        <f t="shared" si="15"/>
        <v>1</v>
      </c>
      <c r="H26" s="103">
        <f t="shared" si="15"/>
        <v>1</v>
      </c>
      <c r="I26" s="103">
        <f t="shared" si="15"/>
        <v>0</v>
      </c>
      <c r="J26" s="103">
        <f t="shared" si="15"/>
        <v>0</v>
      </c>
      <c r="K26" s="103">
        <f t="shared" si="15"/>
        <v>100</v>
      </c>
      <c r="L26" s="103">
        <f t="shared" si="15"/>
        <v>48</v>
      </c>
      <c r="M26" s="103">
        <f t="shared" si="15"/>
        <v>52</v>
      </c>
      <c r="N26" s="103">
        <f t="shared" si="15"/>
        <v>100</v>
      </c>
      <c r="O26" s="103">
        <f t="shared" si="15"/>
        <v>24</v>
      </c>
      <c r="P26" s="103">
        <f t="shared" si="15"/>
        <v>39</v>
      </c>
      <c r="Q26" s="103">
        <f t="shared" si="15"/>
        <v>37</v>
      </c>
      <c r="R26" s="103">
        <f t="shared" si="15"/>
        <v>0</v>
      </c>
      <c r="S26" s="103">
        <f t="shared" si="15"/>
        <v>0</v>
      </c>
      <c r="T26" s="103">
        <f t="shared" si="15"/>
        <v>0</v>
      </c>
      <c r="U26" s="103">
        <f t="shared" si="15"/>
        <v>0</v>
      </c>
      <c r="V26" s="103">
        <f t="shared" si="15"/>
        <v>0</v>
      </c>
      <c r="W26" s="103">
        <f t="shared" si="15"/>
        <v>0</v>
      </c>
      <c r="X26" s="103">
        <f t="shared" si="15"/>
        <v>0</v>
      </c>
      <c r="Y26" s="30"/>
    </row>
    <row r="27" spans="1:25" s="9" customFormat="1" ht="17.25" customHeight="1" x14ac:dyDescent="0.2">
      <c r="A27" s="119"/>
      <c r="B27" s="110" t="s">
        <v>173</v>
      </c>
      <c r="C27" s="201">
        <f t="shared" ref="C27:C28" si="16">SUM(D27:F27)</f>
        <v>1</v>
      </c>
      <c r="D27" s="111">
        <v>1</v>
      </c>
      <c r="E27" s="201">
        <v>0</v>
      </c>
      <c r="F27" s="201">
        <v>0</v>
      </c>
      <c r="G27" s="201">
        <f t="shared" ref="G27:G28" si="17">SUM(H27:J27)</f>
        <v>0</v>
      </c>
      <c r="H27" s="201">
        <v>0</v>
      </c>
      <c r="I27" s="201">
        <v>0</v>
      </c>
      <c r="J27" s="201">
        <v>0</v>
      </c>
      <c r="K27" s="111">
        <f t="shared" ref="K27:K28" si="18">SUM(L27:M27)</f>
        <v>51</v>
      </c>
      <c r="L27" s="111">
        <v>28</v>
      </c>
      <c r="M27" s="111">
        <v>23</v>
      </c>
      <c r="N27" s="111">
        <f t="shared" ref="N27:N28" si="19">SUM(O27:Q27)</f>
        <v>51</v>
      </c>
      <c r="O27" s="111">
        <v>10</v>
      </c>
      <c r="P27" s="111">
        <v>23</v>
      </c>
      <c r="Q27" s="111">
        <v>18</v>
      </c>
      <c r="R27" s="201">
        <v>0</v>
      </c>
      <c r="S27" s="201">
        <v>0</v>
      </c>
      <c r="T27" s="201">
        <v>0</v>
      </c>
      <c r="U27" s="201">
        <v>0</v>
      </c>
      <c r="V27" s="201">
        <v>0</v>
      </c>
      <c r="W27" s="201">
        <v>0</v>
      </c>
      <c r="X27" s="201">
        <v>0</v>
      </c>
      <c r="Y27" s="30"/>
    </row>
    <row r="28" spans="1:25" s="69" customFormat="1" ht="17.25" customHeight="1" x14ac:dyDescent="0.2">
      <c r="A28" s="125"/>
      <c r="B28" s="115" t="s">
        <v>46</v>
      </c>
      <c r="C28" s="186">
        <f t="shared" si="16"/>
        <v>1</v>
      </c>
      <c r="D28" s="186">
        <v>1</v>
      </c>
      <c r="E28" s="186">
        <v>0</v>
      </c>
      <c r="F28" s="186">
        <v>0</v>
      </c>
      <c r="G28" s="186">
        <f t="shared" si="17"/>
        <v>1</v>
      </c>
      <c r="H28" s="186">
        <v>1</v>
      </c>
      <c r="I28" s="186">
        <v>0</v>
      </c>
      <c r="J28" s="186">
        <v>0</v>
      </c>
      <c r="K28" s="117">
        <f t="shared" si="18"/>
        <v>49</v>
      </c>
      <c r="L28" s="117">
        <v>20</v>
      </c>
      <c r="M28" s="117">
        <v>29</v>
      </c>
      <c r="N28" s="117">
        <f t="shared" si="19"/>
        <v>49</v>
      </c>
      <c r="O28" s="117">
        <v>14</v>
      </c>
      <c r="P28" s="117">
        <v>16</v>
      </c>
      <c r="Q28" s="117">
        <v>19</v>
      </c>
      <c r="R28" s="186">
        <v>0</v>
      </c>
      <c r="S28" s="186">
        <v>0</v>
      </c>
      <c r="T28" s="186">
        <v>0</v>
      </c>
      <c r="U28" s="186">
        <v>0</v>
      </c>
      <c r="V28" s="186">
        <v>0</v>
      </c>
      <c r="W28" s="186">
        <v>0</v>
      </c>
      <c r="X28" s="186">
        <v>0</v>
      </c>
      <c r="Y28" s="30"/>
    </row>
    <row r="29" spans="1:25" s="9" customFormat="1" ht="17.25" customHeight="1" x14ac:dyDescent="0.2">
      <c r="A29" s="476" t="s">
        <v>178</v>
      </c>
      <c r="B29" s="476"/>
      <c r="C29" s="316">
        <f>SUM(C30)</f>
        <v>0</v>
      </c>
      <c r="D29" s="316">
        <f t="shared" ref="D29:X29" si="20">SUM(D30)</f>
        <v>0</v>
      </c>
      <c r="E29" s="316">
        <f t="shared" si="20"/>
        <v>0</v>
      </c>
      <c r="F29" s="316">
        <f t="shared" si="20"/>
        <v>0</v>
      </c>
      <c r="G29" s="316">
        <f t="shared" si="20"/>
        <v>0</v>
      </c>
      <c r="H29" s="316">
        <f t="shared" si="20"/>
        <v>0</v>
      </c>
      <c r="I29" s="316">
        <f t="shared" si="20"/>
        <v>0</v>
      </c>
      <c r="J29" s="316">
        <f t="shared" si="20"/>
        <v>0</v>
      </c>
      <c r="K29" s="316">
        <f t="shared" si="20"/>
        <v>0</v>
      </c>
      <c r="L29" s="316">
        <f t="shared" si="20"/>
        <v>0</v>
      </c>
      <c r="M29" s="316">
        <f t="shared" si="20"/>
        <v>0</v>
      </c>
      <c r="N29" s="316">
        <f t="shared" si="20"/>
        <v>0</v>
      </c>
      <c r="O29" s="316">
        <f t="shared" si="20"/>
        <v>0</v>
      </c>
      <c r="P29" s="316">
        <f t="shared" si="20"/>
        <v>0</v>
      </c>
      <c r="Q29" s="316">
        <f t="shared" si="20"/>
        <v>0</v>
      </c>
      <c r="R29" s="316">
        <f t="shared" si="20"/>
        <v>0</v>
      </c>
      <c r="S29" s="316">
        <f t="shared" si="20"/>
        <v>0</v>
      </c>
      <c r="T29" s="316">
        <f t="shared" si="20"/>
        <v>0</v>
      </c>
      <c r="U29" s="316">
        <f t="shared" si="20"/>
        <v>0</v>
      </c>
      <c r="V29" s="316">
        <f t="shared" si="20"/>
        <v>0</v>
      </c>
      <c r="W29" s="316">
        <f t="shared" si="20"/>
        <v>0</v>
      </c>
      <c r="X29" s="316">
        <f t="shared" si="20"/>
        <v>0</v>
      </c>
      <c r="Y29" s="30"/>
    </row>
    <row r="30" spans="1:25" s="69" customFormat="1" ht="17.25" customHeight="1" x14ac:dyDescent="0.2">
      <c r="A30" s="161"/>
      <c r="B30" s="106" t="s">
        <v>174</v>
      </c>
      <c r="C30" s="205">
        <f t="shared" ref="C30" si="21">SUM(D30:F30)</f>
        <v>0</v>
      </c>
      <c r="D30" s="205">
        <v>0</v>
      </c>
      <c r="E30" s="205">
        <v>0</v>
      </c>
      <c r="F30" s="205">
        <v>0</v>
      </c>
      <c r="G30" s="205">
        <f>SUM(H30:J30)</f>
        <v>0</v>
      </c>
      <c r="H30" s="205">
        <v>0</v>
      </c>
      <c r="I30" s="205">
        <v>0</v>
      </c>
      <c r="J30" s="205">
        <v>0</v>
      </c>
      <c r="K30" s="205">
        <v>0</v>
      </c>
      <c r="L30" s="205">
        <v>0</v>
      </c>
      <c r="M30" s="205">
        <v>0</v>
      </c>
      <c r="N30" s="205">
        <v>0</v>
      </c>
      <c r="O30" s="205">
        <v>0</v>
      </c>
      <c r="P30" s="205">
        <v>0</v>
      </c>
      <c r="Q30" s="205">
        <v>0</v>
      </c>
      <c r="R30" s="205">
        <v>0</v>
      </c>
      <c r="S30" s="205">
        <v>0</v>
      </c>
      <c r="T30" s="205">
        <v>0</v>
      </c>
      <c r="U30" s="205">
        <v>0</v>
      </c>
      <c r="V30" s="205">
        <v>0</v>
      </c>
      <c r="W30" s="205">
        <v>0</v>
      </c>
      <c r="X30" s="205">
        <v>0</v>
      </c>
      <c r="Y30" s="30"/>
    </row>
    <row r="31" spans="1:25" s="69" customFormat="1" ht="17.25" customHeight="1" x14ac:dyDescent="0.2">
      <c r="A31" s="476" t="s">
        <v>177</v>
      </c>
      <c r="B31" s="452"/>
      <c r="C31" s="317">
        <f>SUM(C32:C34)</f>
        <v>0</v>
      </c>
      <c r="D31" s="316">
        <f t="shared" ref="D31:X31" si="22">SUM(D32:D34)</f>
        <v>0</v>
      </c>
      <c r="E31" s="316">
        <f t="shared" si="22"/>
        <v>0</v>
      </c>
      <c r="F31" s="316">
        <f t="shared" si="22"/>
        <v>0</v>
      </c>
      <c r="G31" s="316">
        <f t="shared" si="22"/>
        <v>0</v>
      </c>
      <c r="H31" s="316">
        <f t="shared" si="22"/>
        <v>0</v>
      </c>
      <c r="I31" s="316">
        <f t="shared" si="22"/>
        <v>0</v>
      </c>
      <c r="J31" s="316">
        <f t="shared" si="22"/>
        <v>0</v>
      </c>
      <c r="K31" s="316">
        <f t="shared" si="22"/>
        <v>0</v>
      </c>
      <c r="L31" s="316">
        <f t="shared" si="22"/>
        <v>0</v>
      </c>
      <c r="M31" s="316">
        <f t="shared" si="22"/>
        <v>0</v>
      </c>
      <c r="N31" s="316">
        <f t="shared" si="22"/>
        <v>0</v>
      </c>
      <c r="O31" s="316">
        <f t="shared" si="22"/>
        <v>0</v>
      </c>
      <c r="P31" s="316">
        <f t="shared" si="22"/>
        <v>0</v>
      </c>
      <c r="Q31" s="316">
        <f t="shared" si="22"/>
        <v>0</v>
      </c>
      <c r="R31" s="316">
        <f t="shared" si="22"/>
        <v>0</v>
      </c>
      <c r="S31" s="316">
        <f t="shared" si="22"/>
        <v>0</v>
      </c>
      <c r="T31" s="316">
        <f t="shared" si="22"/>
        <v>0</v>
      </c>
      <c r="U31" s="316">
        <f t="shared" si="22"/>
        <v>0</v>
      </c>
      <c r="V31" s="316">
        <f t="shared" si="22"/>
        <v>0</v>
      </c>
      <c r="W31" s="316">
        <f t="shared" si="22"/>
        <v>0</v>
      </c>
      <c r="X31" s="316">
        <f t="shared" si="22"/>
        <v>0</v>
      </c>
      <c r="Y31" s="30"/>
    </row>
    <row r="32" spans="1:25" s="69" customFormat="1" ht="17.25" customHeight="1" x14ac:dyDescent="0.2">
      <c r="A32" s="119"/>
      <c r="B32" s="110" t="s">
        <v>47</v>
      </c>
      <c r="C32" s="201">
        <f t="shared" ref="C32:C34" si="23">SUM(D32:F32)</f>
        <v>0</v>
      </c>
      <c r="D32" s="111">
        <v>0</v>
      </c>
      <c r="E32" s="201">
        <v>0</v>
      </c>
      <c r="F32" s="201">
        <v>0</v>
      </c>
      <c r="G32" s="201">
        <f t="shared" ref="G32:G34" si="24">SUM(H32:J32)</f>
        <v>0</v>
      </c>
      <c r="H32" s="201">
        <v>0</v>
      </c>
      <c r="I32" s="201">
        <v>0</v>
      </c>
      <c r="J32" s="201">
        <v>0</v>
      </c>
      <c r="K32" s="111">
        <f t="shared" ref="K32" si="25">SUM(L32:M32)</f>
        <v>0</v>
      </c>
      <c r="L32" s="111">
        <v>0</v>
      </c>
      <c r="M32" s="111">
        <v>0</v>
      </c>
      <c r="N32" s="111">
        <f t="shared" ref="N32" si="26">SUM(O32:Q32)</f>
        <v>0</v>
      </c>
      <c r="O32" s="111">
        <v>0</v>
      </c>
      <c r="P32" s="111">
        <v>0</v>
      </c>
      <c r="Q32" s="111">
        <v>0</v>
      </c>
      <c r="R32" s="201">
        <v>0</v>
      </c>
      <c r="S32" s="201">
        <v>0</v>
      </c>
      <c r="T32" s="201">
        <v>0</v>
      </c>
      <c r="U32" s="201">
        <v>0</v>
      </c>
      <c r="V32" s="201">
        <v>0</v>
      </c>
      <c r="W32" s="201">
        <v>0</v>
      </c>
      <c r="X32" s="201">
        <v>0</v>
      </c>
      <c r="Y32" s="30"/>
    </row>
    <row r="33" spans="1:25" s="9" customFormat="1" ht="17.25" customHeight="1" x14ac:dyDescent="0.2">
      <c r="A33" s="120"/>
      <c r="B33" s="96" t="s">
        <v>48</v>
      </c>
      <c r="C33" s="127">
        <f t="shared" si="23"/>
        <v>0</v>
      </c>
      <c r="D33" s="98">
        <v>0</v>
      </c>
      <c r="E33" s="127">
        <v>0</v>
      </c>
      <c r="F33" s="127">
        <v>0</v>
      </c>
      <c r="G33" s="127">
        <f t="shared" si="24"/>
        <v>0</v>
      </c>
      <c r="H33" s="127">
        <v>0</v>
      </c>
      <c r="I33" s="127">
        <v>0</v>
      </c>
      <c r="J33" s="127">
        <v>0</v>
      </c>
      <c r="K33" s="98">
        <v>0</v>
      </c>
      <c r="L33" s="98">
        <v>0</v>
      </c>
      <c r="M33" s="98">
        <v>0</v>
      </c>
      <c r="N33" s="98">
        <v>0</v>
      </c>
      <c r="O33" s="98">
        <v>0</v>
      </c>
      <c r="P33" s="98">
        <v>0</v>
      </c>
      <c r="Q33" s="98">
        <v>0</v>
      </c>
      <c r="R33" s="127">
        <v>0</v>
      </c>
      <c r="S33" s="127">
        <v>0</v>
      </c>
      <c r="T33" s="127">
        <v>0</v>
      </c>
      <c r="U33" s="127">
        <v>0</v>
      </c>
      <c r="V33" s="127">
        <v>0</v>
      </c>
      <c r="W33" s="127">
        <v>0</v>
      </c>
      <c r="X33" s="127">
        <v>0</v>
      </c>
      <c r="Y33" s="30"/>
    </row>
    <row r="34" spans="1:25" s="69" customFormat="1" ht="17.25" customHeight="1" x14ac:dyDescent="0.2">
      <c r="A34" s="125"/>
      <c r="B34" s="115" t="s">
        <v>158</v>
      </c>
      <c r="C34" s="186">
        <f t="shared" si="23"/>
        <v>0</v>
      </c>
      <c r="D34" s="186">
        <v>0</v>
      </c>
      <c r="E34" s="186">
        <v>0</v>
      </c>
      <c r="F34" s="186">
        <v>0</v>
      </c>
      <c r="G34" s="186">
        <f t="shared" si="24"/>
        <v>0</v>
      </c>
      <c r="H34" s="186">
        <v>0</v>
      </c>
      <c r="I34" s="186">
        <v>0</v>
      </c>
      <c r="J34" s="186">
        <v>0</v>
      </c>
      <c r="K34" s="186">
        <v>0</v>
      </c>
      <c r="L34" s="186">
        <v>0</v>
      </c>
      <c r="M34" s="186">
        <v>0</v>
      </c>
      <c r="N34" s="186">
        <v>0</v>
      </c>
      <c r="O34" s="186">
        <v>0</v>
      </c>
      <c r="P34" s="186">
        <v>0</v>
      </c>
      <c r="Q34" s="186">
        <v>0</v>
      </c>
      <c r="R34" s="186">
        <v>0</v>
      </c>
      <c r="S34" s="186">
        <v>0</v>
      </c>
      <c r="T34" s="186">
        <v>0</v>
      </c>
      <c r="U34" s="186">
        <v>0</v>
      </c>
      <c r="V34" s="186">
        <v>0</v>
      </c>
      <c r="W34" s="186">
        <v>0</v>
      </c>
      <c r="X34" s="186">
        <v>0</v>
      </c>
      <c r="Y34" s="30"/>
    </row>
    <row r="35" spans="1:25" s="69" customFormat="1" ht="17.25" customHeight="1" x14ac:dyDescent="0.2">
      <c r="A35" s="476" t="s">
        <v>176</v>
      </c>
      <c r="B35" s="476"/>
      <c r="C35" s="103">
        <f>SUM(C36:C38)</f>
        <v>3</v>
      </c>
      <c r="D35" s="103">
        <f t="shared" ref="D35:X35" si="27">SUM(D36:D38)</f>
        <v>3</v>
      </c>
      <c r="E35" s="103">
        <f t="shared" si="27"/>
        <v>0</v>
      </c>
      <c r="F35" s="103">
        <f t="shared" si="27"/>
        <v>0</v>
      </c>
      <c r="G35" s="103">
        <f t="shared" si="27"/>
        <v>0</v>
      </c>
      <c r="H35" s="103">
        <f t="shared" si="27"/>
        <v>0</v>
      </c>
      <c r="I35" s="103">
        <f t="shared" si="27"/>
        <v>0</v>
      </c>
      <c r="J35" s="103">
        <f t="shared" si="27"/>
        <v>0</v>
      </c>
      <c r="K35" s="103">
        <f t="shared" si="27"/>
        <v>194</v>
      </c>
      <c r="L35" s="103">
        <f t="shared" si="27"/>
        <v>104</v>
      </c>
      <c r="M35" s="103">
        <f t="shared" si="27"/>
        <v>90</v>
      </c>
      <c r="N35" s="103">
        <f t="shared" si="27"/>
        <v>194</v>
      </c>
      <c r="O35" s="103">
        <f t="shared" si="27"/>
        <v>50</v>
      </c>
      <c r="P35" s="103">
        <f t="shared" si="27"/>
        <v>49</v>
      </c>
      <c r="Q35" s="103">
        <f t="shared" si="27"/>
        <v>95</v>
      </c>
      <c r="R35" s="103">
        <f t="shared" si="27"/>
        <v>0</v>
      </c>
      <c r="S35" s="103">
        <f t="shared" si="27"/>
        <v>0</v>
      </c>
      <c r="T35" s="103">
        <f t="shared" si="27"/>
        <v>0</v>
      </c>
      <c r="U35" s="103">
        <f t="shared" si="27"/>
        <v>0</v>
      </c>
      <c r="V35" s="103">
        <f t="shared" si="27"/>
        <v>0</v>
      </c>
      <c r="W35" s="103">
        <f t="shared" si="27"/>
        <v>0</v>
      </c>
      <c r="X35" s="103">
        <f t="shared" si="27"/>
        <v>0</v>
      </c>
      <c r="Y35" s="30"/>
    </row>
    <row r="36" spans="1:25" s="69" customFormat="1" ht="17.25" customHeight="1" x14ac:dyDescent="0.2">
      <c r="A36" s="109"/>
      <c r="B36" s="110" t="s">
        <v>49</v>
      </c>
      <c r="C36" s="201">
        <f t="shared" ref="C36:C38" si="28">SUM(D36:F36)</f>
        <v>1</v>
      </c>
      <c r="D36" s="111">
        <v>1</v>
      </c>
      <c r="E36" s="201">
        <v>0</v>
      </c>
      <c r="F36" s="201">
        <v>0</v>
      </c>
      <c r="G36" s="201">
        <f t="shared" ref="G36:G38" si="29">SUM(H36:J36)</f>
        <v>0</v>
      </c>
      <c r="H36" s="201">
        <v>0</v>
      </c>
      <c r="I36" s="201">
        <v>0</v>
      </c>
      <c r="J36" s="201">
        <v>0</v>
      </c>
      <c r="K36" s="111">
        <f t="shared" ref="K36:K38" si="30">SUM(L36:M36)</f>
        <v>93</v>
      </c>
      <c r="L36" s="111">
        <v>54</v>
      </c>
      <c r="M36" s="111">
        <v>39</v>
      </c>
      <c r="N36" s="111">
        <f t="shared" ref="N36:N38" si="31">SUM(O36:Q36)</f>
        <v>93</v>
      </c>
      <c r="O36" s="111">
        <v>20</v>
      </c>
      <c r="P36" s="111">
        <v>28</v>
      </c>
      <c r="Q36" s="111">
        <v>45</v>
      </c>
      <c r="R36" s="201">
        <v>0</v>
      </c>
      <c r="S36" s="201">
        <v>0</v>
      </c>
      <c r="T36" s="318">
        <v>0</v>
      </c>
      <c r="U36" s="201">
        <v>0</v>
      </c>
      <c r="V36" s="201">
        <v>0</v>
      </c>
      <c r="W36" s="201">
        <v>0</v>
      </c>
      <c r="X36" s="201">
        <v>0</v>
      </c>
      <c r="Y36" s="30"/>
    </row>
    <row r="37" spans="1:25" s="9" customFormat="1" ht="17.25" customHeight="1" x14ac:dyDescent="0.2">
      <c r="A37" s="126"/>
      <c r="B37" s="96" t="s">
        <v>50</v>
      </c>
      <c r="C37" s="127">
        <f t="shared" si="28"/>
        <v>1</v>
      </c>
      <c r="D37" s="98">
        <v>1</v>
      </c>
      <c r="E37" s="127">
        <v>0</v>
      </c>
      <c r="F37" s="127">
        <v>0</v>
      </c>
      <c r="G37" s="127">
        <f t="shared" si="29"/>
        <v>0</v>
      </c>
      <c r="H37" s="127">
        <v>0</v>
      </c>
      <c r="I37" s="127">
        <v>0</v>
      </c>
      <c r="J37" s="127">
        <v>0</v>
      </c>
      <c r="K37" s="98">
        <f t="shared" si="30"/>
        <v>74</v>
      </c>
      <c r="L37" s="98">
        <v>39</v>
      </c>
      <c r="M37" s="98">
        <v>35</v>
      </c>
      <c r="N37" s="98">
        <f t="shared" si="31"/>
        <v>74</v>
      </c>
      <c r="O37" s="98">
        <v>30</v>
      </c>
      <c r="P37" s="98">
        <v>11</v>
      </c>
      <c r="Q37" s="98">
        <v>33</v>
      </c>
      <c r="R37" s="127">
        <v>0</v>
      </c>
      <c r="S37" s="127">
        <v>0</v>
      </c>
      <c r="T37" s="127">
        <v>0</v>
      </c>
      <c r="U37" s="127">
        <v>0</v>
      </c>
      <c r="V37" s="127">
        <v>0</v>
      </c>
      <c r="W37" s="127">
        <v>0</v>
      </c>
      <c r="X37" s="127">
        <v>0</v>
      </c>
      <c r="Y37" s="30"/>
    </row>
    <row r="38" spans="1:25" s="69" customFormat="1" ht="17.25" customHeight="1" x14ac:dyDescent="0.2">
      <c r="A38" s="114"/>
      <c r="B38" s="115" t="s">
        <v>168</v>
      </c>
      <c r="C38" s="186">
        <f t="shared" si="28"/>
        <v>1</v>
      </c>
      <c r="D38" s="117">
        <v>1</v>
      </c>
      <c r="E38" s="186">
        <v>0</v>
      </c>
      <c r="F38" s="186">
        <v>0</v>
      </c>
      <c r="G38" s="186">
        <f t="shared" si="29"/>
        <v>0</v>
      </c>
      <c r="H38" s="186">
        <v>0</v>
      </c>
      <c r="I38" s="186">
        <v>0</v>
      </c>
      <c r="J38" s="186">
        <v>0</v>
      </c>
      <c r="K38" s="117">
        <f t="shared" si="30"/>
        <v>27</v>
      </c>
      <c r="L38" s="117">
        <v>11</v>
      </c>
      <c r="M38" s="117">
        <v>16</v>
      </c>
      <c r="N38" s="117">
        <f t="shared" si="31"/>
        <v>27</v>
      </c>
      <c r="O38" s="117">
        <v>0</v>
      </c>
      <c r="P38" s="117">
        <v>10</v>
      </c>
      <c r="Q38" s="117">
        <v>17</v>
      </c>
      <c r="R38" s="186">
        <v>0</v>
      </c>
      <c r="S38" s="186">
        <v>0</v>
      </c>
      <c r="T38" s="186">
        <v>0</v>
      </c>
      <c r="U38" s="186">
        <v>0</v>
      </c>
      <c r="V38" s="186">
        <v>0</v>
      </c>
      <c r="W38" s="186">
        <v>0</v>
      </c>
      <c r="X38" s="186">
        <v>0</v>
      </c>
      <c r="Y38" s="30"/>
    </row>
    <row r="39" spans="1:25" s="69" customFormat="1" ht="17.25" customHeight="1" x14ac:dyDescent="0.2">
      <c r="A39" s="476" t="s">
        <v>181</v>
      </c>
      <c r="B39" s="476"/>
      <c r="C39" s="103">
        <f>SUM(C40:C46)</f>
        <v>6</v>
      </c>
      <c r="D39" s="103">
        <f t="shared" ref="D39:X39" si="32">SUM(D40:D46)</f>
        <v>6</v>
      </c>
      <c r="E39" s="103">
        <f t="shared" si="32"/>
        <v>0</v>
      </c>
      <c r="F39" s="103">
        <f t="shared" si="32"/>
        <v>0</v>
      </c>
      <c r="G39" s="103">
        <f t="shared" si="32"/>
        <v>0</v>
      </c>
      <c r="H39" s="103">
        <f t="shared" si="32"/>
        <v>0</v>
      </c>
      <c r="I39" s="103">
        <f t="shared" si="32"/>
        <v>0</v>
      </c>
      <c r="J39" s="103">
        <f t="shared" si="32"/>
        <v>0</v>
      </c>
      <c r="K39" s="103">
        <f t="shared" si="32"/>
        <v>1456</v>
      </c>
      <c r="L39" s="103">
        <f t="shared" si="32"/>
        <v>687</v>
      </c>
      <c r="M39" s="103">
        <f t="shared" si="32"/>
        <v>769</v>
      </c>
      <c r="N39" s="103">
        <f t="shared" si="32"/>
        <v>1456</v>
      </c>
      <c r="O39" s="103">
        <f t="shared" si="32"/>
        <v>444</v>
      </c>
      <c r="P39" s="103">
        <f t="shared" si="32"/>
        <v>474</v>
      </c>
      <c r="Q39" s="103">
        <f t="shared" si="32"/>
        <v>538</v>
      </c>
      <c r="R39" s="103">
        <f t="shared" si="32"/>
        <v>0</v>
      </c>
      <c r="S39" s="103">
        <f t="shared" si="32"/>
        <v>0</v>
      </c>
      <c r="T39" s="103">
        <f t="shared" si="32"/>
        <v>0</v>
      </c>
      <c r="U39" s="103">
        <f t="shared" si="32"/>
        <v>0</v>
      </c>
      <c r="V39" s="103">
        <f t="shared" si="32"/>
        <v>0</v>
      </c>
      <c r="W39" s="103">
        <f t="shared" si="32"/>
        <v>0</v>
      </c>
      <c r="X39" s="103">
        <f t="shared" si="32"/>
        <v>0</v>
      </c>
      <c r="Y39" s="30"/>
    </row>
    <row r="40" spans="1:25" s="69" customFormat="1" ht="17.25" customHeight="1" x14ac:dyDescent="0.2">
      <c r="A40" s="109"/>
      <c r="B40" s="110" t="s">
        <v>183</v>
      </c>
      <c r="C40" s="201">
        <f t="shared" ref="C40:C46" si="33">SUM(D40:F40)</f>
        <v>2</v>
      </c>
      <c r="D40" s="111">
        <v>2</v>
      </c>
      <c r="E40" s="201">
        <v>0</v>
      </c>
      <c r="F40" s="201">
        <v>0</v>
      </c>
      <c r="G40" s="201">
        <f t="shared" ref="G40:G46" si="34">SUM(H40:J40)</f>
        <v>0</v>
      </c>
      <c r="H40" s="201">
        <v>0</v>
      </c>
      <c r="I40" s="201">
        <v>0</v>
      </c>
      <c r="J40" s="201">
        <v>0</v>
      </c>
      <c r="K40" s="111">
        <f t="shared" ref="K40:K42" si="35">SUM(L40:M40)</f>
        <v>423</v>
      </c>
      <c r="L40" s="111">
        <v>258</v>
      </c>
      <c r="M40" s="111">
        <v>165</v>
      </c>
      <c r="N40" s="111">
        <f t="shared" ref="N40:N42" si="36">SUM(O40:Q40)</f>
        <v>423</v>
      </c>
      <c r="O40" s="111">
        <v>132</v>
      </c>
      <c r="P40" s="111">
        <v>144</v>
      </c>
      <c r="Q40" s="111">
        <v>147</v>
      </c>
      <c r="R40" s="201">
        <v>0</v>
      </c>
      <c r="S40" s="201">
        <v>0</v>
      </c>
      <c r="T40" s="201">
        <v>0</v>
      </c>
      <c r="U40" s="201">
        <v>0</v>
      </c>
      <c r="V40" s="201">
        <v>0</v>
      </c>
      <c r="W40" s="201">
        <v>0</v>
      </c>
      <c r="X40" s="201">
        <v>0</v>
      </c>
      <c r="Y40" s="30"/>
    </row>
    <row r="41" spans="1:25" s="69" customFormat="1" ht="17.25" customHeight="1" x14ac:dyDescent="0.2">
      <c r="A41" s="126"/>
      <c r="B41" s="96" t="s">
        <v>51</v>
      </c>
      <c r="C41" s="127">
        <f t="shared" si="33"/>
        <v>1</v>
      </c>
      <c r="D41" s="98">
        <v>1</v>
      </c>
      <c r="E41" s="127">
        <v>0</v>
      </c>
      <c r="F41" s="127">
        <v>0</v>
      </c>
      <c r="G41" s="127">
        <f t="shared" si="34"/>
        <v>0</v>
      </c>
      <c r="H41" s="127">
        <v>0</v>
      </c>
      <c r="I41" s="127">
        <v>0</v>
      </c>
      <c r="J41" s="127">
        <v>0</v>
      </c>
      <c r="K41" s="98">
        <f t="shared" si="35"/>
        <v>331</v>
      </c>
      <c r="L41" s="98">
        <v>118</v>
      </c>
      <c r="M41" s="98">
        <v>213</v>
      </c>
      <c r="N41" s="98">
        <f t="shared" si="36"/>
        <v>331</v>
      </c>
      <c r="O41" s="127">
        <v>107</v>
      </c>
      <c r="P41" s="98">
        <v>97</v>
      </c>
      <c r="Q41" s="98">
        <v>127</v>
      </c>
      <c r="R41" s="127">
        <v>0</v>
      </c>
      <c r="S41" s="127">
        <v>0</v>
      </c>
      <c r="T41" s="127">
        <v>0</v>
      </c>
      <c r="U41" s="127">
        <v>0</v>
      </c>
      <c r="V41" s="127">
        <v>0</v>
      </c>
      <c r="W41" s="127">
        <v>0</v>
      </c>
      <c r="X41" s="127">
        <v>0</v>
      </c>
      <c r="Y41" s="30"/>
    </row>
    <row r="42" spans="1:25" s="69" customFormat="1" ht="17.25" customHeight="1" x14ac:dyDescent="0.2">
      <c r="A42" s="126"/>
      <c r="B42" s="96" t="s">
        <v>52</v>
      </c>
      <c r="C42" s="127">
        <f t="shared" si="33"/>
        <v>1</v>
      </c>
      <c r="D42" s="127">
        <v>1</v>
      </c>
      <c r="E42" s="127">
        <v>0</v>
      </c>
      <c r="F42" s="127">
        <v>0</v>
      </c>
      <c r="G42" s="127">
        <f t="shared" si="34"/>
        <v>0</v>
      </c>
      <c r="H42" s="127">
        <v>0</v>
      </c>
      <c r="I42" s="127">
        <v>0</v>
      </c>
      <c r="J42" s="127">
        <v>0</v>
      </c>
      <c r="K42" s="127">
        <f t="shared" si="35"/>
        <v>168</v>
      </c>
      <c r="L42" s="127">
        <v>77</v>
      </c>
      <c r="M42" s="127">
        <v>91</v>
      </c>
      <c r="N42" s="127">
        <f t="shared" si="36"/>
        <v>168</v>
      </c>
      <c r="O42" s="127">
        <v>44</v>
      </c>
      <c r="P42" s="127">
        <v>68</v>
      </c>
      <c r="Q42" s="127">
        <v>56</v>
      </c>
      <c r="R42" s="127">
        <v>0</v>
      </c>
      <c r="S42" s="127">
        <v>0</v>
      </c>
      <c r="T42" s="127">
        <v>0</v>
      </c>
      <c r="U42" s="127">
        <v>0</v>
      </c>
      <c r="V42" s="127">
        <v>0</v>
      </c>
      <c r="W42" s="127">
        <v>0</v>
      </c>
      <c r="X42" s="127">
        <v>0</v>
      </c>
      <c r="Y42" s="30"/>
    </row>
    <row r="43" spans="1:25" s="69" customFormat="1" ht="17.25" customHeight="1" x14ac:dyDescent="0.2">
      <c r="A43" s="126"/>
      <c r="B43" s="96" t="s">
        <v>53</v>
      </c>
      <c r="C43" s="127">
        <f t="shared" si="33"/>
        <v>0</v>
      </c>
      <c r="D43" s="127">
        <v>0</v>
      </c>
      <c r="E43" s="127">
        <v>0</v>
      </c>
      <c r="F43" s="127">
        <v>0</v>
      </c>
      <c r="G43" s="127">
        <f t="shared" si="34"/>
        <v>0</v>
      </c>
      <c r="H43" s="127">
        <v>0</v>
      </c>
      <c r="I43" s="127">
        <v>0</v>
      </c>
      <c r="J43" s="127">
        <v>0</v>
      </c>
      <c r="K43" s="127">
        <v>0</v>
      </c>
      <c r="L43" s="127">
        <v>0</v>
      </c>
      <c r="M43" s="127">
        <v>0</v>
      </c>
      <c r="N43" s="127">
        <v>0</v>
      </c>
      <c r="O43" s="127">
        <v>0</v>
      </c>
      <c r="P43" s="127">
        <v>0</v>
      </c>
      <c r="Q43" s="127">
        <v>0</v>
      </c>
      <c r="R43" s="127">
        <v>0</v>
      </c>
      <c r="S43" s="127">
        <v>0</v>
      </c>
      <c r="T43" s="127">
        <v>0</v>
      </c>
      <c r="U43" s="127">
        <v>0</v>
      </c>
      <c r="V43" s="127">
        <v>0</v>
      </c>
      <c r="W43" s="127">
        <v>0</v>
      </c>
      <c r="X43" s="127">
        <v>0</v>
      </c>
      <c r="Y43" s="30"/>
    </row>
    <row r="44" spans="1:25" s="69" customFormat="1" ht="17.25" customHeight="1" x14ac:dyDescent="0.2">
      <c r="A44" s="126"/>
      <c r="B44" s="96" t="s">
        <v>54</v>
      </c>
      <c r="C44" s="127">
        <f t="shared" si="33"/>
        <v>0</v>
      </c>
      <c r="D44" s="127">
        <v>0</v>
      </c>
      <c r="E44" s="127">
        <v>0</v>
      </c>
      <c r="F44" s="127">
        <v>0</v>
      </c>
      <c r="G44" s="127">
        <f t="shared" si="34"/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  <c r="V44" s="127">
        <v>0</v>
      </c>
      <c r="W44" s="127">
        <v>0</v>
      </c>
      <c r="X44" s="127">
        <v>0</v>
      </c>
      <c r="Y44" s="30"/>
    </row>
    <row r="45" spans="1:25" s="9" customFormat="1" ht="17.25" customHeight="1" x14ac:dyDescent="0.2">
      <c r="A45" s="126"/>
      <c r="B45" s="96" t="s">
        <v>184</v>
      </c>
      <c r="C45" s="127">
        <f t="shared" si="33"/>
        <v>1</v>
      </c>
      <c r="D45" s="98">
        <v>1</v>
      </c>
      <c r="E45" s="127">
        <v>0</v>
      </c>
      <c r="F45" s="127">
        <v>0</v>
      </c>
      <c r="G45" s="127">
        <f t="shared" si="34"/>
        <v>0</v>
      </c>
      <c r="H45" s="127">
        <v>0</v>
      </c>
      <c r="I45" s="127">
        <v>0</v>
      </c>
      <c r="J45" s="127">
        <v>0</v>
      </c>
      <c r="K45" s="98">
        <f t="shared" ref="K45:K46" si="37">SUM(L45:M45)</f>
        <v>151</v>
      </c>
      <c r="L45" s="98">
        <v>70</v>
      </c>
      <c r="M45" s="98">
        <v>81</v>
      </c>
      <c r="N45" s="98">
        <f t="shared" ref="N45:N46" si="38">SUM(O45:Q45)</f>
        <v>151</v>
      </c>
      <c r="O45" s="98">
        <v>40</v>
      </c>
      <c r="P45" s="98">
        <v>47</v>
      </c>
      <c r="Q45" s="98">
        <v>64</v>
      </c>
      <c r="R45" s="127">
        <v>0</v>
      </c>
      <c r="S45" s="127">
        <v>0</v>
      </c>
      <c r="T45" s="127">
        <v>0</v>
      </c>
      <c r="U45" s="127">
        <v>0</v>
      </c>
      <c r="V45" s="127">
        <v>0</v>
      </c>
      <c r="W45" s="127">
        <v>0</v>
      </c>
      <c r="X45" s="127">
        <v>0</v>
      </c>
      <c r="Y45" s="30"/>
    </row>
    <row r="46" spans="1:25" s="69" customFormat="1" ht="17.25" customHeight="1" x14ac:dyDescent="0.2">
      <c r="A46" s="114"/>
      <c r="B46" s="115" t="s">
        <v>170</v>
      </c>
      <c r="C46" s="186">
        <f t="shared" si="33"/>
        <v>1</v>
      </c>
      <c r="D46" s="117">
        <v>1</v>
      </c>
      <c r="E46" s="186">
        <v>0</v>
      </c>
      <c r="F46" s="186">
        <v>0</v>
      </c>
      <c r="G46" s="186">
        <f t="shared" si="34"/>
        <v>0</v>
      </c>
      <c r="H46" s="186">
        <v>0</v>
      </c>
      <c r="I46" s="186">
        <v>0</v>
      </c>
      <c r="J46" s="186">
        <v>0</v>
      </c>
      <c r="K46" s="117">
        <f t="shared" si="37"/>
        <v>383</v>
      </c>
      <c r="L46" s="117">
        <v>164</v>
      </c>
      <c r="M46" s="117">
        <v>219</v>
      </c>
      <c r="N46" s="117">
        <f t="shared" si="38"/>
        <v>383</v>
      </c>
      <c r="O46" s="117">
        <v>121</v>
      </c>
      <c r="P46" s="117">
        <v>118</v>
      </c>
      <c r="Q46" s="117">
        <v>144</v>
      </c>
      <c r="R46" s="186">
        <v>0</v>
      </c>
      <c r="S46" s="186">
        <v>0</v>
      </c>
      <c r="T46" s="186">
        <v>0</v>
      </c>
      <c r="U46" s="186">
        <v>0</v>
      </c>
      <c r="V46" s="186">
        <v>0</v>
      </c>
      <c r="W46" s="186">
        <v>0</v>
      </c>
      <c r="X46" s="186">
        <v>0</v>
      </c>
      <c r="Y46" s="30"/>
    </row>
    <row r="47" spans="1:25" s="69" customFormat="1" ht="17.25" customHeight="1" x14ac:dyDescent="0.2">
      <c r="A47" s="476" t="s">
        <v>182</v>
      </c>
      <c r="B47" s="476"/>
      <c r="C47" s="316">
        <f>SUM(C48:C51)</f>
        <v>1</v>
      </c>
      <c r="D47" s="316">
        <f t="shared" ref="D47:X47" si="39">SUM(D48:D51)</f>
        <v>1</v>
      </c>
      <c r="E47" s="316">
        <f t="shared" si="39"/>
        <v>0</v>
      </c>
      <c r="F47" s="316">
        <f t="shared" si="39"/>
        <v>0</v>
      </c>
      <c r="G47" s="316">
        <f t="shared" si="39"/>
        <v>0</v>
      </c>
      <c r="H47" s="316">
        <f t="shared" si="39"/>
        <v>0</v>
      </c>
      <c r="I47" s="316">
        <f t="shared" si="39"/>
        <v>0</v>
      </c>
      <c r="J47" s="316">
        <f t="shared" si="39"/>
        <v>0</v>
      </c>
      <c r="K47" s="316">
        <f t="shared" si="39"/>
        <v>120</v>
      </c>
      <c r="L47" s="316">
        <f>SUM(L48:L51)</f>
        <v>63</v>
      </c>
      <c r="M47" s="316">
        <f>SUM(M48:M51)</f>
        <v>57</v>
      </c>
      <c r="N47" s="316">
        <f t="shared" si="39"/>
        <v>120</v>
      </c>
      <c r="O47" s="316">
        <f t="shared" si="39"/>
        <v>37</v>
      </c>
      <c r="P47" s="316">
        <f t="shared" si="39"/>
        <v>40</v>
      </c>
      <c r="Q47" s="316">
        <f t="shared" si="39"/>
        <v>43</v>
      </c>
      <c r="R47" s="316">
        <f t="shared" si="39"/>
        <v>0</v>
      </c>
      <c r="S47" s="316">
        <f t="shared" si="39"/>
        <v>0</v>
      </c>
      <c r="T47" s="316">
        <f t="shared" si="39"/>
        <v>0</v>
      </c>
      <c r="U47" s="316">
        <f t="shared" si="39"/>
        <v>0</v>
      </c>
      <c r="V47" s="316">
        <f t="shared" si="39"/>
        <v>0</v>
      </c>
      <c r="W47" s="316">
        <f t="shared" si="39"/>
        <v>0</v>
      </c>
      <c r="X47" s="316">
        <f t="shared" si="39"/>
        <v>0</v>
      </c>
      <c r="Y47" s="30"/>
    </row>
    <row r="48" spans="1:25" s="69" customFormat="1" ht="17.25" customHeight="1" x14ac:dyDescent="0.2">
      <c r="A48" s="119"/>
      <c r="B48" s="110" t="s">
        <v>55</v>
      </c>
      <c r="C48" s="201">
        <f t="shared" ref="C48:C51" si="40">SUM(D48:F48)</f>
        <v>1</v>
      </c>
      <c r="D48" s="201">
        <v>1</v>
      </c>
      <c r="E48" s="201">
        <v>0</v>
      </c>
      <c r="F48" s="201">
        <v>0</v>
      </c>
      <c r="G48" s="201">
        <f t="shared" ref="G48:G51" si="41">SUM(H48:J48)</f>
        <v>0</v>
      </c>
      <c r="H48" s="201">
        <v>0</v>
      </c>
      <c r="I48" s="201">
        <v>0</v>
      </c>
      <c r="J48" s="201">
        <v>0</v>
      </c>
      <c r="K48" s="201">
        <f>SUM(L48:M48)</f>
        <v>120</v>
      </c>
      <c r="L48" s="201">
        <v>63</v>
      </c>
      <c r="M48" s="201">
        <v>57</v>
      </c>
      <c r="N48" s="201">
        <f t="shared" ref="N48" si="42">SUM(O48:Q48)</f>
        <v>120</v>
      </c>
      <c r="O48" s="201">
        <v>37</v>
      </c>
      <c r="P48" s="201">
        <v>40</v>
      </c>
      <c r="Q48" s="201">
        <v>43</v>
      </c>
      <c r="R48" s="201">
        <v>0</v>
      </c>
      <c r="S48" s="201">
        <v>0</v>
      </c>
      <c r="T48" s="201">
        <v>0</v>
      </c>
      <c r="U48" s="201">
        <v>0</v>
      </c>
      <c r="V48" s="201">
        <v>0</v>
      </c>
      <c r="W48" s="201">
        <v>0</v>
      </c>
      <c r="X48" s="201">
        <v>0</v>
      </c>
      <c r="Y48" s="30"/>
    </row>
    <row r="49" spans="1:25" s="69" customFormat="1" ht="17.25" customHeight="1" x14ac:dyDescent="0.2">
      <c r="A49" s="120"/>
      <c r="B49" s="96" t="s">
        <v>56</v>
      </c>
      <c r="C49" s="127">
        <f t="shared" si="40"/>
        <v>0</v>
      </c>
      <c r="D49" s="127">
        <v>0</v>
      </c>
      <c r="E49" s="127">
        <v>0</v>
      </c>
      <c r="F49" s="127">
        <v>0</v>
      </c>
      <c r="G49" s="127">
        <f t="shared" si="41"/>
        <v>0</v>
      </c>
      <c r="H49" s="127">
        <v>0</v>
      </c>
      <c r="I49" s="127">
        <v>0</v>
      </c>
      <c r="J49" s="127">
        <v>0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27">
        <v>0</v>
      </c>
      <c r="V49" s="127">
        <v>0</v>
      </c>
      <c r="W49" s="127">
        <v>0</v>
      </c>
      <c r="X49" s="127">
        <v>0</v>
      </c>
      <c r="Y49" s="30"/>
    </row>
    <row r="50" spans="1:25" s="9" customFormat="1" ht="17.25" customHeight="1" x14ac:dyDescent="0.2">
      <c r="A50" s="120"/>
      <c r="B50" s="96" t="s">
        <v>175</v>
      </c>
      <c r="C50" s="127">
        <f t="shared" si="40"/>
        <v>0</v>
      </c>
      <c r="D50" s="127">
        <v>0</v>
      </c>
      <c r="E50" s="127">
        <v>0</v>
      </c>
      <c r="F50" s="127">
        <v>0</v>
      </c>
      <c r="G50" s="127">
        <f t="shared" si="41"/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30"/>
    </row>
    <row r="51" spans="1:25" s="69" customFormat="1" ht="17.25" customHeight="1" x14ac:dyDescent="0.2">
      <c r="A51" s="125"/>
      <c r="B51" s="115" t="s">
        <v>57</v>
      </c>
      <c r="C51" s="186">
        <f t="shared" si="40"/>
        <v>0</v>
      </c>
      <c r="D51" s="186">
        <v>0</v>
      </c>
      <c r="E51" s="186">
        <v>0</v>
      </c>
      <c r="F51" s="186">
        <v>0</v>
      </c>
      <c r="G51" s="186">
        <f t="shared" si="41"/>
        <v>0</v>
      </c>
      <c r="H51" s="186">
        <v>0</v>
      </c>
      <c r="I51" s="186">
        <v>0</v>
      </c>
      <c r="J51" s="186">
        <v>0</v>
      </c>
      <c r="K51" s="186">
        <v>0</v>
      </c>
      <c r="L51" s="186">
        <v>0</v>
      </c>
      <c r="M51" s="186">
        <v>0</v>
      </c>
      <c r="N51" s="186">
        <v>0</v>
      </c>
      <c r="O51" s="186">
        <v>0</v>
      </c>
      <c r="P51" s="186">
        <v>0</v>
      </c>
      <c r="Q51" s="186">
        <v>0</v>
      </c>
      <c r="R51" s="186">
        <v>0</v>
      </c>
      <c r="S51" s="186">
        <v>0</v>
      </c>
      <c r="T51" s="186">
        <v>0</v>
      </c>
      <c r="U51" s="186">
        <v>0</v>
      </c>
      <c r="V51" s="186">
        <v>0</v>
      </c>
      <c r="W51" s="186">
        <v>0</v>
      </c>
      <c r="X51" s="186">
        <v>0</v>
      </c>
      <c r="Y51" s="30"/>
    </row>
    <row r="52" spans="1:25" s="69" customFormat="1" ht="17.25" customHeight="1" x14ac:dyDescent="0.2">
      <c r="A52" s="476" t="s">
        <v>171</v>
      </c>
      <c r="B52" s="476"/>
      <c r="C52" s="103">
        <f>SUM(C53:C58)</f>
        <v>4</v>
      </c>
      <c r="D52" s="103">
        <f t="shared" ref="D52:X52" si="43">SUM(D53:D58)</f>
        <v>4</v>
      </c>
      <c r="E52" s="103">
        <f t="shared" si="43"/>
        <v>0</v>
      </c>
      <c r="F52" s="103">
        <f t="shared" si="43"/>
        <v>0</v>
      </c>
      <c r="G52" s="103">
        <f t="shared" si="43"/>
        <v>0</v>
      </c>
      <c r="H52" s="103">
        <f t="shared" si="43"/>
        <v>0</v>
      </c>
      <c r="I52" s="103">
        <f t="shared" si="43"/>
        <v>0</v>
      </c>
      <c r="J52" s="103">
        <f t="shared" si="43"/>
        <v>0</v>
      </c>
      <c r="K52" s="103">
        <f t="shared" si="43"/>
        <v>482</v>
      </c>
      <c r="L52" s="103">
        <f t="shared" si="43"/>
        <v>260</v>
      </c>
      <c r="M52" s="103">
        <f t="shared" si="43"/>
        <v>222</v>
      </c>
      <c r="N52" s="103">
        <f t="shared" si="43"/>
        <v>482</v>
      </c>
      <c r="O52" s="103">
        <f t="shared" si="43"/>
        <v>100</v>
      </c>
      <c r="P52" s="103">
        <f t="shared" si="43"/>
        <v>207</v>
      </c>
      <c r="Q52" s="103">
        <f t="shared" si="43"/>
        <v>175</v>
      </c>
      <c r="R52" s="103">
        <f t="shared" si="43"/>
        <v>0</v>
      </c>
      <c r="S52" s="103">
        <f t="shared" si="43"/>
        <v>0</v>
      </c>
      <c r="T52" s="103">
        <f t="shared" si="43"/>
        <v>0</v>
      </c>
      <c r="U52" s="103">
        <f t="shared" si="43"/>
        <v>0</v>
      </c>
      <c r="V52" s="103">
        <f t="shared" si="43"/>
        <v>0</v>
      </c>
      <c r="W52" s="103">
        <f t="shared" si="43"/>
        <v>0</v>
      </c>
      <c r="X52" s="103">
        <f t="shared" si="43"/>
        <v>0</v>
      </c>
      <c r="Y52" s="30"/>
    </row>
    <row r="53" spans="1:25" s="69" customFormat="1" ht="17.25" customHeight="1" x14ac:dyDescent="0.2">
      <c r="A53" s="109"/>
      <c r="B53" s="110" t="s">
        <v>58</v>
      </c>
      <c r="C53" s="201">
        <f t="shared" ref="C53:C58" si="44">SUM(D53:F53)</f>
        <v>1</v>
      </c>
      <c r="D53" s="111">
        <v>1</v>
      </c>
      <c r="E53" s="201">
        <v>0</v>
      </c>
      <c r="F53" s="201">
        <v>0</v>
      </c>
      <c r="G53" s="201">
        <f t="shared" ref="G53:G58" si="45">SUM(H53:J53)</f>
        <v>0</v>
      </c>
      <c r="H53" s="201">
        <v>0</v>
      </c>
      <c r="I53" s="201">
        <v>0</v>
      </c>
      <c r="J53" s="201">
        <v>0</v>
      </c>
      <c r="K53" s="111">
        <f t="shared" ref="K53:K56" si="46">SUM(L53:M53)</f>
        <v>116</v>
      </c>
      <c r="L53" s="111">
        <v>39</v>
      </c>
      <c r="M53" s="111">
        <v>77</v>
      </c>
      <c r="N53" s="111">
        <f t="shared" ref="N53:N56" si="47">SUM(O53:Q53)</f>
        <v>116</v>
      </c>
      <c r="O53" s="111">
        <v>33</v>
      </c>
      <c r="P53" s="111">
        <v>49</v>
      </c>
      <c r="Q53" s="111">
        <v>34</v>
      </c>
      <c r="R53" s="201">
        <v>0</v>
      </c>
      <c r="S53" s="201">
        <v>0</v>
      </c>
      <c r="T53" s="201">
        <v>0</v>
      </c>
      <c r="U53" s="201">
        <v>0</v>
      </c>
      <c r="V53" s="201">
        <v>0</v>
      </c>
      <c r="W53" s="201">
        <v>0</v>
      </c>
      <c r="X53" s="201">
        <v>0</v>
      </c>
      <c r="Y53" s="30"/>
    </row>
    <row r="54" spans="1:25" s="69" customFormat="1" ht="17.25" customHeight="1" x14ac:dyDescent="0.2">
      <c r="A54" s="126"/>
      <c r="B54" s="96" t="s">
        <v>59</v>
      </c>
      <c r="C54" s="127">
        <f t="shared" si="44"/>
        <v>1</v>
      </c>
      <c r="D54" s="98">
        <v>1</v>
      </c>
      <c r="E54" s="127">
        <v>0</v>
      </c>
      <c r="F54" s="127">
        <v>0</v>
      </c>
      <c r="G54" s="127">
        <f t="shared" si="45"/>
        <v>0</v>
      </c>
      <c r="H54" s="127">
        <v>0</v>
      </c>
      <c r="I54" s="127">
        <v>0</v>
      </c>
      <c r="J54" s="127">
        <v>0</v>
      </c>
      <c r="K54" s="98">
        <f t="shared" si="46"/>
        <v>97</v>
      </c>
      <c r="L54" s="98">
        <v>53</v>
      </c>
      <c r="M54" s="98">
        <v>44</v>
      </c>
      <c r="N54" s="98">
        <f t="shared" si="47"/>
        <v>97</v>
      </c>
      <c r="O54" s="98">
        <v>0</v>
      </c>
      <c r="P54" s="98">
        <v>48</v>
      </c>
      <c r="Q54" s="98">
        <v>49</v>
      </c>
      <c r="R54" s="127">
        <v>0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30"/>
    </row>
    <row r="55" spans="1:25" s="69" customFormat="1" ht="17.25" customHeight="1" x14ac:dyDescent="0.2">
      <c r="A55" s="126"/>
      <c r="B55" s="96" t="s">
        <v>60</v>
      </c>
      <c r="C55" s="127">
        <f t="shared" si="44"/>
        <v>1</v>
      </c>
      <c r="D55" s="98">
        <v>1</v>
      </c>
      <c r="E55" s="127">
        <v>0</v>
      </c>
      <c r="F55" s="127">
        <v>0</v>
      </c>
      <c r="G55" s="127">
        <f t="shared" si="45"/>
        <v>0</v>
      </c>
      <c r="H55" s="127">
        <v>0</v>
      </c>
      <c r="I55" s="127">
        <v>0</v>
      </c>
      <c r="J55" s="127">
        <v>0</v>
      </c>
      <c r="K55" s="98">
        <f t="shared" si="46"/>
        <v>20</v>
      </c>
      <c r="L55" s="98">
        <v>7</v>
      </c>
      <c r="M55" s="98">
        <v>13</v>
      </c>
      <c r="N55" s="98">
        <f t="shared" si="47"/>
        <v>20</v>
      </c>
      <c r="O55" s="98">
        <v>0</v>
      </c>
      <c r="P55" s="98">
        <v>9</v>
      </c>
      <c r="Q55" s="98">
        <v>11</v>
      </c>
      <c r="R55" s="127">
        <v>0</v>
      </c>
      <c r="S55" s="127">
        <v>0</v>
      </c>
      <c r="T55" s="127">
        <v>0</v>
      </c>
      <c r="U55" s="127">
        <v>0</v>
      </c>
      <c r="V55" s="127">
        <v>0</v>
      </c>
      <c r="W55" s="127">
        <v>0</v>
      </c>
      <c r="X55" s="127">
        <v>0</v>
      </c>
      <c r="Y55" s="30"/>
    </row>
    <row r="56" spans="1:25" s="69" customFormat="1" ht="17.25" customHeight="1" x14ac:dyDescent="0.2">
      <c r="A56" s="126"/>
      <c r="B56" s="96" t="s">
        <v>61</v>
      </c>
      <c r="C56" s="127">
        <f t="shared" si="44"/>
        <v>1</v>
      </c>
      <c r="D56" s="127">
        <v>1</v>
      </c>
      <c r="E56" s="127">
        <v>0</v>
      </c>
      <c r="F56" s="127">
        <v>0</v>
      </c>
      <c r="G56" s="127">
        <f t="shared" si="45"/>
        <v>0</v>
      </c>
      <c r="H56" s="127">
        <v>0</v>
      </c>
      <c r="I56" s="127">
        <v>0</v>
      </c>
      <c r="J56" s="127">
        <v>0</v>
      </c>
      <c r="K56" s="127">
        <f t="shared" si="46"/>
        <v>249</v>
      </c>
      <c r="L56" s="127">
        <v>161</v>
      </c>
      <c r="M56" s="127">
        <v>88</v>
      </c>
      <c r="N56" s="127">
        <f t="shared" si="47"/>
        <v>249</v>
      </c>
      <c r="O56" s="127">
        <v>67</v>
      </c>
      <c r="P56" s="127">
        <v>101</v>
      </c>
      <c r="Q56" s="127">
        <v>81</v>
      </c>
      <c r="R56" s="127">
        <v>0</v>
      </c>
      <c r="S56" s="127">
        <v>0</v>
      </c>
      <c r="T56" s="127">
        <v>0</v>
      </c>
      <c r="U56" s="127">
        <v>0</v>
      </c>
      <c r="V56" s="127">
        <v>0</v>
      </c>
      <c r="W56" s="127">
        <v>0</v>
      </c>
      <c r="X56" s="127">
        <v>0</v>
      </c>
      <c r="Y56" s="30"/>
    </row>
    <row r="57" spans="1:25" s="69" customFormat="1" ht="17.25" customHeight="1" x14ac:dyDescent="0.2">
      <c r="A57" s="126"/>
      <c r="B57" s="96" t="s">
        <v>62</v>
      </c>
      <c r="C57" s="127">
        <f t="shared" si="44"/>
        <v>0</v>
      </c>
      <c r="D57" s="127">
        <v>0</v>
      </c>
      <c r="E57" s="127">
        <v>0</v>
      </c>
      <c r="F57" s="127">
        <v>0</v>
      </c>
      <c r="G57" s="127">
        <f t="shared" si="45"/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>
        <v>0</v>
      </c>
      <c r="X57" s="127">
        <v>0</v>
      </c>
      <c r="Y57" s="30"/>
    </row>
    <row r="58" spans="1:25" s="69" customFormat="1" ht="17.25" customHeight="1" x14ac:dyDescent="0.2">
      <c r="A58" s="129"/>
      <c r="B58" s="130" t="s">
        <v>63</v>
      </c>
      <c r="C58" s="132">
        <f t="shared" si="44"/>
        <v>0</v>
      </c>
      <c r="D58" s="132">
        <v>0</v>
      </c>
      <c r="E58" s="132">
        <v>0</v>
      </c>
      <c r="F58" s="132">
        <v>0</v>
      </c>
      <c r="G58" s="132">
        <f t="shared" si="45"/>
        <v>0</v>
      </c>
      <c r="H58" s="132">
        <v>0</v>
      </c>
      <c r="I58" s="132">
        <v>0</v>
      </c>
      <c r="J58" s="132">
        <v>0</v>
      </c>
      <c r="K58" s="132">
        <v>0</v>
      </c>
      <c r="L58" s="132">
        <v>0</v>
      </c>
      <c r="M58" s="132">
        <v>0</v>
      </c>
      <c r="N58" s="132">
        <v>0</v>
      </c>
      <c r="O58" s="132">
        <v>0</v>
      </c>
      <c r="P58" s="132">
        <v>0</v>
      </c>
      <c r="Q58" s="132">
        <v>0</v>
      </c>
      <c r="R58" s="132">
        <v>0</v>
      </c>
      <c r="S58" s="132">
        <v>0</v>
      </c>
      <c r="T58" s="132">
        <v>0</v>
      </c>
      <c r="U58" s="132">
        <v>0</v>
      </c>
      <c r="V58" s="132">
        <v>0</v>
      </c>
      <c r="W58" s="132">
        <v>0</v>
      </c>
      <c r="X58" s="132">
        <v>0</v>
      </c>
      <c r="Y58" s="30"/>
    </row>
    <row r="59" spans="1:25" ht="7.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 t="s">
        <v>340</v>
      </c>
      <c r="R59" s="68"/>
      <c r="S59" s="68"/>
      <c r="T59" s="68"/>
      <c r="U59" s="68"/>
      <c r="V59" s="68"/>
      <c r="W59" s="68"/>
      <c r="X59" s="67"/>
      <c r="Y59" s="30"/>
    </row>
    <row r="60" spans="1:25" ht="27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7"/>
      <c r="Y60" s="30"/>
    </row>
    <row r="61" spans="1:25" ht="27" customHeight="1" x14ac:dyDescent="0.2">
      <c r="X61" s="69"/>
      <c r="Y61" s="21"/>
    </row>
    <row r="62" spans="1:25" ht="27" customHeight="1" x14ac:dyDescent="0.2">
      <c r="X62" s="69"/>
      <c r="Y62" s="21"/>
    </row>
    <row r="63" spans="1:25" ht="27" customHeight="1" x14ac:dyDescent="0.2">
      <c r="X63" s="69"/>
      <c r="Y63" s="21"/>
    </row>
    <row r="64" spans="1:25" ht="27" customHeight="1" x14ac:dyDescent="0.2">
      <c r="X64" s="69"/>
    </row>
    <row r="65" spans="24:24" ht="27" customHeight="1" x14ac:dyDescent="0.2">
      <c r="X65" s="69"/>
    </row>
  </sheetData>
  <mergeCells count="20">
    <mergeCell ref="W3:X3"/>
    <mergeCell ref="A9:B9"/>
    <mergeCell ref="N5:Q5"/>
    <mergeCell ref="R5:V5"/>
    <mergeCell ref="A4:B6"/>
    <mergeCell ref="L5:L6"/>
    <mergeCell ref="G5:J5"/>
    <mergeCell ref="C5:F5"/>
    <mergeCell ref="M5:M6"/>
    <mergeCell ref="A7:B7"/>
    <mergeCell ref="A8:B8"/>
    <mergeCell ref="A20:B20"/>
    <mergeCell ref="A21:B21"/>
    <mergeCell ref="A26:B26"/>
    <mergeCell ref="A29:B29"/>
    <mergeCell ref="A52:B52"/>
    <mergeCell ref="A31:B31"/>
    <mergeCell ref="A35:B35"/>
    <mergeCell ref="A39:B39"/>
    <mergeCell ref="A47:B47"/>
  </mergeCells>
  <phoneticPr fontId="2"/>
  <pageMargins left="0.78740157480314965" right="0.78740157480314965" top="0.59055118110236227" bottom="0.59055118110236227" header="7.874015748031496E-2" footer="0.31496062992125984"/>
  <pageSetup paperSize="8" scale="86" firstPageNumber="40" orientation="landscape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3" min="1" max="57" man="1"/>
  </colBreaks>
  <ignoredErrors>
    <ignoredError sqref="C10:C20 N22:N32 N36:N38 N40:N46 N48 N53:N56 R10:R19 C22:C25 C53:C58 C27:C28 G24:G25 G53:G58 G36:G38" formulaRange="1"/>
    <ignoredError sqref="K39:K47" formula="1"/>
    <ignoredError sqref="N39 N47 C29:C52 C26 G39:G52 G26:G35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7" transitionEvaluation="1" codeName="Sheet5">
    <tabColor rgb="FFCCFFCC"/>
    <pageSetUpPr fitToPage="1"/>
  </sheetPr>
  <dimension ref="A1:BT122"/>
  <sheetViews>
    <sheetView showGridLines="0" zoomScaleNormal="100" zoomScaleSheetLayoutView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/>
    </sheetView>
  </sheetViews>
  <sheetFormatPr defaultColWidth="10.69921875" defaultRowHeight="27" customHeight="1" x14ac:dyDescent="0.2"/>
  <cols>
    <col min="1" max="1" width="19.296875" style="7" customWidth="1"/>
    <col min="2" max="3" width="8.5" style="7" customWidth="1"/>
    <col min="4" max="7" width="8.59765625" style="7" customWidth="1"/>
    <col min="8" max="8" width="7.8984375" style="7" customWidth="1"/>
    <col min="9" max="12" width="8" style="7" customWidth="1"/>
    <col min="13" max="22" width="7.8984375" style="7" customWidth="1"/>
    <col min="23" max="16384" width="10.69921875" style="7"/>
  </cols>
  <sheetData>
    <row r="1" spans="1:72" s="3" customFormat="1" ht="18.75" customHeight="1" x14ac:dyDescent="0.2">
      <c r="C1" s="15"/>
      <c r="E1" s="14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64"/>
      <c r="BM1" s="71"/>
      <c r="BN1" s="71"/>
      <c r="BO1" s="71"/>
      <c r="BP1" s="71"/>
      <c r="BQ1" s="71"/>
      <c r="BR1" s="71"/>
      <c r="BS1" s="71"/>
      <c r="BT1" s="71"/>
    </row>
    <row r="2" spans="1:72" s="68" customFormat="1" ht="18.75" customHeight="1" x14ac:dyDescent="0.2">
      <c r="E2" s="4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</row>
    <row r="3" spans="1:72" ht="27" customHeight="1" x14ac:dyDescent="0.2">
      <c r="A3" s="80" t="s">
        <v>157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445" t="s">
        <v>250</v>
      </c>
      <c r="V3" s="497"/>
      <c r="W3" s="17"/>
      <c r="X3" s="17"/>
      <c r="Y3" s="17"/>
      <c r="Z3" s="17"/>
      <c r="AA3" s="17"/>
      <c r="AB3" s="17"/>
      <c r="AC3" s="17"/>
      <c r="AD3" s="17"/>
      <c r="AE3" s="17"/>
    </row>
    <row r="4" spans="1:72" ht="27" customHeight="1" x14ac:dyDescent="0.2">
      <c r="A4" s="152"/>
      <c r="B4" s="152"/>
      <c r="C4" s="147"/>
      <c r="D4" s="160"/>
      <c r="E4" s="160"/>
      <c r="F4" s="160" t="s">
        <v>163</v>
      </c>
      <c r="G4" s="160"/>
      <c r="H4" s="160"/>
      <c r="I4" s="160" t="s">
        <v>164</v>
      </c>
      <c r="J4" s="160"/>
      <c r="K4" s="160"/>
      <c r="L4" s="164"/>
      <c r="M4" s="468" t="s">
        <v>155</v>
      </c>
      <c r="N4" s="486"/>
      <c r="O4" s="486"/>
      <c r="P4" s="486"/>
      <c r="Q4" s="486"/>
      <c r="R4" s="486"/>
      <c r="S4" s="486"/>
      <c r="T4" s="486"/>
      <c r="U4" s="486"/>
      <c r="V4" s="469"/>
      <c r="W4" s="21"/>
      <c r="X4" s="17"/>
      <c r="Y4" s="17"/>
      <c r="Z4" s="17"/>
      <c r="AA4" s="17"/>
      <c r="AB4" s="17"/>
      <c r="AC4" s="17"/>
      <c r="AD4" s="17"/>
      <c r="AE4" s="17"/>
    </row>
    <row r="5" spans="1:72" ht="27" customHeight="1" x14ac:dyDescent="0.2">
      <c r="A5" s="161" t="s">
        <v>234</v>
      </c>
      <c r="B5" s="161" t="s">
        <v>277</v>
      </c>
      <c r="C5" s="161" t="s">
        <v>13</v>
      </c>
      <c r="D5" s="468" t="s">
        <v>278</v>
      </c>
      <c r="E5" s="484"/>
      <c r="F5" s="484"/>
      <c r="G5" s="485"/>
      <c r="H5" s="156"/>
      <c r="I5" s="165" t="s">
        <v>78</v>
      </c>
      <c r="J5" s="165" t="s">
        <v>79</v>
      </c>
      <c r="K5" s="165" t="s">
        <v>80</v>
      </c>
      <c r="L5" s="157"/>
      <c r="M5" s="161" t="s">
        <v>13</v>
      </c>
      <c r="N5" s="468" t="s">
        <v>278</v>
      </c>
      <c r="O5" s="484"/>
      <c r="P5" s="484"/>
      <c r="Q5" s="485"/>
      <c r="R5" s="468" t="s">
        <v>162</v>
      </c>
      <c r="S5" s="484"/>
      <c r="T5" s="484"/>
      <c r="U5" s="484"/>
      <c r="V5" s="485"/>
      <c r="W5" s="21"/>
      <c r="X5" s="17"/>
      <c r="Y5" s="17"/>
      <c r="Z5" s="17"/>
      <c r="AA5" s="17"/>
      <c r="AB5" s="17"/>
      <c r="AC5" s="17"/>
      <c r="AD5" s="17"/>
      <c r="AE5" s="17"/>
    </row>
    <row r="6" spans="1:72" ht="27" customHeight="1" x14ac:dyDescent="0.2">
      <c r="A6" s="156"/>
      <c r="B6" s="89" t="s">
        <v>92</v>
      </c>
      <c r="C6" s="89" t="s">
        <v>93</v>
      </c>
      <c r="D6" s="89" t="s">
        <v>94</v>
      </c>
      <c r="E6" s="89" t="s">
        <v>86</v>
      </c>
      <c r="F6" s="89" t="s">
        <v>87</v>
      </c>
      <c r="G6" s="89" t="s">
        <v>88</v>
      </c>
      <c r="H6" s="89" t="s">
        <v>94</v>
      </c>
      <c r="I6" s="89" t="s">
        <v>86</v>
      </c>
      <c r="J6" s="167" t="s">
        <v>87</v>
      </c>
      <c r="K6" s="167" t="s">
        <v>88</v>
      </c>
      <c r="L6" s="89" t="s">
        <v>90</v>
      </c>
      <c r="M6" s="89" t="s">
        <v>95</v>
      </c>
      <c r="N6" s="89" t="s">
        <v>94</v>
      </c>
      <c r="O6" s="89" t="s">
        <v>86</v>
      </c>
      <c r="P6" s="89" t="s">
        <v>87</v>
      </c>
      <c r="Q6" s="89" t="s">
        <v>88</v>
      </c>
      <c r="R6" s="89" t="s">
        <v>94</v>
      </c>
      <c r="S6" s="89" t="s">
        <v>86</v>
      </c>
      <c r="T6" s="89" t="s">
        <v>87</v>
      </c>
      <c r="U6" s="89" t="s">
        <v>88</v>
      </c>
      <c r="V6" s="90" t="s">
        <v>90</v>
      </c>
      <c r="W6" s="21"/>
      <c r="X6" s="17"/>
      <c r="Y6" s="17"/>
      <c r="Z6" s="17"/>
      <c r="AA6" s="17"/>
      <c r="AB6" s="17"/>
      <c r="AC6" s="17"/>
      <c r="AD6" s="17"/>
      <c r="AE6" s="17"/>
    </row>
    <row r="7" spans="1:72" ht="27" customHeight="1" x14ac:dyDescent="0.2">
      <c r="A7" s="319" t="s">
        <v>356</v>
      </c>
      <c r="B7" s="173">
        <v>33422</v>
      </c>
      <c r="C7" s="173">
        <v>24799</v>
      </c>
      <c r="D7" s="173">
        <v>23934</v>
      </c>
      <c r="E7" s="173">
        <v>7740</v>
      </c>
      <c r="F7" s="173">
        <v>8042</v>
      </c>
      <c r="G7" s="173">
        <v>8152</v>
      </c>
      <c r="H7" s="173">
        <v>865</v>
      </c>
      <c r="I7" s="173">
        <v>271</v>
      </c>
      <c r="J7" s="173">
        <v>247</v>
      </c>
      <c r="K7" s="173">
        <v>261</v>
      </c>
      <c r="L7" s="173">
        <v>86</v>
      </c>
      <c r="M7" s="173">
        <v>8623</v>
      </c>
      <c r="N7" s="173">
        <v>8623</v>
      </c>
      <c r="O7" s="173">
        <v>2808</v>
      </c>
      <c r="P7" s="173">
        <v>2807</v>
      </c>
      <c r="Q7" s="173">
        <v>3008</v>
      </c>
      <c r="R7" s="173">
        <v>0</v>
      </c>
      <c r="S7" s="173">
        <v>0</v>
      </c>
      <c r="T7" s="173">
        <v>0</v>
      </c>
      <c r="U7" s="173">
        <v>0</v>
      </c>
      <c r="V7" s="173">
        <v>0</v>
      </c>
      <c r="W7" s="22"/>
    </row>
    <row r="8" spans="1:72" ht="27" customHeight="1" x14ac:dyDescent="0.2">
      <c r="A8" s="320" t="s">
        <v>357</v>
      </c>
      <c r="B8" s="314">
        <f>C8+M8</f>
        <v>31940</v>
      </c>
      <c r="C8" s="314">
        <f t="shared" ref="C8:V8" si="0">SUM(C9:C19)</f>
        <v>23826</v>
      </c>
      <c r="D8" s="314">
        <f t="shared" si="0"/>
        <v>22948</v>
      </c>
      <c r="E8" s="314">
        <f t="shared" si="0"/>
        <v>7397</v>
      </c>
      <c r="F8" s="314">
        <f t="shared" si="0"/>
        <v>7640</v>
      </c>
      <c r="G8" s="314">
        <f t="shared" si="0"/>
        <v>7911</v>
      </c>
      <c r="H8" s="314">
        <f t="shared" si="0"/>
        <v>878</v>
      </c>
      <c r="I8" s="314">
        <f t="shared" si="0"/>
        <v>284</v>
      </c>
      <c r="J8" s="314">
        <f t="shared" si="0"/>
        <v>264</v>
      </c>
      <c r="K8" s="314">
        <f t="shared" si="0"/>
        <v>227</v>
      </c>
      <c r="L8" s="314">
        <f t="shared" si="0"/>
        <v>103</v>
      </c>
      <c r="M8" s="314">
        <f t="shared" si="0"/>
        <v>8114</v>
      </c>
      <c r="N8" s="314">
        <f t="shared" si="0"/>
        <v>8114</v>
      </c>
      <c r="O8" s="314">
        <f t="shared" si="0"/>
        <v>2699</v>
      </c>
      <c r="P8" s="314">
        <f t="shared" si="0"/>
        <v>2709</v>
      </c>
      <c r="Q8" s="314">
        <f t="shared" si="0"/>
        <v>2706</v>
      </c>
      <c r="R8" s="314">
        <f t="shared" si="0"/>
        <v>0</v>
      </c>
      <c r="S8" s="314">
        <f t="shared" si="0"/>
        <v>0</v>
      </c>
      <c r="T8" s="314">
        <f t="shared" si="0"/>
        <v>0</v>
      </c>
      <c r="U8" s="314">
        <f t="shared" si="0"/>
        <v>0</v>
      </c>
      <c r="V8" s="314">
        <f t="shared" si="0"/>
        <v>0</v>
      </c>
      <c r="W8" s="21"/>
    </row>
    <row r="9" spans="1:72" ht="28.5" customHeight="1" x14ac:dyDescent="0.2">
      <c r="A9" s="162" t="s">
        <v>96</v>
      </c>
      <c r="B9" s="321">
        <f>C9+M9</f>
        <v>18414</v>
      </c>
      <c r="C9" s="321">
        <f>D9+H9</f>
        <v>13120</v>
      </c>
      <c r="D9" s="321">
        <f>SUM(E9:G9)</f>
        <v>12487</v>
      </c>
      <c r="E9" s="321">
        <v>4073</v>
      </c>
      <c r="F9" s="321">
        <v>4177</v>
      </c>
      <c r="G9" s="321">
        <v>4237</v>
      </c>
      <c r="H9" s="321">
        <f>SUM(I9:L9)</f>
        <v>633</v>
      </c>
      <c r="I9" s="321">
        <v>213</v>
      </c>
      <c r="J9" s="321">
        <v>180</v>
      </c>
      <c r="K9" s="321">
        <v>175</v>
      </c>
      <c r="L9" s="321">
        <v>65</v>
      </c>
      <c r="M9" s="321">
        <f>N9+R9</f>
        <v>5294</v>
      </c>
      <c r="N9" s="321">
        <f>SUM(O9:Q9)</f>
        <v>5294</v>
      </c>
      <c r="O9" s="321">
        <v>1782</v>
      </c>
      <c r="P9" s="321">
        <v>1774</v>
      </c>
      <c r="Q9" s="321">
        <v>1738</v>
      </c>
      <c r="R9" s="321">
        <v>0</v>
      </c>
      <c r="S9" s="321">
        <v>0</v>
      </c>
      <c r="T9" s="321">
        <v>0</v>
      </c>
      <c r="U9" s="321">
        <v>0</v>
      </c>
      <c r="V9" s="321">
        <v>0</v>
      </c>
      <c r="W9" s="21"/>
    </row>
    <row r="10" spans="1:72" ht="28.5" customHeight="1" x14ac:dyDescent="0.2">
      <c r="A10" s="162" t="s">
        <v>97</v>
      </c>
      <c r="B10" s="321">
        <f t="shared" ref="B10:B19" si="1">C10+M10</f>
        <v>1659</v>
      </c>
      <c r="C10" s="321">
        <f t="shared" ref="C10:C19" si="2">D10+H10</f>
        <v>1659</v>
      </c>
      <c r="D10" s="321">
        <f t="shared" ref="D10:D19" si="3">SUM(E10:G10)</f>
        <v>1659</v>
      </c>
      <c r="E10" s="321">
        <v>537</v>
      </c>
      <c r="F10" s="321">
        <v>569</v>
      </c>
      <c r="G10" s="321">
        <v>553</v>
      </c>
      <c r="H10" s="321">
        <f t="shared" ref="H10:H19" si="4">SUM(I10:L10)</f>
        <v>0</v>
      </c>
      <c r="I10" s="321">
        <v>0</v>
      </c>
      <c r="J10" s="321">
        <v>0</v>
      </c>
      <c r="K10" s="321">
        <v>0</v>
      </c>
      <c r="L10" s="321">
        <v>0</v>
      </c>
      <c r="M10" s="321">
        <f t="shared" ref="M10:M19" si="5">N10+R10</f>
        <v>0</v>
      </c>
      <c r="N10" s="321">
        <f t="shared" ref="N10:N19" si="6">SUM(O10:Q10)</f>
        <v>0</v>
      </c>
      <c r="O10" s="321">
        <v>0</v>
      </c>
      <c r="P10" s="321">
        <v>0</v>
      </c>
      <c r="Q10" s="321">
        <v>0</v>
      </c>
      <c r="R10" s="321">
        <v>0</v>
      </c>
      <c r="S10" s="321">
        <v>0</v>
      </c>
      <c r="T10" s="321">
        <v>0</v>
      </c>
      <c r="U10" s="321">
        <v>0</v>
      </c>
      <c r="V10" s="321">
        <v>0</v>
      </c>
      <c r="W10" s="21"/>
    </row>
    <row r="11" spans="1:72" ht="28.5" customHeight="1" x14ac:dyDescent="0.2">
      <c r="A11" s="162" t="s">
        <v>98</v>
      </c>
      <c r="B11" s="321">
        <f t="shared" si="1"/>
        <v>4275</v>
      </c>
      <c r="C11" s="321">
        <f t="shared" si="2"/>
        <v>3408</v>
      </c>
      <c r="D11" s="321">
        <f t="shared" si="3"/>
        <v>3354</v>
      </c>
      <c r="E11" s="321">
        <v>1076</v>
      </c>
      <c r="F11" s="321">
        <v>1124</v>
      </c>
      <c r="G11" s="321">
        <v>1154</v>
      </c>
      <c r="H11" s="321">
        <f t="shared" si="4"/>
        <v>54</v>
      </c>
      <c r="I11" s="321">
        <v>8</v>
      </c>
      <c r="J11" s="321">
        <v>12</v>
      </c>
      <c r="K11" s="321">
        <v>10</v>
      </c>
      <c r="L11" s="321">
        <v>24</v>
      </c>
      <c r="M11" s="321">
        <f t="shared" si="5"/>
        <v>867</v>
      </c>
      <c r="N11" s="321">
        <f t="shared" si="6"/>
        <v>867</v>
      </c>
      <c r="O11" s="321">
        <v>252</v>
      </c>
      <c r="P11" s="321">
        <v>269</v>
      </c>
      <c r="Q11" s="321">
        <v>346</v>
      </c>
      <c r="R11" s="321">
        <v>0</v>
      </c>
      <c r="S11" s="321">
        <v>0</v>
      </c>
      <c r="T11" s="321">
        <v>0</v>
      </c>
      <c r="U11" s="321">
        <v>0</v>
      </c>
      <c r="V11" s="321">
        <v>0</v>
      </c>
      <c r="W11" s="21"/>
    </row>
    <row r="12" spans="1:72" ht="28.5" customHeight="1" x14ac:dyDescent="0.2">
      <c r="A12" s="162" t="s">
        <v>99</v>
      </c>
      <c r="B12" s="321">
        <f t="shared" si="1"/>
        <v>2491</v>
      </c>
      <c r="C12" s="321">
        <f t="shared" si="2"/>
        <v>1998</v>
      </c>
      <c r="D12" s="321">
        <f t="shared" si="3"/>
        <v>1998</v>
      </c>
      <c r="E12" s="321">
        <v>608</v>
      </c>
      <c r="F12" s="321">
        <v>655</v>
      </c>
      <c r="G12" s="321">
        <v>735</v>
      </c>
      <c r="H12" s="321">
        <f t="shared" si="4"/>
        <v>0</v>
      </c>
      <c r="I12" s="321">
        <v>0</v>
      </c>
      <c r="J12" s="321">
        <v>0</v>
      </c>
      <c r="K12" s="321">
        <v>0</v>
      </c>
      <c r="L12" s="321">
        <v>0</v>
      </c>
      <c r="M12" s="321">
        <f t="shared" si="5"/>
        <v>493</v>
      </c>
      <c r="N12" s="321">
        <f t="shared" si="6"/>
        <v>493</v>
      </c>
      <c r="O12" s="321">
        <v>142</v>
      </c>
      <c r="P12" s="321">
        <v>166</v>
      </c>
      <c r="Q12" s="321">
        <v>185</v>
      </c>
      <c r="R12" s="321">
        <v>0</v>
      </c>
      <c r="S12" s="321">
        <v>0</v>
      </c>
      <c r="T12" s="321">
        <v>0</v>
      </c>
      <c r="U12" s="321">
        <v>0</v>
      </c>
      <c r="V12" s="321">
        <v>0</v>
      </c>
      <c r="W12" s="21"/>
    </row>
    <row r="13" spans="1:72" ht="28.5" customHeight="1" x14ac:dyDescent="0.2">
      <c r="A13" s="162" t="s">
        <v>100</v>
      </c>
      <c r="B13" s="321">
        <f t="shared" si="1"/>
        <v>293</v>
      </c>
      <c r="C13" s="321">
        <f t="shared" si="2"/>
        <v>293</v>
      </c>
      <c r="D13" s="321">
        <f t="shared" si="3"/>
        <v>293</v>
      </c>
      <c r="E13" s="321">
        <v>97</v>
      </c>
      <c r="F13" s="321">
        <v>104</v>
      </c>
      <c r="G13" s="321">
        <v>92</v>
      </c>
      <c r="H13" s="321">
        <f t="shared" si="4"/>
        <v>0</v>
      </c>
      <c r="I13" s="321">
        <v>0</v>
      </c>
      <c r="J13" s="321">
        <v>0</v>
      </c>
      <c r="K13" s="321">
        <v>0</v>
      </c>
      <c r="L13" s="321">
        <v>0</v>
      </c>
      <c r="M13" s="321">
        <f t="shared" si="5"/>
        <v>0</v>
      </c>
      <c r="N13" s="321">
        <f t="shared" si="6"/>
        <v>0</v>
      </c>
      <c r="O13" s="321">
        <v>0</v>
      </c>
      <c r="P13" s="321">
        <v>0</v>
      </c>
      <c r="Q13" s="321">
        <v>0</v>
      </c>
      <c r="R13" s="321">
        <v>0</v>
      </c>
      <c r="S13" s="321">
        <v>0</v>
      </c>
      <c r="T13" s="321">
        <v>0</v>
      </c>
      <c r="U13" s="321">
        <v>0</v>
      </c>
      <c r="V13" s="321">
        <v>0</v>
      </c>
      <c r="W13" s="21"/>
    </row>
    <row r="14" spans="1:72" ht="28.5" customHeight="1" x14ac:dyDescent="0.2">
      <c r="A14" s="162" t="s">
        <v>101</v>
      </c>
      <c r="B14" s="321">
        <f t="shared" si="1"/>
        <v>1079</v>
      </c>
      <c r="C14" s="321">
        <f t="shared" si="2"/>
        <v>354</v>
      </c>
      <c r="D14" s="321">
        <f t="shared" si="3"/>
        <v>354</v>
      </c>
      <c r="E14" s="321">
        <v>121</v>
      </c>
      <c r="F14" s="321">
        <v>118</v>
      </c>
      <c r="G14" s="321">
        <v>115</v>
      </c>
      <c r="H14" s="321">
        <f t="shared" si="4"/>
        <v>0</v>
      </c>
      <c r="I14" s="321">
        <v>0</v>
      </c>
      <c r="J14" s="321">
        <v>0</v>
      </c>
      <c r="K14" s="321">
        <v>0</v>
      </c>
      <c r="L14" s="321">
        <v>0</v>
      </c>
      <c r="M14" s="321">
        <f t="shared" si="5"/>
        <v>725</v>
      </c>
      <c r="N14" s="321">
        <f t="shared" si="6"/>
        <v>725</v>
      </c>
      <c r="O14" s="321">
        <v>258</v>
      </c>
      <c r="P14" s="321">
        <v>258</v>
      </c>
      <c r="Q14" s="321">
        <v>209</v>
      </c>
      <c r="R14" s="321">
        <v>0</v>
      </c>
      <c r="S14" s="321">
        <v>0</v>
      </c>
      <c r="T14" s="321">
        <v>0</v>
      </c>
      <c r="U14" s="321">
        <v>0</v>
      </c>
      <c r="V14" s="321">
        <v>0</v>
      </c>
      <c r="W14" s="21"/>
    </row>
    <row r="15" spans="1:72" s="10" customFormat="1" ht="28.5" customHeight="1" x14ac:dyDescent="0.2">
      <c r="A15" s="162" t="s">
        <v>102</v>
      </c>
      <c r="B15" s="321">
        <f t="shared" si="1"/>
        <v>263</v>
      </c>
      <c r="C15" s="321">
        <f t="shared" si="2"/>
        <v>120</v>
      </c>
      <c r="D15" s="321">
        <f t="shared" si="3"/>
        <v>120</v>
      </c>
      <c r="E15" s="321">
        <v>40</v>
      </c>
      <c r="F15" s="321">
        <v>40</v>
      </c>
      <c r="G15" s="321">
        <v>40</v>
      </c>
      <c r="H15" s="321">
        <f t="shared" si="4"/>
        <v>0</v>
      </c>
      <c r="I15" s="321">
        <v>0</v>
      </c>
      <c r="J15" s="321">
        <v>0</v>
      </c>
      <c r="K15" s="321">
        <v>0</v>
      </c>
      <c r="L15" s="321">
        <v>0</v>
      </c>
      <c r="M15" s="322">
        <f t="shared" si="5"/>
        <v>143</v>
      </c>
      <c r="N15" s="322">
        <f t="shared" si="6"/>
        <v>143</v>
      </c>
      <c r="O15" s="321">
        <v>65</v>
      </c>
      <c r="P15" s="321">
        <v>38</v>
      </c>
      <c r="Q15" s="321">
        <v>40</v>
      </c>
      <c r="R15" s="321">
        <v>0</v>
      </c>
      <c r="S15" s="321">
        <v>0</v>
      </c>
      <c r="T15" s="321">
        <v>0</v>
      </c>
      <c r="U15" s="321">
        <v>0</v>
      </c>
      <c r="V15" s="321">
        <v>0</v>
      </c>
      <c r="W15" s="21"/>
    </row>
    <row r="16" spans="1:72" s="10" customFormat="1" ht="28.5" customHeight="1" x14ac:dyDescent="0.2">
      <c r="A16" s="162" t="s">
        <v>192</v>
      </c>
      <c r="B16" s="321">
        <f t="shared" si="1"/>
        <v>59</v>
      </c>
      <c r="C16" s="322">
        <f t="shared" si="2"/>
        <v>0</v>
      </c>
      <c r="D16" s="322">
        <f t="shared" si="3"/>
        <v>0</v>
      </c>
      <c r="E16" s="322">
        <v>0</v>
      </c>
      <c r="F16" s="322">
        <v>0</v>
      </c>
      <c r="G16" s="322">
        <v>0</v>
      </c>
      <c r="H16" s="322">
        <f t="shared" si="4"/>
        <v>0</v>
      </c>
      <c r="I16" s="321">
        <v>0</v>
      </c>
      <c r="J16" s="321">
        <v>0</v>
      </c>
      <c r="K16" s="321">
        <v>0</v>
      </c>
      <c r="L16" s="321">
        <v>0</v>
      </c>
      <c r="M16" s="322">
        <f t="shared" si="5"/>
        <v>59</v>
      </c>
      <c r="N16" s="322">
        <f t="shared" si="6"/>
        <v>59</v>
      </c>
      <c r="O16" s="321">
        <v>16</v>
      </c>
      <c r="P16" s="321">
        <v>18</v>
      </c>
      <c r="Q16" s="321">
        <v>25</v>
      </c>
      <c r="R16" s="321">
        <v>0</v>
      </c>
      <c r="S16" s="321">
        <v>0</v>
      </c>
      <c r="T16" s="321">
        <v>0</v>
      </c>
      <c r="U16" s="321">
        <v>0</v>
      </c>
      <c r="V16" s="321">
        <v>0</v>
      </c>
      <c r="W16" s="21"/>
    </row>
    <row r="17" spans="1:23" ht="28.5" customHeight="1" x14ac:dyDescent="0.2">
      <c r="A17" s="162" t="s">
        <v>193</v>
      </c>
      <c r="B17" s="321">
        <f t="shared" si="1"/>
        <v>104</v>
      </c>
      <c r="C17" s="322">
        <f t="shared" si="2"/>
        <v>0</v>
      </c>
      <c r="D17" s="322">
        <f t="shared" si="3"/>
        <v>0</v>
      </c>
      <c r="E17" s="322">
        <v>0</v>
      </c>
      <c r="F17" s="322">
        <v>0</v>
      </c>
      <c r="G17" s="322">
        <v>0</v>
      </c>
      <c r="H17" s="322">
        <f t="shared" si="4"/>
        <v>0</v>
      </c>
      <c r="I17" s="321">
        <v>0</v>
      </c>
      <c r="J17" s="321">
        <v>0</v>
      </c>
      <c r="K17" s="321">
        <v>0</v>
      </c>
      <c r="L17" s="321">
        <v>0</v>
      </c>
      <c r="M17" s="322">
        <f t="shared" si="5"/>
        <v>104</v>
      </c>
      <c r="N17" s="322">
        <f t="shared" si="6"/>
        <v>104</v>
      </c>
      <c r="O17" s="321">
        <v>27</v>
      </c>
      <c r="P17" s="321">
        <v>36</v>
      </c>
      <c r="Q17" s="321">
        <v>41</v>
      </c>
      <c r="R17" s="321">
        <v>0</v>
      </c>
      <c r="S17" s="321">
        <v>0</v>
      </c>
      <c r="T17" s="321">
        <v>0</v>
      </c>
      <c r="U17" s="321">
        <v>0</v>
      </c>
      <c r="V17" s="321">
        <v>0</v>
      </c>
      <c r="W17" s="21"/>
    </row>
    <row r="18" spans="1:23" ht="28.5" customHeight="1" x14ac:dyDescent="0.2">
      <c r="A18" s="162" t="s">
        <v>103</v>
      </c>
      <c r="B18" s="321">
        <f t="shared" si="1"/>
        <v>968</v>
      </c>
      <c r="C18" s="322">
        <f t="shared" si="2"/>
        <v>761</v>
      </c>
      <c r="D18" s="322">
        <f t="shared" si="3"/>
        <v>761</v>
      </c>
      <c r="E18" s="322">
        <v>228</v>
      </c>
      <c r="F18" s="322">
        <v>229</v>
      </c>
      <c r="G18" s="322">
        <v>304</v>
      </c>
      <c r="H18" s="322">
        <f t="shared" si="4"/>
        <v>0</v>
      </c>
      <c r="I18" s="321">
        <v>0</v>
      </c>
      <c r="J18" s="321">
        <v>0</v>
      </c>
      <c r="K18" s="321">
        <v>0</v>
      </c>
      <c r="L18" s="321">
        <v>0</v>
      </c>
      <c r="M18" s="322">
        <f t="shared" si="5"/>
        <v>207</v>
      </c>
      <c r="N18" s="322">
        <f t="shared" si="6"/>
        <v>207</v>
      </c>
      <c r="O18" s="321">
        <v>77</v>
      </c>
      <c r="P18" s="321">
        <v>80</v>
      </c>
      <c r="Q18" s="321">
        <v>50</v>
      </c>
      <c r="R18" s="321">
        <v>0</v>
      </c>
      <c r="S18" s="321">
        <v>0</v>
      </c>
      <c r="T18" s="321">
        <v>0</v>
      </c>
      <c r="U18" s="321">
        <v>0</v>
      </c>
      <c r="V18" s="321">
        <v>0</v>
      </c>
      <c r="W18" s="21"/>
    </row>
    <row r="19" spans="1:23" ht="28.5" customHeight="1" x14ac:dyDescent="0.2">
      <c r="A19" s="167" t="s">
        <v>104</v>
      </c>
      <c r="B19" s="322">
        <f t="shared" si="1"/>
        <v>2335</v>
      </c>
      <c r="C19" s="322">
        <f t="shared" si="2"/>
        <v>2113</v>
      </c>
      <c r="D19" s="322">
        <f t="shared" si="3"/>
        <v>1922</v>
      </c>
      <c r="E19" s="322">
        <v>617</v>
      </c>
      <c r="F19" s="322">
        <v>624</v>
      </c>
      <c r="G19" s="322">
        <v>681</v>
      </c>
      <c r="H19" s="322">
        <f t="shared" si="4"/>
        <v>191</v>
      </c>
      <c r="I19" s="322">
        <v>63</v>
      </c>
      <c r="J19" s="322">
        <v>72</v>
      </c>
      <c r="K19" s="322">
        <v>42</v>
      </c>
      <c r="L19" s="322">
        <v>14</v>
      </c>
      <c r="M19" s="322">
        <f t="shared" si="5"/>
        <v>222</v>
      </c>
      <c r="N19" s="322">
        <f t="shared" si="6"/>
        <v>222</v>
      </c>
      <c r="O19" s="322">
        <v>80</v>
      </c>
      <c r="P19" s="322">
        <v>70</v>
      </c>
      <c r="Q19" s="322">
        <v>72</v>
      </c>
      <c r="R19" s="322">
        <v>0</v>
      </c>
      <c r="S19" s="322">
        <v>0</v>
      </c>
      <c r="T19" s="322">
        <v>0</v>
      </c>
      <c r="U19" s="322">
        <v>0</v>
      </c>
      <c r="V19" s="322">
        <v>0</v>
      </c>
      <c r="W19" s="21"/>
    </row>
    <row r="20" spans="1:23" s="10" customFormat="1" ht="27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21"/>
    </row>
    <row r="21" spans="1:23" s="10" customFormat="1" ht="27" customHeight="1" x14ac:dyDescent="0.2">
      <c r="A21" s="35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21"/>
    </row>
    <row r="22" spans="1:23" s="10" customFormat="1" ht="27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21"/>
    </row>
    <row r="23" spans="1:23" ht="27" customHeight="1" x14ac:dyDescent="0.2">
      <c r="A23" s="80" t="s">
        <v>194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512" t="s">
        <v>195</v>
      </c>
      <c r="V23" s="497"/>
      <c r="W23" s="21"/>
    </row>
    <row r="24" spans="1:23" ht="27" customHeight="1" x14ac:dyDescent="0.2">
      <c r="A24" s="446" t="s">
        <v>235</v>
      </c>
      <c r="B24" s="503"/>
      <c r="C24" s="511" t="s">
        <v>236</v>
      </c>
      <c r="D24" s="503"/>
      <c r="E24" s="506" t="s">
        <v>279</v>
      </c>
      <c r="F24" s="507"/>
      <c r="G24" s="507"/>
      <c r="H24" s="507"/>
      <c r="I24" s="507"/>
      <c r="J24" s="508"/>
      <c r="K24" s="506" t="s">
        <v>280</v>
      </c>
      <c r="L24" s="507"/>
      <c r="M24" s="507"/>
      <c r="N24" s="507"/>
      <c r="O24" s="507"/>
      <c r="P24" s="508"/>
      <c r="Q24" s="506" t="s">
        <v>281</v>
      </c>
      <c r="R24" s="507"/>
      <c r="S24" s="507"/>
      <c r="T24" s="507"/>
      <c r="U24" s="507"/>
      <c r="V24" s="508"/>
      <c r="W24" s="21"/>
    </row>
    <row r="25" spans="1:23" ht="27" customHeight="1" x14ac:dyDescent="0.2">
      <c r="A25" s="504"/>
      <c r="B25" s="505"/>
      <c r="C25" s="504"/>
      <c r="D25" s="505"/>
      <c r="E25" s="509" t="s">
        <v>198</v>
      </c>
      <c r="F25" s="510"/>
      <c r="G25" s="509" t="s">
        <v>196</v>
      </c>
      <c r="H25" s="510"/>
      <c r="I25" s="509" t="s">
        <v>197</v>
      </c>
      <c r="J25" s="510"/>
      <c r="K25" s="509" t="s">
        <v>198</v>
      </c>
      <c r="L25" s="510"/>
      <c r="M25" s="509" t="s">
        <v>196</v>
      </c>
      <c r="N25" s="510"/>
      <c r="O25" s="509" t="s">
        <v>197</v>
      </c>
      <c r="P25" s="510"/>
      <c r="Q25" s="509" t="s">
        <v>198</v>
      </c>
      <c r="R25" s="510"/>
      <c r="S25" s="509" t="s">
        <v>196</v>
      </c>
      <c r="T25" s="510"/>
      <c r="U25" s="509" t="s">
        <v>197</v>
      </c>
      <c r="V25" s="510"/>
      <c r="W25" s="21"/>
    </row>
    <row r="26" spans="1:23" s="10" customFormat="1" ht="15" customHeight="1" x14ac:dyDescent="0.2">
      <c r="A26" s="470" t="s">
        <v>77</v>
      </c>
      <c r="B26" s="351" t="s">
        <v>349</v>
      </c>
      <c r="C26" s="313"/>
      <c r="D26" s="331">
        <v>106</v>
      </c>
      <c r="E26" s="313"/>
      <c r="F26" s="331">
        <v>97</v>
      </c>
      <c r="G26" s="313"/>
      <c r="H26" s="331">
        <v>3</v>
      </c>
      <c r="I26" s="332"/>
      <c r="J26" s="331">
        <v>6</v>
      </c>
      <c r="K26" s="313"/>
      <c r="L26" s="331">
        <v>63</v>
      </c>
      <c r="M26" s="313"/>
      <c r="N26" s="331">
        <v>3</v>
      </c>
      <c r="O26" s="313"/>
      <c r="P26" s="331">
        <v>6</v>
      </c>
      <c r="Q26" s="332"/>
      <c r="R26" s="331">
        <v>34</v>
      </c>
      <c r="S26" s="332"/>
      <c r="T26" s="331">
        <v>0</v>
      </c>
      <c r="U26" s="332"/>
      <c r="V26" s="331">
        <v>0</v>
      </c>
      <c r="W26" s="21"/>
    </row>
    <row r="27" spans="1:23" ht="15" customHeight="1" x14ac:dyDescent="0.2">
      <c r="A27" s="502"/>
      <c r="B27" s="352" t="s">
        <v>358</v>
      </c>
      <c r="C27" s="333"/>
      <c r="D27" s="334">
        <f>F27+H27+J27</f>
        <v>110</v>
      </c>
      <c r="E27" s="333"/>
      <c r="F27" s="335">
        <f>L27+R27</f>
        <v>101</v>
      </c>
      <c r="G27" s="334"/>
      <c r="H27" s="335">
        <f>N27+T27</f>
        <v>3</v>
      </c>
      <c r="I27" s="334"/>
      <c r="J27" s="335">
        <f>P27+V27</f>
        <v>6</v>
      </c>
      <c r="K27" s="333"/>
      <c r="L27" s="335">
        <f>L29+L31+L33+L35+L37+L39+L41+L43+L45+L47+L49</f>
        <v>66</v>
      </c>
      <c r="M27" s="334"/>
      <c r="N27" s="335">
        <f t="shared" ref="N27:V27" si="7">N29+N31+N33+N35+N37+N39+N41+N43+N45+N47+N49</f>
        <v>3</v>
      </c>
      <c r="O27" s="334"/>
      <c r="P27" s="335">
        <f t="shared" si="7"/>
        <v>6</v>
      </c>
      <c r="Q27" s="334"/>
      <c r="R27" s="335">
        <f t="shared" si="7"/>
        <v>35</v>
      </c>
      <c r="S27" s="334"/>
      <c r="T27" s="335">
        <f t="shared" si="7"/>
        <v>0</v>
      </c>
      <c r="U27" s="334"/>
      <c r="V27" s="335">
        <f t="shared" si="7"/>
        <v>0</v>
      </c>
      <c r="W27" s="21"/>
    </row>
    <row r="28" spans="1:23" ht="15" customHeight="1" x14ac:dyDescent="0.2">
      <c r="A28" s="470" t="s">
        <v>96</v>
      </c>
      <c r="B28" s="351" t="s">
        <v>349</v>
      </c>
      <c r="C28" s="313"/>
      <c r="D28" s="331">
        <v>51</v>
      </c>
      <c r="E28" s="233"/>
      <c r="F28" s="233">
        <v>46</v>
      </c>
      <c r="G28" s="313"/>
      <c r="H28" s="331">
        <v>2</v>
      </c>
      <c r="I28" s="233"/>
      <c r="J28" s="331">
        <v>3</v>
      </c>
      <c r="K28" s="313"/>
      <c r="L28" s="331">
        <v>32</v>
      </c>
      <c r="M28" s="233"/>
      <c r="N28" s="233">
        <v>2</v>
      </c>
      <c r="O28" s="313"/>
      <c r="P28" s="331">
        <v>3</v>
      </c>
      <c r="Q28" s="233"/>
      <c r="R28" s="233">
        <v>14</v>
      </c>
      <c r="S28" s="313"/>
      <c r="T28" s="336">
        <v>0</v>
      </c>
      <c r="U28" s="313"/>
      <c r="V28" s="331">
        <v>0</v>
      </c>
      <c r="W28" s="21"/>
    </row>
    <row r="29" spans="1:23" ht="15" customHeight="1" x14ac:dyDescent="0.2">
      <c r="A29" s="502"/>
      <c r="B29" s="352" t="s">
        <v>358</v>
      </c>
      <c r="C29" s="333"/>
      <c r="D29" s="335">
        <f>SUM(F29:J29)</f>
        <v>52</v>
      </c>
      <c r="E29" s="334"/>
      <c r="F29" s="334">
        <f>L29+R29</f>
        <v>47</v>
      </c>
      <c r="G29" s="333"/>
      <c r="H29" s="335">
        <f>N29+T29</f>
        <v>2</v>
      </c>
      <c r="I29" s="334"/>
      <c r="J29" s="335">
        <f>P29+V29</f>
        <v>3</v>
      </c>
      <c r="K29" s="333"/>
      <c r="L29" s="335">
        <v>33</v>
      </c>
      <c r="M29" s="334"/>
      <c r="N29" s="334">
        <v>2</v>
      </c>
      <c r="O29" s="333"/>
      <c r="P29" s="335">
        <v>3</v>
      </c>
      <c r="Q29" s="334"/>
      <c r="R29" s="334">
        <v>14</v>
      </c>
      <c r="S29" s="337"/>
      <c r="T29" s="338">
        <v>0</v>
      </c>
      <c r="U29" s="337"/>
      <c r="V29" s="339">
        <v>0</v>
      </c>
      <c r="W29" s="21"/>
    </row>
    <row r="30" spans="1:23" s="10" customFormat="1" ht="15" customHeight="1" x14ac:dyDescent="0.2">
      <c r="A30" s="470" t="s">
        <v>97</v>
      </c>
      <c r="B30" s="351" t="s">
        <v>349</v>
      </c>
      <c r="C30" s="313"/>
      <c r="D30" s="332">
        <v>5</v>
      </c>
      <c r="E30" s="313"/>
      <c r="F30" s="331">
        <v>5</v>
      </c>
      <c r="G30" s="332"/>
      <c r="H30" s="331">
        <v>0</v>
      </c>
      <c r="I30" s="332"/>
      <c r="J30" s="331">
        <v>0</v>
      </c>
      <c r="K30" s="313"/>
      <c r="L30" s="332">
        <v>5</v>
      </c>
      <c r="M30" s="313"/>
      <c r="N30" s="331">
        <v>0</v>
      </c>
      <c r="O30" s="332"/>
      <c r="P30" s="331">
        <v>0</v>
      </c>
      <c r="Q30" s="313"/>
      <c r="R30" s="332">
        <v>0</v>
      </c>
      <c r="S30" s="313"/>
      <c r="T30" s="331">
        <v>0</v>
      </c>
      <c r="U30" s="332"/>
      <c r="V30" s="331">
        <v>0</v>
      </c>
      <c r="W30" s="21"/>
    </row>
    <row r="31" spans="1:23" s="62" customFormat="1" ht="15" customHeight="1" x14ac:dyDescent="0.2">
      <c r="A31" s="502"/>
      <c r="B31" s="352" t="s">
        <v>358</v>
      </c>
      <c r="C31" s="333"/>
      <c r="D31" s="334">
        <f>SUM(F31:J31)</f>
        <v>5</v>
      </c>
      <c r="E31" s="333"/>
      <c r="F31" s="335">
        <f>L31+R31</f>
        <v>5</v>
      </c>
      <c r="G31" s="334"/>
      <c r="H31" s="335">
        <f>N31+T31</f>
        <v>0</v>
      </c>
      <c r="I31" s="334"/>
      <c r="J31" s="335">
        <f>P31+V31</f>
        <v>0</v>
      </c>
      <c r="K31" s="333"/>
      <c r="L31" s="334">
        <v>5</v>
      </c>
      <c r="M31" s="333"/>
      <c r="N31" s="340">
        <v>0</v>
      </c>
      <c r="O31" s="334"/>
      <c r="P31" s="340">
        <v>0</v>
      </c>
      <c r="Q31" s="333"/>
      <c r="R31" s="341">
        <v>0</v>
      </c>
      <c r="S31" s="333"/>
      <c r="T31" s="340">
        <v>0</v>
      </c>
      <c r="U31" s="334"/>
      <c r="V31" s="340">
        <v>0</v>
      </c>
      <c r="W31" s="61"/>
    </row>
    <row r="32" spans="1:23" ht="15" customHeight="1" x14ac:dyDescent="0.2">
      <c r="A32" s="470" t="s">
        <v>98</v>
      </c>
      <c r="B32" s="351" t="s">
        <v>349</v>
      </c>
      <c r="C32" s="313"/>
      <c r="D32" s="332">
        <v>10</v>
      </c>
      <c r="E32" s="313"/>
      <c r="F32" s="331">
        <v>7</v>
      </c>
      <c r="G32" s="332"/>
      <c r="H32" s="331">
        <v>0</v>
      </c>
      <c r="I32" s="332"/>
      <c r="J32" s="331">
        <v>3</v>
      </c>
      <c r="K32" s="313"/>
      <c r="L32" s="332">
        <v>3</v>
      </c>
      <c r="M32" s="313"/>
      <c r="N32" s="331">
        <v>0</v>
      </c>
      <c r="O32" s="332"/>
      <c r="P32" s="331">
        <v>3</v>
      </c>
      <c r="Q32" s="313"/>
      <c r="R32" s="332">
        <v>4</v>
      </c>
      <c r="S32" s="313"/>
      <c r="T32" s="331">
        <v>0</v>
      </c>
      <c r="U32" s="332"/>
      <c r="V32" s="331">
        <v>0</v>
      </c>
      <c r="W32" s="21"/>
    </row>
    <row r="33" spans="1:23" s="62" customFormat="1" ht="15" customHeight="1" x14ac:dyDescent="0.2">
      <c r="A33" s="502"/>
      <c r="B33" s="352" t="s">
        <v>358</v>
      </c>
      <c r="C33" s="333"/>
      <c r="D33" s="334">
        <f>SUM(F33:J33)</f>
        <v>10</v>
      </c>
      <c r="E33" s="333"/>
      <c r="F33" s="335">
        <f>L33+R33</f>
        <v>7</v>
      </c>
      <c r="G33" s="334"/>
      <c r="H33" s="335">
        <f>N33+T33</f>
        <v>0</v>
      </c>
      <c r="I33" s="334"/>
      <c r="J33" s="335">
        <f>P33+V33</f>
        <v>3</v>
      </c>
      <c r="K33" s="333"/>
      <c r="L33" s="334">
        <v>3</v>
      </c>
      <c r="M33" s="337"/>
      <c r="N33" s="339">
        <v>0</v>
      </c>
      <c r="O33" s="342"/>
      <c r="P33" s="335">
        <v>3</v>
      </c>
      <c r="Q33" s="333"/>
      <c r="R33" s="334">
        <v>4</v>
      </c>
      <c r="S33" s="337"/>
      <c r="T33" s="339">
        <v>0</v>
      </c>
      <c r="U33" s="342"/>
      <c r="V33" s="339">
        <v>0</v>
      </c>
      <c r="W33" s="61"/>
    </row>
    <row r="34" spans="1:23" ht="15" customHeight="1" x14ac:dyDescent="0.2">
      <c r="A34" s="470" t="s">
        <v>99</v>
      </c>
      <c r="B34" s="351" t="s">
        <v>349</v>
      </c>
      <c r="C34" s="313"/>
      <c r="D34" s="332">
        <v>11</v>
      </c>
      <c r="E34" s="313"/>
      <c r="F34" s="331">
        <v>11</v>
      </c>
      <c r="G34" s="332"/>
      <c r="H34" s="331">
        <v>0</v>
      </c>
      <c r="I34" s="332"/>
      <c r="J34" s="331">
        <v>0</v>
      </c>
      <c r="K34" s="313"/>
      <c r="L34" s="332">
        <v>6</v>
      </c>
      <c r="M34" s="313"/>
      <c r="N34" s="331">
        <v>0</v>
      </c>
      <c r="O34" s="332"/>
      <c r="P34" s="331">
        <v>0</v>
      </c>
      <c r="Q34" s="313"/>
      <c r="R34" s="332">
        <v>5</v>
      </c>
      <c r="S34" s="313"/>
      <c r="T34" s="331">
        <v>0</v>
      </c>
      <c r="U34" s="332"/>
      <c r="V34" s="331">
        <v>0</v>
      </c>
      <c r="W34" s="21"/>
    </row>
    <row r="35" spans="1:23" s="62" customFormat="1" ht="15" customHeight="1" x14ac:dyDescent="0.2">
      <c r="A35" s="502"/>
      <c r="B35" s="352" t="s">
        <v>358</v>
      </c>
      <c r="C35" s="333"/>
      <c r="D35" s="334">
        <f>SUM(F35:J35)</f>
        <v>12</v>
      </c>
      <c r="E35" s="333"/>
      <c r="F35" s="335">
        <f>L35+R35</f>
        <v>12</v>
      </c>
      <c r="G35" s="334"/>
      <c r="H35" s="335">
        <f>N35+T35</f>
        <v>0</v>
      </c>
      <c r="I35" s="334"/>
      <c r="J35" s="335">
        <f>P35+V35</f>
        <v>0</v>
      </c>
      <c r="K35" s="333"/>
      <c r="L35" s="334">
        <v>7</v>
      </c>
      <c r="M35" s="333"/>
      <c r="N35" s="335">
        <v>0</v>
      </c>
      <c r="O35" s="334"/>
      <c r="P35" s="335">
        <v>0</v>
      </c>
      <c r="Q35" s="333"/>
      <c r="R35" s="334">
        <v>5</v>
      </c>
      <c r="S35" s="333"/>
      <c r="T35" s="335">
        <v>0</v>
      </c>
      <c r="U35" s="334"/>
      <c r="V35" s="335">
        <v>0</v>
      </c>
      <c r="W35" s="61"/>
    </row>
    <row r="36" spans="1:23" ht="15" customHeight="1" x14ac:dyDescent="0.2">
      <c r="A36" s="470" t="s">
        <v>100</v>
      </c>
      <c r="B36" s="351" t="s">
        <v>349</v>
      </c>
      <c r="C36" s="313"/>
      <c r="D36" s="332">
        <v>1</v>
      </c>
      <c r="E36" s="313"/>
      <c r="F36" s="331">
        <v>1</v>
      </c>
      <c r="G36" s="332"/>
      <c r="H36" s="331">
        <v>0</v>
      </c>
      <c r="I36" s="332"/>
      <c r="J36" s="331">
        <v>0</v>
      </c>
      <c r="K36" s="313"/>
      <c r="L36" s="332">
        <v>1</v>
      </c>
      <c r="M36" s="313"/>
      <c r="N36" s="331">
        <v>0</v>
      </c>
      <c r="O36" s="332"/>
      <c r="P36" s="331">
        <v>0</v>
      </c>
      <c r="Q36" s="313"/>
      <c r="R36" s="332">
        <v>0</v>
      </c>
      <c r="S36" s="313"/>
      <c r="T36" s="331">
        <v>0</v>
      </c>
      <c r="U36" s="332"/>
      <c r="V36" s="331">
        <v>0</v>
      </c>
      <c r="W36" s="21"/>
    </row>
    <row r="37" spans="1:23" s="62" customFormat="1" ht="15" customHeight="1" x14ac:dyDescent="0.2">
      <c r="A37" s="502"/>
      <c r="B37" s="352" t="s">
        <v>358</v>
      </c>
      <c r="C37" s="333"/>
      <c r="D37" s="334">
        <f>SUM(F37:J37)</f>
        <v>1</v>
      </c>
      <c r="E37" s="333"/>
      <c r="F37" s="335">
        <f>L37+R37</f>
        <v>1</v>
      </c>
      <c r="G37" s="334"/>
      <c r="H37" s="335">
        <f>N37+T37</f>
        <v>0</v>
      </c>
      <c r="I37" s="334"/>
      <c r="J37" s="335">
        <f>P37+V37</f>
        <v>0</v>
      </c>
      <c r="K37" s="333"/>
      <c r="L37" s="334">
        <v>1</v>
      </c>
      <c r="M37" s="333"/>
      <c r="N37" s="335">
        <v>0</v>
      </c>
      <c r="O37" s="334"/>
      <c r="P37" s="335">
        <v>0</v>
      </c>
      <c r="Q37" s="333"/>
      <c r="R37" s="334">
        <v>0</v>
      </c>
      <c r="S37" s="333"/>
      <c r="T37" s="335">
        <v>0</v>
      </c>
      <c r="U37" s="334"/>
      <c r="V37" s="335">
        <v>0</v>
      </c>
      <c r="W37" s="61"/>
    </row>
    <row r="38" spans="1:23" s="10" customFormat="1" ht="15" customHeight="1" x14ac:dyDescent="0.2">
      <c r="A38" s="470" t="s">
        <v>101</v>
      </c>
      <c r="B38" s="351" t="s">
        <v>349</v>
      </c>
      <c r="C38" s="313"/>
      <c r="D38" s="332">
        <v>7</v>
      </c>
      <c r="E38" s="313"/>
      <c r="F38" s="331">
        <v>7</v>
      </c>
      <c r="G38" s="332"/>
      <c r="H38" s="331">
        <v>0</v>
      </c>
      <c r="I38" s="332"/>
      <c r="J38" s="331">
        <v>0</v>
      </c>
      <c r="K38" s="313"/>
      <c r="L38" s="332">
        <v>2</v>
      </c>
      <c r="M38" s="313"/>
      <c r="N38" s="331">
        <v>0</v>
      </c>
      <c r="O38" s="332"/>
      <c r="P38" s="331">
        <v>0</v>
      </c>
      <c r="Q38" s="313"/>
      <c r="R38" s="332">
        <v>5</v>
      </c>
      <c r="S38" s="313"/>
      <c r="T38" s="331">
        <v>0</v>
      </c>
      <c r="U38" s="332"/>
      <c r="V38" s="331">
        <v>0</v>
      </c>
      <c r="W38" s="21"/>
    </row>
    <row r="39" spans="1:23" s="62" customFormat="1" ht="15" customHeight="1" x14ac:dyDescent="0.2">
      <c r="A39" s="502"/>
      <c r="B39" s="352" t="s">
        <v>358</v>
      </c>
      <c r="C39" s="333"/>
      <c r="D39" s="334">
        <f>SUM(F39:J39)</f>
        <v>7</v>
      </c>
      <c r="E39" s="333"/>
      <c r="F39" s="335">
        <f>L39+R39</f>
        <v>7</v>
      </c>
      <c r="G39" s="334"/>
      <c r="H39" s="335">
        <f>N39+T39</f>
        <v>0</v>
      </c>
      <c r="I39" s="334"/>
      <c r="J39" s="335">
        <f>P39+V39</f>
        <v>0</v>
      </c>
      <c r="K39" s="333"/>
      <c r="L39" s="334">
        <v>2</v>
      </c>
      <c r="M39" s="333"/>
      <c r="N39" s="335">
        <v>0</v>
      </c>
      <c r="O39" s="334"/>
      <c r="P39" s="335">
        <v>0</v>
      </c>
      <c r="Q39" s="333"/>
      <c r="R39" s="334">
        <v>5</v>
      </c>
      <c r="S39" s="333"/>
      <c r="T39" s="335">
        <v>0</v>
      </c>
      <c r="U39" s="334"/>
      <c r="V39" s="335">
        <v>0</v>
      </c>
      <c r="W39" s="61"/>
    </row>
    <row r="40" spans="1:23" ht="15" customHeight="1" x14ac:dyDescent="0.2">
      <c r="A40" s="470" t="s">
        <v>102</v>
      </c>
      <c r="B40" s="351" t="s">
        <v>349</v>
      </c>
      <c r="C40" s="313"/>
      <c r="D40" s="332">
        <v>2</v>
      </c>
      <c r="E40" s="313"/>
      <c r="F40" s="331">
        <v>2</v>
      </c>
      <c r="G40" s="332"/>
      <c r="H40" s="331">
        <v>0</v>
      </c>
      <c r="I40" s="332"/>
      <c r="J40" s="331">
        <v>0</v>
      </c>
      <c r="K40" s="313"/>
      <c r="L40" s="332">
        <v>1</v>
      </c>
      <c r="M40" s="313"/>
      <c r="N40" s="331">
        <v>0</v>
      </c>
      <c r="O40" s="332"/>
      <c r="P40" s="331">
        <v>0</v>
      </c>
      <c r="Q40" s="313"/>
      <c r="R40" s="332">
        <v>1</v>
      </c>
      <c r="S40" s="313"/>
      <c r="T40" s="331">
        <v>0</v>
      </c>
      <c r="U40" s="332"/>
      <c r="V40" s="331">
        <v>0</v>
      </c>
      <c r="W40" s="21"/>
    </row>
    <row r="41" spans="1:23" s="62" customFormat="1" ht="15" customHeight="1" x14ac:dyDescent="0.2">
      <c r="A41" s="502"/>
      <c r="B41" s="352" t="s">
        <v>358</v>
      </c>
      <c r="C41" s="333"/>
      <c r="D41" s="334">
        <f>SUM(F41:J41)</f>
        <v>4</v>
      </c>
      <c r="E41" s="333"/>
      <c r="F41" s="335">
        <f>L41+R41</f>
        <v>4</v>
      </c>
      <c r="G41" s="334"/>
      <c r="H41" s="335">
        <f>N41+T41</f>
        <v>0</v>
      </c>
      <c r="I41" s="334"/>
      <c r="J41" s="335">
        <f>P41+V41</f>
        <v>0</v>
      </c>
      <c r="K41" s="333"/>
      <c r="L41" s="334">
        <v>2</v>
      </c>
      <c r="M41" s="333"/>
      <c r="N41" s="335">
        <v>0</v>
      </c>
      <c r="O41" s="334"/>
      <c r="P41" s="335">
        <v>0</v>
      </c>
      <c r="Q41" s="333"/>
      <c r="R41" s="334">
        <v>2</v>
      </c>
      <c r="S41" s="333"/>
      <c r="T41" s="335">
        <v>0</v>
      </c>
      <c r="U41" s="334"/>
      <c r="V41" s="335">
        <v>0</v>
      </c>
      <c r="W41" s="61"/>
    </row>
    <row r="42" spans="1:23" ht="15" customHeight="1" x14ac:dyDescent="0.2">
      <c r="A42" s="470" t="s">
        <v>192</v>
      </c>
      <c r="B42" s="351" t="s">
        <v>349</v>
      </c>
      <c r="C42" s="313"/>
      <c r="D42" s="332">
        <v>1</v>
      </c>
      <c r="E42" s="313"/>
      <c r="F42" s="331">
        <v>1</v>
      </c>
      <c r="G42" s="332"/>
      <c r="H42" s="331">
        <v>0</v>
      </c>
      <c r="I42" s="332"/>
      <c r="J42" s="331">
        <v>0</v>
      </c>
      <c r="K42" s="313"/>
      <c r="L42" s="332">
        <v>0</v>
      </c>
      <c r="M42" s="313"/>
      <c r="N42" s="331">
        <v>0</v>
      </c>
      <c r="O42" s="332"/>
      <c r="P42" s="331">
        <v>0</v>
      </c>
      <c r="Q42" s="313"/>
      <c r="R42" s="332">
        <v>1</v>
      </c>
      <c r="S42" s="313"/>
      <c r="T42" s="331">
        <v>0</v>
      </c>
      <c r="U42" s="332"/>
      <c r="V42" s="331">
        <v>0</v>
      </c>
      <c r="W42" s="21"/>
    </row>
    <row r="43" spans="1:23" s="63" customFormat="1" ht="15" customHeight="1" x14ac:dyDescent="0.2">
      <c r="A43" s="502"/>
      <c r="B43" s="352" t="s">
        <v>358</v>
      </c>
      <c r="C43" s="333"/>
      <c r="D43" s="334">
        <f>SUM(F43:J43)</f>
        <v>1</v>
      </c>
      <c r="E43" s="333"/>
      <c r="F43" s="335">
        <f>L43+R43</f>
        <v>1</v>
      </c>
      <c r="G43" s="334"/>
      <c r="H43" s="335">
        <f>N43+T43</f>
        <v>0</v>
      </c>
      <c r="I43" s="334"/>
      <c r="J43" s="335">
        <f>P43+V43</f>
        <v>0</v>
      </c>
      <c r="K43" s="333"/>
      <c r="L43" s="334">
        <v>0</v>
      </c>
      <c r="M43" s="333"/>
      <c r="N43" s="335">
        <v>0</v>
      </c>
      <c r="O43" s="334"/>
      <c r="P43" s="335">
        <v>0</v>
      </c>
      <c r="Q43" s="333"/>
      <c r="R43" s="334">
        <v>1</v>
      </c>
      <c r="S43" s="333"/>
      <c r="T43" s="335">
        <v>0</v>
      </c>
      <c r="U43" s="334"/>
      <c r="V43" s="335">
        <v>0</v>
      </c>
      <c r="W43" s="61"/>
    </row>
    <row r="44" spans="1:23" ht="15" customHeight="1" x14ac:dyDescent="0.2">
      <c r="A44" s="470" t="s">
        <v>193</v>
      </c>
      <c r="B44" s="351" t="s">
        <v>349</v>
      </c>
      <c r="C44" s="313"/>
      <c r="D44" s="332">
        <v>1</v>
      </c>
      <c r="E44" s="313"/>
      <c r="F44" s="331">
        <v>1</v>
      </c>
      <c r="G44" s="332"/>
      <c r="H44" s="331">
        <v>0</v>
      </c>
      <c r="I44" s="332"/>
      <c r="J44" s="331">
        <v>0</v>
      </c>
      <c r="K44" s="313"/>
      <c r="L44" s="332">
        <v>0</v>
      </c>
      <c r="M44" s="313"/>
      <c r="N44" s="331">
        <v>0</v>
      </c>
      <c r="O44" s="332"/>
      <c r="P44" s="331">
        <v>0</v>
      </c>
      <c r="Q44" s="313"/>
      <c r="R44" s="332">
        <v>1</v>
      </c>
      <c r="S44" s="313"/>
      <c r="T44" s="331">
        <v>0</v>
      </c>
      <c r="U44" s="332"/>
      <c r="V44" s="331">
        <v>0</v>
      </c>
      <c r="W44" s="21"/>
    </row>
    <row r="45" spans="1:23" s="62" customFormat="1" ht="15" customHeight="1" x14ac:dyDescent="0.2">
      <c r="A45" s="502"/>
      <c r="B45" s="352" t="s">
        <v>358</v>
      </c>
      <c r="C45" s="333"/>
      <c r="D45" s="334">
        <f>SUM(F45:J45)</f>
        <v>1</v>
      </c>
      <c r="E45" s="333"/>
      <c r="F45" s="335">
        <f>L45+R45</f>
        <v>1</v>
      </c>
      <c r="G45" s="334"/>
      <c r="H45" s="335">
        <f>N45+T45</f>
        <v>0</v>
      </c>
      <c r="I45" s="334"/>
      <c r="J45" s="335">
        <f>P45+V45</f>
        <v>0</v>
      </c>
      <c r="K45" s="333"/>
      <c r="L45" s="334">
        <v>0</v>
      </c>
      <c r="M45" s="333"/>
      <c r="N45" s="335">
        <v>0</v>
      </c>
      <c r="O45" s="334"/>
      <c r="P45" s="335">
        <v>0</v>
      </c>
      <c r="Q45" s="333"/>
      <c r="R45" s="334">
        <v>1</v>
      </c>
      <c r="S45" s="333"/>
      <c r="T45" s="335">
        <v>0</v>
      </c>
      <c r="U45" s="334"/>
      <c r="V45" s="335">
        <v>0</v>
      </c>
      <c r="W45" s="61"/>
    </row>
    <row r="46" spans="1:23" ht="15" customHeight="1" x14ac:dyDescent="0.2">
      <c r="A46" s="470" t="s">
        <v>103</v>
      </c>
      <c r="B46" s="351" t="s">
        <v>349</v>
      </c>
      <c r="C46" s="313"/>
      <c r="D46" s="332">
        <v>10</v>
      </c>
      <c r="E46" s="313"/>
      <c r="F46" s="331">
        <v>10</v>
      </c>
      <c r="G46" s="332"/>
      <c r="H46" s="331">
        <v>0</v>
      </c>
      <c r="I46" s="332"/>
      <c r="J46" s="331">
        <v>0</v>
      </c>
      <c r="K46" s="313"/>
      <c r="L46" s="332">
        <v>8</v>
      </c>
      <c r="M46" s="313"/>
      <c r="N46" s="331">
        <v>0</v>
      </c>
      <c r="O46" s="332"/>
      <c r="P46" s="331">
        <v>0</v>
      </c>
      <c r="Q46" s="313"/>
      <c r="R46" s="332">
        <v>2</v>
      </c>
      <c r="S46" s="313"/>
      <c r="T46" s="331">
        <v>0</v>
      </c>
      <c r="U46" s="332"/>
      <c r="V46" s="331">
        <v>0</v>
      </c>
      <c r="W46" s="21"/>
    </row>
    <row r="47" spans="1:23" s="62" customFormat="1" ht="15" customHeight="1" x14ac:dyDescent="0.2">
      <c r="A47" s="502"/>
      <c r="B47" s="352" t="s">
        <v>358</v>
      </c>
      <c r="C47" s="333"/>
      <c r="D47" s="334">
        <f>SUM(F47:J47)</f>
        <v>10</v>
      </c>
      <c r="E47" s="333"/>
      <c r="F47" s="335">
        <f>L47+R47</f>
        <v>10</v>
      </c>
      <c r="G47" s="334"/>
      <c r="H47" s="335">
        <f>N47+T47</f>
        <v>0</v>
      </c>
      <c r="I47" s="334"/>
      <c r="J47" s="335">
        <f>P47+V47</f>
        <v>0</v>
      </c>
      <c r="K47" s="333"/>
      <c r="L47" s="334">
        <v>8</v>
      </c>
      <c r="M47" s="333"/>
      <c r="N47" s="335">
        <v>0</v>
      </c>
      <c r="O47" s="334"/>
      <c r="P47" s="335">
        <v>0</v>
      </c>
      <c r="Q47" s="333"/>
      <c r="R47" s="334">
        <v>2</v>
      </c>
      <c r="S47" s="333"/>
      <c r="T47" s="335">
        <v>0</v>
      </c>
      <c r="U47" s="334"/>
      <c r="V47" s="335">
        <v>0</v>
      </c>
      <c r="W47" s="61"/>
    </row>
    <row r="48" spans="1:23" ht="15" customHeight="1" x14ac:dyDescent="0.2">
      <c r="A48" s="470" t="s">
        <v>104</v>
      </c>
      <c r="B48" s="351" t="s">
        <v>349</v>
      </c>
      <c r="C48" s="343"/>
      <c r="D48" s="332">
        <v>7</v>
      </c>
      <c r="E48" s="344"/>
      <c r="F48" s="331">
        <v>6</v>
      </c>
      <c r="G48" s="332"/>
      <c r="H48" s="331">
        <v>1</v>
      </c>
      <c r="I48" s="332"/>
      <c r="J48" s="331">
        <v>0</v>
      </c>
      <c r="K48" s="344"/>
      <c r="L48" s="332">
        <v>5</v>
      </c>
      <c r="M48" s="344"/>
      <c r="N48" s="331">
        <v>1</v>
      </c>
      <c r="O48" s="345"/>
      <c r="P48" s="331">
        <v>0</v>
      </c>
      <c r="Q48" s="344"/>
      <c r="R48" s="332">
        <v>1</v>
      </c>
      <c r="S48" s="344"/>
      <c r="T48" s="331">
        <v>0</v>
      </c>
      <c r="U48" s="345"/>
      <c r="V48" s="331">
        <v>0</v>
      </c>
      <c r="W48" s="21"/>
    </row>
    <row r="49" spans="1:23" s="62" customFormat="1" ht="15" customHeight="1" x14ac:dyDescent="0.2">
      <c r="A49" s="502"/>
      <c r="B49" s="352" t="s">
        <v>358</v>
      </c>
      <c r="C49" s="346"/>
      <c r="D49" s="347">
        <f>SUM(F49:J49)</f>
        <v>7</v>
      </c>
      <c r="E49" s="348"/>
      <c r="F49" s="349">
        <f>L49+R49</f>
        <v>6</v>
      </c>
      <c r="G49" s="347"/>
      <c r="H49" s="349">
        <f>N49+T49</f>
        <v>1</v>
      </c>
      <c r="I49" s="347"/>
      <c r="J49" s="349">
        <f>P49+V49</f>
        <v>0</v>
      </c>
      <c r="K49" s="346"/>
      <c r="L49" s="334">
        <v>5</v>
      </c>
      <c r="M49" s="346"/>
      <c r="N49" s="335">
        <v>1</v>
      </c>
      <c r="O49" s="350"/>
      <c r="P49" s="335">
        <v>0</v>
      </c>
      <c r="Q49" s="346"/>
      <c r="R49" s="334">
        <v>1</v>
      </c>
      <c r="S49" s="346"/>
      <c r="T49" s="335">
        <v>0</v>
      </c>
      <c r="U49" s="350"/>
      <c r="V49" s="335">
        <v>0</v>
      </c>
      <c r="W49" s="61"/>
    </row>
    <row r="50" spans="1:23" ht="27" customHeight="1" x14ac:dyDescent="0.2">
      <c r="W50" s="21"/>
    </row>
    <row r="51" spans="1:23" ht="27" customHeight="1" x14ac:dyDescent="0.2">
      <c r="W51" s="21"/>
    </row>
    <row r="52" spans="1:23" ht="27" customHeight="1" x14ac:dyDescent="0.2">
      <c r="W52" s="21"/>
    </row>
    <row r="53" spans="1:23" ht="27" customHeight="1" x14ac:dyDescent="0.2">
      <c r="W53" s="21"/>
    </row>
    <row r="54" spans="1:23" ht="27" customHeight="1" x14ac:dyDescent="0.2">
      <c r="A54" s="6"/>
      <c r="B54" s="6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21"/>
    </row>
    <row r="55" spans="1:23" ht="27" customHeight="1" x14ac:dyDescent="0.2">
      <c r="A55" s="6"/>
      <c r="B55" s="6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21"/>
    </row>
    <row r="56" spans="1:23" ht="27" customHeight="1" x14ac:dyDescent="0.2">
      <c r="A56" s="6"/>
      <c r="B56" s="6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21"/>
    </row>
    <row r="57" spans="1:23" ht="27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3" ht="27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3" ht="27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3" ht="27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3" ht="27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3" ht="27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3" ht="27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3" ht="27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27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27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ht="27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ht="27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ht="27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ht="27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ht="27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ht="27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ht="27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ht="27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ht="27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ht="27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ht="27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ht="27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27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27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27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27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27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27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27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27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27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27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ht="27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27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ht="27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ht="27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27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27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27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27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27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27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27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27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27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27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27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27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27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27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27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27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27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27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27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27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27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27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27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27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27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27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27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27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27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27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</sheetData>
  <mergeCells count="32">
    <mergeCell ref="U3:V3"/>
    <mergeCell ref="U23:V23"/>
    <mergeCell ref="U25:V25"/>
    <mergeCell ref="M4:V4"/>
    <mergeCell ref="N5:Q5"/>
    <mergeCell ref="R5:V5"/>
    <mergeCell ref="D5:G5"/>
    <mergeCell ref="O25:P25"/>
    <mergeCell ref="Q25:R25"/>
    <mergeCell ref="S25:T25"/>
    <mergeCell ref="K25:L25"/>
    <mergeCell ref="K24:P24"/>
    <mergeCell ref="Q24:V24"/>
    <mergeCell ref="M25:N25"/>
    <mergeCell ref="A48:A49"/>
    <mergeCell ref="A46:A47"/>
    <mergeCell ref="A44:A45"/>
    <mergeCell ref="A42:A43"/>
    <mergeCell ref="A40:A41"/>
    <mergeCell ref="A38:A39"/>
    <mergeCell ref="A36:A37"/>
    <mergeCell ref="A34:A35"/>
    <mergeCell ref="A32:A33"/>
    <mergeCell ref="A30:A31"/>
    <mergeCell ref="A28:A29"/>
    <mergeCell ref="A26:A27"/>
    <mergeCell ref="A24:B25"/>
    <mergeCell ref="E24:J24"/>
    <mergeCell ref="E25:F25"/>
    <mergeCell ref="G25:H25"/>
    <mergeCell ref="I25:J25"/>
    <mergeCell ref="C24:D25"/>
  </mergeCells>
  <phoneticPr fontId="2"/>
  <pageMargins left="0.78740157480314965" right="0.78740157480314965" top="0.59055118110236227" bottom="0.59055118110236227" header="7.874015748031496E-2" footer="0.31496062992125984"/>
  <pageSetup paperSize="8" scale="80" firstPageNumber="40" orientation="landscape" useFirstPageNumber="1" r:id="rId1"/>
  <headerFooter alignWithMargins="0">
    <oddHeader>&amp;L&amp;10
　&amp;11高等学校&amp;R&amp;11
高等学校</oddHeader>
    <oddFooter>&amp;C-&amp;P--</oddFooter>
  </headerFooter>
  <ignoredErrors>
    <ignoredError sqref="N9:N1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7" transitionEvaluation="1" codeName="Sheet6">
    <tabColor rgb="FFCCFFCC"/>
    <pageSetUpPr fitToPage="1"/>
  </sheetPr>
  <dimension ref="A1:U19"/>
  <sheetViews>
    <sheetView showGridLines="0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10.69921875" defaultRowHeight="30" customHeight="1" x14ac:dyDescent="0.2"/>
  <cols>
    <col min="1" max="1" width="15" style="7" customWidth="1"/>
    <col min="2" max="4" width="5.59765625" style="7" customWidth="1"/>
    <col min="5" max="11" width="7" style="7" customWidth="1"/>
    <col min="12" max="13" width="8" style="7" customWidth="1"/>
    <col min="14" max="20" width="7" style="7" customWidth="1"/>
    <col min="21" max="16384" width="10.69921875" style="7"/>
  </cols>
  <sheetData>
    <row r="1" spans="1:21" ht="29.25" customHeight="1" x14ac:dyDescent="0.2"/>
    <row r="2" spans="1:21" ht="30" customHeight="1" x14ac:dyDescent="0.2">
      <c r="A2" s="78" t="s">
        <v>327</v>
      </c>
      <c r="B2" s="77"/>
      <c r="C2" s="77"/>
      <c r="D2" s="77"/>
      <c r="E2" s="354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1" ht="30" customHeight="1" x14ac:dyDescent="0.2">
      <c r="A3" s="80" t="s">
        <v>146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445" t="s">
        <v>249</v>
      </c>
      <c r="S3" s="497"/>
      <c r="T3" s="497"/>
      <c r="U3" s="5"/>
    </row>
    <row r="4" spans="1:21" ht="24" customHeight="1" x14ac:dyDescent="0.2">
      <c r="A4" s="152"/>
      <c r="B4" s="468" t="s">
        <v>251</v>
      </c>
      <c r="C4" s="486"/>
      <c r="D4" s="469"/>
      <c r="E4" s="309"/>
      <c r="F4" s="484" t="s">
        <v>165</v>
      </c>
      <c r="G4" s="484"/>
      <c r="H4" s="484"/>
      <c r="I4" s="484"/>
      <c r="J4" s="484"/>
      <c r="K4" s="306"/>
      <c r="L4" s="513" t="s">
        <v>152</v>
      </c>
      <c r="M4" s="484"/>
      <c r="N4" s="484"/>
      <c r="O4" s="484"/>
      <c r="P4" s="484"/>
      <c r="Q4" s="484"/>
      <c r="R4" s="484"/>
      <c r="S4" s="484"/>
      <c r="T4" s="485"/>
      <c r="U4" s="5"/>
    </row>
    <row r="5" spans="1:21" ht="24" customHeight="1" x14ac:dyDescent="0.2">
      <c r="A5" s="307" t="s">
        <v>188</v>
      </c>
      <c r="B5" s="470" t="s">
        <v>13</v>
      </c>
      <c r="C5" s="470" t="s">
        <v>252</v>
      </c>
      <c r="D5" s="470" t="s">
        <v>253</v>
      </c>
      <c r="E5" s="470" t="s">
        <v>13</v>
      </c>
      <c r="F5" s="470" t="s">
        <v>148</v>
      </c>
      <c r="G5" s="470" t="s">
        <v>149</v>
      </c>
      <c r="H5" s="470" t="s">
        <v>150</v>
      </c>
      <c r="I5" s="310" t="s">
        <v>124</v>
      </c>
      <c r="J5" s="165" t="s">
        <v>125</v>
      </c>
      <c r="K5" s="165" t="s">
        <v>147</v>
      </c>
      <c r="L5" s="470" t="s">
        <v>13</v>
      </c>
      <c r="M5" s="470" t="s">
        <v>31</v>
      </c>
      <c r="N5" s="470" t="s">
        <v>32</v>
      </c>
      <c r="O5" s="470" t="s">
        <v>148</v>
      </c>
      <c r="P5" s="470" t="s">
        <v>149</v>
      </c>
      <c r="Q5" s="470" t="s">
        <v>150</v>
      </c>
      <c r="R5" s="468" t="s">
        <v>189</v>
      </c>
      <c r="S5" s="486"/>
      <c r="T5" s="469"/>
      <c r="U5" s="5"/>
    </row>
    <row r="6" spans="1:21" ht="24" customHeight="1" x14ac:dyDescent="0.2">
      <c r="A6" s="156"/>
      <c r="B6" s="471"/>
      <c r="C6" s="471"/>
      <c r="D6" s="471"/>
      <c r="E6" s="471"/>
      <c r="F6" s="471"/>
      <c r="G6" s="471"/>
      <c r="H6" s="471"/>
      <c r="I6" s="310" t="s">
        <v>13</v>
      </c>
      <c r="J6" s="167" t="s">
        <v>151</v>
      </c>
      <c r="K6" s="167" t="s">
        <v>75</v>
      </c>
      <c r="L6" s="471"/>
      <c r="M6" s="471"/>
      <c r="N6" s="471"/>
      <c r="O6" s="471"/>
      <c r="P6" s="471"/>
      <c r="Q6" s="471"/>
      <c r="R6" s="310" t="s">
        <v>13</v>
      </c>
      <c r="S6" s="310" t="s">
        <v>151</v>
      </c>
      <c r="T6" s="167" t="s">
        <v>75</v>
      </c>
      <c r="U6" s="5"/>
    </row>
    <row r="7" spans="1:21" ht="24" customHeight="1" thickBot="1" x14ac:dyDescent="0.25">
      <c r="A7" s="305" t="s">
        <v>350</v>
      </c>
      <c r="B7" s="313">
        <v>21</v>
      </c>
      <c r="C7" s="313">
        <v>21</v>
      </c>
      <c r="D7" s="313">
        <v>0</v>
      </c>
      <c r="E7" s="313">
        <v>448</v>
      </c>
      <c r="F7" s="313">
        <v>9</v>
      </c>
      <c r="G7" s="313">
        <v>184</v>
      </c>
      <c r="H7" s="313">
        <v>122</v>
      </c>
      <c r="I7" s="313">
        <v>133</v>
      </c>
      <c r="J7" s="173">
        <v>130</v>
      </c>
      <c r="K7" s="173">
        <v>3</v>
      </c>
      <c r="L7" s="313">
        <v>1697</v>
      </c>
      <c r="M7" s="313">
        <v>1133</v>
      </c>
      <c r="N7" s="313">
        <v>564</v>
      </c>
      <c r="O7" s="313">
        <v>13</v>
      </c>
      <c r="P7" s="313">
        <v>521</v>
      </c>
      <c r="Q7" s="313">
        <v>362</v>
      </c>
      <c r="R7" s="313">
        <v>801</v>
      </c>
      <c r="S7" s="313">
        <v>797</v>
      </c>
      <c r="T7" s="173">
        <v>4</v>
      </c>
      <c r="U7" s="5"/>
    </row>
    <row r="8" spans="1:21" ht="24" customHeight="1" thickTop="1" x14ac:dyDescent="0.2">
      <c r="A8" s="359" t="s">
        <v>359</v>
      </c>
      <c r="B8" s="360">
        <f>SUM(B9:B15)</f>
        <v>21</v>
      </c>
      <c r="C8" s="360">
        <f t="shared" ref="C8:T8" si="0">SUM(C9:C15)</f>
        <v>21</v>
      </c>
      <c r="D8" s="360">
        <f t="shared" si="0"/>
        <v>0</v>
      </c>
      <c r="E8" s="360">
        <f t="shared" si="0"/>
        <v>454</v>
      </c>
      <c r="F8" s="360">
        <f t="shared" si="0"/>
        <v>9</v>
      </c>
      <c r="G8" s="360">
        <f t="shared" si="0"/>
        <v>195</v>
      </c>
      <c r="H8" s="360">
        <f t="shared" si="0"/>
        <v>122</v>
      </c>
      <c r="I8" s="360">
        <f t="shared" si="0"/>
        <v>128</v>
      </c>
      <c r="J8" s="361">
        <f t="shared" si="0"/>
        <v>125</v>
      </c>
      <c r="K8" s="360">
        <f t="shared" si="0"/>
        <v>3</v>
      </c>
      <c r="L8" s="360">
        <f t="shared" si="0"/>
        <v>1704</v>
      </c>
      <c r="M8" s="360">
        <f t="shared" si="0"/>
        <v>1135</v>
      </c>
      <c r="N8" s="360">
        <f t="shared" si="0"/>
        <v>569</v>
      </c>
      <c r="O8" s="360">
        <f t="shared" si="0"/>
        <v>14</v>
      </c>
      <c r="P8" s="360">
        <f t="shared" si="0"/>
        <v>556</v>
      </c>
      <c r="Q8" s="360">
        <f t="shared" si="0"/>
        <v>356</v>
      </c>
      <c r="R8" s="360">
        <f t="shared" si="0"/>
        <v>778</v>
      </c>
      <c r="S8" s="360">
        <f t="shared" si="0"/>
        <v>774</v>
      </c>
      <c r="T8" s="361">
        <f t="shared" si="0"/>
        <v>4</v>
      </c>
      <c r="U8" s="5"/>
    </row>
    <row r="9" spans="1:21" ht="24" customHeight="1" x14ac:dyDescent="0.2">
      <c r="A9" s="355" t="s">
        <v>360</v>
      </c>
      <c r="B9" s="356">
        <v>8</v>
      </c>
      <c r="C9" s="356">
        <v>8</v>
      </c>
      <c r="D9" s="356">
        <v>0</v>
      </c>
      <c r="E9" s="356">
        <f>SUM(F9:I9)</f>
        <v>142</v>
      </c>
      <c r="F9" s="356">
        <v>4</v>
      </c>
      <c r="G9" s="356">
        <v>53</v>
      </c>
      <c r="H9" s="356">
        <v>34</v>
      </c>
      <c r="I9" s="356">
        <f>SUM(J9:K9)</f>
        <v>51</v>
      </c>
      <c r="J9" s="357">
        <v>48</v>
      </c>
      <c r="K9" s="356">
        <v>3</v>
      </c>
      <c r="L9" s="356">
        <f>SUM(M9:N9)</f>
        <v>513</v>
      </c>
      <c r="M9" s="356">
        <v>345</v>
      </c>
      <c r="N9" s="356">
        <v>168</v>
      </c>
      <c r="O9" s="356">
        <v>5</v>
      </c>
      <c r="P9" s="356">
        <v>134</v>
      </c>
      <c r="Q9" s="356">
        <v>97</v>
      </c>
      <c r="R9" s="356">
        <f>SUM(S9:T9)</f>
        <v>277</v>
      </c>
      <c r="S9" s="356">
        <v>273</v>
      </c>
      <c r="T9" s="357">
        <v>4</v>
      </c>
      <c r="U9" s="5"/>
    </row>
    <row r="10" spans="1:21" ht="24" customHeight="1" x14ac:dyDescent="0.2">
      <c r="A10" s="95" t="s">
        <v>361</v>
      </c>
      <c r="B10" s="97">
        <v>4</v>
      </c>
      <c r="C10" s="97">
        <v>4</v>
      </c>
      <c r="D10" s="97">
        <v>0</v>
      </c>
      <c r="E10" s="97">
        <f t="shared" ref="E10:E15" si="1">SUM(F10:I10)</f>
        <v>67</v>
      </c>
      <c r="F10" s="97">
        <v>2</v>
      </c>
      <c r="G10" s="97">
        <v>34</v>
      </c>
      <c r="H10" s="97">
        <v>15</v>
      </c>
      <c r="I10" s="97">
        <f t="shared" ref="I10:I15" si="2">SUM(J10:K10)</f>
        <v>16</v>
      </c>
      <c r="J10" s="98">
        <v>16</v>
      </c>
      <c r="K10" s="97">
        <v>0</v>
      </c>
      <c r="L10" s="97">
        <f t="shared" ref="L10:L15" si="3">SUM(M10:N10)</f>
        <v>275</v>
      </c>
      <c r="M10" s="97">
        <v>177</v>
      </c>
      <c r="N10" s="97">
        <v>98</v>
      </c>
      <c r="O10" s="97">
        <v>3</v>
      </c>
      <c r="P10" s="97">
        <v>112</v>
      </c>
      <c r="Q10" s="97">
        <v>59</v>
      </c>
      <c r="R10" s="97">
        <f t="shared" ref="R10:R15" si="4">SUM(S10:T10)</f>
        <v>101</v>
      </c>
      <c r="S10" s="97">
        <v>101</v>
      </c>
      <c r="T10" s="98">
        <v>0</v>
      </c>
      <c r="U10" s="5"/>
    </row>
    <row r="11" spans="1:21" ht="24" customHeight="1" x14ac:dyDescent="0.2">
      <c r="A11" s="95" t="s">
        <v>362</v>
      </c>
      <c r="B11" s="97">
        <v>5</v>
      </c>
      <c r="C11" s="97">
        <v>5</v>
      </c>
      <c r="D11" s="97">
        <v>0</v>
      </c>
      <c r="E11" s="97">
        <f t="shared" si="1"/>
        <v>141</v>
      </c>
      <c r="F11" s="97">
        <v>3</v>
      </c>
      <c r="G11" s="97">
        <v>64</v>
      </c>
      <c r="H11" s="97">
        <v>38</v>
      </c>
      <c r="I11" s="97">
        <f t="shared" si="2"/>
        <v>36</v>
      </c>
      <c r="J11" s="98">
        <v>36</v>
      </c>
      <c r="K11" s="97">
        <v>0</v>
      </c>
      <c r="L11" s="97">
        <f t="shared" si="3"/>
        <v>505</v>
      </c>
      <c r="M11" s="97">
        <v>344</v>
      </c>
      <c r="N11" s="97">
        <v>161</v>
      </c>
      <c r="O11" s="97">
        <v>6</v>
      </c>
      <c r="P11" s="97">
        <v>181</v>
      </c>
      <c r="Q11" s="97">
        <v>101</v>
      </c>
      <c r="R11" s="97">
        <f t="shared" si="4"/>
        <v>217</v>
      </c>
      <c r="S11" s="97">
        <v>217</v>
      </c>
      <c r="T11" s="98">
        <v>0</v>
      </c>
      <c r="U11" s="5"/>
    </row>
    <row r="12" spans="1:21" ht="24" customHeight="1" x14ac:dyDescent="0.2">
      <c r="A12" s="95" t="s">
        <v>363</v>
      </c>
      <c r="B12" s="97">
        <v>1</v>
      </c>
      <c r="C12" s="97">
        <v>1</v>
      </c>
      <c r="D12" s="97">
        <v>0</v>
      </c>
      <c r="E12" s="97">
        <f t="shared" si="1"/>
        <v>13</v>
      </c>
      <c r="F12" s="97">
        <v>0</v>
      </c>
      <c r="G12" s="97">
        <v>5</v>
      </c>
      <c r="H12" s="97">
        <v>4</v>
      </c>
      <c r="I12" s="97">
        <f t="shared" si="2"/>
        <v>4</v>
      </c>
      <c r="J12" s="98">
        <v>4</v>
      </c>
      <c r="K12" s="97">
        <v>0</v>
      </c>
      <c r="L12" s="97">
        <f t="shared" si="3"/>
        <v>47</v>
      </c>
      <c r="M12" s="97">
        <v>29</v>
      </c>
      <c r="N12" s="97">
        <v>18</v>
      </c>
      <c r="O12" s="97">
        <v>0</v>
      </c>
      <c r="P12" s="97">
        <v>18</v>
      </c>
      <c r="Q12" s="97">
        <v>8</v>
      </c>
      <c r="R12" s="97">
        <f t="shared" si="4"/>
        <v>21</v>
      </c>
      <c r="S12" s="97">
        <v>21</v>
      </c>
      <c r="T12" s="98">
        <v>0</v>
      </c>
      <c r="U12" s="5"/>
    </row>
    <row r="13" spans="1:21" ht="24" customHeight="1" x14ac:dyDescent="0.2">
      <c r="A13" s="95" t="s">
        <v>364</v>
      </c>
      <c r="B13" s="97">
        <v>1</v>
      </c>
      <c r="C13" s="97">
        <v>1</v>
      </c>
      <c r="D13" s="97">
        <v>0</v>
      </c>
      <c r="E13" s="97">
        <f t="shared" si="1"/>
        <v>23</v>
      </c>
      <c r="F13" s="97">
        <v>0</v>
      </c>
      <c r="G13" s="98">
        <v>9</v>
      </c>
      <c r="H13" s="97">
        <v>8</v>
      </c>
      <c r="I13" s="97">
        <f t="shared" si="2"/>
        <v>6</v>
      </c>
      <c r="J13" s="98">
        <v>6</v>
      </c>
      <c r="K13" s="97">
        <v>0</v>
      </c>
      <c r="L13" s="97">
        <f t="shared" si="3"/>
        <v>90</v>
      </c>
      <c r="M13" s="97">
        <v>67</v>
      </c>
      <c r="N13" s="97">
        <v>23</v>
      </c>
      <c r="O13" s="97">
        <v>0</v>
      </c>
      <c r="P13" s="97">
        <v>26</v>
      </c>
      <c r="Q13" s="97">
        <v>18</v>
      </c>
      <c r="R13" s="97">
        <f t="shared" si="4"/>
        <v>46</v>
      </c>
      <c r="S13" s="97">
        <v>46</v>
      </c>
      <c r="T13" s="98">
        <v>0</v>
      </c>
      <c r="U13" s="5"/>
    </row>
    <row r="14" spans="1:21" ht="24" customHeight="1" x14ac:dyDescent="0.2">
      <c r="A14" s="95" t="s">
        <v>365</v>
      </c>
      <c r="B14" s="97">
        <v>1</v>
      </c>
      <c r="C14" s="97">
        <v>1</v>
      </c>
      <c r="D14" s="97">
        <v>0</v>
      </c>
      <c r="E14" s="97">
        <f t="shared" si="1"/>
        <v>23</v>
      </c>
      <c r="F14" s="97">
        <v>0</v>
      </c>
      <c r="G14" s="98">
        <v>9</v>
      </c>
      <c r="H14" s="97">
        <v>8</v>
      </c>
      <c r="I14" s="97">
        <f t="shared" si="2"/>
        <v>6</v>
      </c>
      <c r="J14" s="98">
        <v>6</v>
      </c>
      <c r="K14" s="97">
        <v>0</v>
      </c>
      <c r="L14" s="97">
        <f t="shared" si="3"/>
        <v>94</v>
      </c>
      <c r="M14" s="97">
        <v>59</v>
      </c>
      <c r="N14" s="97">
        <v>35</v>
      </c>
      <c r="O14" s="97">
        <v>0</v>
      </c>
      <c r="P14" s="97">
        <v>24</v>
      </c>
      <c r="Q14" s="97">
        <v>24</v>
      </c>
      <c r="R14" s="97">
        <f t="shared" si="4"/>
        <v>46</v>
      </c>
      <c r="S14" s="97">
        <v>46</v>
      </c>
      <c r="T14" s="98">
        <v>0</v>
      </c>
      <c r="U14" s="5"/>
    </row>
    <row r="15" spans="1:21" ht="24" customHeight="1" x14ac:dyDescent="0.2">
      <c r="A15" s="358" t="s">
        <v>366</v>
      </c>
      <c r="B15" s="134">
        <v>1</v>
      </c>
      <c r="C15" s="134">
        <v>1</v>
      </c>
      <c r="D15" s="134">
        <v>0</v>
      </c>
      <c r="E15" s="134">
        <f t="shared" si="1"/>
        <v>45</v>
      </c>
      <c r="F15" s="134">
        <v>0</v>
      </c>
      <c r="G15" s="134">
        <v>21</v>
      </c>
      <c r="H15" s="134">
        <v>15</v>
      </c>
      <c r="I15" s="134">
        <f t="shared" si="2"/>
        <v>9</v>
      </c>
      <c r="J15" s="209">
        <v>9</v>
      </c>
      <c r="K15" s="209">
        <v>0</v>
      </c>
      <c r="L15" s="134">
        <f t="shared" si="3"/>
        <v>180</v>
      </c>
      <c r="M15" s="134">
        <v>114</v>
      </c>
      <c r="N15" s="134">
        <v>66</v>
      </c>
      <c r="O15" s="134">
        <v>0</v>
      </c>
      <c r="P15" s="134">
        <v>61</v>
      </c>
      <c r="Q15" s="134">
        <v>49</v>
      </c>
      <c r="R15" s="134">
        <f t="shared" si="4"/>
        <v>70</v>
      </c>
      <c r="S15" s="209">
        <v>70</v>
      </c>
      <c r="T15" s="209">
        <v>0</v>
      </c>
      <c r="U15" s="5"/>
    </row>
    <row r="17" spans="2:2" ht="17.25" customHeight="1" x14ac:dyDescent="0.2"/>
    <row r="18" spans="2:2" ht="17.25" customHeight="1" x14ac:dyDescent="0.2"/>
    <row r="19" spans="2:2" ht="30" customHeight="1" x14ac:dyDescent="0.2">
      <c r="B19" s="7" t="s">
        <v>217</v>
      </c>
    </row>
  </sheetData>
  <mergeCells count="18">
    <mergeCell ref="M5:M6"/>
    <mergeCell ref="N5:N6"/>
    <mergeCell ref="O5:O6"/>
    <mergeCell ref="P5:P6"/>
    <mergeCell ref="R3:T3"/>
    <mergeCell ref="L4:T4"/>
    <mergeCell ref="R5:T5"/>
    <mergeCell ref="Q5:Q6"/>
    <mergeCell ref="L5:L6"/>
    <mergeCell ref="F4:J4"/>
    <mergeCell ref="B4:D4"/>
    <mergeCell ref="F5:F6"/>
    <mergeCell ref="G5:G6"/>
    <mergeCell ref="H5:H6"/>
    <mergeCell ref="B5:B6"/>
    <mergeCell ref="C5:C6"/>
    <mergeCell ref="D5:D6"/>
    <mergeCell ref="E5:E6"/>
  </mergeCells>
  <phoneticPr fontId="2"/>
  <pageMargins left="1.1811023622047245" right="0.78740157480314965" top="1.1811023622047245" bottom="0.59055118110236227" header="0.15748031496062992" footer="0.51181102362204722"/>
  <pageSetup paperSize="8" firstPageNumber="44" orientation="landscape" useFirstPageNumber="1" r:id="rId1"/>
  <headerFooter alignWithMargins="0">
    <oddHeader>&amp;L&amp;10
　特別支援学校&amp;R&amp;11
&amp;10特別支援学校</oddHeader>
    <oddFooter>&amp;C&amp;10-&amp;P--</oddFooter>
  </headerFooter>
  <colBreaks count="1" manualBreakCount="1">
    <brk id="10" max="1048575" man="1"/>
  </colBreaks>
  <ignoredErrors>
    <ignoredError sqref="L9:L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145"/>
  <sheetViews>
    <sheetView showGridLines="0" workbookViewId="0"/>
  </sheetViews>
  <sheetFormatPr defaultRowHeight="17.25" x14ac:dyDescent="0.2"/>
  <cols>
    <col min="1" max="1" width="3.69921875" style="71" customWidth="1"/>
    <col min="2" max="2" width="1.3984375" style="71" customWidth="1"/>
    <col min="3" max="3" width="10.69921875" style="71" customWidth="1"/>
    <col min="4" max="4" width="1.3984375" style="71" customWidth="1"/>
    <col min="5" max="7" width="10.69921875" style="7" customWidth="1"/>
  </cols>
  <sheetData>
    <row r="1" spans="1:8" ht="30" customHeight="1" x14ac:dyDescent="0.2">
      <c r="A1" s="362" t="s">
        <v>328</v>
      </c>
      <c r="B1" s="362"/>
      <c r="C1" s="82"/>
      <c r="D1" s="82"/>
      <c r="E1" s="82"/>
      <c r="F1" s="77"/>
      <c r="G1" s="77"/>
    </row>
    <row r="2" spans="1:8" ht="24.95" customHeight="1" x14ac:dyDescent="0.2">
      <c r="A2" s="82" t="s">
        <v>122</v>
      </c>
      <c r="B2" s="82"/>
      <c r="C2" s="212"/>
      <c r="D2" s="212"/>
      <c r="E2" s="82"/>
      <c r="F2" s="82"/>
      <c r="G2" s="216" t="s">
        <v>282</v>
      </c>
    </row>
    <row r="3" spans="1:8" ht="18" customHeight="1" x14ac:dyDescent="0.2">
      <c r="A3" s="363"/>
      <c r="B3" s="364"/>
      <c r="C3" s="364"/>
      <c r="D3" s="365"/>
      <c r="E3" s="366"/>
      <c r="F3" s="535" t="s">
        <v>283</v>
      </c>
      <c r="G3" s="535" t="s">
        <v>284</v>
      </c>
      <c r="H3" s="75"/>
    </row>
    <row r="4" spans="1:8" ht="18" customHeight="1" x14ac:dyDescent="0.2">
      <c r="A4" s="367"/>
      <c r="B4" s="368"/>
      <c r="C4" s="82" t="s">
        <v>123</v>
      </c>
      <c r="D4" s="213"/>
      <c r="E4" s="369" t="s">
        <v>185</v>
      </c>
      <c r="F4" s="536"/>
      <c r="G4" s="536"/>
    </row>
    <row r="5" spans="1:8" ht="18" customHeight="1" x14ac:dyDescent="0.2">
      <c r="A5" s="370"/>
      <c r="B5" s="371"/>
      <c r="C5" s="371"/>
      <c r="D5" s="372"/>
      <c r="E5" s="372"/>
      <c r="F5" s="537"/>
      <c r="G5" s="537"/>
    </row>
    <row r="6" spans="1:8" ht="18" customHeight="1" x14ac:dyDescent="0.2">
      <c r="A6" s="521" t="s">
        <v>351</v>
      </c>
      <c r="B6" s="522"/>
      <c r="C6" s="522"/>
      <c r="D6" s="523"/>
      <c r="E6" s="517">
        <v>28</v>
      </c>
      <c r="F6" s="517">
        <v>218</v>
      </c>
      <c r="G6" s="517">
        <v>58</v>
      </c>
    </row>
    <row r="7" spans="1:8" ht="18" customHeight="1" x14ac:dyDescent="0.2">
      <c r="A7" s="524"/>
      <c r="B7" s="525"/>
      <c r="C7" s="525"/>
      <c r="D7" s="526"/>
      <c r="E7" s="518"/>
      <c r="F7" s="518"/>
      <c r="G7" s="518"/>
      <c r="H7" s="66"/>
    </row>
    <row r="8" spans="1:8" ht="18" customHeight="1" x14ac:dyDescent="0.2">
      <c r="A8" s="529" t="s">
        <v>367</v>
      </c>
      <c r="B8" s="530"/>
      <c r="C8" s="530"/>
      <c r="D8" s="531"/>
      <c r="E8" s="527">
        <f>E10+E12+E14</f>
        <v>27</v>
      </c>
      <c r="F8" s="527">
        <f>F10+F12+F14</f>
        <v>219</v>
      </c>
      <c r="G8" s="527">
        <f>G10+G12+G14</f>
        <v>67</v>
      </c>
    </row>
    <row r="9" spans="1:8" ht="18" customHeight="1" x14ac:dyDescent="0.2">
      <c r="A9" s="532"/>
      <c r="B9" s="533"/>
      <c r="C9" s="533"/>
      <c r="D9" s="534"/>
      <c r="E9" s="528"/>
      <c r="F9" s="528"/>
      <c r="G9" s="528"/>
    </row>
    <row r="10" spans="1:8" ht="18" customHeight="1" x14ac:dyDescent="0.2">
      <c r="A10" s="521" t="s">
        <v>186</v>
      </c>
      <c r="B10" s="522"/>
      <c r="C10" s="522"/>
      <c r="D10" s="523"/>
      <c r="E10" s="517">
        <v>0</v>
      </c>
      <c r="F10" s="517">
        <v>0</v>
      </c>
      <c r="G10" s="517">
        <v>0</v>
      </c>
    </row>
    <row r="11" spans="1:8" ht="18" customHeight="1" x14ac:dyDescent="0.2">
      <c r="A11" s="524"/>
      <c r="B11" s="525"/>
      <c r="C11" s="525"/>
      <c r="D11" s="526"/>
      <c r="E11" s="518"/>
      <c r="F11" s="518"/>
      <c r="G11" s="518"/>
    </row>
    <row r="12" spans="1:8" ht="18" customHeight="1" x14ac:dyDescent="0.2">
      <c r="A12" s="521" t="s">
        <v>187</v>
      </c>
      <c r="B12" s="522"/>
      <c r="C12" s="522"/>
      <c r="D12" s="523"/>
      <c r="E12" s="517">
        <v>4</v>
      </c>
      <c r="F12" s="517">
        <v>44</v>
      </c>
      <c r="G12" s="517">
        <v>20</v>
      </c>
    </row>
    <row r="13" spans="1:8" ht="18" customHeight="1" x14ac:dyDescent="0.2">
      <c r="A13" s="524"/>
      <c r="B13" s="525"/>
      <c r="C13" s="525"/>
      <c r="D13" s="526"/>
      <c r="E13" s="518"/>
      <c r="F13" s="518"/>
      <c r="G13" s="518"/>
    </row>
    <row r="14" spans="1:8" ht="18" customHeight="1" x14ac:dyDescent="0.2">
      <c r="A14" s="374"/>
      <c r="B14" s="82"/>
      <c r="C14" s="519" t="s">
        <v>13</v>
      </c>
      <c r="D14" s="375"/>
      <c r="E14" s="517">
        <f>SUM(E16:E27)</f>
        <v>23</v>
      </c>
      <c r="F14" s="517">
        <f>SUM(F16:F27)</f>
        <v>175</v>
      </c>
      <c r="G14" s="517">
        <f>SUM(G16:G27)</f>
        <v>47</v>
      </c>
    </row>
    <row r="15" spans="1:8" ht="18" customHeight="1" x14ac:dyDescent="0.2">
      <c r="A15" s="170"/>
      <c r="B15" s="370"/>
      <c r="C15" s="520"/>
      <c r="D15" s="376"/>
      <c r="E15" s="518"/>
      <c r="F15" s="518"/>
      <c r="G15" s="518"/>
    </row>
    <row r="16" spans="1:8" ht="18" customHeight="1" x14ac:dyDescent="0.2">
      <c r="A16" s="377"/>
      <c r="B16" s="363"/>
      <c r="C16" s="515" t="s">
        <v>311</v>
      </c>
      <c r="D16" s="378"/>
      <c r="E16" s="514">
        <v>6</v>
      </c>
      <c r="F16" s="514">
        <v>34</v>
      </c>
      <c r="G16" s="514">
        <v>3</v>
      </c>
    </row>
    <row r="17" spans="1:7" ht="18" customHeight="1" x14ac:dyDescent="0.2">
      <c r="A17" s="217" t="s">
        <v>316</v>
      </c>
      <c r="B17" s="370"/>
      <c r="C17" s="516"/>
      <c r="D17" s="379"/>
      <c r="E17" s="514"/>
      <c r="F17" s="514"/>
      <c r="G17" s="514"/>
    </row>
    <row r="18" spans="1:7" ht="18" customHeight="1" x14ac:dyDescent="0.2">
      <c r="A18" s="217"/>
      <c r="B18" s="377"/>
      <c r="C18" s="515" t="s">
        <v>312</v>
      </c>
      <c r="D18" s="378"/>
      <c r="E18" s="514">
        <v>9</v>
      </c>
      <c r="F18" s="514">
        <v>70</v>
      </c>
      <c r="G18" s="514">
        <v>24</v>
      </c>
    </row>
    <row r="19" spans="1:7" ht="18" customHeight="1" x14ac:dyDescent="0.2">
      <c r="A19" s="380"/>
      <c r="B19" s="381"/>
      <c r="C19" s="516"/>
      <c r="D19" s="379"/>
      <c r="E19" s="514"/>
      <c r="F19" s="514"/>
      <c r="G19" s="514"/>
    </row>
    <row r="20" spans="1:7" ht="18" customHeight="1" x14ac:dyDescent="0.2">
      <c r="A20" s="377"/>
      <c r="B20" s="377"/>
      <c r="C20" s="515" t="s">
        <v>313</v>
      </c>
      <c r="D20" s="378"/>
      <c r="E20" s="514">
        <v>3</v>
      </c>
      <c r="F20" s="514">
        <v>34</v>
      </c>
      <c r="G20" s="514">
        <v>14</v>
      </c>
    </row>
    <row r="21" spans="1:7" ht="18" customHeight="1" x14ac:dyDescent="0.2">
      <c r="A21" s="217"/>
      <c r="B21" s="381"/>
      <c r="C21" s="516"/>
      <c r="D21" s="379"/>
      <c r="E21" s="514"/>
      <c r="F21" s="514"/>
      <c r="G21" s="514"/>
    </row>
    <row r="22" spans="1:7" ht="18" customHeight="1" x14ac:dyDescent="0.2">
      <c r="A22" s="217"/>
      <c r="B22" s="377"/>
      <c r="C22" s="515" t="s">
        <v>314</v>
      </c>
      <c r="D22" s="378"/>
      <c r="E22" s="514">
        <v>1</v>
      </c>
      <c r="F22" s="514">
        <v>14</v>
      </c>
      <c r="G22" s="514">
        <v>3</v>
      </c>
    </row>
    <row r="23" spans="1:7" ht="18" customHeight="1" x14ac:dyDescent="0.2">
      <c r="A23" s="217" t="s">
        <v>164</v>
      </c>
      <c r="B23" s="381"/>
      <c r="C23" s="516"/>
      <c r="D23" s="379"/>
      <c r="E23" s="514"/>
      <c r="F23" s="514"/>
      <c r="G23" s="514"/>
    </row>
    <row r="24" spans="1:7" ht="18" customHeight="1" x14ac:dyDescent="0.2">
      <c r="A24" s="217"/>
      <c r="B24" s="377"/>
      <c r="C24" s="515" t="s">
        <v>315</v>
      </c>
      <c r="D24" s="378"/>
      <c r="E24" s="514">
        <v>1</v>
      </c>
      <c r="F24" s="514">
        <v>9</v>
      </c>
      <c r="G24" s="514">
        <v>1</v>
      </c>
    </row>
    <row r="25" spans="1:7" ht="18" customHeight="1" x14ac:dyDescent="0.2">
      <c r="A25" s="217"/>
      <c r="B25" s="381"/>
      <c r="C25" s="516"/>
      <c r="D25" s="379"/>
      <c r="E25" s="514"/>
      <c r="F25" s="514"/>
      <c r="G25" s="514"/>
    </row>
    <row r="26" spans="1:7" ht="18" customHeight="1" x14ac:dyDescent="0.2">
      <c r="A26" s="377"/>
      <c r="B26" s="377"/>
      <c r="C26" s="515" t="s">
        <v>317</v>
      </c>
      <c r="D26" s="378"/>
      <c r="E26" s="514">
        <v>3</v>
      </c>
      <c r="F26" s="514">
        <v>14</v>
      </c>
      <c r="G26" s="514">
        <v>2</v>
      </c>
    </row>
    <row r="27" spans="1:7" ht="18" customHeight="1" x14ac:dyDescent="0.2">
      <c r="A27" s="382"/>
      <c r="B27" s="381"/>
      <c r="C27" s="516"/>
      <c r="D27" s="379"/>
      <c r="E27" s="514"/>
      <c r="F27" s="514"/>
      <c r="G27" s="514"/>
    </row>
    <row r="28" spans="1:7" x14ac:dyDescent="0.2">
      <c r="A28" s="69"/>
      <c r="B28" s="69"/>
      <c r="C28" s="69"/>
      <c r="D28" s="69"/>
      <c r="E28" s="5"/>
      <c r="F28" s="5"/>
      <c r="G28" s="5"/>
    </row>
    <row r="29" spans="1:7" x14ac:dyDescent="0.2">
      <c r="A29" s="69"/>
      <c r="B29" s="69"/>
      <c r="C29" s="69"/>
      <c r="D29" s="69"/>
      <c r="E29" s="5"/>
      <c r="F29" s="5"/>
      <c r="G29" s="5"/>
    </row>
    <row r="30" spans="1:7" x14ac:dyDescent="0.2">
      <c r="A30" s="69"/>
      <c r="B30" s="69"/>
      <c r="C30" s="69"/>
      <c r="D30" s="69"/>
      <c r="E30" s="5"/>
      <c r="F30" s="5"/>
      <c r="G30" s="5"/>
    </row>
    <row r="31" spans="1:7" x14ac:dyDescent="0.2">
      <c r="A31" s="69"/>
      <c r="B31" s="69"/>
      <c r="C31" s="69"/>
      <c r="D31" s="69"/>
      <c r="E31" s="5"/>
      <c r="F31" s="5"/>
      <c r="G31" s="5"/>
    </row>
    <row r="32" spans="1:7" x14ac:dyDescent="0.2">
      <c r="A32" s="69"/>
      <c r="B32" s="69"/>
      <c r="C32" s="69"/>
      <c r="D32" s="69"/>
      <c r="E32" s="5"/>
      <c r="F32" s="5"/>
      <c r="G32" s="5"/>
    </row>
    <row r="33" spans="1:7" x14ac:dyDescent="0.2">
      <c r="A33" s="69"/>
      <c r="B33" s="69"/>
      <c r="C33" s="69"/>
      <c r="D33" s="69"/>
      <c r="E33" s="5"/>
      <c r="F33" s="5"/>
      <c r="G33" s="5"/>
    </row>
    <row r="34" spans="1:7" x14ac:dyDescent="0.2">
      <c r="A34" s="69"/>
      <c r="B34" s="69"/>
      <c r="C34" s="69"/>
      <c r="D34" s="69"/>
      <c r="E34" s="5"/>
      <c r="F34" s="5"/>
      <c r="G34" s="5"/>
    </row>
    <row r="35" spans="1:7" x14ac:dyDescent="0.2">
      <c r="B35" s="69"/>
      <c r="C35" s="69"/>
    </row>
    <row r="36" spans="1:7" x14ac:dyDescent="0.2">
      <c r="B36" s="69"/>
    </row>
    <row r="37" spans="1:7" x14ac:dyDescent="0.2">
      <c r="B37" s="69"/>
    </row>
    <row r="38" spans="1:7" x14ac:dyDescent="0.2">
      <c r="B38" s="69"/>
    </row>
    <row r="39" spans="1:7" x14ac:dyDescent="0.2">
      <c r="B39" s="69"/>
    </row>
    <row r="40" spans="1:7" x14ac:dyDescent="0.2">
      <c r="B40" s="69"/>
    </row>
    <row r="41" spans="1:7" x14ac:dyDescent="0.2">
      <c r="B41" s="69"/>
    </row>
    <row r="42" spans="1:7" x14ac:dyDescent="0.2">
      <c r="B42" s="69"/>
    </row>
    <row r="43" spans="1:7" x14ac:dyDescent="0.2">
      <c r="B43" s="69"/>
    </row>
    <row r="44" spans="1:7" x14ac:dyDescent="0.2">
      <c r="B44" s="69"/>
    </row>
    <row r="45" spans="1:7" x14ac:dyDescent="0.2">
      <c r="B45" s="69"/>
    </row>
    <row r="46" spans="1:7" x14ac:dyDescent="0.2">
      <c r="B46" s="69"/>
    </row>
    <row r="47" spans="1:7" x14ac:dyDescent="0.2">
      <c r="B47" s="69"/>
    </row>
    <row r="48" spans="1:7" x14ac:dyDescent="0.2">
      <c r="B48" s="69"/>
    </row>
    <row r="49" spans="2:2" x14ac:dyDescent="0.2">
      <c r="B49" s="69"/>
    </row>
    <row r="50" spans="2:2" x14ac:dyDescent="0.2">
      <c r="B50" s="69"/>
    </row>
    <row r="51" spans="2:2" x14ac:dyDescent="0.2">
      <c r="B51" s="69"/>
    </row>
    <row r="52" spans="2:2" x14ac:dyDescent="0.2">
      <c r="B52" s="69"/>
    </row>
    <row r="53" spans="2:2" x14ac:dyDescent="0.2">
      <c r="B53" s="69"/>
    </row>
    <row r="54" spans="2:2" x14ac:dyDescent="0.2">
      <c r="B54" s="69"/>
    </row>
    <row r="55" spans="2:2" x14ac:dyDescent="0.2">
      <c r="B55" s="69"/>
    </row>
    <row r="56" spans="2:2" x14ac:dyDescent="0.2">
      <c r="B56" s="69"/>
    </row>
    <row r="57" spans="2:2" x14ac:dyDescent="0.2">
      <c r="B57" s="69"/>
    </row>
    <row r="58" spans="2:2" x14ac:dyDescent="0.2">
      <c r="B58" s="69"/>
    </row>
    <row r="59" spans="2:2" x14ac:dyDescent="0.2">
      <c r="B59" s="69"/>
    </row>
    <row r="60" spans="2:2" x14ac:dyDescent="0.2">
      <c r="B60" s="69"/>
    </row>
    <row r="61" spans="2:2" x14ac:dyDescent="0.2">
      <c r="B61" s="69"/>
    </row>
    <row r="62" spans="2:2" x14ac:dyDescent="0.2">
      <c r="B62" s="69"/>
    </row>
    <row r="63" spans="2:2" x14ac:dyDescent="0.2">
      <c r="B63" s="69"/>
    </row>
    <row r="64" spans="2:2" x14ac:dyDescent="0.2">
      <c r="B64" s="69"/>
    </row>
    <row r="65" spans="2:2" x14ac:dyDescent="0.2">
      <c r="B65" s="69"/>
    </row>
    <row r="66" spans="2:2" x14ac:dyDescent="0.2">
      <c r="B66" s="69"/>
    </row>
    <row r="67" spans="2:2" x14ac:dyDescent="0.2">
      <c r="B67" s="69"/>
    </row>
    <row r="68" spans="2:2" x14ac:dyDescent="0.2">
      <c r="B68" s="69"/>
    </row>
    <row r="69" spans="2:2" x14ac:dyDescent="0.2">
      <c r="B69" s="69"/>
    </row>
    <row r="70" spans="2:2" x14ac:dyDescent="0.2">
      <c r="B70" s="69"/>
    </row>
    <row r="71" spans="2:2" x14ac:dyDescent="0.2">
      <c r="B71" s="69"/>
    </row>
    <row r="72" spans="2:2" x14ac:dyDescent="0.2">
      <c r="B72" s="69"/>
    </row>
    <row r="73" spans="2:2" x14ac:dyDescent="0.2">
      <c r="B73" s="69"/>
    </row>
    <row r="74" spans="2:2" x14ac:dyDescent="0.2">
      <c r="B74" s="69"/>
    </row>
    <row r="75" spans="2:2" x14ac:dyDescent="0.2">
      <c r="B75" s="69"/>
    </row>
    <row r="76" spans="2:2" x14ac:dyDescent="0.2">
      <c r="B76" s="69"/>
    </row>
    <row r="77" spans="2:2" x14ac:dyDescent="0.2">
      <c r="B77" s="69"/>
    </row>
    <row r="78" spans="2:2" x14ac:dyDescent="0.2">
      <c r="B78" s="69"/>
    </row>
    <row r="79" spans="2:2" x14ac:dyDescent="0.2">
      <c r="B79" s="69"/>
    </row>
    <row r="80" spans="2:2" x14ac:dyDescent="0.2">
      <c r="B80" s="69"/>
    </row>
    <row r="81" spans="2:2" x14ac:dyDescent="0.2">
      <c r="B81" s="69"/>
    </row>
    <row r="82" spans="2:2" x14ac:dyDescent="0.2">
      <c r="B82" s="69"/>
    </row>
    <row r="83" spans="2:2" x14ac:dyDescent="0.2">
      <c r="B83" s="69"/>
    </row>
    <row r="84" spans="2:2" x14ac:dyDescent="0.2">
      <c r="B84" s="69"/>
    </row>
    <row r="85" spans="2:2" x14ac:dyDescent="0.2">
      <c r="B85" s="69"/>
    </row>
    <row r="86" spans="2:2" x14ac:dyDescent="0.2">
      <c r="B86" s="69"/>
    </row>
    <row r="87" spans="2:2" x14ac:dyDescent="0.2">
      <c r="B87" s="69"/>
    </row>
    <row r="88" spans="2:2" x14ac:dyDescent="0.2">
      <c r="B88" s="69"/>
    </row>
    <row r="89" spans="2:2" x14ac:dyDescent="0.2">
      <c r="B89" s="69"/>
    </row>
    <row r="90" spans="2:2" x14ac:dyDescent="0.2">
      <c r="B90" s="69"/>
    </row>
    <row r="91" spans="2:2" x14ac:dyDescent="0.2">
      <c r="B91" s="69"/>
    </row>
    <row r="92" spans="2:2" x14ac:dyDescent="0.2">
      <c r="B92" s="69"/>
    </row>
    <row r="93" spans="2:2" x14ac:dyDescent="0.2">
      <c r="B93" s="69"/>
    </row>
    <row r="94" spans="2:2" x14ac:dyDescent="0.2">
      <c r="B94" s="69"/>
    </row>
    <row r="95" spans="2:2" x14ac:dyDescent="0.2">
      <c r="B95" s="69"/>
    </row>
    <row r="96" spans="2:2" x14ac:dyDescent="0.2">
      <c r="B96" s="69"/>
    </row>
    <row r="97" spans="2:2" x14ac:dyDescent="0.2">
      <c r="B97" s="69"/>
    </row>
    <row r="98" spans="2:2" x14ac:dyDescent="0.2">
      <c r="B98" s="69"/>
    </row>
    <row r="99" spans="2:2" x14ac:dyDescent="0.2">
      <c r="B99" s="69"/>
    </row>
    <row r="100" spans="2:2" x14ac:dyDescent="0.2">
      <c r="B100" s="69"/>
    </row>
    <row r="101" spans="2:2" x14ac:dyDescent="0.2">
      <c r="B101" s="69"/>
    </row>
    <row r="102" spans="2:2" x14ac:dyDescent="0.2">
      <c r="B102" s="69"/>
    </row>
    <row r="103" spans="2:2" x14ac:dyDescent="0.2">
      <c r="B103" s="69"/>
    </row>
    <row r="104" spans="2:2" x14ac:dyDescent="0.2">
      <c r="B104" s="69"/>
    </row>
    <row r="105" spans="2:2" x14ac:dyDescent="0.2">
      <c r="B105" s="69"/>
    </row>
    <row r="106" spans="2:2" x14ac:dyDescent="0.2">
      <c r="B106" s="69"/>
    </row>
    <row r="107" spans="2:2" x14ac:dyDescent="0.2">
      <c r="B107" s="69"/>
    </row>
    <row r="108" spans="2:2" x14ac:dyDescent="0.2">
      <c r="B108" s="69"/>
    </row>
    <row r="109" spans="2:2" x14ac:dyDescent="0.2">
      <c r="B109" s="69"/>
    </row>
    <row r="110" spans="2:2" x14ac:dyDescent="0.2">
      <c r="B110" s="69"/>
    </row>
    <row r="111" spans="2:2" x14ac:dyDescent="0.2">
      <c r="B111" s="69"/>
    </row>
    <row r="112" spans="2:2" x14ac:dyDescent="0.2">
      <c r="B112" s="69"/>
    </row>
    <row r="113" spans="2:2" x14ac:dyDescent="0.2">
      <c r="B113" s="69"/>
    </row>
    <row r="114" spans="2:2" x14ac:dyDescent="0.2">
      <c r="B114" s="69"/>
    </row>
    <row r="115" spans="2:2" x14ac:dyDescent="0.2">
      <c r="B115" s="69"/>
    </row>
    <row r="116" spans="2:2" x14ac:dyDescent="0.2">
      <c r="B116" s="69"/>
    </row>
    <row r="117" spans="2:2" x14ac:dyDescent="0.2">
      <c r="B117" s="69"/>
    </row>
    <row r="118" spans="2:2" x14ac:dyDescent="0.2">
      <c r="B118" s="69"/>
    </row>
    <row r="119" spans="2:2" x14ac:dyDescent="0.2">
      <c r="B119" s="69"/>
    </row>
    <row r="120" spans="2:2" x14ac:dyDescent="0.2">
      <c r="B120" s="69"/>
    </row>
    <row r="121" spans="2:2" x14ac:dyDescent="0.2">
      <c r="B121" s="69"/>
    </row>
    <row r="122" spans="2:2" x14ac:dyDescent="0.2">
      <c r="B122" s="69"/>
    </row>
    <row r="123" spans="2:2" x14ac:dyDescent="0.2">
      <c r="B123" s="69"/>
    </row>
    <row r="124" spans="2:2" x14ac:dyDescent="0.2">
      <c r="B124" s="69"/>
    </row>
    <row r="125" spans="2:2" x14ac:dyDescent="0.2">
      <c r="B125" s="69"/>
    </row>
    <row r="126" spans="2:2" x14ac:dyDescent="0.2">
      <c r="B126" s="69"/>
    </row>
    <row r="127" spans="2:2" x14ac:dyDescent="0.2">
      <c r="B127" s="69"/>
    </row>
    <row r="128" spans="2:2" x14ac:dyDescent="0.2">
      <c r="B128" s="69"/>
    </row>
    <row r="129" spans="2:2" x14ac:dyDescent="0.2">
      <c r="B129" s="69"/>
    </row>
    <row r="130" spans="2:2" x14ac:dyDescent="0.2">
      <c r="B130" s="69"/>
    </row>
    <row r="131" spans="2:2" x14ac:dyDescent="0.2">
      <c r="B131" s="69"/>
    </row>
    <row r="132" spans="2:2" x14ac:dyDescent="0.2">
      <c r="B132" s="69"/>
    </row>
    <row r="133" spans="2:2" x14ac:dyDescent="0.2">
      <c r="B133" s="69"/>
    </row>
    <row r="134" spans="2:2" x14ac:dyDescent="0.2">
      <c r="B134" s="69"/>
    </row>
    <row r="135" spans="2:2" x14ac:dyDescent="0.2">
      <c r="B135" s="69"/>
    </row>
    <row r="136" spans="2:2" x14ac:dyDescent="0.2">
      <c r="B136" s="69"/>
    </row>
    <row r="137" spans="2:2" x14ac:dyDescent="0.2">
      <c r="B137" s="69"/>
    </row>
    <row r="138" spans="2:2" x14ac:dyDescent="0.2">
      <c r="B138" s="69"/>
    </row>
    <row r="139" spans="2:2" x14ac:dyDescent="0.2">
      <c r="B139" s="69"/>
    </row>
    <row r="140" spans="2:2" x14ac:dyDescent="0.2">
      <c r="B140" s="69"/>
    </row>
    <row r="141" spans="2:2" x14ac:dyDescent="0.2">
      <c r="B141" s="69"/>
    </row>
    <row r="142" spans="2:2" x14ac:dyDescent="0.2">
      <c r="B142" s="69"/>
    </row>
    <row r="143" spans="2:2" x14ac:dyDescent="0.2">
      <c r="B143" s="69"/>
    </row>
    <row r="144" spans="2:2" x14ac:dyDescent="0.2">
      <c r="B144" s="69"/>
    </row>
    <row r="145" spans="2:2" x14ac:dyDescent="0.2">
      <c r="B145" s="69"/>
    </row>
  </sheetData>
  <mergeCells count="46">
    <mergeCell ref="F3:F5"/>
    <mergeCell ref="G3:G5"/>
    <mergeCell ref="E6:E7"/>
    <mergeCell ref="F6:F7"/>
    <mergeCell ref="G6:G7"/>
    <mergeCell ref="A6:D7"/>
    <mergeCell ref="E8:E9"/>
    <mergeCell ref="F8:F9"/>
    <mergeCell ref="G8:G9"/>
    <mergeCell ref="E10:E11"/>
    <mergeCell ref="F10:F11"/>
    <mergeCell ref="G10:G11"/>
    <mergeCell ref="A8:D9"/>
    <mergeCell ref="A10:D11"/>
    <mergeCell ref="G12:G13"/>
    <mergeCell ref="C14:C15"/>
    <mergeCell ref="E14:E15"/>
    <mergeCell ref="F14:F15"/>
    <mergeCell ref="G14:G15"/>
    <mergeCell ref="E12:E13"/>
    <mergeCell ref="F12:F13"/>
    <mergeCell ref="A12:D13"/>
    <mergeCell ref="F16:F17"/>
    <mergeCell ref="G16:G17"/>
    <mergeCell ref="E18:E19"/>
    <mergeCell ref="F18:F19"/>
    <mergeCell ref="G18:G19"/>
    <mergeCell ref="C24:C25"/>
    <mergeCell ref="C16:C17"/>
    <mergeCell ref="C18:C19"/>
    <mergeCell ref="C26:C27"/>
    <mergeCell ref="E20:E21"/>
    <mergeCell ref="C20:C21"/>
    <mergeCell ref="C22:C23"/>
    <mergeCell ref="E24:E25"/>
    <mergeCell ref="E16:E17"/>
    <mergeCell ref="F20:F21"/>
    <mergeCell ref="G20:G21"/>
    <mergeCell ref="E22:E23"/>
    <mergeCell ref="F22:F23"/>
    <mergeCell ref="G22:G23"/>
    <mergeCell ref="F24:F25"/>
    <mergeCell ref="G24:G25"/>
    <mergeCell ref="E26:E27"/>
    <mergeCell ref="F26:F27"/>
    <mergeCell ref="G26:G27"/>
  </mergeCells>
  <phoneticPr fontId="1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 codeName="Sheet7">
    <tabColor rgb="FFCCFFCC"/>
    <pageSetUpPr fitToPage="1"/>
  </sheetPr>
  <dimension ref="A1:BL50"/>
  <sheetViews>
    <sheetView showGridLines="0" zoomScale="80" zoomScaleNormal="8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0.69921875" defaultRowHeight="12.75" x14ac:dyDescent="0.2"/>
  <cols>
    <col min="1" max="1" width="11.19921875" style="71" customWidth="1"/>
    <col min="2" max="2" width="11.19921875" style="7" customWidth="1"/>
    <col min="3" max="15" width="7.8984375" style="7" customWidth="1"/>
    <col min="16" max="19" width="7" style="7" customWidth="1"/>
    <col min="20" max="20" width="5.8984375" style="7" customWidth="1"/>
    <col min="21" max="22" width="11.19921875" style="71" customWidth="1"/>
    <col min="23" max="40" width="7.19921875" style="7" customWidth="1"/>
    <col min="41" max="41" width="9.59765625" style="7" customWidth="1"/>
    <col min="42" max="43" width="11.19921875" style="71" customWidth="1"/>
    <col min="44" max="46" width="7" style="7" customWidth="1"/>
    <col min="47" max="64" width="6.5" style="7" customWidth="1"/>
    <col min="65" max="16384" width="10.69921875" style="7"/>
  </cols>
  <sheetData>
    <row r="1" spans="1:64" ht="19.5" customHeight="1" x14ac:dyDescent="0.2">
      <c r="B1" s="5"/>
      <c r="C1" s="74"/>
      <c r="D1" s="5"/>
      <c r="E1" s="7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69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69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</row>
    <row r="2" spans="1:64" ht="18" customHeight="1" x14ac:dyDescent="0.2">
      <c r="A2" s="385" t="s">
        <v>117</v>
      </c>
      <c r="B2" s="385"/>
      <c r="C2" s="77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445" t="s">
        <v>116</v>
      </c>
      <c r="S2" s="497"/>
      <c r="T2" s="5"/>
      <c r="U2" s="385" t="s">
        <v>381</v>
      </c>
      <c r="V2" s="385"/>
      <c r="W2" s="82"/>
      <c r="X2" s="82"/>
      <c r="Y2" s="82"/>
      <c r="Z2" s="82"/>
      <c r="AA2" s="82"/>
      <c r="AB2" s="82"/>
      <c r="AC2" s="82"/>
      <c r="AD2" s="371"/>
      <c r="AE2" s="82"/>
      <c r="AF2" s="82"/>
      <c r="AG2" s="82"/>
      <c r="AH2" s="82"/>
      <c r="AI2" s="82"/>
      <c r="AJ2" s="82"/>
      <c r="AK2" s="82"/>
      <c r="AL2" s="82"/>
      <c r="AM2" s="445" t="s">
        <v>116</v>
      </c>
      <c r="AN2" s="497"/>
      <c r="AO2" s="5"/>
      <c r="AP2" s="385" t="s">
        <v>382</v>
      </c>
      <c r="AQ2" s="385"/>
      <c r="AR2" s="82"/>
      <c r="AS2" s="82"/>
      <c r="AT2" s="82"/>
      <c r="AU2" s="82"/>
      <c r="AV2" s="82"/>
      <c r="AW2" s="82"/>
      <c r="AX2" s="82"/>
      <c r="AY2" s="82"/>
      <c r="AZ2" s="371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445" t="s">
        <v>116</v>
      </c>
      <c r="BL2" s="497"/>
    </row>
    <row r="3" spans="1:64" ht="18" customHeight="1" x14ac:dyDescent="0.2">
      <c r="A3" s="446"/>
      <c r="B3" s="545"/>
      <c r="C3" s="87"/>
      <c r="D3" s="85"/>
      <c r="E3" s="85"/>
      <c r="F3" s="218" t="s">
        <v>254</v>
      </c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55"/>
      <c r="T3" s="1"/>
      <c r="U3" s="446"/>
      <c r="V3" s="545"/>
      <c r="W3" s="323"/>
      <c r="X3" s="87"/>
      <c r="Y3" s="85"/>
      <c r="Z3" s="85"/>
      <c r="AA3" s="218" t="s">
        <v>119</v>
      </c>
      <c r="AB3" s="85"/>
      <c r="AC3" s="87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155"/>
      <c r="AO3" s="73"/>
      <c r="AP3" s="446"/>
      <c r="AQ3" s="545"/>
      <c r="AR3" s="87"/>
      <c r="AS3" s="85"/>
      <c r="AT3" s="85"/>
      <c r="AU3" s="85"/>
      <c r="AV3" s="327" t="s">
        <v>120</v>
      </c>
      <c r="AW3" s="85"/>
      <c r="AX3" s="85"/>
      <c r="AY3" s="85"/>
      <c r="AZ3" s="327" t="s">
        <v>121</v>
      </c>
      <c r="BA3" s="85"/>
      <c r="BB3" s="85"/>
      <c r="BC3" s="85"/>
      <c r="BD3" s="327" t="s">
        <v>15</v>
      </c>
      <c r="BE3" s="85"/>
      <c r="BF3" s="85"/>
      <c r="BG3" s="85"/>
      <c r="BH3" s="327" t="s">
        <v>5</v>
      </c>
      <c r="BI3" s="85"/>
      <c r="BJ3" s="85"/>
      <c r="BK3" s="85"/>
      <c r="BL3" s="155"/>
    </row>
    <row r="4" spans="1:64" ht="18" customHeight="1" x14ac:dyDescent="0.2">
      <c r="A4" s="546"/>
      <c r="B4" s="547"/>
      <c r="C4" s="446" t="s">
        <v>259</v>
      </c>
      <c r="D4" s="552"/>
      <c r="E4" s="491"/>
      <c r="F4" s="446" t="s">
        <v>255</v>
      </c>
      <c r="G4" s="491"/>
      <c r="H4" s="324" t="s">
        <v>124</v>
      </c>
      <c r="I4" s="327" t="s">
        <v>125</v>
      </c>
      <c r="J4" s="327" t="s">
        <v>126</v>
      </c>
      <c r="K4" s="325" t="s">
        <v>127</v>
      </c>
      <c r="L4" s="328" t="s">
        <v>128</v>
      </c>
      <c r="M4" s="165" t="s">
        <v>129</v>
      </c>
      <c r="N4" s="165" t="s">
        <v>126</v>
      </c>
      <c r="O4" s="165" t="s">
        <v>127</v>
      </c>
      <c r="P4" s="328" t="s">
        <v>130</v>
      </c>
      <c r="Q4" s="165" t="s">
        <v>131</v>
      </c>
      <c r="R4" s="165" t="s">
        <v>126</v>
      </c>
      <c r="S4" s="329" t="s">
        <v>127</v>
      </c>
      <c r="T4" s="1"/>
      <c r="U4" s="546"/>
      <c r="V4" s="547"/>
      <c r="W4" s="326" t="s">
        <v>261</v>
      </c>
      <c r="X4" s="446" t="s">
        <v>156</v>
      </c>
      <c r="Y4" s="482"/>
      <c r="Z4" s="447"/>
      <c r="AA4" s="446" t="s">
        <v>262</v>
      </c>
      <c r="AB4" s="482"/>
      <c r="AC4" s="328" t="s">
        <v>124</v>
      </c>
      <c r="AD4" s="165" t="s">
        <v>125</v>
      </c>
      <c r="AE4" s="327" t="s">
        <v>126</v>
      </c>
      <c r="AF4" s="325" t="s">
        <v>127</v>
      </c>
      <c r="AG4" s="328" t="s">
        <v>128</v>
      </c>
      <c r="AH4" s="165" t="s">
        <v>129</v>
      </c>
      <c r="AI4" s="165" t="s">
        <v>126</v>
      </c>
      <c r="AJ4" s="165" t="s">
        <v>127</v>
      </c>
      <c r="AK4" s="328" t="s">
        <v>130</v>
      </c>
      <c r="AL4" s="165" t="s">
        <v>131</v>
      </c>
      <c r="AM4" s="165" t="s">
        <v>126</v>
      </c>
      <c r="AN4" s="329" t="s">
        <v>127</v>
      </c>
      <c r="AO4" s="73"/>
      <c r="AP4" s="546"/>
      <c r="AQ4" s="547"/>
      <c r="AR4" s="446" t="s">
        <v>156</v>
      </c>
      <c r="AS4" s="552"/>
      <c r="AT4" s="491"/>
      <c r="AU4" s="156"/>
      <c r="AV4" s="165" t="s">
        <v>124</v>
      </c>
      <c r="AW4" s="327" t="s">
        <v>125</v>
      </c>
      <c r="AX4" s="327" t="s">
        <v>126</v>
      </c>
      <c r="AY4" s="327" t="s">
        <v>127</v>
      </c>
      <c r="AZ4" s="155"/>
      <c r="BA4" s="156"/>
      <c r="BB4" s="165" t="s">
        <v>128</v>
      </c>
      <c r="BC4" s="165" t="s">
        <v>129</v>
      </c>
      <c r="BD4" s="165" t="s">
        <v>126</v>
      </c>
      <c r="BE4" s="165" t="s">
        <v>127</v>
      </c>
      <c r="BF4" s="157"/>
      <c r="BG4" s="156"/>
      <c r="BH4" s="165" t="s">
        <v>130</v>
      </c>
      <c r="BI4" s="165" t="s">
        <v>131</v>
      </c>
      <c r="BJ4" s="165" t="s">
        <v>126</v>
      </c>
      <c r="BK4" s="165" t="s">
        <v>127</v>
      </c>
      <c r="BL4" s="222"/>
    </row>
    <row r="5" spans="1:64" ht="18" customHeight="1" x14ac:dyDescent="0.2">
      <c r="A5" s="546"/>
      <c r="B5" s="547"/>
      <c r="C5" s="500"/>
      <c r="D5" s="553"/>
      <c r="E5" s="501"/>
      <c r="F5" s="500" t="s">
        <v>256</v>
      </c>
      <c r="G5" s="501"/>
      <c r="H5" s="468" t="s">
        <v>341</v>
      </c>
      <c r="I5" s="469"/>
      <c r="J5" s="548" t="s">
        <v>257</v>
      </c>
      <c r="K5" s="551"/>
      <c r="L5" s="468" t="s">
        <v>341</v>
      </c>
      <c r="M5" s="469"/>
      <c r="N5" s="548" t="s">
        <v>257</v>
      </c>
      <c r="O5" s="551"/>
      <c r="P5" s="468" t="s">
        <v>341</v>
      </c>
      <c r="Q5" s="469"/>
      <c r="R5" s="548" t="s">
        <v>257</v>
      </c>
      <c r="S5" s="551"/>
      <c r="T5" s="1"/>
      <c r="U5" s="546"/>
      <c r="V5" s="547"/>
      <c r="W5" s="326" t="s">
        <v>260</v>
      </c>
      <c r="X5" s="448"/>
      <c r="Y5" s="483"/>
      <c r="Z5" s="449"/>
      <c r="AA5" s="500" t="s">
        <v>263</v>
      </c>
      <c r="AB5" s="483"/>
      <c r="AC5" s="468" t="s">
        <v>386</v>
      </c>
      <c r="AD5" s="550"/>
      <c r="AE5" s="548" t="s">
        <v>257</v>
      </c>
      <c r="AF5" s="549"/>
      <c r="AG5" s="468" t="s">
        <v>386</v>
      </c>
      <c r="AH5" s="550"/>
      <c r="AI5" s="548" t="s">
        <v>257</v>
      </c>
      <c r="AJ5" s="554"/>
      <c r="AK5" s="468" t="s">
        <v>386</v>
      </c>
      <c r="AL5" s="550"/>
      <c r="AM5" s="548" t="s">
        <v>257</v>
      </c>
      <c r="AN5" s="554"/>
      <c r="AO5" s="73"/>
      <c r="AP5" s="546"/>
      <c r="AQ5" s="547"/>
      <c r="AR5" s="500"/>
      <c r="AS5" s="553"/>
      <c r="AT5" s="501"/>
      <c r="AU5" s="468" t="s">
        <v>236</v>
      </c>
      <c r="AV5" s="469"/>
      <c r="AW5" s="468" t="s">
        <v>301</v>
      </c>
      <c r="AX5" s="469"/>
      <c r="AY5" s="548" t="s">
        <v>258</v>
      </c>
      <c r="AZ5" s="551"/>
      <c r="BA5" s="468" t="s">
        <v>236</v>
      </c>
      <c r="BB5" s="469"/>
      <c r="BC5" s="468" t="s">
        <v>301</v>
      </c>
      <c r="BD5" s="469"/>
      <c r="BE5" s="548" t="s">
        <v>258</v>
      </c>
      <c r="BF5" s="551"/>
      <c r="BG5" s="468" t="s">
        <v>236</v>
      </c>
      <c r="BH5" s="469"/>
      <c r="BI5" s="468" t="s">
        <v>301</v>
      </c>
      <c r="BJ5" s="469"/>
      <c r="BK5" s="548" t="s">
        <v>258</v>
      </c>
      <c r="BL5" s="551"/>
    </row>
    <row r="6" spans="1:64" ht="18" customHeight="1" x14ac:dyDescent="0.2">
      <c r="A6" s="546"/>
      <c r="B6" s="547"/>
      <c r="C6" s="328" t="s">
        <v>13</v>
      </c>
      <c r="D6" s="328" t="s">
        <v>31</v>
      </c>
      <c r="E6" s="328" t="s">
        <v>32</v>
      </c>
      <c r="F6" s="328" t="s">
        <v>31</v>
      </c>
      <c r="G6" s="328" t="s">
        <v>32</v>
      </c>
      <c r="H6" s="328" t="s">
        <v>31</v>
      </c>
      <c r="I6" s="167" t="s">
        <v>32</v>
      </c>
      <c r="J6" s="328" t="s">
        <v>31</v>
      </c>
      <c r="K6" s="330" t="s">
        <v>32</v>
      </c>
      <c r="L6" s="328" t="s">
        <v>31</v>
      </c>
      <c r="M6" s="328" t="s">
        <v>32</v>
      </c>
      <c r="N6" s="328" t="s">
        <v>31</v>
      </c>
      <c r="O6" s="328" t="s">
        <v>32</v>
      </c>
      <c r="P6" s="328" t="s">
        <v>31</v>
      </c>
      <c r="Q6" s="328" t="s">
        <v>32</v>
      </c>
      <c r="R6" s="328" t="s">
        <v>31</v>
      </c>
      <c r="S6" s="330" t="s">
        <v>32</v>
      </c>
      <c r="T6" s="1"/>
      <c r="U6" s="546"/>
      <c r="V6" s="547"/>
      <c r="W6" s="328"/>
      <c r="X6" s="328" t="s">
        <v>13</v>
      </c>
      <c r="Y6" s="328" t="s">
        <v>31</v>
      </c>
      <c r="Z6" s="328" t="s">
        <v>32</v>
      </c>
      <c r="AA6" s="328" t="s">
        <v>31</v>
      </c>
      <c r="AB6" s="328" t="s">
        <v>32</v>
      </c>
      <c r="AC6" s="328" t="s">
        <v>31</v>
      </c>
      <c r="AD6" s="330" t="s">
        <v>32</v>
      </c>
      <c r="AE6" s="167" t="s">
        <v>31</v>
      </c>
      <c r="AF6" s="167" t="s">
        <v>32</v>
      </c>
      <c r="AG6" s="328" t="s">
        <v>31</v>
      </c>
      <c r="AH6" s="328" t="s">
        <v>32</v>
      </c>
      <c r="AI6" s="328" t="s">
        <v>31</v>
      </c>
      <c r="AJ6" s="328" t="s">
        <v>32</v>
      </c>
      <c r="AK6" s="328" t="s">
        <v>31</v>
      </c>
      <c r="AL6" s="328" t="s">
        <v>32</v>
      </c>
      <c r="AM6" s="328" t="s">
        <v>31</v>
      </c>
      <c r="AN6" s="330" t="s">
        <v>32</v>
      </c>
      <c r="AO6" s="73"/>
      <c r="AP6" s="546"/>
      <c r="AQ6" s="547"/>
      <c r="AR6" s="328" t="s">
        <v>13</v>
      </c>
      <c r="AS6" s="328" t="s">
        <v>31</v>
      </c>
      <c r="AT6" s="328" t="s">
        <v>32</v>
      </c>
      <c r="AU6" s="328" t="s">
        <v>31</v>
      </c>
      <c r="AV6" s="328" t="s">
        <v>32</v>
      </c>
      <c r="AW6" s="328" t="s">
        <v>31</v>
      </c>
      <c r="AX6" s="328" t="s">
        <v>32</v>
      </c>
      <c r="AY6" s="328" t="s">
        <v>31</v>
      </c>
      <c r="AZ6" s="330" t="s">
        <v>32</v>
      </c>
      <c r="BA6" s="328" t="s">
        <v>31</v>
      </c>
      <c r="BB6" s="330" t="s">
        <v>32</v>
      </c>
      <c r="BC6" s="328" t="s">
        <v>31</v>
      </c>
      <c r="BD6" s="330" t="s">
        <v>32</v>
      </c>
      <c r="BE6" s="328" t="s">
        <v>31</v>
      </c>
      <c r="BF6" s="328" t="s">
        <v>32</v>
      </c>
      <c r="BG6" s="328" t="s">
        <v>31</v>
      </c>
      <c r="BH6" s="328" t="s">
        <v>32</v>
      </c>
      <c r="BI6" s="328" t="s">
        <v>31</v>
      </c>
      <c r="BJ6" s="328" t="s">
        <v>32</v>
      </c>
      <c r="BK6" s="328" t="s">
        <v>31</v>
      </c>
      <c r="BL6" s="330" t="s">
        <v>32</v>
      </c>
    </row>
    <row r="7" spans="1:64" ht="22.5" customHeight="1" x14ac:dyDescent="0.2">
      <c r="A7" s="446" t="s">
        <v>352</v>
      </c>
      <c r="B7" s="491"/>
      <c r="C7" s="91">
        <v>2227</v>
      </c>
      <c r="D7" s="91">
        <v>616</v>
      </c>
      <c r="E7" s="91">
        <v>1611</v>
      </c>
      <c r="F7" s="91">
        <v>565</v>
      </c>
      <c r="G7" s="91">
        <v>1359</v>
      </c>
      <c r="H7" s="91">
        <v>29</v>
      </c>
      <c r="I7" s="92">
        <v>179</v>
      </c>
      <c r="J7" s="91">
        <v>29</v>
      </c>
      <c r="K7" s="92">
        <v>179</v>
      </c>
      <c r="L7" s="91">
        <v>587</v>
      </c>
      <c r="M7" s="91">
        <v>1432</v>
      </c>
      <c r="N7" s="91">
        <v>536</v>
      </c>
      <c r="O7" s="91">
        <v>1180</v>
      </c>
      <c r="P7" s="91">
        <v>0</v>
      </c>
      <c r="Q7" s="91">
        <v>0</v>
      </c>
      <c r="R7" s="91">
        <v>0</v>
      </c>
      <c r="S7" s="173">
        <v>0</v>
      </c>
      <c r="T7" s="1"/>
      <c r="U7" s="446" t="s">
        <v>352</v>
      </c>
      <c r="V7" s="491"/>
      <c r="W7" s="171">
        <v>1980</v>
      </c>
      <c r="X7" s="171">
        <v>943</v>
      </c>
      <c r="Y7" s="171">
        <v>255</v>
      </c>
      <c r="Z7" s="171">
        <v>688</v>
      </c>
      <c r="AA7" s="171">
        <v>234</v>
      </c>
      <c r="AB7" s="171">
        <v>610</v>
      </c>
      <c r="AC7" s="171">
        <v>17</v>
      </c>
      <c r="AD7" s="172">
        <v>86</v>
      </c>
      <c r="AE7" s="172">
        <v>17</v>
      </c>
      <c r="AF7" s="172">
        <v>86</v>
      </c>
      <c r="AG7" s="171">
        <v>238</v>
      </c>
      <c r="AH7" s="171">
        <v>602</v>
      </c>
      <c r="AI7" s="171">
        <v>217</v>
      </c>
      <c r="AJ7" s="171">
        <v>524</v>
      </c>
      <c r="AK7" s="171">
        <v>0</v>
      </c>
      <c r="AL7" s="171">
        <v>0</v>
      </c>
      <c r="AM7" s="171">
        <v>0</v>
      </c>
      <c r="AN7" s="172">
        <v>0</v>
      </c>
      <c r="AO7" s="73"/>
      <c r="AP7" s="446" t="s">
        <v>352</v>
      </c>
      <c r="AQ7" s="491"/>
      <c r="AR7" s="171">
        <v>941</v>
      </c>
      <c r="AS7" s="171">
        <v>319</v>
      </c>
      <c r="AT7" s="171">
        <v>622</v>
      </c>
      <c r="AU7" s="171">
        <v>8</v>
      </c>
      <c r="AV7" s="171">
        <v>89</v>
      </c>
      <c r="AW7" s="171">
        <v>8</v>
      </c>
      <c r="AX7" s="171">
        <v>89</v>
      </c>
      <c r="AY7" s="171">
        <v>8</v>
      </c>
      <c r="AZ7" s="172">
        <v>80</v>
      </c>
      <c r="BA7" s="171">
        <v>311</v>
      </c>
      <c r="BB7" s="172">
        <v>533</v>
      </c>
      <c r="BC7" s="171">
        <v>295</v>
      </c>
      <c r="BD7" s="172">
        <v>460</v>
      </c>
      <c r="BE7" s="171">
        <v>264</v>
      </c>
      <c r="BF7" s="171">
        <v>461</v>
      </c>
      <c r="BG7" s="171">
        <v>0</v>
      </c>
      <c r="BH7" s="171">
        <v>0</v>
      </c>
      <c r="BI7" s="171">
        <v>0</v>
      </c>
      <c r="BJ7" s="171">
        <v>0</v>
      </c>
      <c r="BK7" s="171">
        <v>0</v>
      </c>
      <c r="BL7" s="172">
        <v>0</v>
      </c>
    </row>
    <row r="8" spans="1:64" ht="22.5" customHeight="1" x14ac:dyDescent="0.2">
      <c r="A8" s="461" t="s">
        <v>383</v>
      </c>
      <c r="B8" s="542"/>
      <c r="C8" s="294">
        <f t="shared" ref="C8:S8" si="0">C9+C12+C14+C21+C27+C30+C40+C44</f>
        <v>2215</v>
      </c>
      <c r="D8" s="294">
        <f t="shared" si="0"/>
        <v>620</v>
      </c>
      <c r="E8" s="294">
        <f t="shared" si="0"/>
        <v>1595</v>
      </c>
      <c r="F8" s="294">
        <f t="shared" si="0"/>
        <v>572</v>
      </c>
      <c r="G8" s="294">
        <f t="shared" si="0"/>
        <v>1312</v>
      </c>
      <c r="H8" s="294">
        <f t="shared" si="0"/>
        <v>32</v>
      </c>
      <c r="I8" s="177">
        <f t="shared" si="0"/>
        <v>171</v>
      </c>
      <c r="J8" s="294">
        <f t="shared" si="0"/>
        <v>32</v>
      </c>
      <c r="K8" s="294">
        <f t="shared" si="0"/>
        <v>171</v>
      </c>
      <c r="L8" s="294">
        <f t="shared" si="0"/>
        <v>588</v>
      </c>
      <c r="M8" s="294">
        <f t="shared" si="0"/>
        <v>1424</v>
      </c>
      <c r="N8" s="294">
        <f t="shared" si="0"/>
        <v>540</v>
      </c>
      <c r="O8" s="294">
        <f t="shared" si="0"/>
        <v>1141</v>
      </c>
      <c r="P8" s="294">
        <f t="shared" si="0"/>
        <v>0</v>
      </c>
      <c r="Q8" s="294">
        <f t="shared" si="0"/>
        <v>0</v>
      </c>
      <c r="R8" s="294">
        <f t="shared" si="0"/>
        <v>0</v>
      </c>
      <c r="S8" s="177">
        <f t="shared" si="0"/>
        <v>0</v>
      </c>
      <c r="T8" s="33"/>
      <c r="U8" s="461" t="s">
        <v>383</v>
      </c>
      <c r="V8" s="542"/>
      <c r="W8" s="292">
        <f t="shared" ref="W8:AN8" si="1">W9+W12+W14+W21+W27+W30+W40+W44</f>
        <v>1855</v>
      </c>
      <c r="X8" s="292">
        <f t="shared" si="1"/>
        <v>932</v>
      </c>
      <c r="Y8" s="292">
        <f t="shared" si="1"/>
        <v>301</v>
      </c>
      <c r="Z8" s="292">
        <f t="shared" si="1"/>
        <v>631</v>
      </c>
      <c r="AA8" s="292">
        <f t="shared" si="1"/>
        <v>287</v>
      </c>
      <c r="AB8" s="292">
        <f t="shared" si="1"/>
        <v>547</v>
      </c>
      <c r="AC8" s="292">
        <f t="shared" si="1"/>
        <v>14</v>
      </c>
      <c r="AD8" s="174">
        <f t="shared" si="1"/>
        <v>85</v>
      </c>
      <c r="AE8" s="292">
        <f t="shared" si="1"/>
        <v>14</v>
      </c>
      <c r="AF8" s="174">
        <f t="shared" si="1"/>
        <v>85</v>
      </c>
      <c r="AG8" s="292">
        <f t="shared" si="1"/>
        <v>287</v>
      </c>
      <c r="AH8" s="292">
        <f t="shared" si="1"/>
        <v>546</v>
      </c>
      <c r="AI8" s="292">
        <f t="shared" si="1"/>
        <v>273</v>
      </c>
      <c r="AJ8" s="292">
        <f t="shared" si="1"/>
        <v>462</v>
      </c>
      <c r="AK8" s="292">
        <f t="shared" si="1"/>
        <v>0</v>
      </c>
      <c r="AL8" s="292">
        <f t="shared" si="1"/>
        <v>0</v>
      </c>
      <c r="AM8" s="292">
        <f t="shared" si="1"/>
        <v>0</v>
      </c>
      <c r="AN8" s="174">
        <f t="shared" si="1"/>
        <v>0</v>
      </c>
      <c r="AO8" s="73"/>
      <c r="AP8" s="461" t="s">
        <v>383</v>
      </c>
      <c r="AQ8" s="542"/>
      <c r="AR8" s="292">
        <f t="shared" ref="AR8:BL8" si="2">AR9+AR12+AR14+AR21+AR27+AR30+AR40+AR44</f>
        <v>887</v>
      </c>
      <c r="AS8" s="292">
        <f t="shared" si="2"/>
        <v>263</v>
      </c>
      <c r="AT8" s="292">
        <f t="shared" si="2"/>
        <v>624</v>
      </c>
      <c r="AU8" s="292">
        <f t="shared" si="2"/>
        <v>11</v>
      </c>
      <c r="AV8" s="292">
        <f t="shared" si="2"/>
        <v>88</v>
      </c>
      <c r="AW8" s="292">
        <f t="shared" si="2"/>
        <v>11</v>
      </c>
      <c r="AX8" s="292">
        <f t="shared" si="2"/>
        <v>88</v>
      </c>
      <c r="AY8" s="292">
        <f t="shared" si="2"/>
        <v>10</v>
      </c>
      <c r="AZ8" s="174">
        <f t="shared" si="2"/>
        <v>83</v>
      </c>
      <c r="BA8" s="292">
        <f t="shared" si="2"/>
        <v>252</v>
      </c>
      <c r="BB8" s="174">
        <f t="shared" si="2"/>
        <v>536</v>
      </c>
      <c r="BC8" s="292">
        <f t="shared" si="2"/>
        <v>243</v>
      </c>
      <c r="BD8" s="174">
        <f t="shared" si="2"/>
        <v>459</v>
      </c>
      <c r="BE8" s="292">
        <f t="shared" si="2"/>
        <v>231</v>
      </c>
      <c r="BF8" s="292">
        <f t="shared" si="2"/>
        <v>497</v>
      </c>
      <c r="BG8" s="292">
        <f t="shared" si="2"/>
        <v>0</v>
      </c>
      <c r="BH8" s="292">
        <f t="shared" si="2"/>
        <v>0</v>
      </c>
      <c r="BI8" s="292">
        <f t="shared" si="2"/>
        <v>0</v>
      </c>
      <c r="BJ8" s="292">
        <f t="shared" si="2"/>
        <v>0</v>
      </c>
      <c r="BK8" s="292">
        <f t="shared" si="2"/>
        <v>0</v>
      </c>
      <c r="BL8" s="174">
        <f t="shared" si="2"/>
        <v>0</v>
      </c>
    </row>
    <row r="9" spans="1:64" ht="21" customHeight="1" x14ac:dyDescent="0.2">
      <c r="A9" s="543" t="s">
        <v>370</v>
      </c>
      <c r="B9" s="544"/>
      <c r="C9" s="313">
        <f>SUM(C10:C11)</f>
        <v>79</v>
      </c>
      <c r="D9" s="313">
        <f t="shared" ref="D9:O9" si="3">SUM(D10:D11)</f>
        <v>62</v>
      </c>
      <c r="E9" s="313">
        <f t="shared" si="3"/>
        <v>17</v>
      </c>
      <c r="F9" s="313">
        <f t="shared" si="3"/>
        <v>62</v>
      </c>
      <c r="G9" s="313">
        <f t="shared" si="3"/>
        <v>17</v>
      </c>
      <c r="H9" s="313">
        <f t="shared" si="3"/>
        <v>0</v>
      </c>
      <c r="I9" s="313">
        <f t="shared" si="3"/>
        <v>0</v>
      </c>
      <c r="J9" s="313">
        <f t="shared" si="3"/>
        <v>0</v>
      </c>
      <c r="K9" s="173">
        <f t="shared" si="3"/>
        <v>0</v>
      </c>
      <c r="L9" s="313">
        <f t="shared" si="3"/>
        <v>62</v>
      </c>
      <c r="M9" s="313">
        <f t="shared" si="3"/>
        <v>17</v>
      </c>
      <c r="N9" s="313">
        <f t="shared" si="3"/>
        <v>62</v>
      </c>
      <c r="O9" s="313">
        <f t="shared" si="3"/>
        <v>17</v>
      </c>
      <c r="P9" s="91">
        <f t="shared" ref="P9:S9" si="4">SUM(P11:P11)</f>
        <v>0</v>
      </c>
      <c r="Q9" s="91">
        <f t="shared" si="4"/>
        <v>0</v>
      </c>
      <c r="R9" s="91">
        <f t="shared" si="4"/>
        <v>0</v>
      </c>
      <c r="S9" s="92">
        <f t="shared" si="4"/>
        <v>0</v>
      </c>
      <c r="T9" s="1"/>
      <c r="U9" s="543" t="s">
        <v>370</v>
      </c>
      <c r="V9" s="544"/>
      <c r="W9" s="91">
        <f>SUM(W10:W11)</f>
        <v>100</v>
      </c>
      <c r="X9" s="91">
        <f>SUM(X10:X11)</f>
        <v>50</v>
      </c>
      <c r="Y9" s="171">
        <f>AC9+AG9+AK9</f>
        <v>37</v>
      </c>
      <c r="Z9" s="171">
        <f>AD9+AH9+AL9</f>
        <v>13</v>
      </c>
      <c r="AA9" s="171">
        <f>AE9+AI9+AM9</f>
        <v>37</v>
      </c>
      <c r="AB9" s="171">
        <f>AF9+AJ9+AN9</f>
        <v>13</v>
      </c>
      <c r="AC9" s="171">
        <f>SUM(AC10:AC11)</f>
        <v>0</v>
      </c>
      <c r="AD9" s="171">
        <f t="shared" ref="AD9:AJ9" si="5">SUM(AD10:AD11)</f>
        <v>0</v>
      </c>
      <c r="AE9" s="171">
        <f t="shared" si="5"/>
        <v>0</v>
      </c>
      <c r="AF9" s="171">
        <f>SUM(AF10:AF11)</f>
        <v>0</v>
      </c>
      <c r="AG9" s="171">
        <f t="shared" si="5"/>
        <v>37</v>
      </c>
      <c r="AH9" s="171">
        <f t="shared" si="5"/>
        <v>13</v>
      </c>
      <c r="AI9" s="171">
        <f t="shared" si="5"/>
        <v>37</v>
      </c>
      <c r="AJ9" s="171">
        <f t="shared" si="5"/>
        <v>13</v>
      </c>
      <c r="AK9" s="171">
        <f t="shared" ref="AK9:AN9" si="6">AK11</f>
        <v>0</v>
      </c>
      <c r="AL9" s="171">
        <f t="shared" si="6"/>
        <v>0</v>
      </c>
      <c r="AM9" s="171">
        <f t="shared" si="6"/>
        <v>0</v>
      </c>
      <c r="AN9" s="172">
        <f t="shared" si="6"/>
        <v>0</v>
      </c>
      <c r="AO9" s="73"/>
      <c r="AP9" s="543" t="s">
        <v>370</v>
      </c>
      <c r="AQ9" s="544"/>
      <c r="AR9" s="91">
        <f>AR11</f>
        <v>10</v>
      </c>
      <c r="AS9" s="91">
        <f>AS11</f>
        <v>10</v>
      </c>
      <c r="AT9" s="91">
        <f>AT11</f>
        <v>0</v>
      </c>
      <c r="AU9" s="171">
        <f t="shared" ref="AU9" si="7">SUM(AU10:AU11)</f>
        <v>0</v>
      </c>
      <c r="AV9" s="171">
        <f t="shared" ref="AV9" si="8">SUM(AV10:AV11)</f>
        <v>0</v>
      </c>
      <c r="AW9" s="171">
        <f t="shared" ref="AW9" si="9">SUM(AW10:AW11)</f>
        <v>0</v>
      </c>
      <c r="AX9" s="171">
        <f t="shared" ref="AX9" si="10">SUM(AX10:AX11)</f>
        <v>0</v>
      </c>
      <c r="AY9" s="171">
        <f t="shared" ref="AY9" si="11">SUM(AY10:AY11)</f>
        <v>0</v>
      </c>
      <c r="AZ9" s="171">
        <f t="shared" ref="AZ9" si="12">SUM(AZ10:AZ11)</f>
        <v>0</v>
      </c>
      <c r="BA9" s="171">
        <f t="shared" ref="BA9" si="13">SUM(BA10:BA11)</f>
        <v>10</v>
      </c>
      <c r="BB9" s="171">
        <f t="shared" ref="BB9" si="14">SUM(BB10:BB11)</f>
        <v>0</v>
      </c>
      <c r="BC9" s="171">
        <f t="shared" ref="BC9" si="15">SUM(BC10:BC11)</f>
        <v>10</v>
      </c>
      <c r="BD9" s="171">
        <f t="shared" ref="BD9" si="16">SUM(BD10:BD11)</f>
        <v>0</v>
      </c>
      <c r="BE9" s="171">
        <f t="shared" ref="BE9" si="17">SUM(BE10:BE11)</f>
        <v>7</v>
      </c>
      <c r="BF9" s="171">
        <f t="shared" ref="BF9" si="18">SUM(BF10:BF11)</f>
        <v>0</v>
      </c>
      <c r="BG9" s="171">
        <f t="shared" ref="BG9" si="19">SUM(BG10:BG11)</f>
        <v>0</v>
      </c>
      <c r="BH9" s="171">
        <f t="shared" ref="BH9" si="20">SUM(BH10:BH11)</f>
        <v>0</v>
      </c>
      <c r="BI9" s="171">
        <f t="shared" ref="BI9" si="21">SUM(BI10:BI11)</f>
        <v>0</v>
      </c>
      <c r="BJ9" s="171">
        <f t="shared" ref="BJ9" si="22">SUM(BJ10:BJ11)</f>
        <v>0</v>
      </c>
      <c r="BK9" s="171">
        <f t="shared" ref="BK9" si="23">SUM(BK10:BK11)</f>
        <v>0</v>
      </c>
      <c r="BL9" s="169">
        <f t="shared" ref="BL9" si="24">SUM(BL10:BL11)</f>
        <v>0</v>
      </c>
    </row>
    <row r="10" spans="1:64" s="71" customFormat="1" ht="21" customHeight="1" x14ac:dyDescent="0.2">
      <c r="A10" s="377"/>
      <c r="B10" s="106" t="s">
        <v>369</v>
      </c>
      <c r="C10" s="91">
        <f t="shared" ref="C10" si="25">D10+E10</f>
        <v>6</v>
      </c>
      <c r="D10" s="91">
        <f t="shared" ref="D10:F11" si="26">H10+L10+P10</f>
        <v>2</v>
      </c>
      <c r="E10" s="91">
        <f t="shared" si="26"/>
        <v>4</v>
      </c>
      <c r="F10" s="91">
        <f t="shared" si="26"/>
        <v>2</v>
      </c>
      <c r="G10" s="92">
        <f t="shared" ref="G10" si="27">K10+O10+S10</f>
        <v>4</v>
      </c>
      <c r="H10" s="91">
        <v>0</v>
      </c>
      <c r="I10" s="92">
        <v>0</v>
      </c>
      <c r="J10" s="91">
        <v>0</v>
      </c>
      <c r="K10" s="92">
        <v>0</v>
      </c>
      <c r="L10" s="91">
        <v>2</v>
      </c>
      <c r="M10" s="92">
        <v>4</v>
      </c>
      <c r="N10" s="91">
        <v>2</v>
      </c>
      <c r="O10" s="92">
        <v>4</v>
      </c>
      <c r="P10" s="91"/>
      <c r="Q10" s="91"/>
      <c r="R10" s="91"/>
      <c r="S10" s="92"/>
      <c r="T10" s="67"/>
      <c r="U10" s="377"/>
      <c r="V10" s="106" t="s">
        <v>369</v>
      </c>
      <c r="W10" s="171">
        <v>20</v>
      </c>
      <c r="X10" s="91">
        <f t="shared" ref="X10" si="28">Y10+Z10</f>
        <v>6</v>
      </c>
      <c r="Y10" s="171">
        <f t="shared" ref="Y10" si="29">AC10+AG10+AK10</f>
        <v>2</v>
      </c>
      <c r="Z10" s="172">
        <f t="shared" ref="Z10" si="30">AD10+AH10+AL10</f>
        <v>4</v>
      </c>
      <c r="AA10" s="91">
        <f t="shared" ref="AA10" si="31">AE10+AI10+AM10</f>
        <v>2</v>
      </c>
      <c r="AB10" s="91">
        <f t="shared" ref="AB10" si="32">AF10+AJ10+AN10</f>
        <v>4</v>
      </c>
      <c r="AC10" s="171">
        <v>0</v>
      </c>
      <c r="AD10" s="172">
        <v>0</v>
      </c>
      <c r="AE10" s="172">
        <v>0</v>
      </c>
      <c r="AF10" s="172">
        <v>0</v>
      </c>
      <c r="AG10" s="171">
        <v>2</v>
      </c>
      <c r="AH10" s="171">
        <v>4</v>
      </c>
      <c r="AI10" s="171">
        <v>2</v>
      </c>
      <c r="AJ10" s="171">
        <v>4</v>
      </c>
      <c r="AK10" s="171">
        <v>0</v>
      </c>
      <c r="AL10" s="171">
        <v>0</v>
      </c>
      <c r="AM10" s="171">
        <v>0</v>
      </c>
      <c r="AN10" s="172">
        <v>0</v>
      </c>
      <c r="AO10" s="73"/>
      <c r="AP10" s="377"/>
      <c r="AQ10" s="106" t="s">
        <v>369</v>
      </c>
      <c r="AR10" s="91">
        <f t="shared" ref="AR10" si="33">AS10+AT10</f>
        <v>0</v>
      </c>
      <c r="AS10" s="91">
        <f t="shared" ref="AS10:AS46" si="34">AU10+BA10+BG10</f>
        <v>0</v>
      </c>
      <c r="AT10" s="91">
        <v>0</v>
      </c>
      <c r="AU10" s="171">
        <v>0</v>
      </c>
      <c r="AV10" s="171">
        <v>0</v>
      </c>
      <c r="AW10" s="171">
        <v>0</v>
      </c>
      <c r="AX10" s="171">
        <v>0</v>
      </c>
      <c r="AY10" s="171">
        <v>0</v>
      </c>
      <c r="AZ10" s="172">
        <v>0</v>
      </c>
      <c r="BA10" s="171">
        <v>0</v>
      </c>
      <c r="BB10" s="171">
        <v>0</v>
      </c>
      <c r="BC10" s="171">
        <v>0</v>
      </c>
      <c r="BD10" s="171">
        <v>0</v>
      </c>
      <c r="BE10" s="171">
        <v>0</v>
      </c>
      <c r="BF10" s="171">
        <v>0</v>
      </c>
      <c r="BG10" s="171">
        <v>0</v>
      </c>
      <c r="BH10" s="171">
        <v>0</v>
      </c>
      <c r="BI10" s="171">
        <v>0</v>
      </c>
      <c r="BJ10" s="171">
        <v>0</v>
      </c>
      <c r="BK10" s="171">
        <v>0</v>
      </c>
      <c r="BL10" s="172">
        <v>0</v>
      </c>
    </row>
    <row r="11" spans="1:64" ht="21" customHeight="1" x14ac:dyDescent="0.2">
      <c r="A11" s="386"/>
      <c r="B11" s="387" t="s">
        <v>135</v>
      </c>
      <c r="C11" s="113">
        <f>D11+E11</f>
        <v>73</v>
      </c>
      <c r="D11" s="113">
        <f t="shared" si="26"/>
        <v>60</v>
      </c>
      <c r="E11" s="113">
        <f t="shared" si="26"/>
        <v>13</v>
      </c>
      <c r="F11" s="113">
        <f t="shared" si="26"/>
        <v>60</v>
      </c>
      <c r="G11" s="111">
        <f t="shared" ref="G11" si="35">K11+O11+S11</f>
        <v>13</v>
      </c>
      <c r="H11" s="113">
        <v>0</v>
      </c>
      <c r="I11" s="111">
        <v>0</v>
      </c>
      <c r="J11" s="113">
        <v>0</v>
      </c>
      <c r="K11" s="111">
        <v>0</v>
      </c>
      <c r="L11" s="113">
        <v>60</v>
      </c>
      <c r="M11" s="113">
        <v>13</v>
      </c>
      <c r="N11" s="113">
        <v>60</v>
      </c>
      <c r="O11" s="113">
        <v>13</v>
      </c>
      <c r="P11" s="113">
        <v>0</v>
      </c>
      <c r="Q11" s="113">
        <v>0</v>
      </c>
      <c r="R11" s="113">
        <v>0</v>
      </c>
      <c r="S11" s="111">
        <v>0</v>
      </c>
      <c r="T11" s="67"/>
      <c r="U11" s="386"/>
      <c r="V11" s="387" t="s">
        <v>135</v>
      </c>
      <c r="W11" s="259">
        <v>80</v>
      </c>
      <c r="X11" s="113">
        <f>Y11+Z11</f>
        <v>44</v>
      </c>
      <c r="Y11" s="259">
        <f t="shared" ref="Y11:Y46" si="36">AC11+AG11+AK11</f>
        <v>35</v>
      </c>
      <c r="Z11" s="259">
        <f t="shared" ref="Z11:Z46" si="37">AD11+AH11+AL11</f>
        <v>9</v>
      </c>
      <c r="AA11" s="113">
        <f t="shared" ref="AA11:AA46" si="38">AE11+AI11+AM11</f>
        <v>35</v>
      </c>
      <c r="AB11" s="111">
        <f t="shared" ref="AB11:AB46" si="39">AF11+AJ11+AN11</f>
        <v>9</v>
      </c>
      <c r="AC11" s="259">
        <v>0</v>
      </c>
      <c r="AD11" s="200">
        <v>0</v>
      </c>
      <c r="AE11" s="200">
        <v>0</v>
      </c>
      <c r="AF11" s="200">
        <v>0</v>
      </c>
      <c r="AG11" s="259">
        <v>35</v>
      </c>
      <c r="AH11" s="259">
        <v>9</v>
      </c>
      <c r="AI11" s="259">
        <v>35</v>
      </c>
      <c r="AJ11" s="259">
        <v>9</v>
      </c>
      <c r="AK11" s="259">
        <v>0</v>
      </c>
      <c r="AL11" s="259">
        <v>0</v>
      </c>
      <c r="AM11" s="259">
        <v>0</v>
      </c>
      <c r="AN11" s="200">
        <v>0</v>
      </c>
      <c r="AO11" s="73"/>
      <c r="AP11" s="386"/>
      <c r="AQ11" s="387" t="s">
        <v>135</v>
      </c>
      <c r="AR11" s="259">
        <f>AS11+AT11</f>
        <v>10</v>
      </c>
      <c r="AS11" s="113">
        <f t="shared" si="34"/>
        <v>10</v>
      </c>
      <c r="AT11" s="113">
        <f t="shared" ref="AT11:AT46" si="40">AV11+BB11+BH11</f>
        <v>0</v>
      </c>
      <c r="AU11" s="113">
        <v>0</v>
      </c>
      <c r="AV11" s="113">
        <v>0</v>
      </c>
      <c r="AW11" s="113">
        <v>0</v>
      </c>
      <c r="AX11" s="113">
        <v>0</v>
      </c>
      <c r="AY11" s="259">
        <v>0</v>
      </c>
      <c r="AZ11" s="200">
        <v>0</v>
      </c>
      <c r="BA11" s="259">
        <v>10</v>
      </c>
      <c r="BB11" s="259">
        <v>0</v>
      </c>
      <c r="BC11" s="259">
        <v>10</v>
      </c>
      <c r="BD11" s="259">
        <v>0</v>
      </c>
      <c r="BE11" s="259">
        <v>7</v>
      </c>
      <c r="BF11" s="259">
        <v>0</v>
      </c>
      <c r="BG11" s="259">
        <v>0</v>
      </c>
      <c r="BH11" s="259">
        <v>0</v>
      </c>
      <c r="BI11" s="259">
        <v>0</v>
      </c>
      <c r="BJ11" s="259">
        <v>0</v>
      </c>
      <c r="BK11" s="259">
        <v>0</v>
      </c>
      <c r="BL11" s="200">
        <v>0</v>
      </c>
    </row>
    <row r="12" spans="1:64" ht="21" customHeight="1" x14ac:dyDescent="0.2">
      <c r="A12" s="540" t="s">
        <v>200</v>
      </c>
      <c r="B12" s="541"/>
      <c r="C12" s="91">
        <f>C13</f>
        <v>76</v>
      </c>
      <c r="D12" s="91">
        <f t="shared" ref="D12:S12" si="41">D13</f>
        <v>66</v>
      </c>
      <c r="E12" s="91">
        <f t="shared" si="41"/>
        <v>10</v>
      </c>
      <c r="F12" s="91">
        <f t="shared" si="41"/>
        <v>66</v>
      </c>
      <c r="G12" s="92">
        <f t="shared" si="41"/>
        <v>10</v>
      </c>
      <c r="H12" s="91">
        <f t="shared" si="41"/>
        <v>0</v>
      </c>
      <c r="I12" s="92">
        <f t="shared" si="41"/>
        <v>0</v>
      </c>
      <c r="J12" s="91">
        <f t="shared" si="41"/>
        <v>0</v>
      </c>
      <c r="K12" s="91">
        <f t="shared" si="41"/>
        <v>0</v>
      </c>
      <c r="L12" s="91">
        <f t="shared" si="41"/>
        <v>66</v>
      </c>
      <c r="M12" s="91">
        <f t="shared" si="41"/>
        <v>10</v>
      </c>
      <c r="N12" s="91">
        <f t="shared" si="41"/>
        <v>66</v>
      </c>
      <c r="O12" s="91">
        <f t="shared" si="41"/>
        <v>10</v>
      </c>
      <c r="P12" s="91">
        <f t="shared" si="41"/>
        <v>0</v>
      </c>
      <c r="Q12" s="91">
        <f t="shared" si="41"/>
        <v>0</v>
      </c>
      <c r="R12" s="91">
        <f t="shared" si="41"/>
        <v>0</v>
      </c>
      <c r="S12" s="92">
        <f t="shared" si="41"/>
        <v>0</v>
      </c>
      <c r="T12" s="73"/>
      <c r="U12" s="540" t="s">
        <v>200</v>
      </c>
      <c r="V12" s="541"/>
      <c r="W12" s="91">
        <f>W13</f>
        <v>50</v>
      </c>
      <c r="X12" s="91">
        <f>X13</f>
        <v>39</v>
      </c>
      <c r="Y12" s="171">
        <f t="shared" si="36"/>
        <v>33</v>
      </c>
      <c r="Z12" s="171">
        <f t="shared" si="37"/>
        <v>6</v>
      </c>
      <c r="AA12" s="91">
        <f t="shared" si="38"/>
        <v>33</v>
      </c>
      <c r="AB12" s="91">
        <f t="shared" si="39"/>
        <v>6</v>
      </c>
      <c r="AC12" s="171">
        <f t="shared" ref="AC12:AN12" si="42">AC13</f>
        <v>0</v>
      </c>
      <c r="AD12" s="172">
        <f t="shared" si="42"/>
        <v>0</v>
      </c>
      <c r="AE12" s="171">
        <f t="shared" si="42"/>
        <v>0</v>
      </c>
      <c r="AF12" s="172">
        <f t="shared" si="42"/>
        <v>0</v>
      </c>
      <c r="AG12" s="171">
        <f t="shared" si="42"/>
        <v>33</v>
      </c>
      <c r="AH12" s="171">
        <f t="shared" si="42"/>
        <v>6</v>
      </c>
      <c r="AI12" s="171">
        <f t="shared" si="42"/>
        <v>33</v>
      </c>
      <c r="AJ12" s="171">
        <f t="shared" si="42"/>
        <v>6</v>
      </c>
      <c r="AK12" s="171">
        <f t="shared" si="42"/>
        <v>0</v>
      </c>
      <c r="AL12" s="171">
        <f t="shared" si="42"/>
        <v>0</v>
      </c>
      <c r="AM12" s="171">
        <f t="shared" si="42"/>
        <v>0</v>
      </c>
      <c r="AN12" s="172">
        <f t="shared" si="42"/>
        <v>0</v>
      </c>
      <c r="AO12" s="73"/>
      <c r="AP12" s="540" t="s">
        <v>200</v>
      </c>
      <c r="AQ12" s="541"/>
      <c r="AR12" s="91">
        <f>AR13</f>
        <v>35</v>
      </c>
      <c r="AS12" s="91">
        <f>AS13</f>
        <v>28</v>
      </c>
      <c r="AT12" s="91">
        <f>AT13</f>
        <v>7</v>
      </c>
      <c r="AU12" s="91">
        <f>AU13</f>
        <v>0</v>
      </c>
      <c r="AV12" s="91">
        <f t="shared" ref="AV12:BL12" si="43">AV13</f>
        <v>0</v>
      </c>
      <c r="AW12" s="91">
        <f t="shared" si="43"/>
        <v>0</v>
      </c>
      <c r="AX12" s="91">
        <f t="shared" si="43"/>
        <v>0</v>
      </c>
      <c r="AY12" s="171">
        <f t="shared" si="43"/>
        <v>0</v>
      </c>
      <c r="AZ12" s="172">
        <f t="shared" si="43"/>
        <v>0</v>
      </c>
      <c r="BA12" s="171">
        <f t="shared" si="43"/>
        <v>28</v>
      </c>
      <c r="BB12" s="171">
        <f t="shared" si="43"/>
        <v>7</v>
      </c>
      <c r="BC12" s="171">
        <f t="shared" si="43"/>
        <v>28</v>
      </c>
      <c r="BD12" s="171">
        <f t="shared" si="43"/>
        <v>7</v>
      </c>
      <c r="BE12" s="171">
        <f t="shared" si="43"/>
        <v>25</v>
      </c>
      <c r="BF12" s="171">
        <f t="shared" si="43"/>
        <v>6</v>
      </c>
      <c r="BG12" s="171">
        <f t="shared" si="43"/>
        <v>0</v>
      </c>
      <c r="BH12" s="171">
        <f t="shared" si="43"/>
        <v>0</v>
      </c>
      <c r="BI12" s="171">
        <f t="shared" si="43"/>
        <v>0</v>
      </c>
      <c r="BJ12" s="171">
        <f t="shared" si="43"/>
        <v>0</v>
      </c>
      <c r="BK12" s="171">
        <f t="shared" si="43"/>
        <v>0</v>
      </c>
      <c r="BL12" s="172">
        <f t="shared" si="43"/>
        <v>0</v>
      </c>
    </row>
    <row r="13" spans="1:64" ht="21" customHeight="1" x14ac:dyDescent="0.2">
      <c r="A13" s="386"/>
      <c r="B13" s="387" t="s">
        <v>201</v>
      </c>
      <c r="C13" s="113">
        <f>D13+E13</f>
        <v>76</v>
      </c>
      <c r="D13" s="113">
        <f>H13+L13+P13</f>
        <v>66</v>
      </c>
      <c r="E13" s="113">
        <f>I13+M13+Q13</f>
        <v>10</v>
      </c>
      <c r="F13" s="113">
        <f>J13+N13+R13</f>
        <v>66</v>
      </c>
      <c r="G13" s="111">
        <f>K13+O13+S13</f>
        <v>10</v>
      </c>
      <c r="H13" s="113">
        <v>0</v>
      </c>
      <c r="I13" s="111">
        <v>0</v>
      </c>
      <c r="J13" s="113">
        <v>0</v>
      </c>
      <c r="K13" s="111">
        <v>0</v>
      </c>
      <c r="L13" s="113">
        <v>66</v>
      </c>
      <c r="M13" s="113">
        <v>10</v>
      </c>
      <c r="N13" s="113">
        <v>66</v>
      </c>
      <c r="O13" s="113">
        <v>10</v>
      </c>
      <c r="P13" s="113">
        <v>0</v>
      </c>
      <c r="Q13" s="113">
        <v>0</v>
      </c>
      <c r="R13" s="113">
        <v>0</v>
      </c>
      <c r="S13" s="111">
        <v>0</v>
      </c>
      <c r="T13" s="73"/>
      <c r="U13" s="386"/>
      <c r="V13" s="387" t="s">
        <v>201</v>
      </c>
      <c r="W13" s="259">
        <v>50</v>
      </c>
      <c r="X13" s="113">
        <f>Y13+Z13</f>
        <v>39</v>
      </c>
      <c r="Y13" s="259">
        <f t="shared" si="36"/>
        <v>33</v>
      </c>
      <c r="Z13" s="259">
        <f t="shared" si="37"/>
        <v>6</v>
      </c>
      <c r="AA13" s="113">
        <f t="shared" si="38"/>
        <v>33</v>
      </c>
      <c r="AB13" s="113">
        <f t="shared" si="39"/>
        <v>6</v>
      </c>
      <c r="AC13" s="259">
        <v>0</v>
      </c>
      <c r="AD13" s="200">
        <v>0</v>
      </c>
      <c r="AE13" s="200">
        <v>0</v>
      </c>
      <c r="AF13" s="200">
        <v>0</v>
      </c>
      <c r="AG13" s="259">
        <v>33</v>
      </c>
      <c r="AH13" s="259">
        <v>6</v>
      </c>
      <c r="AI13" s="259">
        <v>33</v>
      </c>
      <c r="AJ13" s="259">
        <v>6</v>
      </c>
      <c r="AK13" s="259">
        <v>0</v>
      </c>
      <c r="AL13" s="259">
        <v>0</v>
      </c>
      <c r="AM13" s="259">
        <v>0</v>
      </c>
      <c r="AN13" s="200">
        <v>0</v>
      </c>
      <c r="AO13" s="73"/>
      <c r="AP13" s="386"/>
      <c r="AQ13" s="387" t="s">
        <v>201</v>
      </c>
      <c r="AR13" s="259">
        <f>AS13+AT13</f>
        <v>35</v>
      </c>
      <c r="AS13" s="113">
        <f t="shared" si="34"/>
        <v>28</v>
      </c>
      <c r="AT13" s="113">
        <f t="shared" si="40"/>
        <v>7</v>
      </c>
      <c r="AU13" s="113">
        <v>0</v>
      </c>
      <c r="AV13" s="113">
        <v>0</v>
      </c>
      <c r="AW13" s="113">
        <v>0</v>
      </c>
      <c r="AX13" s="113">
        <v>0</v>
      </c>
      <c r="AY13" s="259">
        <v>0</v>
      </c>
      <c r="AZ13" s="200">
        <v>0</v>
      </c>
      <c r="BA13" s="259">
        <v>28</v>
      </c>
      <c r="BB13" s="259">
        <v>7</v>
      </c>
      <c r="BC13" s="259">
        <v>28</v>
      </c>
      <c r="BD13" s="259">
        <v>7</v>
      </c>
      <c r="BE13" s="259">
        <v>25</v>
      </c>
      <c r="BF13" s="259">
        <v>6</v>
      </c>
      <c r="BG13" s="259">
        <v>0</v>
      </c>
      <c r="BH13" s="259">
        <v>0</v>
      </c>
      <c r="BI13" s="259">
        <v>0</v>
      </c>
      <c r="BJ13" s="259">
        <v>0</v>
      </c>
      <c r="BK13" s="259">
        <v>0</v>
      </c>
      <c r="BL13" s="200">
        <v>0</v>
      </c>
    </row>
    <row r="14" spans="1:64" ht="21" customHeight="1" x14ac:dyDescent="0.2">
      <c r="A14" s="540" t="s">
        <v>202</v>
      </c>
      <c r="B14" s="541"/>
      <c r="C14" s="91">
        <f t="shared" ref="C14:S14" si="44">SUM(C15:C20)</f>
        <v>1285</v>
      </c>
      <c r="D14" s="91">
        <f t="shared" si="44"/>
        <v>281</v>
      </c>
      <c r="E14" s="91">
        <f t="shared" si="44"/>
        <v>1004</v>
      </c>
      <c r="F14" s="91">
        <f t="shared" si="44"/>
        <v>233</v>
      </c>
      <c r="G14" s="92">
        <f t="shared" si="44"/>
        <v>730</v>
      </c>
      <c r="H14" s="91">
        <f t="shared" si="44"/>
        <v>32</v>
      </c>
      <c r="I14" s="92">
        <f t="shared" si="44"/>
        <v>171</v>
      </c>
      <c r="J14" s="91">
        <f t="shared" si="44"/>
        <v>32</v>
      </c>
      <c r="K14" s="91">
        <f t="shared" si="44"/>
        <v>171</v>
      </c>
      <c r="L14" s="91">
        <f t="shared" si="44"/>
        <v>249</v>
      </c>
      <c r="M14" s="91">
        <f t="shared" si="44"/>
        <v>833</v>
      </c>
      <c r="N14" s="91">
        <f t="shared" si="44"/>
        <v>201</v>
      </c>
      <c r="O14" s="91">
        <f t="shared" si="44"/>
        <v>559</v>
      </c>
      <c r="P14" s="91">
        <f t="shared" si="44"/>
        <v>0</v>
      </c>
      <c r="Q14" s="91">
        <f t="shared" si="44"/>
        <v>0</v>
      </c>
      <c r="R14" s="91">
        <f t="shared" si="44"/>
        <v>0</v>
      </c>
      <c r="S14" s="92">
        <f t="shared" si="44"/>
        <v>0</v>
      </c>
      <c r="T14" s="73"/>
      <c r="U14" s="540" t="s">
        <v>202</v>
      </c>
      <c r="V14" s="541"/>
      <c r="W14" s="91">
        <f>SUM(W15:W20)</f>
        <v>600</v>
      </c>
      <c r="X14" s="91">
        <f>SUM(X15:X20)</f>
        <v>433</v>
      </c>
      <c r="Y14" s="171">
        <f t="shared" si="36"/>
        <v>102</v>
      </c>
      <c r="Z14" s="171">
        <f t="shared" si="37"/>
        <v>331</v>
      </c>
      <c r="AA14" s="171">
        <f t="shared" si="38"/>
        <v>88</v>
      </c>
      <c r="AB14" s="171">
        <f t="shared" si="39"/>
        <v>251</v>
      </c>
      <c r="AC14" s="171">
        <f t="shared" ref="AC14:AN14" si="45">SUM(AC15:AC20)</f>
        <v>14</v>
      </c>
      <c r="AD14" s="172">
        <f t="shared" si="45"/>
        <v>85</v>
      </c>
      <c r="AE14" s="171">
        <f t="shared" si="45"/>
        <v>14</v>
      </c>
      <c r="AF14" s="172">
        <f t="shared" si="45"/>
        <v>85</v>
      </c>
      <c r="AG14" s="171">
        <f t="shared" si="45"/>
        <v>88</v>
      </c>
      <c r="AH14" s="171">
        <f t="shared" si="45"/>
        <v>246</v>
      </c>
      <c r="AI14" s="171">
        <f t="shared" si="45"/>
        <v>74</v>
      </c>
      <c r="AJ14" s="171">
        <f t="shared" si="45"/>
        <v>166</v>
      </c>
      <c r="AK14" s="171">
        <f t="shared" si="45"/>
        <v>0</v>
      </c>
      <c r="AL14" s="171">
        <f t="shared" si="45"/>
        <v>0</v>
      </c>
      <c r="AM14" s="171">
        <f t="shared" si="45"/>
        <v>0</v>
      </c>
      <c r="AN14" s="172">
        <f t="shared" si="45"/>
        <v>0</v>
      </c>
      <c r="AO14" s="73"/>
      <c r="AP14" s="540" t="s">
        <v>202</v>
      </c>
      <c r="AQ14" s="541"/>
      <c r="AR14" s="91">
        <f>SUM(AR15:AR20)</f>
        <v>456</v>
      </c>
      <c r="AS14" s="91">
        <f t="shared" si="34"/>
        <v>105</v>
      </c>
      <c r="AT14" s="91">
        <f t="shared" si="40"/>
        <v>351</v>
      </c>
      <c r="AU14" s="91">
        <f t="shared" ref="AU14:BL14" si="46">SUM(AU15:AU20)</f>
        <v>11</v>
      </c>
      <c r="AV14" s="91">
        <f t="shared" si="46"/>
        <v>88</v>
      </c>
      <c r="AW14" s="91">
        <f t="shared" si="46"/>
        <v>11</v>
      </c>
      <c r="AX14" s="91">
        <f t="shared" si="46"/>
        <v>88</v>
      </c>
      <c r="AY14" s="171">
        <f t="shared" si="46"/>
        <v>10</v>
      </c>
      <c r="AZ14" s="172">
        <f t="shared" si="46"/>
        <v>83</v>
      </c>
      <c r="BA14" s="171">
        <f t="shared" si="46"/>
        <v>94</v>
      </c>
      <c r="BB14" s="171">
        <f t="shared" si="46"/>
        <v>263</v>
      </c>
      <c r="BC14" s="171">
        <f t="shared" si="46"/>
        <v>85</v>
      </c>
      <c r="BD14" s="171">
        <f t="shared" si="46"/>
        <v>190</v>
      </c>
      <c r="BE14" s="171">
        <f t="shared" si="46"/>
        <v>91</v>
      </c>
      <c r="BF14" s="171">
        <f t="shared" si="46"/>
        <v>255</v>
      </c>
      <c r="BG14" s="171">
        <f t="shared" si="46"/>
        <v>0</v>
      </c>
      <c r="BH14" s="171">
        <f t="shared" si="46"/>
        <v>0</v>
      </c>
      <c r="BI14" s="171">
        <f t="shared" si="46"/>
        <v>0</v>
      </c>
      <c r="BJ14" s="171">
        <f t="shared" si="46"/>
        <v>0</v>
      </c>
      <c r="BK14" s="171">
        <f t="shared" si="46"/>
        <v>0</v>
      </c>
      <c r="BL14" s="172">
        <f t="shared" si="46"/>
        <v>0</v>
      </c>
    </row>
    <row r="15" spans="1:64" ht="21" customHeight="1" x14ac:dyDescent="0.2">
      <c r="A15" s="377"/>
      <c r="B15" s="388" t="s">
        <v>137</v>
      </c>
      <c r="C15" s="91">
        <f t="shared" ref="C15:C46" si="47">D15+E15</f>
        <v>642</v>
      </c>
      <c r="D15" s="91">
        <f t="shared" ref="D15:D46" si="48">H15+L15+P15</f>
        <v>87</v>
      </c>
      <c r="E15" s="91">
        <f t="shared" ref="E15:E46" si="49">I15+M15+Q15</f>
        <v>555</v>
      </c>
      <c r="F15" s="91">
        <f t="shared" ref="F15:G20" si="50">J15+N15+R15</f>
        <v>39</v>
      </c>
      <c r="G15" s="92">
        <f t="shared" si="50"/>
        <v>281</v>
      </c>
      <c r="H15" s="91">
        <v>0</v>
      </c>
      <c r="I15" s="92">
        <v>0</v>
      </c>
      <c r="J15" s="91">
        <v>0</v>
      </c>
      <c r="K15" s="92">
        <v>0</v>
      </c>
      <c r="L15" s="91">
        <v>87</v>
      </c>
      <c r="M15" s="91">
        <v>555</v>
      </c>
      <c r="N15" s="91">
        <v>39</v>
      </c>
      <c r="O15" s="91">
        <v>281</v>
      </c>
      <c r="P15" s="91">
        <v>0</v>
      </c>
      <c r="Q15" s="91">
        <v>0</v>
      </c>
      <c r="R15" s="91">
        <v>0</v>
      </c>
      <c r="S15" s="92">
        <v>0</v>
      </c>
      <c r="T15" s="73"/>
      <c r="U15" s="377"/>
      <c r="V15" s="388" t="s">
        <v>137</v>
      </c>
      <c r="W15" s="171">
        <v>280</v>
      </c>
      <c r="X15" s="91">
        <f t="shared" ref="X15:X46" si="51">Y15+Z15</f>
        <v>197</v>
      </c>
      <c r="Y15" s="171">
        <f t="shared" si="36"/>
        <v>34</v>
      </c>
      <c r="Z15" s="171">
        <f t="shared" si="37"/>
        <v>163</v>
      </c>
      <c r="AA15" s="91">
        <f t="shared" si="38"/>
        <v>20</v>
      </c>
      <c r="AB15" s="91">
        <f t="shared" si="39"/>
        <v>83</v>
      </c>
      <c r="AC15" s="171">
        <v>0</v>
      </c>
      <c r="AD15" s="172">
        <v>0</v>
      </c>
      <c r="AE15" s="172">
        <v>0</v>
      </c>
      <c r="AF15" s="172">
        <v>0</v>
      </c>
      <c r="AG15" s="171">
        <v>34</v>
      </c>
      <c r="AH15" s="171">
        <v>163</v>
      </c>
      <c r="AI15" s="171">
        <v>20</v>
      </c>
      <c r="AJ15" s="171">
        <v>83</v>
      </c>
      <c r="AK15" s="171">
        <v>0</v>
      </c>
      <c r="AL15" s="171">
        <v>0</v>
      </c>
      <c r="AM15" s="171">
        <v>0</v>
      </c>
      <c r="AN15" s="172">
        <v>0</v>
      </c>
      <c r="AO15" s="73"/>
      <c r="AP15" s="377"/>
      <c r="AQ15" s="388" t="s">
        <v>137</v>
      </c>
      <c r="AR15" s="171">
        <f t="shared" ref="AR15:AR46" si="52">AS15+AT15</f>
        <v>195</v>
      </c>
      <c r="AS15" s="91">
        <f t="shared" si="34"/>
        <v>30</v>
      </c>
      <c r="AT15" s="91">
        <f t="shared" si="40"/>
        <v>165</v>
      </c>
      <c r="AU15" s="91">
        <v>0</v>
      </c>
      <c r="AV15" s="91">
        <v>0</v>
      </c>
      <c r="AW15" s="91">
        <v>0</v>
      </c>
      <c r="AX15" s="91">
        <v>0</v>
      </c>
      <c r="AY15" s="171">
        <v>0</v>
      </c>
      <c r="AZ15" s="172">
        <v>0</v>
      </c>
      <c r="BA15" s="171">
        <v>30</v>
      </c>
      <c r="BB15" s="171">
        <v>165</v>
      </c>
      <c r="BC15" s="171">
        <v>21</v>
      </c>
      <c r="BD15" s="171">
        <v>92</v>
      </c>
      <c r="BE15" s="171">
        <v>30</v>
      </c>
      <c r="BF15" s="171">
        <v>160</v>
      </c>
      <c r="BG15" s="171">
        <v>0</v>
      </c>
      <c r="BH15" s="171">
        <v>0</v>
      </c>
      <c r="BI15" s="171">
        <v>0</v>
      </c>
      <c r="BJ15" s="171">
        <v>0</v>
      </c>
      <c r="BK15" s="171">
        <v>0</v>
      </c>
      <c r="BL15" s="172">
        <v>0</v>
      </c>
    </row>
    <row r="16" spans="1:64" ht="21" customHeight="1" x14ac:dyDescent="0.2">
      <c r="A16" s="377"/>
      <c r="B16" s="388" t="s">
        <v>298</v>
      </c>
      <c r="C16" s="91">
        <f>D16+E16</f>
        <v>203</v>
      </c>
      <c r="D16" s="91">
        <f>H16+L16+P16</f>
        <v>32</v>
      </c>
      <c r="E16" s="91">
        <f>I16+M16+Q16</f>
        <v>171</v>
      </c>
      <c r="F16" s="91">
        <f t="shared" si="50"/>
        <v>32</v>
      </c>
      <c r="G16" s="92">
        <f t="shared" si="50"/>
        <v>171</v>
      </c>
      <c r="H16" s="91">
        <v>32</v>
      </c>
      <c r="I16" s="92">
        <v>171</v>
      </c>
      <c r="J16" s="91">
        <v>32</v>
      </c>
      <c r="K16" s="92">
        <v>171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2">
        <v>0</v>
      </c>
      <c r="T16" s="73"/>
      <c r="U16" s="377"/>
      <c r="V16" s="388" t="s">
        <v>298</v>
      </c>
      <c r="W16" s="171">
        <v>105</v>
      </c>
      <c r="X16" s="91">
        <f t="shared" si="51"/>
        <v>99</v>
      </c>
      <c r="Y16" s="171">
        <f t="shared" si="36"/>
        <v>14</v>
      </c>
      <c r="Z16" s="171">
        <f t="shared" si="37"/>
        <v>85</v>
      </c>
      <c r="AA16" s="91">
        <f t="shared" si="38"/>
        <v>14</v>
      </c>
      <c r="AB16" s="91">
        <f t="shared" si="39"/>
        <v>85</v>
      </c>
      <c r="AC16" s="171">
        <v>14</v>
      </c>
      <c r="AD16" s="172">
        <v>85</v>
      </c>
      <c r="AE16" s="172">
        <v>14</v>
      </c>
      <c r="AF16" s="172">
        <v>85</v>
      </c>
      <c r="AG16" s="171">
        <v>0</v>
      </c>
      <c r="AH16" s="171">
        <v>0</v>
      </c>
      <c r="AI16" s="171">
        <v>0</v>
      </c>
      <c r="AJ16" s="171">
        <v>0</v>
      </c>
      <c r="AK16" s="171">
        <v>0</v>
      </c>
      <c r="AL16" s="171">
        <v>0</v>
      </c>
      <c r="AM16" s="171">
        <v>0</v>
      </c>
      <c r="AN16" s="172">
        <v>0</v>
      </c>
      <c r="AO16" s="73"/>
      <c r="AP16" s="377"/>
      <c r="AQ16" s="388" t="s">
        <v>298</v>
      </c>
      <c r="AR16" s="171">
        <f t="shared" si="52"/>
        <v>99</v>
      </c>
      <c r="AS16" s="91">
        <f t="shared" si="34"/>
        <v>11</v>
      </c>
      <c r="AT16" s="91">
        <f t="shared" si="40"/>
        <v>88</v>
      </c>
      <c r="AU16" s="91">
        <v>11</v>
      </c>
      <c r="AV16" s="91">
        <v>88</v>
      </c>
      <c r="AW16" s="91">
        <v>11</v>
      </c>
      <c r="AX16" s="91">
        <v>88</v>
      </c>
      <c r="AY16" s="171">
        <v>10</v>
      </c>
      <c r="AZ16" s="172">
        <v>83</v>
      </c>
      <c r="BA16" s="171">
        <v>0</v>
      </c>
      <c r="BB16" s="171">
        <v>0</v>
      </c>
      <c r="BC16" s="171">
        <v>0</v>
      </c>
      <c r="BD16" s="171">
        <v>0</v>
      </c>
      <c r="BE16" s="171">
        <v>0</v>
      </c>
      <c r="BF16" s="171">
        <v>0</v>
      </c>
      <c r="BG16" s="171">
        <v>0</v>
      </c>
      <c r="BH16" s="171">
        <v>0</v>
      </c>
      <c r="BI16" s="171">
        <v>0</v>
      </c>
      <c r="BJ16" s="171">
        <v>0</v>
      </c>
      <c r="BK16" s="171">
        <v>0</v>
      </c>
      <c r="BL16" s="172">
        <v>0</v>
      </c>
    </row>
    <row r="17" spans="1:64" ht="21" customHeight="1" x14ac:dyDescent="0.2">
      <c r="A17" s="377"/>
      <c r="B17" s="388" t="s">
        <v>138</v>
      </c>
      <c r="C17" s="91">
        <f t="shared" si="47"/>
        <v>152</v>
      </c>
      <c r="D17" s="91">
        <f t="shared" si="48"/>
        <v>0</v>
      </c>
      <c r="E17" s="91">
        <f t="shared" si="49"/>
        <v>152</v>
      </c>
      <c r="F17" s="91">
        <f t="shared" si="50"/>
        <v>0</v>
      </c>
      <c r="G17" s="92">
        <f t="shared" si="50"/>
        <v>152</v>
      </c>
      <c r="H17" s="91">
        <v>0</v>
      </c>
      <c r="I17" s="92">
        <v>0</v>
      </c>
      <c r="J17" s="91">
        <v>0</v>
      </c>
      <c r="K17" s="92">
        <v>0</v>
      </c>
      <c r="L17" s="91">
        <v>0</v>
      </c>
      <c r="M17" s="91">
        <v>152</v>
      </c>
      <c r="N17" s="91">
        <v>0</v>
      </c>
      <c r="O17" s="91">
        <v>152</v>
      </c>
      <c r="P17" s="91">
        <v>0</v>
      </c>
      <c r="Q17" s="91">
        <v>0</v>
      </c>
      <c r="R17" s="91">
        <v>0</v>
      </c>
      <c r="S17" s="92">
        <v>0</v>
      </c>
      <c r="T17" s="73"/>
      <c r="U17" s="377"/>
      <c r="V17" s="388" t="s">
        <v>138</v>
      </c>
      <c r="W17" s="171">
        <v>80</v>
      </c>
      <c r="X17" s="91">
        <f t="shared" si="51"/>
        <v>43</v>
      </c>
      <c r="Y17" s="171">
        <f t="shared" si="36"/>
        <v>0</v>
      </c>
      <c r="Z17" s="171">
        <f t="shared" si="37"/>
        <v>43</v>
      </c>
      <c r="AA17" s="91">
        <f t="shared" si="38"/>
        <v>0</v>
      </c>
      <c r="AB17" s="91">
        <f t="shared" si="39"/>
        <v>43</v>
      </c>
      <c r="AC17" s="171">
        <v>0</v>
      </c>
      <c r="AD17" s="172">
        <v>0</v>
      </c>
      <c r="AE17" s="172">
        <v>0</v>
      </c>
      <c r="AF17" s="172">
        <v>0</v>
      </c>
      <c r="AG17" s="171">
        <v>0</v>
      </c>
      <c r="AH17" s="171">
        <v>43</v>
      </c>
      <c r="AI17" s="171">
        <v>0</v>
      </c>
      <c r="AJ17" s="171">
        <v>43</v>
      </c>
      <c r="AK17" s="171">
        <v>0</v>
      </c>
      <c r="AL17" s="171">
        <v>0</v>
      </c>
      <c r="AM17" s="171">
        <v>0</v>
      </c>
      <c r="AN17" s="172">
        <v>0</v>
      </c>
      <c r="AO17" s="73"/>
      <c r="AP17" s="377"/>
      <c r="AQ17" s="388" t="s">
        <v>138</v>
      </c>
      <c r="AR17" s="171">
        <f t="shared" si="52"/>
        <v>66</v>
      </c>
      <c r="AS17" s="91">
        <f t="shared" si="34"/>
        <v>0</v>
      </c>
      <c r="AT17" s="91">
        <f t="shared" si="40"/>
        <v>66</v>
      </c>
      <c r="AU17" s="91">
        <v>0</v>
      </c>
      <c r="AV17" s="91">
        <v>0</v>
      </c>
      <c r="AW17" s="91">
        <v>0</v>
      </c>
      <c r="AX17" s="91">
        <v>0</v>
      </c>
      <c r="AY17" s="171">
        <v>0</v>
      </c>
      <c r="AZ17" s="172">
        <v>0</v>
      </c>
      <c r="BA17" s="171">
        <v>0</v>
      </c>
      <c r="BB17" s="171">
        <v>66</v>
      </c>
      <c r="BC17" s="171">
        <v>0</v>
      </c>
      <c r="BD17" s="171">
        <v>66</v>
      </c>
      <c r="BE17" s="171">
        <v>0</v>
      </c>
      <c r="BF17" s="171">
        <v>63</v>
      </c>
      <c r="BG17" s="171">
        <v>0</v>
      </c>
      <c r="BH17" s="171">
        <v>0</v>
      </c>
      <c r="BI17" s="171">
        <v>0</v>
      </c>
      <c r="BJ17" s="171">
        <v>0</v>
      </c>
      <c r="BK17" s="171">
        <v>0</v>
      </c>
      <c r="BL17" s="172">
        <v>0</v>
      </c>
    </row>
    <row r="18" spans="1:64" ht="21" customHeight="1" x14ac:dyDescent="0.2">
      <c r="A18" s="377"/>
      <c r="B18" s="388" t="s">
        <v>139</v>
      </c>
      <c r="C18" s="91">
        <f t="shared" si="47"/>
        <v>20</v>
      </c>
      <c r="D18" s="91">
        <f t="shared" si="48"/>
        <v>10</v>
      </c>
      <c r="E18" s="91">
        <f t="shared" si="49"/>
        <v>10</v>
      </c>
      <c r="F18" s="91">
        <f t="shared" si="50"/>
        <v>10</v>
      </c>
      <c r="G18" s="92">
        <f t="shared" si="50"/>
        <v>10</v>
      </c>
      <c r="H18" s="91">
        <v>0</v>
      </c>
      <c r="I18" s="92">
        <v>0</v>
      </c>
      <c r="J18" s="91">
        <v>0</v>
      </c>
      <c r="K18" s="92">
        <v>0</v>
      </c>
      <c r="L18" s="91">
        <v>10</v>
      </c>
      <c r="M18" s="91">
        <v>10</v>
      </c>
      <c r="N18" s="91">
        <v>10</v>
      </c>
      <c r="O18" s="91">
        <v>10</v>
      </c>
      <c r="P18" s="91">
        <v>0</v>
      </c>
      <c r="Q18" s="91">
        <v>0</v>
      </c>
      <c r="R18" s="91">
        <v>0</v>
      </c>
      <c r="S18" s="92">
        <v>0</v>
      </c>
      <c r="T18" s="73"/>
      <c r="U18" s="377"/>
      <c r="V18" s="388" t="s">
        <v>139</v>
      </c>
      <c r="W18" s="171">
        <v>35</v>
      </c>
      <c r="X18" s="91">
        <f t="shared" si="51"/>
        <v>7</v>
      </c>
      <c r="Y18" s="171">
        <f t="shared" si="36"/>
        <v>3</v>
      </c>
      <c r="Z18" s="171">
        <f t="shared" si="37"/>
        <v>4</v>
      </c>
      <c r="AA18" s="91">
        <f t="shared" si="38"/>
        <v>3</v>
      </c>
      <c r="AB18" s="91">
        <f t="shared" si="39"/>
        <v>4</v>
      </c>
      <c r="AC18" s="171">
        <v>0</v>
      </c>
      <c r="AD18" s="172">
        <v>0</v>
      </c>
      <c r="AE18" s="172">
        <v>0</v>
      </c>
      <c r="AF18" s="172">
        <v>0</v>
      </c>
      <c r="AG18" s="171">
        <v>3</v>
      </c>
      <c r="AH18" s="171">
        <v>4</v>
      </c>
      <c r="AI18" s="171">
        <v>3</v>
      </c>
      <c r="AJ18" s="171">
        <v>4</v>
      </c>
      <c r="AK18" s="171">
        <v>0</v>
      </c>
      <c r="AL18" s="171">
        <v>0</v>
      </c>
      <c r="AM18" s="171">
        <v>0</v>
      </c>
      <c r="AN18" s="172">
        <v>0</v>
      </c>
      <c r="AO18" s="73"/>
      <c r="AP18" s="377"/>
      <c r="AQ18" s="388" t="s">
        <v>139</v>
      </c>
      <c r="AR18" s="171">
        <f t="shared" si="52"/>
        <v>25</v>
      </c>
      <c r="AS18" s="91">
        <f t="shared" si="34"/>
        <v>15</v>
      </c>
      <c r="AT18" s="91">
        <f t="shared" si="40"/>
        <v>10</v>
      </c>
      <c r="AU18" s="91">
        <v>0</v>
      </c>
      <c r="AV18" s="91">
        <v>0</v>
      </c>
      <c r="AW18" s="91">
        <v>0</v>
      </c>
      <c r="AX18" s="91">
        <v>0</v>
      </c>
      <c r="AY18" s="171">
        <v>0</v>
      </c>
      <c r="AZ18" s="172">
        <v>0</v>
      </c>
      <c r="BA18" s="171">
        <v>15</v>
      </c>
      <c r="BB18" s="171">
        <v>10</v>
      </c>
      <c r="BC18" s="171">
        <v>15</v>
      </c>
      <c r="BD18" s="171">
        <v>10</v>
      </c>
      <c r="BE18" s="171">
        <v>15</v>
      </c>
      <c r="BF18" s="171">
        <v>10</v>
      </c>
      <c r="BG18" s="171">
        <v>0</v>
      </c>
      <c r="BH18" s="171">
        <v>0</v>
      </c>
      <c r="BI18" s="171">
        <v>0</v>
      </c>
      <c r="BJ18" s="171">
        <v>0</v>
      </c>
      <c r="BK18" s="171">
        <v>0</v>
      </c>
      <c r="BL18" s="172">
        <v>0</v>
      </c>
    </row>
    <row r="19" spans="1:64" ht="21" customHeight="1" x14ac:dyDescent="0.2">
      <c r="A19" s="377"/>
      <c r="B19" s="388" t="s">
        <v>335</v>
      </c>
      <c r="C19" s="91">
        <f t="shared" ref="C19" si="53">D19+E19</f>
        <v>56</v>
      </c>
      <c r="D19" s="91">
        <f t="shared" ref="D19" si="54">H19+L19+P19</f>
        <v>32</v>
      </c>
      <c r="E19" s="91">
        <f t="shared" ref="E19" si="55">I19+M19+Q19</f>
        <v>24</v>
      </c>
      <c r="F19" s="91">
        <f t="shared" ref="F19" si="56">J19+N19+R19</f>
        <v>32</v>
      </c>
      <c r="G19" s="92">
        <f t="shared" ref="G19" si="57">K19+O19+S19</f>
        <v>24</v>
      </c>
      <c r="H19" s="91">
        <v>0</v>
      </c>
      <c r="I19" s="92">
        <v>0</v>
      </c>
      <c r="J19" s="91">
        <v>0</v>
      </c>
      <c r="K19" s="92">
        <v>0</v>
      </c>
      <c r="L19" s="91">
        <v>32</v>
      </c>
      <c r="M19" s="91">
        <v>24</v>
      </c>
      <c r="N19" s="91">
        <v>32</v>
      </c>
      <c r="O19" s="91">
        <v>24</v>
      </c>
      <c r="P19" s="91">
        <v>0</v>
      </c>
      <c r="Q19" s="91">
        <v>0</v>
      </c>
      <c r="R19" s="91">
        <v>0</v>
      </c>
      <c r="S19" s="92">
        <v>0</v>
      </c>
      <c r="T19" s="73"/>
      <c r="U19" s="377"/>
      <c r="V19" s="388" t="s">
        <v>335</v>
      </c>
      <c r="W19" s="171">
        <v>30</v>
      </c>
      <c r="X19" s="91">
        <f t="shared" si="51"/>
        <v>21</v>
      </c>
      <c r="Y19" s="171">
        <f t="shared" si="36"/>
        <v>13</v>
      </c>
      <c r="Z19" s="171">
        <f t="shared" si="37"/>
        <v>8</v>
      </c>
      <c r="AA19" s="91">
        <f t="shared" ref="AA19" si="58">AE19+AI19+AM19</f>
        <v>13</v>
      </c>
      <c r="AB19" s="91">
        <f t="shared" ref="AB19" si="59">AF19+AJ19+AN19</f>
        <v>8</v>
      </c>
      <c r="AC19" s="171">
        <v>0</v>
      </c>
      <c r="AD19" s="172">
        <v>0</v>
      </c>
      <c r="AE19" s="172">
        <v>0</v>
      </c>
      <c r="AF19" s="172">
        <v>0</v>
      </c>
      <c r="AG19" s="171">
        <v>13</v>
      </c>
      <c r="AH19" s="171">
        <v>8</v>
      </c>
      <c r="AI19" s="171">
        <v>13</v>
      </c>
      <c r="AJ19" s="171">
        <v>8</v>
      </c>
      <c r="AK19" s="171">
        <v>0</v>
      </c>
      <c r="AL19" s="171">
        <v>0</v>
      </c>
      <c r="AM19" s="171">
        <v>0</v>
      </c>
      <c r="AN19" s="172">
        <v>0</v>
      </c>
      <c r="AO19" s="73"/>
      <c r="AP19" s="377"/>
      <c r="AQ19" s="388" t="s">
        <v>335</v>
      </c>
      <c r="AR19" s="171">
        <f t="shared" ref="AR19" si="60">AS19+AT19</f>
        <v>12</v>
      </c>
      <c r="AS19" s="91">
        <f t="shared" ref="AS19" si="61">AU19+BA19+BG19</f>
        <v>11</v>
      </c>
      <c r="AT19" s="91">
        <f t="shared" ref="AT19" si="62">AV19+BB19+BH19</f>
        <v>1</v>
      </c>
      <c r="AU19" s="91">
        <v>0</v>
      </c>
      <c r="AV19" s="91">
        <v>0</v>
      </c>
      <c r="AW19" s="91">
        <v>0</v>
      </c>
      <c r="AX19" s="91">
        <v>0</v>
      </c>
      <c r="AY19" s="171">
        <v>0</v>
      </c>
      <c r="AZ19" s="172">
        <v>0</v>
      </c>
      <c r="BA19" s="172">
        <v>11</v>
      </c>
      <c r="BB19" s="172">
        <v>1</v>
      </c>
      <c r="BC19" s="172">
        <v>11</v>
      </c>
      <c r="BD19" s="172">
        <v>1</v>
      </c>
      <c r="BE19" s="172">
        <v>8</v>
      </c>
      <c r="BF19" s="172">
        <v>1</v>
      </c>
      <c r="BG19" s="172">
        <v>0</v>
      </c>
      <c r="BH19" s="172">
        <v>0</v>
      </c>
      <c r="BI19" s="172">
        <v>0</v>
      </c>
      <c r="BJ19" s="172">
        <v>0</v>
      </c>
      <c r="BK19" s="172">
        <v>0</v>
      </c>
      <c r="BL19" s="172">
        <v>0</v>
      </c>
    </row>
    <row r="20" spans="1:64" ht="21" customHeight="1" x14ac:dyDescent="0.2">
      <c r="A20" s="386"/>
      <c r="B20" s="387" t="s">
        <v>203</v>
      </c>
      <c r="C20" s="113">
        <f t="shared" si="47"/>
        <v>212</v>
      </c>
      <c r="D20" s="113">
        <f t="shared" si="48"/>
        <v>120</v>
      </c>
      <c r="E20" s="113">
        <f t="shared" si="49"/>
        <v>92</v>
      </c>
      <c r="F20" s="113">
        <f t="shared" si="50"/>
        <v>120</v>
      </c>
      <c r="G20" s="111">
        <f t="shared" si="50"/>
        <v>92</v>
      </c>
      <c r="H20" s="113">
        <v>0</v>
      </c>
      <c r="I20" s="111">
        <v>0</v>
      </c>
      <c r="J20" s="113">
        <v>0</v>
      </c>
      <c r="K20" s="111">
        <v>0</v>
      </c>
      <c r="L20" s="113">
        <v>120</v>
      </c>
      <c r="M20" s="113">
        <v>92</v>
      </c>
      <c r="N20" s="113">
        <v>120</v>
      </c>
      <c r="O20" s="113">
        <v>92</v>
      </c>
      <c r="P20" s="113">
        <v>0</v>
      </c>
      <c r="Q20" s="113">
        <v>0</v>
      </c>
      <c r="R20" s="113">
        <v>0</v>
      </c>
      <c r="S20" s="111">
        <v>0</v>
      </c>
      <c r="T20" s="73"/>
      <c r="U20" s="386"/>
      <c r="V20" s="387" t="s">
        <v>203</v>
      </c>
      <c r="W20" s="259">
        <v>70</v>
      </c>
      <c r="X20" s="113">
        <f t="shared" si="51"/>
        <v>66</v>
      </c>
      <c r="Y20" s="259">
        <f t="shared" si="36"/>
        <v>38</v>
      </c>
      <c r="Z20" s="259">
        <f t="shared" si="37"/>
        <v>28</v>
      </c>
      <c r="AA20" s="113">
        <f t="shared" si="38"/>
        <v>38</v>
      </c>
      <c r="AB20" s="113">
        <f t="shared" si="39"/>
        <v>28</v>
      </c>
      <c r="AC20" s="259">
        <v>0</v>
      </c>
      <c r="AD20" s="200">
        <v>0</v>
      </c>
      <c r="AE20" s="200">
        <v>0</v>
      </c>
      <c r="AF20" s="200">
        <v>0</v>
      </c>
      <c r="AG20" s="259">
        <v>38</v>
      </c>
      <c r="AH20" s="259">
        <v>28</v>
      </c>
      <c r="AI20" s="259">
        <v>38</v>
      </c>
      <c r="AJ20" s="259">
        <v>28</v>
      </c>
      <c r="AK20" s="259">
        <v>0</v>
      </c>
      <c r="AL20" s="259">
        <v>0</v>
      </c>
      <c r="AM20" s="259">
        <v>0</v>
      </c>
      <c r="AN20" s="200">
        <v>0</v>
      </c>
      <c r="AO20" s="73"/>
      <c r="AP20" s="386"/>
      <c r="AQ20" s="387" t="s">
        <v>203</v>
      </c>
      <c r="AR20" s="259">
        <f t="shared" si="52"/>
        <v>59</v>
      </c>
      <c r="AS20" s="113">
        <f t="shared" si="34"/>
        <v>38</v>
      </c>
      <c r="AT20" s="113">
        <f t="shared" si="40"/>
        <v>21</v>
      </c>
      <c r="AU20" s="113">
        <v>0</v>
      </c>
      <c r="AV20" s="113">
        <v>0</v>
      </c>
      <c r="AW20" s="113">
        <v>0</v>
      </c>
      <c r="AX20" s="113">
        <v>0</v>
      </c>
      <c r="AY20" s="259">
        <v>0</v>
      </c>
      <c r="AZ20" s="200">
        <v>0</v>
      </c>
      <c r="BA20" s="259">
        <v>38</v>
      </c>
      <c r="BB20" s="259">
        <v>21</v>
      </c>
      <c r="BC20" s="259">
        <v>38</v>
      </c>
      <c r="BD20" s="259">
        <v>21</v>
      </c>
      <c r="BE20" s="259">
        <v>38</v>
      </c>
      <c r="BF20" s="259">
        <v>21</v>
      </c>
      <c r="BG20" s="259">
        <v>0</v>
      </c>
      <c r="BH20" s="259">
        <v>0</v>
      </c>
      <c r="BI20" s="259">
        <v>0</v>
      </c>
      <c r="BJ20" s="259">
        <v>0</v>
      </c>
      <c r="BK20" s="259">
        <v>0</v>
      </c>
      <c r="BL20" s="200">
        <v>0</v>
      </c>
    </row>
    <row r="21" spans="1:64" ht="20.25" customHeight="1" x14ac:dyDescent="0.2">
      <c r="A21" s="540" t="s">
        <v>204</v>
      </c>
      <c r="B21" s="541"/>
      <c r="C21" s="91">
        <f>SUM(C22:C26)</f>
        <v>313</v>
      </c>
      <c r="D21" s="91">
        <f t="shared" ref="D21:S21" si="63">SUM(D22:D26)</f>
        <v>74</v>
      </c>
      <c r="E21" s="91">
        <f t="shared" si="63"/>
        <v>239</v>
      </c>
      <c r="F21" s="91">
        <f t="shared" si="63"/>
        <v>74</v>
      </c>
      <c r="G21" s="92">
        <f t="shared" si="63"/>
        <v>230</v>
      </c>
      <c r="H21" s="91">
        <f t="shared" si="63"/>
        <v>0</v>
      </c>
      <c r="I21" s="92">
        <f t="shared" si="63"/>
        <v>0</v>
      </c>
      <c r="J21" s="91">
        <f t="shared" si="63"/>
        <v>0</v>
      </c>
      <c r="K21" s="91">
        <f t="shared" si="63"/>
        <v>0</v>
      </c>
      <c r="L21" s="91">
        <f t="shared" si="63"/>
        <v>74</v>
      </c>
      <c r="M21" s="91">
        <f t="shared" si="63"/>
        <v>239</v>
      </c>
      <c r="N21" s="91">
        <f t="shared" si="63"/>
        <v>74</v>
      </c>
      <c r="O21" s="91">
        <f t="shared" si="63"/>
        <v>230</v>
      </c>
      <c r="P21" s="91">
        <f t="shared" si="63"/>
        <v>0</v>
      </c>
      <c r="Q21" s="91">
        <f t="shared" si="63"/>
        <v>0</v>
      </c>
      <c r="R21" s="91">
        <f t="shared" si="63"/>
        <v>0</v>
      </c>
      <c r="S21" s="92">
        <f t="shared" si="63"/>
        <v>0</v>
      </c>
      <c r="T21" s="73"/>
      <c r="U21" s="540" t="s">
        <v>204</v>
      </c>
      <c r="V21" s="541"/>
      <c r="W21" s="91">
        <f>SUM(W22:W26)</f>
        <v>380</v>
      </c>
      <c r="X21" s="91">
        <f>SUM(X22:X26)</f>
        <v>158</v>
      </c>
      <c r="Y21" s="171">
        <f t="shared" si="36"/>
        <v>36</v>
      </c>
      <c r="Z21" s="171">
        <f t="shared" si="37"/>
        <v>122</v>
      </c>
      <c r="AA21" s="171">
        <f t="shared" si="38"/>
        <v>36</v>
      </c>
      <c r="AB21" s="171">
        <f t="shared" si="39"/>
        <v>118</v>
      </c>
      <c r="AC21" s="171">
        <f>SUM(AC22:AC26)</f>
        <v>0</v>
      </c>
      <c r="AD21" s="172">
        <f t="shared" ref="AD21:AN21" si="64">SUM(AD22:AD26)</f>
        <v>0</v>
      </c>
      <c r="AE21" s="171">
        <f t="shared" si="64"/>
        <v>0</v>
      </c>
      <c r="AF21" s="172">
        <f t="shared" si="64"/>
        <v>0</v>
      </c>
      <c r="AG21" s="171">
        <f t="shared" si="64"/>
        <v>36</v>
      </c>
      <c r="AH21" s="171">
        <f t="shared" si="64"/>
        <v>122</v>
      </c>
      <c r="AI21" s="171">
        <f t="shared" si="64"/>
        <v>36</v>
      </c>
      <c r="AJ21" s="171">
        <f t="shared" si="64"/>
        <v>118</v>
      </c>
      <c r="AK21" s="171">
        <f t="shared" si="64"/>
        <v>0</v>
      </c>
      <c r="AL21" s="171">
        <f t="shared" si="64"/>
        <v>0</v>
      </c>
      <c r="AM21" s="171">
        <f t="shared" si="64"/>
        <v>0</v>
      </c>
      <c r="AN21" s="172">
        <f t="shared" si="64"/>
        <v>0</v>
      </c>
      <c r="AO21" s="73"/>
      <c r="AP21" s="540" t="s">
        <v>204</v>
      </c>
      <c r="AQ21" s="541"/>
      <c r="AR21" s="91">
        <f>SUM(AR22:AR26)</f>
        <v>149</v>
      </c>
      <c r="AS21" s="91">
        <f t="shared" si="34"/>
        <v>50</v>
      </c>
      <c r="AT21" s="91">
        <f t="shared" si="40"/>
        <v>99</v>
      </c>
      <c r="AU21" s="171">
        <f>SUM(AU22:AU26)</f>
        <v>0</v>
      </c>
      <c r="AV21" s="171">
        <f t="shared" ref="AV21:BL21" si="65">SUM(AV22:AV26)</f>
        <v>0</v>
      </c>
      <c r="AW21" s="171">
        <f t="shared" si="65"/>
        <v>0</v>
      </c>
      <c r="AX21" s="171">
        <f t="shared" si="65"/>
        <v>0</v>
      </c>
      <c r="AY21" s="171">
        <f t="shared" si="65"/>
        <v>0</v>
      </c>
      <c r="AZ21" s="172">
        <f t="shared" si="65"/>
        <v>0</v>
      </c>
      <c r="BA21" s="171">
        <f t="shared" si="65"/>
        <v>50</v>
      </c>
      <c r="BB21" s="171">
        <f t="shared" si="65"/>
        <v>99</v>
      </c>
      <c r="BC21" s="171">
        <f t="shared" si="65"/>
        <v>50</v>
      </c>
      <c r="BD21" s="171">
        <f t="shared" si="65"/>
        <v>95</v>
      </c>
      <c r="BE21" s="171">
        <f t="shared" si="65"/>
        <v>49</v>
      </c>
      <c r="BF21" s="171">
        <f t="shared" si="65"/>
        <v>90</v>
      </c>
      <c r="BG21" s="171">
        <f t="shared" si="65"/>
        <v>0</v>
      </c>
      <c r="BH21" s="171">
        <f t="shared" si="65"/>
        <v>0</v>
      </c>
      <c r="BI21" s="171">
        <f t="shared" si="65"/>
        <v>0</v>
      </c>
      <c r="BJ21" s="171">
        <f t="shared" si="65"/>
        <v>0</v>
      </c>
      <c r="BK21" s="171">
        <f t="shared" si="65"/>
        <v>0</v>
      </c>
      <c r="BL21" s="172">
        <f t="shared" si="65"/>
        <v>0</v>
      </c>
    </row>
    <row r="22" spans="1:64" ht="21" customHeight="1" x14ac:dyDescent="0.2">
      <c r="A22" s="377"/>
      <c r="B22" s="388" t="s">
        <v>140</v>
      </c>
      <c r="C22" s="91">
        <f t="shared" si="47"/>
        <v>48</v>
      </c>
      <c r="D22" s="91">
        <f t="shared" si="48"/>
        <v>11</v>
      </c>
      <c r="E22" s="91">
        <f t="shared" si="49"/>
        <v>37</v>
      </c>
      <c r="F22" s="91">
        <f t="shared" ref="F22:G26" si="66">J22+N22+R22</f>
        <v>11</v>
      </c>
      <c r="G22" s="92">
        <f t="shared" si="66"/>
        <v>37</v>
      </c>
      <c r="H22" s="91">
        <v>0</v>
      </c>
      <c r="I22" s="92">
        <v>0</v>
      </c>
      <c r="J22" s="91">
        <v>0</v>
      </c>
      <c r="K22" s="92">
        <v>0</v>
      </c>
      <c r="L22" s="91">
        <v>11</v>
      </c>
      <c r="M22" s="91">
        <v>37</v>
      </c>
      <c r="N22" s="91">
        <v>11</v>
      </c>
      <c r="O22" s="91">
        <v>37</v>
      </c>
      <c r="P22" s="91">
        <v>0</v>
      </c>
      <c r="Q22" s="91">
        <v>0</v>
      </c>
      <c r="R22" s="91">
        <v>0</v>
      </c>
      <c r="S22" s="92">
        <v>0</v>
      </c>
      <c r="T22" s="73"/>
      <c r="U22" s="377"/>
      <c r="V22" s="388" t="s">
        <v>140</v>
      </c>
      <c r="W22" s="171">
        <v>40</v>
      </c>
      <c r="X22" s="91">
        <f t="shared" si="51"/>
        <v>26</v>
      </c>
      <c r="Y22" s="171">
        <f t="shared" si="36"/>
        <v>8</v>
      </c>
      <c r="Z22" s="171">
        <f t="shared" si="37"/>
        <v>18</v>
      </c>
      <c r="AA22" s="91">
        <f t="shared" si="38"/>
        <v>8</v>
      </c>
      <c r="AB22" s="91">
        <f t="shared" si="39"/>
        <v>18</v>
      </c>
      <c r="AC22" s="171">
        <v>0</v>
      </c>
      <c r="AD22" s="172">
        <v>0</v>
      </c>
      <c r="AE22" s="172">
        <v>0</v>
      </c>
      <c r="AF22" s="172">
        <v>0</v>
      </c>
      <c r="AG22" s="171">
        <v>8</v>
      </c>
      <c r="AH22" s="171">
        <v>18</v>
      </c>
      <c r="AI22" s="171">
        <v>8</v>
      </c>
      <c r="AJ22" s="171">
        <v>18</v>
      </c>
      <c r="AK22" s="171">
        <v>0</v>
      </c>
      <c r="AL22" s="171">
        <v>0</v>
      </c>
      <c r="AM22" s="171">
        <v>0</v>
      </c>
      <c r="AN22" s="172">
        <v>0</v>
      </c>
      <c r="AO22" s="73"/>
      <c r="AP22" s="377"/>
      <c r="AQ22" s="388" t="s">
        <v>140</v>
      </c>
      <c r="AR22" s="171">
        <f t="shared" si="52"/>
        <v>27</v>
      </c>
      <c r="AS22" s="91">
        <f t="shared" si="34"/>
        <v>9</v>
      </c>
      <c r="AT22" s="91">
        <f t="shared" si="40"/>
        <v>18</v>
      </c>
      <c r="AU22" s="91">
        <v>0</v>
      </c>
      <c r="AV22" s="91">
        <v>0</v>
      </c>
      <c r="AW22" s="91">
        <v>0</v>
      </c>
      <c r="AX22" s="91">
        <v>0</v>
      </c>
      <c r="AY22" s="171">
        <v>0</v>
      </c>
      <c r="AZ22" s="172">
        <v>0</v>
      </c>
      <c r="BA22" s="171">
        <v>9</v>
      </c>
      <c r="BB22" s="171">
        <v>18</v>
      </c>
      <c r="BC22" s="171">
        <v>9</v>
      </c>
      <c r="BD22" s="171">
        <v>18</v>
      </c>
      <c r="BE22" s="171">
        <v>9</v>
      </c>
      <c r="BF22" s="171">
        <v>15</v>
      </c>
      <c r="BG22" s="171">
        <v>0</v>
      </c>
      <c r="BH22" s="171">
        <v>0</v>
      </c>
      <c r="BI22" s="171">
        <v>0</v>
      </c>
      <c r="BJ22" s="171">
        <v>0</v>
      </c>
      <c r="BK22" s="171">
        <v>0</v>
      </c>
      <c r="BL22" s="172">
        <v>0</v>
      </c>
    </row>
    <row r="23" spans="1:64" ht="21" customHeight="1" x14ac:dyDescent="0.2">
      <c r="A23" s="377"/>
      <c r="B23" s="388" t="s">
        <v>141</v>
      </c>
      <c r="C23" s="91">
        <f t="shared" si="47"/>
        <v>0</v>
      </c>
      <c r="D23" s="91">
        <f t="shared" si="48"/>
        <v>0</v>
      </c>
      <c r="E23" s="91">
        <f t="shared" si="49"/>
        <v>0</v>
      </c>
      <c r="F23" s="91">
        <f t="shared" si="66"/>
        <v>0</v>
      </c>
      <c r="G23" s="92">
        <f t="shared" si="66"/>
        <v>0</v>
      </c>
      <c r="H23" s="91">
        <v>0</v>
      </c>
      <c r="I23" s="92">
        <v>0</v>
      </c>
      <c r="J23" s="91">
        <v>0</v>
      </c>
      <c r="K23" s="92"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2">
        <v>0</v>
      </c>
      <c r="T23" s="73"/>
      <c r="U23" s="377"/>
      <c r="V23" s="388" t="s">
        <v>141</v>
      </c>
      <c r="W23" s="171">
        <v>0</v>
      </c>
      <c r="X23" s="91">
        <f t="shared" si="51"/>
        <v>0</v>
      </c>
      <c r="Y23" s="171">
        <f t="shared" si="36"/>
        <v>0</v>
      </c>
      <c r="Z23" s="171">
        <f t="shared" si="37"/>
        <v>0</v>
      </c>
      <c r="AA23" s="91">
        <f t="shared" si="38"/>
        <v>0</v>
      </c>
      <c r="AB23" s="91">
        <f t="shared" si="39"/>
        <v>0</v>
      </c>
      <c r="AC23" s="171">
        <v>0</v>
      </c>
      <c r="AD23" s="172">
        <v>0</v>
      </c>
      <c r="AE23" s="172">
        <v>0</v>
      </c>
      <c r="AF23" s="172">
        <v>0</v>
      </c>
      <c r="AG23" s="171">
        <v>0</v>
      </c>
      <c r="AH23" s="171">
        <v>0</v>
      </c>
      <c r="AI23" s="171">
        <v>0</v>
      </c>
      <c r="AJ23" s="171">
        <v>0</v>
      </c>
      <c r="AK23" s="171">
        <v>0</v>
      </c>
      <c r="AL23" s="171">
        <v>0</v>
      </c>
      <c r="AM23" s="171">
        <v>0</v>
      </c>
      <c r="AN23" s="172">
        <v>0</v>
      </c>
      <c r="AO23" s="73"/>
      <c r="AP23" s="377"/>
      <c r="AQ23" s="388" t="s">
        <v>141</v>
      </c>
      <c r="AR23" s="171">
        <f t="shared" si="52"/>
        <v>0</v>
      </c>
      <c r="AS23" s="91">
        <f t="shared" si="34"/>
        <v>0</v>
      </c>
      <c r="AT23" s="91">
        <f t="shared" si="40"/>
        <v>0</v>
      </c>
      <c r="AU23" s="171">
        <v>0</v>
      </c>
      <c r="AV23" s="171">
        <v>0</v>
      </c>
      <c r="AW23" s="171">
        <v>0</v>
      </c>
      <c r="AX23" s="171">
        <v>0</v>
      </c>
      <c r="AY23" s="171">
        <v>0</v>
      </c>
      <c r="AZ23" s="172">
        <v>0</v>
      </c>
      <c r="BA23" s="171">
        <v>0</v>
      </c>
      <c r="BB23" s="171">
        <v>0</v>
      </c>
      <c r="BC23" s="171">
        <v>0</v>
      </c>
      <c r="BD23" s="171">
        <v>0</v>
      </c>
      <c r="BE23" s="171">
        <v>0</v>
      </c>
      <c r="BF23" s="171">
        <v>0</v>
      </c>
      <c r="BG23" s="171">
        <v>0</v>
      </c>
      <c r="BH23" s="171">
        <v>0</v>
      </c>
      <c r="BI23" s="171">
        <v>0</v>
      </c>
      <c r="BJ23" s="171">
        <v>0</v>
      </c>
      <c r="BK23" s="171">
        <v>0</v>
      </c>
      <c r="BL23" s="172">
        <v>0</v>
      </c>
    </row>
    <row r="24" spans="1:64" ht="21" customHeight="1" x14ac:dyDescent="0.2">
      <c r="A24" s="377"/>
      <c r="B24" s="388" t="s">
        <v>142</v>
      </c>
      <c r="C24" s="91">
        <f t="shared" si="47"/>
        <v>22</v>
      </c>
      <c r="D24" s="91">
        <f t="shared" si="48"/>
        <v>13</v>
      </c>
      <c r="E24" s="91">
        <f t="shared" si="49"/>
        <v>9</v>
      </c>
      <c r="F24" s="91">
        <f t="shared" si="66"/>
        <v>13</v>
      </c>
      <c r="G24" s="92">
        <f t="shared" si="66"/>
        <v>9</v>
      </c>
      <c r="H24" s="91">
        <v>0</v>
      </c>
      <c r="I24" s="92">
        <v>0</v>
      </c>
      <c r="J24" s="91">
        <v>0</v>
      </c>
      <c r="K24" s="92">
        <v>0</v>
      </c>
      <c r="L24" s="91">
        <v>13</v>
      </c>
      <c r="M24" s="91">
        <v>9</v>
      </c>
      <c r="N24" s="91">
        <v>13</v>
      </c>
      <c r="O24" s="91">
        <v>9</v>
      </c>
      <c r="P24" s="91">
        <v>0</v>
      </c>
      <c r="Q24" s="91">
        <v>0</v>
      </c>
      <c r="R24" s="91">
        <v>0</v>
      </c>
      <c r="S24" s="92">
        <v>0</v>
      </c>
      <c r="T24" s="73"/>
      <c r="U24" s="377"/>
      <c r="V24" s="388" t="s">
        <v>142</v>
      </c>
      <c r="W24" s="171">
        <v>90</v>
      </c>
      <c r="X24" s="91">
        <f t="shared" si="51"/>
        <v>9</v>
      </c>
      <c r="Y24" s="171">
        <f t="shared" si="36"/>
        <v>5</v>
      </c>
      <c r="Z24" s="171">
        <f t="shared" si="37"/>
        <v>4</v>
      </c>
      <c r="AA24" s="91">
        <f t="shared" si="38"/>
        <v>5</v>
      </c>
      <c r="AB24" s="91">
        <f t="shared" si="39"/>
        <v>4</v>
      </c>
      <c r="AC24" s="171">
        <v>0</v>
      </c>
      <c r="AD24" s="172">
        <v>0</v>
      </c>
      <c r="AE24" s="172">
        <v>0</v>
      </c>
      <c r="AF24" s="172">
        <v>0</v>
      </c>
      <c r="AG24" s="171">
        <v>5</v>
      </c>
      <c r="AH24" s="171">
        <v>4</v>
      </c>
      <c r="AI24" s="171">
        <v>5</v>
      </c>
      <c r="AJ24" s="171">
        <v>4</v>
      </c>
      <c r="AK24" s="171">
        <v>0</v>
      </c>
      <c r="AL24" s="171">
        <v>0</v>
      </c>
      <c r="AM24" s="171">
        <v>0</v>
      </c>
      <c r="AN24" s="172">
        <v>0</v>
      </c>
      <c r="AO24" s="73"/>
      <c r="AP24" s="377"/>
      <c r="AQ24" s="388" t="s">
        <v>142</v>
      </c>
      <c r="AR24" s="171">
        <f t="shared" si="52"/>
        <v>10</v>
      </c>
      <c r="AS24" s="91">
        <f t="shared" si="34"/>
        <v>4</v>
      </c>
      <c r="AT24" s="91">
        <f t="shared" si="40"/>
        <v>6</v>
      </c>
      <c r="AU24" s="171">
        <v>0</v>
      </c>
      <c r="AV24" s="91">
        <v>0</v>
      </c>
      <c r="AW24" s="171">
        <v>0</v>
      </c>
      <c r="AX24" s="91">
        <v>0</v>
      </c>
      <c r="AY24" s="171">
        <v>0</v>
      </c>
      <c r="AZ24" s="172">
        <v>0</v>
      </c>
      <c r="BA24" s="171">
        <v>4</v>
      </c>
      <c r="BB24" s="171">
        <v>6</v>
      </c>
      <c r="BC24" s="171">
        <v>4</v>
      </c>
      <c r="BD24" s="171">
        <v>6</v>
      </c>
      <c r="BE24" s="171">
        <v>4</v>
      </c>
      <c r="BF24" s="171">
        <v>6</v>
      </c>
      <c r="BG24" s="171">
        <v>0</v>
      </c>
      <c r="BH24" s="171">
        <v>0</v>
      </c>
      <c r="BI24" s="171">
        <v>0</v>
      </c>
      <c r="BJ24" s="171">
        <v>0</v>
      </c>
      <c r="BK24" s="171">
        <v>0</v>
      </c>
      <c r="BL24" s="172">
        <v>0</v>
      </c>
    </row>
    <row r="25" spans="1:64" ht="21" customHeight="1" x14ac:dyDescent="0.2">
      <c r="A25" s="377"/>
      <c r="B25" s="388" t="s">
        <v>144</v>
      </c>
      <c r="C25" s="91">
        <f t="shared" si="47"/>
        <v>217</v>
      </c>
      <c r="D25" s="91">
        <f t="shared" si="48"/>
        <v>50</v>
      </c>
      <c r="E25" s="91">
        <f t="shared" si="49"/>
        <v>167</v>
      </c>
      <c r="F25" s="91">
        <f t="shared" si="66"/>
        <v>50</v>
      </c>
      <c r="G25" s="92">
        <f t="shared" si="66"/>
        <v>158</v>
      </c>
      <c r="H25" s="91">
        <v>0</v>
      </c>
      <c r="I25" s="92">
        <v>0</v>
      </c>
      <c r="J25" s="91">
        <v>0</v>
      </c>
      <c r="K25" s="92">
        <v>0</v>
      </c>
      <c r="L25" s="91">
        <v>50</v>
      </c>
      <c r="M25" s="91">
        <v>167</v>
      </c>
      <c r="N25" s="91">
        <v>50</v>
      </c>
      <c r="O25" s="91">
        <v>158</v>
      </c>
      <c r="P25" s="91">
        <v>0</v>
      </c>
      <c r="Q25" s="91">
        <v>0</v>
      </c>
      <c r="R25" s="91">
        <v>0</v>
      </c>
      <c r="S25" s="92">
        <v>0</v>
      </c>
      <c r="T25" s="73"/>
      <c r="U25" s="377"/>
      <c r="V25" s="388" t="s">
        <v>144</v>
      </c>
      <c r="W25" s="171">
        <v>210</v>
      </c>
      <c r="X25" s="91">
        <f t="shared" si="51"/>
        <v>107</v>
      </c>
      <c r="Y25" s="171">
        <f t="shared" si="36"/>
        <v>23</v>
      </c>
      <c r="Z25" s="171">
        <f t="shared" si="37"/>
        <v>84</v>
      </c>
      <c r="AA25" s="91">
        <f t="shared" si="38"/>
        <v>23</v>
      </c>
      <c r="AB25" s="91">
        <f t="shared" si="39"/>
        <v>80</v>
      </c>
      <c r="AC25" s="171">
        <v>0</v>
      </c>
      <c r="AD25" s="92">
        <v>0</v>
      </c>
      <c r="AE25" s="172">
        <v>0</v>
      </c>
      <c r="AF25" s="172">
        <v>0</v>
      </c>
      <c r="AG25" s="171">
        <v>23</v>
      </c>
      <c r="AH25" s="171">
        <v>84</v>
      </c>
      <c r="AI25" s="171">
        <v>23</v>
      </c>
      <c r="AJ25" s="171">
        <v>80</v>
      </c>
      <c r="AK25" s="171">
        <v>0</v>
      </c>
      <c r="AL25" s="171">
        <v>0</v>
      </c>
      <c r="AM25" s="171">
        <v>0</v>
      </c>
      <c r="AN25" s="172">
        <v>0</v>
      </c>
      <c r="AO25" s="73"/>
      <c r="AP25" s="377"/>
      <c r="AQ25" s="388" t="s">
        <v>144</v>
      </c>
      <c r="AR25" s="171">
        <f t="shared" si="52"/>
        <v>103</v>
      </c>
      <c r="AS25" s="91">
        <f t="shared" si="34"/>
        <v>37</v>
      </c>
      <c r="AT25" s="91">
        <f t="shared" si="40"/>
        <v>66</v>
      </c>
      <c r="AU25" s="171">
        <v>0</v>
      </c>
      <c r="AV25" s="171">
        <v>0</v>
      </c>
      <c r="AW25" s="171">
        <v>0</v>
      </c>
      <c r="AX25" s="171">
        <v>0</v>
      </c>
      <c r="AY25" s="171">
        <v>0</v>
      </c>
      <c r="AZ25" s="172">
        <v>0</v>
      </c>
      <c r="BA25" s="171">
        <v>37</v>
      </c>
      <c r="BB25" s="171">
        <v>66</v>
      </c>
      <c r="BC25" s="171">
        <v>37</v>
      </c>
      <c r="BD25" s="171">
        <v>62</v>
      </c>
      <c r="BE25" s="171">
        <v>36</v>
      </c>
      <c r="BF25" s="171">
        <v>60</v>
      </c>
      <c r="BG25" s="171">
        <v>0</v>
      </c>
      <c r="BH25" s="171">
        <v>0</v>
      </c>
      <c r="BI25" s="171">
        <v>0</v>
      </c>
      <c r="BJ25" s="171">
        <v>0</v>
      </c>
      <c r="BK25" s="171">
        <v>0</v>
      </c>
      <c r="BL25" s="172">
        <v>0</v>
      </c>
    </row>
    <row r="26" spans="1:64" ht="21" customHeight="1" x14ac:dyDescent="0.2">
      <c r="A26" s="386"/>
      <c r="B26" s="387" t="s">
        <v>136</v>
      </c>
      <c r="C26" s="113">
        <f t="shared" si="47"/>
        <v>26</v>
      </c>
      <c r="D26" s="113">
        <f t="shared" si="48"/>
        <v>0</v>
      </c>
      <c r="E26" s="113">
        <f t="shared" si="49"/>
        <v>26</v>
      </c>
      <c r="F26" s="113">
        <f t="shared" si="66"/>
        <v>0</v>
      </c>
      <c r="G26" s="111">
        <f t="shared" si="66"/>
        <v>26</v>
      </c>
      <c r="H26" s="113">
        <v>0</v>
      </c>
      <c r="I26" s="111">
        <v>0</v>
      </c>
      <c r="J26" s="113">
        <v>0</v>
      </c>
      <c r="K26" s="111">
        <v>0</v>
      </c>
      <c r="L26" s="113">
        <v>0</v>
      </c>
      <c r="M26" s="113">
        <v>26</v>
      </c>
      <c r="N26" s="113">
        <v>0</v>
      </c>
      <c r="O26" s="113">
        <v>26</v>
      </c>
      <c r="P26" s="113">
        <v>0</v>
      </c>
      <c r="Q26" s="113">
        <v>0</v>
      </c>
      <c r="R26" s="113">
        <v>0</v>
      </c>
      <c r="S26" s="111">
        <v>0</v>
      </c>
      <c r="T26" s="73"/>
      <c r="U26" s="386"/>
      <c r="V26" s="387" t="s">
        <v>136</v>
      </c>
      <c r="W26" s="259">
        <v>40</v>
      </c>
      <c r="X26" s="113">
        <f t="shared" si="51"/>
        <v>16</v>
      </c>
      <c r="Y26" s="259">
        <f t="shared" si="36"/>
        <v>0</v>
      </c>
      <c r="Z26" s="259">
        <f t="shared" si="37"/>
        <v>16</v>
      </c>
      <c r="AA26" s="113">
        <f t="shared" si="38"/>
        <v>0</v>
      </c>
      <c r="AB26" s="113">
        <f>AF26+AJ26+AN26</f>
        <v>16</v>
      </c>
      <c r="AC26" s="259">
        <v>0</v>
      </c>
      <c r="AD26" s="200">
        <v>0</v>
      </c>
      <c r="AE26" s="200">
        <v>0</v>
      </c>
      <c r="AF26" s="200">
        <v>0</v>
      </c>
      <c r="AG26" s="259">
        <v>0</v>
      </c>
      <c r="AH26" s="259">
        <v>16</v>
      </c>
      <c r="AI26" s="259">
        <v>0</v>
      </c>
      <c r="AJ26" s="259">
        <v>16</v>
      </c>
      <c r="AK26" s="259">
        <v>0</v>
      </c>
      <c r="AL26" s="259">
        <v>0</v>
      </c>
      <c r="AM26" s="259">
        <v>0</v>
      </c>
      <c r="AN26" s="200">
        <v>0</v>
      </c>
      <c r="AO26" s="73"/>
      <c r="AP26" s="386"/>
      <c r="AQ26" s="387" t="s">
        <v>136</v>
      </c>
      <c r="AR26" s="259">
        <f t="shared" si="52"/>
        <v>9</v>
      </c>
      <c r="AS26" s="113">
        <f t="shared" si="34"/>
        <v>0</v>
      </c>
      <c r="AT26" s="113">
        <f t="shared" si="40"/>
        <v>9</v>
      </c>
      <c r="AU26" s="259">
        <v>0</v>
      </c>
      <c r="AV26" s="259">
        <v>0</v>
      </c>
      <c r="AW26" s="259">
        <v>0</v>
      </c>
      <c r="AX26" s="259">
        <v>0</v>
      </c>
      <c r="AY26" s="259">
        <v>0</v>
      </c>
      <c r="AZ26" s="200">
        <v>0</v>
      </c>
      <c r="BA26" s="259">
        <v>0</v>
      </c>
      <c r="BB26" s="259">
        <v>9</v>
      </c>
      <c r="BC26" s="259">
        <v>0</v>
      </c>
      <c r="BD26" s="259">
        <v>9</v>
      </c>
      <c r="BE26" s="259">
        <v>0</v>
      </c>
      <c r="BF26" s="259">
        <v>9</v>
      </c>
      <c r="BG26" s="259">
        <v>0</v>
      </c>
      <c r="BH26" s="259">
        <v>0</v>
      </c>
      <c r="BI26" s="259">
        <v>0</v>
      </c>
      <c r="BJ26" s="259">
        <v>0</v>
      </c>
      <c r="BK26" s="259">
        <v>0</v>
      </c>
      <c r="BL26" s="200">
        <v>0</v>
      </c>
    </row>
    <row r="27" spans="1:64" ht="21" customHeight="1" x14ac:dyDescent="0.2">
      <c r="A27" s="538" t="s">
        <v>205</v>
      </c>
      <c r="B27" s="539"/>
      <c r="C27" s="91">
        <f t="shared" ref="C27:S27" si="67">SUM(C28:C29)</f>
        <v>148</v>
      </c>
      <c r="D27" s="91">
        <f t="shared" si="67"/>
        <v>21</v>
      </c>
      <c r="E27" s="91">
        <f t="shared" si="67"/>
        <v>127</v>
      </c>
      <c r="F27" s="91">
        <f t="shared" si="67"/>
        <v>21</v>
      </c>
      <c r="G27" s="92">
        <f t="shared" si="67"/>
        <v>127</v>
      </c>
      <c r="H27" s="91">
        <f t="shared" si="67"/>
        <v>0</v>
      </c>
      <c r="I27" s="92">
        <f t="shared" si="67"/>
        <v>0</v>
      </c>
      <c r="J27" s="91">
        <f t="shared" si="67"/>
        <v>0</v>
      </c>
      <c r="K27" s="91">
        <f t="shared" si="67"/>
        <v>0</v>
      </c>
      <c r="L27" s="91">
        <f>SUM(L28:L29)</f>
        <v>21</v>
      </c>
      <c r="M27" s="91">
        <f t="shared" si="67"/>
        <v>127</v>
      </c>
      <c r="N27" s="91">
        <f t="shared" si="67"/>
        <v>21</v>
      </c>
      <c r="O27" s="91">
        <f t="shared" si="67"/>
        <v>127</v>
      </c>
      <c r="P27" s="91">
        <f t="shared" si="67"/>
        <v>0</v>
      </c>
      <c r="Q27" s="91">
        <f t="shared" si="67"/>
        <v>0</v>
      </c>
      <c r="R27" s="91">
        <f t="shared" si="67"/>
        <v>0</v>
      </c>
      <c r="S27" s="92">
        <f t="shared" si="67"/>
        <v>0</v>
      </c>
      <c r="T27" s="73"/>
      <c r="U27" s="538" t="s">
        <v>205</v>
      </c>
      <c r="V27" s="539"/>
      <c r="W27" s="91">
        <f>SUM(W28:W29)</f>
        <v>165</v>
      </c>
      <c r="X27" s="91">
        <f>SUM(X28:X29)</f>
        <v>78</v>
      </c>
      <c r="Y27" s="171">
        <f t="shared" si="36"/>
        <v>16</v>
      </c>
      <c r="Z27" s="171">
        <f t="shared" si="37"/>
        <v>62</v>
      </c>
      <c r="AA27" s="171">
        <f>AE27+AI27+AM27</f>
        <v>16</v>
      </c>
      <c r="AB27" s="171">
        <f>AF27+AJ27+AN27</f>
        <v>62</v>
      </c>
      <c r="AC27" s="171">
        <f t="shared" ref="AC27:AN27" si="68">SUM(AC28:AC29)</f>
        <v>0</v>
      </c>
      <c r="AD27" s="172">
        <f t="shared" si="68"/>
        <v>0</v>
      </c>
      <c r="AE27" s="171">
        <f t="shared" si="68"/>
        <v>0</v>
      </c>
      <c r="AF27" s="172">
        <f t="shared" si="68"/>
        <v>0</v>
      </c>
      <c r="AG27" s="171">
        <f t="shared" si="68"/>
        <v>16</v>
      </c>
      <c r="AH27" s="171">
        <f t="shared" si="68"/>
        <v>62</v>
      </c>
      <c r="AI27" s="171">
        <f t="shared" si="68"/>
        <v>16</v>
      </c>
      <c r="AJ27" s="171">
        <f t="shared" si="68"/>
        <v>62</v>
      </c>
      <c r="AK27" s="171">
        <f t="shared" si="68"/>
        <v>0</v>
      </c>
      <c r="AL27" s="171">
        <f t="shared" si="68"/>
        <v>0</v>
      </c>
      <c r="AM27" s="171">
        <f t="shared" si="68"/>
        <v>0</v>
      </c>
      <c r="AN27" s="172">
        <f t="shared" si="68"/>
        <v>0</v>
      </c>
      <c r="AO27" s="73"/>
      <c r="AP27" s="538" t="s">
        <v>205</v>
      </c>
      <c r="AQ27" s="539"/>
      <c r="AR27" s="91">
        <f>SUM(AR28:AR29)</f>
        <v>92</v>
      </c>
      <c r="AS27" s="91">
        <f t="shared" si="34"/>
        <v>21</v>
      </c>
      <c r="AT27" s="91">
        <f t="shared" si="40"/>
        <v>71</v>
      </c>
      <c r="AU27" s="91">
        <f t="shared" ref="AU27:BL27" si="69">SUM(AU28:AU29)</f>
        <v>0</v>
      </c>
      <c r="AV27" s="91">
        <f t="shared" si="69"/>
        <v>0</v>
      </c>
      <c r="AW27" s="91">
        <f t="shared" si="69"/>
        <v>0</v>
      </c>
      <c r="AX27" s="91">
        <f t="shared" si="69"/>
        <v>0</v>
      </c>
      <c r="AY27" s="171">
        <f t="shared" si="69"/>
        <v>0</v>
      </c>
      <c r="AZ27" s="172">
        <f t="shared" si="69"/>
        <v>0</v>
      </c>
      <c r="BA27" s="171">
        <f t="shared" si="69"/>
        <v>21</v>
      </c>
      <c r="BB27" s="171">
        <f t="shared" si="69"/>
        <v>71</v>
      </c>
      <c r="BC27" s="171">
        <f t="shared" si="69"/>
        <v>21</v>
      </c>
      <c r="BD27" s="171">
        <f t="shared" si="69"/>
        <v>71</v>
      </c>
      <c r="BE27" s="171">
        <f t="shared" si="69"/>
        <v>16</v>
      </c>
      <c r="BF27" s="171">
        <f t="shared" si="69"/>
        <v>65</v>
      </c>
      <c r="BG27" s="171">
        <f t="shared" si="69"/>
        <v>0</v>
      </c>
      <c r="BH27" s="171">
        <f t="shared" si="69"/>
        <v>0</v>
      </c>
      <c r="BI27" s="171">
        <f t="shared" si="69"/>
        <v>0</v>
      </c>
      <c r="BJ27" s="171">
        <f t="shared" si="69"/>
        <v>0</v>
      </c>
      <c r="BK27" s="171">
        <f t="shared" si="69"/>
        <v>0</v>
      </c>
      <c r="BL27" s="172">
        <f t="shared" si="69"/>
        <v>0</v>
      </c>
    </row>
    <row r="28" spans="1:64" ht="21" customHeight="1" x14ac:dyDescent="0.2">
      <c r="A28" s="377"/>
      <c r="B28" s="106" t="s">
        <v>385</v>
      </c>
      <c r="C28" s="91">
        <f t="shared" si="47"/>
        <v>132</v>
      </c>
      <c r="D28" s="91">
        <f t="shared" si="48"/>
        <v>15</v>
      </c>
      <c r="E28" s="91">
        <f t="shared" si="49"/>
        <v>117</v>
      </c>
      <c r="F28" s="91">
        <f>J28+N28+R28</f>
        <v>15</v>
      </c>
      <c r="G28" s="92">
        <f>K28+O28+S28</f>
        <v>117</v>
      </c>
      <c r="H28" s="91">
        <v>0</v>
      </c>
      <c r="I28" s="92">
        <v>0</v>
      </c>
      <c r="J28" s="91">
        <v>0</v>
      </c>
      <c r="K28" s="92">
        <v>0</v>
      </c>
      <c r="L28" s="91">
        <v>15</v>
      </c>
      <c r="M28" s="91">
        <v>117</v>
      </c>
      <c r="N28" s="91">
        <v>15</v>
      </c>
      <c r="O28" s="91">
        <v>117</v>
      </c>
      <c r="P28" s="91">
        <v>0</v>
      </c>
      <c r="Q28" s="91">
        <v>0</v>
      </c>
      <c r="R28" s="91">
        <v>0</v>
      </c>
      <c r="S28" s="92">
        <v>0</v>
      </c>
      <c r="T28" s="73"/>
      <c r="U28" s="377"/>
      <c r="V28" s="106" t="s">
        <v>385</v>
      </c>
      <c r="W28" s="171">
        <v>100</v>
      </c>
      <c r="X28" s="91">
        <f t="shared" si="51"/>
        <v>71</v>
      </c>
      <c r="Y28" s="171">
        <f t="shared" si="36"/>
        <v>12</v>
      </c>
      <c r="Z28" s="171">
        <f t="shared" si="37"/>
        <v>59</v>
      </c>
      <c r="AA28" s="91">
        <f t="shared" si="38"/>
        <v>12</v>
      </c>
      <c r="AB28" s="91">
        <f t="shared" si="39"/>
        <v>59</v>
      </c>
      <c r="AC28" s="171">
        <v>0</v>
      </c>
      <c r="AD28" s="172">
        <v>0</v>
      </c>
      <c r="AE28" s="172">
        <v>0</v>
      </c>
      <c r="AF28" s="172">
        <v>0</v>
      </c>
      <c r="AG28" s="171">
        <v>12</v>
      </c>
      <c r="AH28" s="171">
        <v>59</v>
      </c>
      <c r="AI28" s="171">
        <v>12</v>
      </c>
      <c r="AJ28" s="171">
        <v>59</v>
      </c>
      <c r="AK28" s="171">
        <v>0</v>
      </c>
      <c r="AL28" s="171">
        <v>0</v>
      </c>
      <c r="AM28" s="171">
        <v>0</v>
      </c>
      <c r="AN28" s="172">
        <v>0</v>
      </c>
      <c r="AO28" s="73"/>
      <c r="AP28" s="377"/>
      <c r="AQ28" s="106" t="s">
        <v>385</v>
      </c>
      <c r="AR28" s="171">
        <f t="shared" si="52"/>
        <v>60</v>
      </c>
      <c r="AS28" s="91">
        <f t="shared" si="34"/>
        <v>8</v>
      </c>
      <c r="AT28" s="91">
        <f t="shared" si="40"/>
        <v>52</v>
      </c>
      <c r="AU28" s="91">
        <v>0</v>
      </c>
      <c r="AV28" s="91">
        <v>0</v>
      </c>
      <c r="AW28" s="91">
        <v>0</v>
      </c>
      <c r="AX28" s="91">
        <v>0</v>
      </c>
      <c r="AY28" s="171">
        <v>0</v>
      </c>
      <c r="AZ28" s="172">
        <v>0</v>
      </c>
      <c r="BA28" s="171">
        <v>8</v>
      </c>
      <c r="BB28" s="171">
        <v>52</v>
      </c>
      <c r="BC28" s="171">
        <v>8</v>
      </c>
      <c r="BD28" s="171">
        <v>52</v>
      </c>
      <c r="BE28" s="171">
        <v>3</v>
      </c>
      <c r="BF28" s="171">
        <v>46</v>
      </c>
      <c r="BG28" s="171">
        <v>0</v>
      </c>
      <c r="BH28" s="171">
        <v>0</v>
      </c>
      <c r="BI28" s="171">
        <v>0</v>
      </c>
      <c r="BJ28" s="171">
        <v>0</v>
      </c>
      <c r="BK28" s="171">
        <v>0</v>
      </c>
      <c r="BL28" s="172">
        <v>0</v>
      </c>
    </row>
    <row r="29" spans="1:64" ht="21" customHeight="1" x14ac:dyDescent="0.2">
      <c r="A29" s="386"/>
      <c r="B29" s="387" t="s">
        <v>206</v>
      </c>
      <c r="C29" s="113">
        <f t="shared" si="47"/>
        <v>16</v>
      </c>
      <c r="D29" s="113">
        <f t="shared" si="48"/>
        <v>6</v>
      </c>
      <c r="E29" s="113">
        <f t="shared" si="49"/>
        <v>10</v>
      </c>
      <c r="F29" s="113">
        <f>J29+N29+R29</f>
        <v>6</v>
      </c>
      <c r="G29" s="111">
        <f>K29+O29+S29</f>
        <v>10</v>
      </c>
      <c r="H29" s="113">
        <v>0</v>
      </c>
      <c r="I29" s="111">
        <v>0</v>
      </c>
      <c r="J29" s="113">
        <v>0</v>
      </c>
      <c r="K29" s="111">
        <v>0</v>
      </c>
      <c r="L29" s="113">
        <v>6</v>
      </c>
      <c r="M29" s="113">
        <v>10</v>
      </c>
      <c r="N29" s="113">
        <v>6</v>
      </c>
      <c r="O29" s="113">
        <v>10</v>
      </c>
      <c r="P29" s="113">
        <v>0</v>
      </c>
      <c r="Q29" s="113">
        <v>0</v>
      </c>
      <c r="R29" s="113">
        <v>0</v>
      </c>
      <c r="S29" s="111">
        <v>0</v>
      </c>
      <c r="T29" s="73"/>
      <c r="U29" s="386"/>
      <c r="V29" s="387" t="s">
        <v>206</v>
      </c>
      <c r="W29" s="259">
        <v>65</v>
      </c>
      <c r="X29" s="113">
        <f t="shared" si="51"/>
        <v>7</v>
      </c>
      <c r="Y29" s="259">
        <f t="shared" si="36"/>
        <v>4</v>
      </c>
      <c r="Z29" s="259">
        <f t="shared" si="37"/>
        <v>3</v>
      </c>
      <c r="AA29" s="113">
        <f t="shared" si="38"/>
        <v>4</v>
      </c>
      <c r="AB29" s="113">
        <f t="shared" si="39"/>
        <v>3</v>
      </c>
      <c r="AC29" s="259">
        <v>0</v>
      </c>
      <c r="AD29" s="200">
        <v>0</v>
      </c>
      <c r="AE29" s="200">
        <v>0</v>
      </c>
      <c r="AF29" s="200">
        <v>0</v>
      </c>
      <c r="AG29" s="259">
        <v>4</v>
      </c>
      <c r="AH29" s="259">
        <v>3</v>
      </c>
      <c r="AI29" s="259">
        <v>4</v>
      </c>
      <c r="AJ29" s="259">
        <v>3</v>
      </c>
      <c r="AK29" s="259">
        <v>0</v>
      </c>
      <c r="AL29" s="259">
        <v>0</v>
      </c>
      <c r="AM29" s="259">
        <v>0</v>
      </c>
      <c r="AN29" s="200">
        <v>0</v>
      </c>
      <c r="AO29" s="73"/>
      <c r="AP29" s="386"/>
      <c r="AQ29" s="387" t="s">
        <v>206</v>
      </c>
      <c r="AR29" s="259">
        <f t="shared" si="52"/>
        <v>32</v>
      </c>
      <c r="AS29" s="113">
        <f t="shared" si="34"/>
        <v>13</v>
      </c>
      <c r="AT29" s="113">
        <f t="shared" si="40"/>
        <v>19</v>
      </c>
      <c r="AU29" s="113">
        <v>0</v>
      </c>
      <c r="AV29" s="113">
        <v>0</v>
      </c>
      <c r="AW29" s="113">
        <v>0</v>
      </c>
      <c r="AX29" s="113">
        <v>0</v>
      </c>
      <c r="AY29" s="259">
        <v>0</v>
      </c>
      <c r="AZ29" s="200">
        <v>0</v>
      </c>
      <c r="BA29" s="259">
        <v>13</v>
      </c>
      <c r="BB29" s="259">
        <v>19</v>
      </c>
      <c r="BC29" s="259">
        <v>13</v>
      </c>
      <c r="BD29" s="259">
        <v>19</v>
      </c>
      <c r="BE29" s="259">
        <v>13</v>
      </c>
      <c r="BF29" s="259">
        <v>19</v>
      </c>
      <c r="BG29" s="259">
        <v>0</v>
      </c>
      <c r="BH29" s="259">
        <v>0</v>
      </c>
      <c r="BI29" s="259">
        <v>0</v>
      </c>
      <c r="BJ29" s="259">
        <v>0</v>
      </c>
      <c r="BK29" s="259">
        <v>0</v>
      </c>
      <c r="BL29" s="200">
        <v>0</v>
      </c>
    </row>
    <row r="30" spans="1:64" ht="21" customHeight="1" x14ac:dyDescent="0.2">
      <c r="A30" s="540" t="s">
        <v>207</v>
      </c>
      <c r="B30" s="541"/>
      <c r="C30" s="91">
        <f t="shared" ref="C30:S30" si="70">SUM(C31:C39)</f>
        <v>213</v>
      </c>
      <c r="D30" s="91">
        <f t="shared" si="70"/>
        <v>61</v>
      </c>
      <c r="E30" s="91">
        <f t="shared" si="70"/>
        <v>152</v>
      </c>
      <c r="F30" s="91">
        <f t="shared" si="70"/>
        <v>61</v>
      </c>
      <c r="G30" s="91">
        <f t="shared" si="70"/>
        <v>152</v>
      </c>
      <c r="H30" s="91">
        <f t="shared" si="70"/>
        <v>0</v>
      </c>
      <c r="I30" s="92">
        <f t="shared" si="70"/>
        <v>0</v>
      </c>
      <c r="J30" s="91">
        <f t="shared" si="70"/>
        <v>0</v>
      </c>
      <c r="K30" s="91">
        <f t="shared" si="70"/>
        <v>0</v>
      </c>
      <c r="L30" s="91">
        <f t="shared" si="70"/>
        <v>61</v>
      </c>
      <c r="M30" s="91">
        <f t="shared" si="70"/>
        <v>152</v>
      </c>
      <c r="N30" s="91">
        <f t="shared" si="70"/>
        <v>61</v>
      </c>
      <c r="O30" s="91">
        <f t="shared" si="70"/>
        <v>152</v>
      </c>
      <c r="P30" s="91">
        <f t="shared" si="70"/>
        <v>0</v>
      </c>
      <c r="Q30" s="91">
        <f t="shared" si="70"/>
        <v>0</v>
      </c>
      <c r="R30" s="91">
        <f t="shared" si="70"/>
        <v>0</v>
      </c>
      <c r="S30" s="92">
        <f t="shared" si="70"/>
        <v>0</v>
      </c>
      <c r="T30" s="73"/>
      <c r="U30" s="540" t="s">
        <v>207</v>
      </c>
      <c r="V30" s="541"/>
      <c r="W30" s="91">
        <f>SUM(W31:W39)</f>
        <v>260</v>
      </c>
      <c r="X30" s="91">
        <f>SUM(X31:X39)</f>
        <v>117</v>
      </c>
      <c r="Y30" s="171">
        <f t="shared" si="36"/>
        <v>38</v>
      </c>
      <c r="Z30" s="171">
        <f t="shared" si="37"/>
        <v>79</v>
      </c>
      <c r="AA30" s="171">
        <f t="shared" si="38"/>
        <v>38</v>
      </c>
      <c r="AB30" s="171">
        <f t="shared" si="39"/>
        <v>79</v>
      </c>
      <c r="AC30" s="171">
        <f t="shared" ref="AC30:AN30" si="71">SUM(AC31:AC39)</f>
        <v>0</v>
      </c>
      <c r="AD30" s="172">
        <f t="shared" si="71"/>
        <v>0</v>
      </c>
      <c r="AE30" s="171">
        <f t="shared" si="71"/>
        <v>0</v>
      </c>
      <c r="AF30" s="172">
        <f t="shared" si="71"/>
        <v>0</v>
      </c>
      <c r="AG30" s="171">
        <f t="shared" si="71"/>
        <v>38</v>
      </c>
      <c r="AH30" s="171">
        <f t="shared" si="71"/>
        <v>79</v>
      </c>
      <c r="AI30" s="171">
        <f t="shared" si="71"/>
        <v>38</v>
      </c>
      <c r="AJ30" s="171">
        <f t="shared" si="71"/>
        <v>79</v>
      </c>
      <c r="AK30" s="171">
        <f t="shared" si="71"/>
        <v>0</v>
      </c>
      <c r="AL30" s="171">
        <f t="shared" si="71"/>
        <v>0</v>
      </c>
      <c r="AM30" s="171">
        <f t="shared" si="71"/>
        <v>0</v>
      </c>
      <c r="AN30" s="172">
        <f t="shared" si="71"/>
        <v>0</v>
      </c>
      <c r="AO30" s="73"/>
      <c r="AP30" s="540" t="s">
        <v>207</v>
      </c>
      <c r="AQ30" s="541"/>
      <c r="AR30" s="91">
        <f>SUM(AR31:AR39)</f>
        <v>101</v>
      </c>
      <c r="AS30" s="91">
        <f t="shared" si="34"/>
        <v>31</v>
      </c>
      <c r="AT30" s="91">
        <f>AV30+BB30+BH30</f>
        <v>70</v>
      </c>
      <c r="AU30" s="91">
        <f t="shared" ref="AU30:BL30" si="72">SUM(AU31:AU39)</f>
        <v>0</v>
      </c>
      <c r="AV30" s="91">
        <f t="shared" si="72"/>
        <v>0</v>
      </c>
      <c r="AW30" s="91">
        <f t="shared" si="72"/>
        <v>0</v>
      </c>
      <c r="AX30" s="91">
        <f t="shared" si="72"/>
        <v>0</v>
      </c>
      <c r="AY30" s="91">
        <f t="shared" si="72"/>
        <v>0</v>
      </c>
      <c r="AZ30" s="92">
        <f t="shared" si="72"/>
        <v>0</v>
      </c>
      <c r="BA30" s="91">
        <f t="shared" si="72"/>
        <v>31</v>
      </c>
      <c r="BB30" s="91">
        <f t="shared" si="72"/>
        <v>70</v>
      </c>
      <c r="BC30" s="91">
        <f t="shared" si="72"/>
        <v>31</v>
      </c>
      <c r="BD30" s="91">
        <f t="shared" si="72"/>
        <v>70</v>
      </c>
      <c r="BE30" s="91">
        <f t="shared" si="72"/>
        <v>27</v>
      </c>
      <c r="BF30" s="91">
        <f t="shared" si="72"/>
        <v>64</v>
      </c>
      <c r="BG30" s="91">
        <f t="shared" si="72"/>
        <v>0</v>
      </c>
      <c r="BH30" s="91">
        <f t="shared" si="72"/>
        <v>0</v>
      </c>
      <c r="BI30" s="91">
        <f t="shared" si="72"/>
        <v>0</v>
      </c>
      <c r="BJ30" s="91">
        <f t="shared" si="72"/>
        <v>0</v>
      </c>
      <c r="BK30" s="91">
        <f t="shared" si="72"/>
        <v>0</v>
      </c>
      <c r="BL30" s="92">
        <f t="shared" si="72"/>
        <v>0</v>
      </c>
    </row>
    <row r="31" spans="1:64" ht="21" customHeight="1" x14ac:dyDescent="0.2">
      <c r="A31" s="377"/>
      <c r="B31" s="388" t="s">
        <v>306</v>
      </c>
      <c r="C31" s="91">
        <f>D31+E31</f>
        <v>47</v>
      </c>
      <c r="D31" s="91">
        <f>H31+L31+P31</f>
        <v>8</v>
      </c>
      <c r="E31" s="91">
        <f>I31+M31+Q31</f>
        <v>39</v>
      </c>
      <c r="F31" s="91">
        <f>J31+N31+R31</f>
        <v>8</v>
      </c>
      <c r="G31" s="92">
        <f>K31+O31+S31</f>
        <v>39</v>
      </c>
      <c r="H31" s="91">
        <v>0</v>
      </c>
      <c r="I31" s="92">
        <v>0</v>
      </c>
      <c r="J31" s="91">
        <v>0</v>
      </c>
      <c r="K31" s="92">
        <v>0</v>
      </c>
      <c r="L31" s="91">
        <v>8</v>
      </c>
      <c r="M31" s="91">
        <v>39</v>
      </c>
      <c r="N31" s="91">
        <v>8</v>
      </c>
      <c r="O31" s="91">
        <v>39</v>
      </c>
      <c r="P31" s="91">
        <v>0</v>
      </c>
      <c r="Q31" s="91">
        <v>0</v>
      </c>
      <c r="R31" s="91">
        <v>0</v>
      </c>
      <c r="S31" s="92">
        <v>0</v>
      </c>
      <c r="T31" s="73"/>
      <c r="U31" s="377"/>
      <c r="V31" s="388" t="s">
        <v>306</v>
      </c>
      <c r="W31" s="91">
        <v>35</v>
      </c>
      <c r="X31" s="91">
        <f>Y31+Z31</f>
        <v>25</v>
      </c>
      <c r="Y31" s="171">
        <f t="shared" si="36"/>
        <v>6</v>
      </c>
      <c r="Z31" s="171">
        <f t="shared" si="37"/>
        <v>19</v>
      </c>
      <c r="AA31" s="91">
        <f>AE31+AI31+AM31</f>
        <v>6</v>
      </c>
      <c r="AB31" s="91">
        <f>AF31+AJ31+AN31</f>
        <v>19</v>
      </c>
      <c r="AC31" s="171">
        <v>0</v>
      </c>
      <c r="AD31" s="172">
        <v>0</v>
      </c>
      <c r="AE31" s="172">
        <v>0</v>
      </c>
      <c r="AF31" s="172">
        <v>0</v>
      </c>
      <c r="AG31" s="171">
        <v>6</v>
      </c>
      <c r="AH31" s="171">
        <v>19</v>
      </c>
      <c r="AI31" s="171">
        <v>6</v>
      </c>
      <c r="AJ31" s="171">
        <v>19</v>
      </c>
      <c r="AK31" s="171">
        <v>0</v>
      </c>
      <c r="AL31" s="171">
        <v>0</v>
      </c>
      <c r="AM31" s="171">
        <v>0</v>
      </c>
      <c r="AN31" s="172">
        <v>0</v>
      </c>
      <c r="AO31" s="73"/>
      <c r="AP31" s="377"/>
      <c r="AQ31" s="388" t="s">
        <v>306</v>
      </c>
      <c r="AR31" s="171">
        <f>AS31+AT31</f>
        <v>18</v>
      </c>
      <c r="AS31" s="91">
        <f>AU31+BA31+BG31</f>
        <v>2</v>
      </c>
      <c r="AT31" s="91">
        <f>AV31+BB31+BH31</f>
        <v>16</v>
      </c>
      <c r="AU31" s="91">
        <v>0</v>
      </c>
      <c r="AV31" s="91">
        <v>0</v>
      </c>
      <c r="AW31" s="91">
        <v>0</v>
      </c>
      <c r="AX31" s="91">
        <v>0</v>
      </c>
      <c r="AY31" s="171">
        <v>0</v>
      </c>
      <c r="AZ31" s="172">
        <v>0</v>
      </c>
      <c r="BA31" s="171">
        <v>2</v>
      </c>
      <c r="BB31" s="171">
        <v>16</v>
      </c>
      <c r="BC31" s="171">
        <v>2</v>
      </c>
      <c r="BD31" s="171">
        <v>16</v>
      </c>
      <c r="BE31" s="171">
        <v>2</v>
      </c>
      <c r="BF31" s="171">
        <v>15</v>
      </c>
      <c r="BG31" s="171">
        <v>0</v>
      </c>
      <c r="BH31" s="171">
        <v>0</v>
      </c>
      <c r="BI31" s="171">
        <v>0</v>
      </c>
      <c r="BJ31" s="171">
        <v>0</v>
      </c>
      <c r="BK31" s="171">
        <v>0</v>
      </c>
      <c r="BL31" s="172">
        <v>0</v>
      </c>
    </row>
    <row r="32" spans="1:64" ht="21" customHeight="1" x14ac:dyDescent="0.2">
      <c r="A32" s="377"/>
      <c r="B32" s="106" t="s">
        <v>372</v>
      </c>
      <c r="C32" s="91">
        <f t="shared" si="47"/>
        <v>9</v>
      </c>
      <c r="D32" s="91">
        <f t="shared" si="48"/>
        <v>3</v>
      </c>
      <c r="E32" s="91">
        <f t="shared" si="49"/>
        <v>6</v>
      </c>
      <c r="F32" s="91">
        <f t="shared" ref="F32:G39" si="73">J32+N32+R32</f>
        <v>3</v>
      </c>
      <c r="G32" s="92">
        <f t="shared" si="73"/>
        <v>6</v>
      </c>
      <c r="H32" s="91">
        <v>0</v>
      </c>
      <c r="I32" s="92">
        <v>0</v>
      </c>
      <c r="J32" s="91">
        <v>0</v>
      </c>
      <c r="K32" s="92">
        <v>0</v>
      </c>
      <c r="L32" s="91">
        <v>3</v>
      </c>
      <c r="M32" s="91">
        <v>6</v>
      </c>
      <c r="N32" s="91">
        <v>3</v>
      </c>
      <c r="O32" s="91">
        <v>6</v>
      </c>
      <c r="P32" s="91">
        <v>0</v>
      </c>
      <c r="Q32" s="91">
        <v>0</v>
      </c>
      <c r="R32" s="91">
        <v>0</v>
      </c>
      <c r="S32" s="92">
        <v>0</v>
      </c>
      <c r="T32" s="73"/>
      <c r="U32" s="377"/>
      <c r="V32" s="106" t="s">
        <v>372</v>
      </c>
      <c r="W32" s="171">
        <v>15</v>
      </c>
      <c r="X32" s="91">
        <f t="shared" si="51"/>
        <v>5</v>
      </c>
      <c r="Y32" s="171">
        <f t="shared" si="36"/>
        <v>2</v>
      </c>
      <c r="Z32" s="171">
        <f t="shared" si="37"/>
        <v>3</v>
      </c>
      <c r="AA32" s="91">
        <f t="shared" si="38"/>
        <v>2</v>
      </c>
      <c r="AB32" s="91">
        <f t="shared" si="39"/>
        <v>3</v>
      </c>
      <c r="AC32" s="171">
        <v>0</v>
      </c>
      <c r="AD32" s="172">
        <v>0</v>
      </c>
      <c r="AE32" s="172">
        <v>0</v>
      </c>
      <c r="AF32" s="172">
        <v>0</v>
      </c>
      <c r="AG32" s="171">
        <v>2</v>
      </c>
      <c r="AH32" s="171">
        <v>3</v>
      </c>
      <c r="AI32" s="171">
        <v>2</v>
      </c>
      <c r="AJ32" s="171">
        <v>3</v>
      </c>
      <c r="AK32" s="171">
        <v>0</v>
      </c>
      <c r="AL32" s="171">
        <v>0</v>
      </c>
      <c r="AM32" s="171">
        <v>0</v>
      </c>
      <c r="AN32" s="172">
        <v>0</v>
      </c>
      <c r="AO32" s="73"/>
      <c r="AP32" s="377"/>
      <c r="AQ32" s="106" t="s">
        <v>372</v>
      </c>
      <c r="AR32" s="171">
        <f t="shared" si="52"/>
        <v>5</v>
      </c>
      <c r="AS32" s="91">
        <f t="shared" si="34"/>
        <v>2</v>
      </c>
      <c r="AT32" s="91">
        <f t="shared" si="40"/>
        <v>3</v>
      </c>
      <c r="AU32" s="91">
        <v>0</v>
      </c>
      <c r="AV32" s="91">
        <v>0</v>
      </c>
      <c r="AW32" s="91">
        <v>0</v>
      </c>
      <c r="AX32" s="91">
        <v>0</v>
      </c>
      <c r="AY32" s="171">
        <v>0</v>
      </c>
      <c r="AZ32" s="172">
        <v>0</v>
      </c>
      <c r="BA32" s="171">
        <v>2</v>
      </c>
      <c r="BB32" s="171">
        <v>3</v>
      </c>
      <c r="BC32" s="171">
        <v>2</v>
      </c>
      <c r="BD32" s="171">
        <v>3</v>
      </c>
      <c r="BE32" s="171">
        <v>2</v>
      </c>
      <c r="BF32" s="171">
        <v>3</v>
      </c>
      <c r="BG32" s="171">
        <v>0</v>
      </c>
      <c r="BH32" s="171">
        <v>0</v>
      </c>
      <c r="BI32" s="171">
        <v>0</v>
      </c>
      <c r="BJ32" s="171">
        <v>0</v>
      </c>
      <c r="BK32" s="171">
        <v>0</v>
      </c>
      <c r="BL32" s="172">
        <v>0</v>
      </c>
    </row>
    <row r="33" spans="1:64" ht="21" customHeight="1" x14ac:dyDescent="0.2">
      <c r="A33" s="377"/>
      <c r="B33" s="106" t="s">
        <v>342</v>
      </c>
      <c r="C33" s="91">
        <f t="shared" ref="C33" si="74">D33+E33</f>
        <v>0</v>
      </c>
      <c r="D33" s="91">
        <f t="shared" ref="D33" si="75">H33+L33+P33</f>
        <v>0</v>
      </c>
      <c r="E33" s="91">
        <f t="shared" ref="E33" si="76">I33+M33+Q33</f>
        <v>0</v>
      </c>
      <c r="F33" s="91">
        <f t="shared" ref="F33" si="77">J33+N33+R33</f>
        <v>0</v>
      </c>
      <c r="G33" s="92">
        <f t="shared" ref="G33" si="78">K33+O33+S33</f>
        <v>0</v>
      </c>
      <c r="H33" s="91">
        <v>0</v>
      </c>
      <c r="I33" s="92">
        <v>0</v>
      </c>
      <c r="J33" s="91">
        <v>0</v>
      </c>
      <c r="K33" s="92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2">
        <v>0</v>
      </c>
      <c r="T33" s="73"/>
      <c r="U33" s="377"/>
      <c r="V33" s="106" t="s">
        <v>342</v>
      </c>
      <c r="W33" s="171">
        <v>0</v>
      </c>
      <c r="X33" s="91">
        <f t="shared" ref="X33" si="79">Y33+Z33</f>
        <v>0</v>
      </c>
      <c r="Y33" s="171">
        <f t="shared" ref="Y33" si="80">AC33+AG33+AK33</f>
        <v>0</v>
      </c>
      <c r="Z33" s="171">
        <f t="shared" ref="Z33" si="81">AD33+AH33+AL33</f>
        <v>0</v>
      </c>
      <c r="AA33" s="171">
        <f t="shared" si="38"/>
        <v>0</v>
      </c>
      <c r="AB33" s="171">
        <f t="shared" si="39"/>
        <v>0</v>
      </c>
      <c r="AC33" s="171">
        <v>0</v>
      </c>
      <c r="AD33" s="172">
        <v>0</v>
      </c>
      <c r="AE33" s="172">
        <v>0</v>
      </c>
      <c r="AF33" s="172">
        <v>0</v>
      </c>
      <c r="AG33" s="171">
        <v>0</v>
      </c>
      <c r="AH33" s="171">
        <v>0</v>
      </c>
      <c r="AI33" s="171">
        <v>0</v>
      </c>
      <c r="AJ33" s="171">
        <v>0</v>
      </c>
      <c r="AK33" s="171">
        <v>0</v>
      </c>
      <c r="AL33" s="171">
        <v>0</v>
      </c>
      <c r="AM33" s="171">
        <v>0</v>
      </c>
      <c r="AN33" s="172">
        <v>0</v>
      </c>
      <c r="AO33" s="73"/>
      <c r="AP33" s="377"/>
      <c r="AQ33" s="106" t="s">
        <v>342</v>
      </c>
      <c r="AR33" s="171">
        <f t="shared" si="52"/>
        <v>0</v>
      </c>
      <c r="AS33" s="91">
        <f t="shared" si="34"/>
        <v>0</v>
      </c>
      <c r="AT33" s="91">
        <f t="shared" si="40"/>
        <v>0</v>
      </c>
      <c r="AU33" s="91">
        <v>0</v>
      </c>
      <c r="AV33" s="91">
        <v>0</v>
      </c>
      <c r="AW33" s="91">
        <v>0</v>
      </c>
      <c r="AX33" s="91">
        <v>0</v>
      </c>
      <c r="AY33" s="171">
        <v>0</v>
      </c>
      <c r="AZ33" s="172">
        <v>0</v>
      </c>
      <c r="BA33" s="171">
        <v>0</v>
      </c>
      <c r="BB33" s="171">
        <v>0</v>
      </c>
      <c r="BC33" s="171">
        <v>0</v>
      </c>
      <c r="BD33" s="171">
        <v>0</v>
      </c>
      <c r="BE33" s="171">
        <v>0</v>
      </c>
      <c r="BF33" s="171">
        <v>0</v>
      </c>
      <c r="BG33" s="171">
        <v>0</v>
      </c>
      <c r="BH33" s="171">
        <v>0</v>
      </c>
      <c r="BI33" s="171">
        <v>0</v>
      </c>
      <c r="BJ33" s="171">
        <v>0</v>
      </c>
      <c r="BK33" s="171">
        <v>0</v>
      </c>
      <c r="BL33" s="172">
        <v>0</v>
      </c>
    </row>
    <row r="34" spans="1:64" ht="21" customHeight="1" x14ac:dyDescent="0.2">
      <c r="A34" s="377"/>
      <c r="B34" s="388" t="s">
        <v>309</v>
      </c>
      <c r="C34" s="91">
        <f t="shared" si="47"/>
        <v>0</v>
      </c>
      <c r="D34" s="91">
        <f t="shared" si="48"/>
        <v>0</v>
      </c>
      <c r="E34" s="91">
        <f t="shared" si="49"/>
        <v>0</v>
      </c>
      <c r="F34" s="91">
        <f t="shared" si="73"/>
        <v>0</v>
      </c>
      <c r="G34" s="92">
        <f t="shared" si="73"/>
        <v>0</v>
      </c>
      <c r="H34" s="91">
        <v>0</v>
      </c>
      <c r="I34" s="92">
        <v>0</v>
      </c>
      <c r="J34" s="91">
        <v>0</v>
      </c>
      <c r="K34" s="92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2">
        <v>0</v>
      </c>
      <c r="T34" s="73"/>
      <c r="U34" s="377"/>
      <c r="V34" s="388" t="s">
        <v>309</v>
      </c>
      <c r="W34" s="171">
        <v>0</v>
      </c>
      <c r="X34" s="91">
        <f t="shared" si="51"/>
        <v>0</v>
      </c>
      <c r="Y34" s="171">
        <f t="shared" si="36"/>
        <v>0</v>
      </c>
      <c r="Z34" s="171">
        <f t="shared" si="37"/>
        <v>0</v>
      </c>
      <c r="AA34" s="91">
        <f t="shared" si="38"/>
        <v>0</v>
      </c>
      <c r="AB34" s="91">
        <f t="shared" si="39"/>
        <v>0</v>
      </c>
      <c r="AC34" s="171">
        <v>0</v>
      </c>
      <c r="AD34" s="172">
        <v>0</v>
      </c>
      <c r="AE34" s="172">
        <v>0</v>
      </c>
      <c r="AF34" s="172">
        <v>0</v>
      </c>
      <c r="AG34" s="171">
        <v>0</v>
      </c>
      <c r="AH34" s="171">
        <v>0</v>
      </c>
      <c r="AI34" s="171">
        <v>0</v>
      </c>
      <c r="AJ34" s="171">
        <v>0</v>
      </c>
      <c r="AK34" s="171">
        <v>0</v>
      </c>
      <c r="AL34" s="171">
        <v>0</v>
      </c>
      <c r="AM34" s="171">
        <v>0</v>
      </c>
      <c r="AN34" s="172">
        <v>0</v>
      </c>
      <c r="AO34" s="73"/>
      <c r="AP34" s="377"/>
      <c r="AQ34" s="388" t="s">
        <v>309</v>
      </c>
      <c r="AR34" s="171">
        <f t="shared" si="52"/>
        <v>0</v>
      </c>
      <c r="AS34" s="91">
        <f t="shared" si="34"/>
        <v>0</v>
      </c>
      <c r="AT34" s="91">
        <f t="shared" si="40"/>
        <v>0</v>
      </c>
      <c r="AU34" s="91">
        <v>0</v>
      </c>
      <c r="AV34" s="91">
        <v>0</v>
      </c>
      <c r="AW34" s="91">
        <v>0</v>
      </c>
      <c r="AX34" s="91">
        <v>0</v>
      </c>
      <c r="AY34" s="171">
        <v>0</v>
      </c>
      <c r="AZ34" s="172">
        <v>0</v>
      </c>
      <c r="BA34" s="171">
        <v>0</v>
      </c>
      <c r="BB34" s="171">
        <v>0</v>
      </c>
      <c r="BC34" s="171">
        <v>0</v>
      </c>
      <c r="BD34" s="171">
        <v>0</v>
      </c>
      <c r="BE34" s="171">
        <v>0</v>
      </c>
      <c r="BF34" s="171">
        <v>0</v>
      </c>
      <c r="BG34" s="171">
        <v>0</v>
      </c>
      <c r="BH34" s="171">
        <v>0</v>
      </c>
      <c r="BI34" s="171">
        <v>0</v>
      </c>
      <c r="BJ34" s="171">
        <v>0</v>
      </c>
      <c r="BK34" s="171">
        <v>0</v>
      </c>
      <c r="BL34" s="172">
        <v>0</v>
      </c>
    </row>
    <row r="35" spans="1:64" ht="21" customHeight="1" x14ac:dyDescent="0.2">
      <c r="A35" s="377"/>
      <c r="B35" s="388" t="s">
        <v>310</v>
      </c>
      <c r="C35" s="91">
        <f t="shared" si="47"/>
        <v>0</v>
      </c>
      <c r="D35" s="91">
        <f t="shared" si="48"/>
        <v>0</v>
      </c>
      <c r="E35" s="91">
        <f t="shared" si="49"/>
        <v>0</v>
      </c>
      <c r="F35" s="91">
        <f t="shared" si="73"/>
        <v>0</v>
      </c>
      <c r="G35" s="92">
        <f t="shared" si="73"/>
        <v>0</v>
      </c>
      <c r="H35" s="91">
        <v>0</v>
      </c>
      <c r="I35" s="92">
        <v>0</v>
      </c>
      <c r="J35" s="91">
        <v>0</v>
      </c>
      <c r="K35" s="92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2">
        <v>0</v>
      </c>
      <c r="T35" s="73"/>
      <c r="U35" s="377"/>
      <c r="V35" s="388" t="s">
        <v>310</v>
      </c>
      <c r="W35" s="171">
        <v>10</v>
      </c>
      <c r="X35" s="91">
        <f t="shared" si="51"/>
        <v>0</v>
      </c>
      <c r="Y35" s="171">
        <f t="shared" si="36"/>
        <v>0</v>
      </c>
      <c r="Z35" s="171">
        <f t="shared" si="37"/>
        <v>0</v>
      </c>
      <c r="AA35" s="91">
        <f t="shared" si="38"/>
        <v>0</v>
      </c>
      <c r="AB35" s="91">
        <f t="shared" si="39"/>
        <v>0</v>
      </c>
      <c r="AC35" s="171">
        <v>0</v>
      </c>
      <c r="AD35" s="172">
        <v>0</v>
      </c>
      <c r="AE35" s="172">
        <v>0</v>
      </c>
      <c r="AF35" s="172">
        <v>0</v>
      </c>
      <c r="AG35" s="171">
        <v>0</v>
      </c>
      <c r="AH35" s="171">
        <v>0</v>
      </c>
      <c r="AI35" s="171">
        <v>0</v>
      </c>
      <c r="AJ35" s="171">
        <v>0</v>
      </c>
      <c r="AK35" s="171">
        <v>0</v>
      </c>
      <c r="AL35" s="171">
        <v>0</v>
      </c>
      <c r="AM35" s="171">
        <v>0</v>
      </c>
      <c r="AN35" s="172">
        <v>0</v>
      </c>
      <c r="AO35" s="73"/>
      <c r="AP35" s="377"/>
      <c r="AQ35" s="388" t="s">
        <v>310</v>
      </c>
      <c r="AR35" s="171">
        <f t="shared" si="52"/>
        <v>0</v>
      </c>
      <c r="AS35" s="91">
        <f t="shared" si="34"/>
        <v>0</v>
      </c>
      <c r="AT35" s="91">
        <f t="shared" si="40"/>
        <v>0</v>
      </c>
      <c r="AU35" s="91">
        <v>0</v>
      </c>
      <c r="AV35" s="91">
        <v>0</v>
      </c>
      <c r="AW35" s="91">
        <v>0</v>
      </c>
      <c r="AX35" s="91">
        <v>0</v>
      </c>
      <c r="AY35" s="171">
        <v>0</v>
      </c>
      <c r="AZ35" s="172">
        <v>0</v>
      </c>
      <c r="BA35" s="171">
        <v>0</v>
      </c>
      <c r="BB35" s="171">
        <v>0</v>
      </c>
      <c r="BC35" s="171">
        <v>0</v>
      </c>
      <c r="BD35" s="171">
        <v>0</v>
      </c>
      <c r="BE35" s="171">
        <v>0</v>
      </c>
      <c r="BF35" s="171">
        <v>0</v>
      </c>
      <c r="BG35" s="171">
        <v>0</v>
      </c>
      <c r="BH35" s="171">
        <v>0</v>
      </c>
      <c r="BI35" s="171">
        <v>0</v>
      </c>
      <c r="BJ35" s="171">
        <v>0</v>
      </c>
      <c r="BK35" s="171">
        <v>0</v>
      </c>
      <c r="BL35" s="172">
        <v>0</v>
      </c>
    </row>
    <row r="36" spans="1:64" ht="21" customHeight="1" x14ac:dyDescent="0.2">
      <c r="A36" s="377"/>
      <c r="B36" s="388" t="s">
        <v>307</v>
      </c>
      <c r="C36" s="91">
        <f>D36+E36</f>
        <v>0</v>
      </c>
      <c r="D36" s="91">
        <f>H36+L36+P36</f>
        <v>0</v>
      </c>
      <c r="E36" s="91">
        <f>I36+M36+Q36</f>
        <v>0</v>
      </c>
      <c r="F36" s="91">
        <f>J36+N36+R36</f>
        <v>0</v>
      </c>
      <c r="G36" s="92">
        <f>K36+O36+S36</f>
        <v>0</v>
      </c>
      <c r="H36" s="91">
        <v>0</v>
      </c>
      <c r="I36" s="92">
        <v>0</v>
      </c>
      <c r="J36" s="91">
        <v>0</v>
      </c>
      <c r="K36" s="92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2">
        <v>0</v>
      </c>
      <c r="T36" s="73"/>
      <c r="U36" s="377"/>
      <c r="V36" s="388" t="s">
        <v>307</v>
      </c>
      <c r="W36" s="171">
        <v>0</v>
      </c>
      <c r="X36" s="91">
        <f>Y36+Z36</f>
        <v>0</v>
      </c>
      <c r="Y36" s="171">
        <f t="shared" si="36"/>
        <v>0</v>
      </c>
      <c r="Z36" s="171">
        <f t="shared" si="37"/>
        <v>0</v>
      </c>
      <c r="AA36" s="91">
        <f>AE36+AI36+AM36</f>
        <v>0</v>
      </c>
      <c r="AB36" s="91">
        <f>AF36+AJ36+AN36</f>
        <v>0</v>
      </c>
      <c r="AC36" s="171">
        <v>0</v>
      </c>
      <c r="AD36" s="172">
        <v>0</v>
      </c>
      <c r="AE36" s="172">
        <v>0</v>
      </c>
      <c r="AF36" s="172">
        <v>0</v>
      </c>
      <c r="AG36" s="171">
        <v>0</v>
      </c>
      <c r="AH36" s="171">
        <v>0</v>
      </c>
      <c r="AI36" s="171">
        <v>0</v>
      </c>
      <c r="AJ36" s="171">
        <v>0</v>
      </c>
      <c r="AK36" s="171">
        <v>0</v>
      </c>
      <c r="AL36" s="171">
        <v>0</v>
      </c>
      <c r="AM36" s="171">
        <v>0</v>
      </c>
      <c r="AN36" s="172">
        <v>0</v>
      </c>
      <c r="AO36" s="73"/>
      <c r="AP36" s="377"/>
      <c r="AQ36" s="388" t="s">
        <v>307</v>
      </c>
      <c r="AR36" s="171">
        <f>AS36+AT36</f>
        <v>0</v>
      </c>
      <c r="AS36" s="91">
        <f>AU36+BA36+BG36</f>
        <v>0</v>
      </c>
      <c r="AT36" s="91">
        <f>AV36+BB36+BH36</f>
        <v>0</v>
      </c>
      <c r="AU36" s="91">
        <v>0</v>
      </c>
      <c r="AV36" s="91">
        <v>0</v>
      </c>
      <c r="AW36" s="91">
        <v>0</v>
      </c>
      <c r="AX36" s="91">
        <v>0</v>
      </c>
      <c r="AY36" s="171">
        <v>0</v>
      </c>
      <c r="AZ36" s="172">
        <v>0</v>
      </c>
      <c r="BA36" s="171">
        <v>0</v>
      </c>
      <c r="BB36" s="171">
        <v>0</v>
      </c>
      <c r="BC36" s="171">
        <v>0</v>
      </c>
      <c r="BD36" s="171">
        <v>0</v>
      </c>
      <c r="BE36" s="171">
        <v>0</v>
      </c>
      <c r="BF36" s="171">
        <v>0</v>
      </c>
      <c r="BG36" s="171">
        <v>0</v>
      </c>
      <c r="BH36" s="171">
        <v>0</v>
      </c>
      <c r="BI36" s="171">
        <v>0</v>
      </c>
      <c r="BJ36" s="171">
        <v>0</v>
      </c>
      <c r="BK36" s="171">
        <v>0</v>
      </c>
      <c r="BL36" s="172">
        <v>0</v>
      </c>
    </row>
    <row r="37" spans="1:64" ht="21" customHeight="1" x14ac:dyDescent="0.2">
      <c r="A37" s="377"/>
      <c r="B37" s="388" t="s">
        <v>208</v>
      </c>
      <c r="C37" s="91">
        <f t="shared" si="47"/>
        <v>52</v>
      </c>
      <c r="D37" s="91">
        <f t="shared" si="48"/>
        <v>34</v>
      </c>
      <c r="E37" s="91">
        <f t="shared" si="49"/>
        <v>18</v>
      </c>
      <c r="F37" s="91">
        <f t="shared" si="73"/>
        <v>34</v>
      </c>
      <c r="G37" s="92">
        <f t="shared" si="73"/>
        <v>18</v>
      </c>
      <c r="H37" s="91">
        <v>0</v>
      </c>
      <c r="I37" s="92">
        <v>0</v>
      </c>
      <c r="J37" s="91">
        <v>0</v>
      </c>
      <c r="K37" s="92">
        <v>0</v>
      </c>
      <c r="L37" s="91">
        <v>34</v>
      </c>
      <c r="M37" s="91">
        <v>18</v>
      </c>
      <c r="N37" s="91">
        <v>34</v>
      </c>
      <c r="O37" s="91">
        <v>18</v>
      </c>
      <c r="P37" s="91">
        <v>0</v>
      </c>
      <c r="Q37" s="91">
        <v>0</v>
      </c>
      <c r="R37" s="91">
        <v>0</v>
      </c>
      <c r="S37" s="92">
        <v>0</v>
      </c>
      <c r="T37" s="73"/>
      <c r="U37" s="377"/>
      <c r="V37" s="388" t="s">
        <v>208</v>
      </c>
      <c r="W37" s="171">
        <v>70</v>
      </c>
      <c r="X37" s="91">
        <f t="shared" si="51"/>
        <v>29</v>
      </c>
      <c r="Y37" s="171">
        <f t="shared" si="36"/>
        <v>20</v>
      </c>
      <c r="Z37" s="171">
        <f t="shared" si="37"/>
        <v>9</v>
      </c>
      <c r="AA37" s="91">
        <f t="shared" si="38"/>
        <v>20</v>
      </c>
      <c r="AB37" s="91">
        <f t="shared" si="39"/>
        <v>9</v>
      </c>
      <c r="AC37" s="171">
        <v>0</v>
      </c>
      <c r="AD37" s="172">
        <v>0</v>
      </c>
      <c r="AE37" s="172">
        <v>0</v>
      </c>
      <c r="AF37" s="172">
        <v>0</v>
      </c>
      <c r="AG37" s="171">
        <v>20</v>
      </c>
      <c r="AH37" s="171">
        <v>9</v>
      </c>
      <c r="AI37" s="171">
        <v>20</v>
      </c>
      <c r="AJ37" s="171">
        <v>9</v>
      </c>
      <c r="AK37" s="171">
        <v>0</v>
      </c>
      <c r="AL37" s="171">
        <v>0</v>
      </c>
      <c r="AM37" s="171">
        <v>0</v>
      </c>
      <c r="AN37" s="172">
        <v>0</v>
      </c>
      <c r="AO37" s="73"/>
      <c r="AP37" s="377"/>
      <c r="AQ37" s="388" t="s">
        <v>208</v>
      </c>
      <c r="AR37" s="171">
        <f t="shared" si="52"/>
        <v>16</v>
      </c>
      <c r="AS37" s="91">
        <f t="shared" si="34"/>
        <v>11</v>
      </c>
      <c r="AT37" s="91">
        <f t="shared" si="40"/>
        <v>5</v>
      </c>
      <c r="AU37" s="91">
        <v>0</v>
      </c>
      <c r="AV37" s="91">
        <v>0</v>
      </c>
      <c r="AW37" s="91">
        <v>0</v>
      </c>
      <c r="AX37" s="91">
        <v>0</v>
      </c>
      <c r="AY37" s="171">
        <v>0</v>
      </c>
      <c r="AZ37" s="172">
        <v>0</v>
      </c>
      <c r="BA37" s="171">
        <v>11</v>
      </c>
      <c r="BB37" s="171">
        <v>5</v>
      </c>
      <c r="BC37" s="171">
        <v>11</v>
      </c>
      <c r="BD37" s="171">
        <v>5</v>
      </c>
      <c r="BE37" s="171">
        <v>11</v>
      </c>
      <c r="BF37" s="171">
        <v>5</v>
      </c>
      <c r="BG37" s="171">
        <v>0</v>
      </c>
      <c r="BH37" s="171">
        <v>0</v>
      </c>
      <c r="BI37" s="171">
        <v>0</v>
      </c>
      <c r="BJ37" s="171">
        <v>0</v>
      </c>
      <c r="BK37" s="171">
        <v>0</v>
      </c>
      <c r="BL37" s="172">
        <v>0</v>
      </c>
    </row>
    <row r="38" spans="1:64" ht="21" customHeight="1" x14ac:dyDescent="0.2">
      <c r="A38" s="377"/>
      <c r="B38" s="388" t="s">
        <v>209</v>
      </c>
      <c r="C38" s="91">
        <f t="shared" si="47"/>
        <v>46</v>
      </c>
      <c r="D38" s="91">
        <f t="shared" si="48"/>
        <v>1</v>
      </c>
      <c r="E38" s="91">
        <f t="shared" si="49"/>
        <v>45</v>
      </c>
      <c r="F38" s="91">
        <f t="shared" si="73"/>
        <v>1</v>
      </c>
      <c r="G38" s="92">
        <f t="shared" si="73"/>
        <v>45</v>
      </c>
      <c r="H38" s="91">
        <v>0</v>
      </c>
      <c r="I38" s="92">
        <v>0</v>
      </c>
      <c r="J38" s="91">
        <v>0</v>
      </c>
      <c r="K38" s="92">
        <v>0</v>
      </c>
      <c r="L38" s="91">
        <v>1</v>
      </c>
      <c r="M38" s="91">
        <v>45</v>
      </c>
      <c r="N38" s="91">
        <v>1</v>
      </c>
      <c r="O38" s="91">
        <v>45</v>
      </c>
      <c r="P38" s="91">
        <v>0</v>
      </c>
      <c r="Q38" s="91">
        <v>0</v>
      </c>
      <c r="R38" s="91">
        <v>0</v>
      </c>
      <c r="S38" s="92">
        <v>0</v>
      </c>
      <c r="T38" s="73"/>
      <c r="U38" s="377"/>
      <c r="V38" s="388" t="s">
        <v>209</v>
      </c>
      <c r="W38" s="171">
        <v>90</v>
      </c>
      <c r="X38" s="91">
        <f t="shared" si="51"/>
        <v>24</v>
      </c>
      <c r="Y38" s="171">
        <f t="shared" si="36"/>
        <v>1</v>
      </c>
      <c r="Z38" s="171">
        <f t="shared" si="37"/>
        <v>23</v>
      </c>
      <c r="AA38" s="91">
        <f t="shared" si="38"/>
        <v>1</v>
      </c>
      <c r="AB38" s="91">
        <f t="shared" si="39"/>
        <v>23</v>
      </c>
      <c r="AC38" s="171">
        <v>0</v>
      </c>
      <c r="AD38" s="172">
        <v>0</v>
      </c>
      <c r="AE38" s="172">
        <v>0</v>
      </c>
      <c r="AF38" s="172">
        <v>0</v>
      </c>
      <c r="AG38" s="171">
        <v>1</v>
      </c>
      <c r="AH38" s="171">
        <v>23</v>
      </c>
      <c r="AI38" s="171">
        <v>1</v>
      </c>
      <c r="AJ38" s="171">
        <v>23</v>
      </c>
      <c r="AK38" s="171">
        <v>0</v>
      </c>
      <c r="AL38" s="171">
        <v>0</v>
      </c>
      <c r="AM38" s="171">
        <v>0</v>
      </c>
      <c r="AN38" s="172">
        <v>0</v>
      </c>
      <c r="AO38" s="73"/>
      <c r="AP38" s="377"/>
      <c r="AQ38" s="388" t="s">
        <v>209</v>
      </c>
      <c r="AR38" s="171">
        <f t="shared" si="52"/>
        <v>33</v>
      </c>
      <c r="AS38" s="91">
        <f t="shared" si="34"/>
        <v>4</v>
      </c>
      <c r="AT38" s="91">
        <f t="shared" si="40"/>
        <v>29</v>
      </c>
      <c r="AU38" s="91">
        <v>0</v>
      </c>
      <c r="AV38" s="91">
        <v>0</v>
      </c>
      <c r="AW38" s="91">
        <v>0</v>
      </c>
      <c r="AX38" s="91">
        <v>0</v>
      </c>
      <c r="AY38" s="171">
        <v>0</v>
      </c>
      <c r="AZ38" s="172">
        <v>0</v>
      </c>
      <c r="BA38" s="171">
        <v>4</v>
      </c>
      <c r="BB38" s="171">
        <v>29</v>
      </c>
      <c r="BC38" s="171">
        <v>4</v>
      </c>
      <c r="BD38" s="171">
        <v>29</v>
      </c>
      <c r="BE38" s="171">
        <v>1</v>
      </c>
      <c r="BF38" s="171">
        <v>25</v>
      </c>
      <c r="BG38" s="171">
        <v>0</v>
      </c>
      <c r="BH38" s="171">
        <v>0</v>
      </c>
      <c r="BI38" s="171">
        <v>0</v>
      </c>
      <c r="BJ38" s="171">
        <v>0</v>
      </c>
      <c r="BK38" s="171">
        <v>0</v>
      </c>
      <c r="BL38" s="172">
        <v>0</v>
      </c>
    </row>
    <row r="39" spans="1:64" ht="21" customHeight="1" x14ac:dyDescent="0.2">
      <c r="A39" s="386"/>
      <c r="B39" s="387" t="s">
        <v>136</v>
      </c>
      <c r="C39" s="113">
        <f t="shared" si="47"/>
        <v>59</v>
      </c>
      <c r="D39" s="113">
        <f t="shared" si="48"/>
        <v>15</v>
      </c>
      <c r="E39" s="113">
        <f t="shared" si="49"/>
        <v>44</v>
      </c>
      <c r="F39" s="113">
        <f t="shared" si="73"/>
        <v>15</v>
      </c>
      <c r="G39" s="111">
        <f t="shared" si="73"/>
        <v>44</v>
      </c>
      <c r="H39" s="113">
        <v>0</v>
      </c>
      <c r="I39" s="111">
        <v>0</v>
      </c>
      <c r="J39" s="113">
        <v>0</v>
      </c>
      <c r="K39" s="111">
        <v>0</v>
      </c>
      <c r="L39" s="113">
        <v>15</v>
      </c>
      <c r="M39" s="113">
        <v>44</v>
      </c>
      <c r="N39" s="113">
        <v>15</v>
      </c>
      <c r="O39" s="113">
        <v>44</v>
      </c>
      <c r="P39" s="113">
        <v>0</v>
      </c>
      <c r="Q39" s="113">
        <v>0</v>
      </c>
      <c r="R39" s="113">
        <v>0</v>
      </c>
      <c r="S39" s="111">
        <v>0</v>
      </c>
      <c r="T39" s="73"/>
      <c r="U39" s="386"/>
      <c r="V39" s="387" t="s">
        <v>136</v>
      </c>
      <c r="W39" s="259">
        <v>40</v>
      </c>
      <c r="X39" s="113">
        <f t="shared" si="51"/>
        <v>34</v>
      </c>
      <c r="Y39" s="259">
        <f t="shared" si="36"/>
        <v>9</v>
      </c>
      <c r="Z39" s="259">
        <f t="shared" si="37"/>
        <v>25</v>
      </c>
      <c r="AA39" s="113">
        <f t="shared" si="38"/>
        <v>9</v>
      </c>
      <c r="AB39" s="113">
        <f t="shared" si="39"/>
        <v>25</v>
      </c>
      <c r="AC39" s="259">
        <v>0</v>
      </c>
      <c r="AD39" s="200">
        <v>0</v>
      </c>
      <c r="AE39" s="200">
        <v>0</v>
      </c>
      <c r="AF39" s="200">
        <v>0</v>
      </c>
      <c r="AG39" s="259">
        <v>9</v>
      </c>
      <c r="AH39" s="259">
        <v>25</v>
      </c>
      <c r="AI39" s="259">
        <v>9</v>
      </c>
      <c r="AJ39" s="259">
        <v>25</v>
      </c>
      <c r="AK39" s="259">
        <v>0</v>
      </c>
      <c r="AL39" s="259">
        <v>0</v>
      </c>
      <c r="AM39" s="259">
        <v>0</v>
      </c>
      <c r="AN39" s="200">
        <v>0</v>
      </c>
      <c r="AO39" s="73"/>
      <c r="AP39" s="386"/>
      <c r="AQ39" s="387" t="s">
        <v>136</v>
      </c>
      <c r="AR39" s="259">
        <f t="shared" si="52"/>
        <v>29</v>
      </c>
      <c r="AS39" s="113">
        <f t="shared" si="34"/>
        <v>12</v>
      </c>
      <c r="AT39" s="113">
        <f t="shared" si="40"/>
        <v>17</v>
      </c>
      <c r="AU39" s="113">
        <v>0</v>
      </c>
      <c r="AV39" s="113">
        <v>0</v>
      </c>
      <c r="AW39" s="113">
        <v>0</v>
      </c>
      <c r="AX39" s="113">
        <v>0</v>
      </c>
      <c r="AY39" s="259">
        <v>0</v>
      </c>
      <c r="AZ39" s="200">
        <v>0</v>
      </c>
      <c r="BA39" s="259">
        <v>12</v>
      </c>
      <c r="BB39" s="259">
        <v>17</v>
      </c>
      <c r="BC39" s="259">
        <v>12</v>
      </c>
      <c r="BD39" s="259">
        <v>17</v>
      </c>
      <c r="BE39" s="259">
        <v>11</v>
      </c>
      <c r="BF39" s="259">
        <v>16</v>
      </c>
      <c r="BG39" s="259">
        <v>0</v>
      </c>
      <c r="BH39" s="259">
        <v>0</v>
      </c>
      <c r="BI39" s="259">
        <v>0</v>
      </c>
      <c r="BJ39" s="259">
        <v>0</v>
      </c>
      <c r="BK39" s="259">
        <v>0</v>
      </c>
      <c r="BL39" s="200">
        <v>0</v>
      </c>
    </row>
    <row r="40" spans="1:64" ht="21" customHeight="1" x14ac:dyDescent="0.2">
      <c r="A40" s="540" t="s">
        <v>210</v>
      </c>
      <c r="B40" s="541"/>
      <c r="C40" s="91">
        <f t="shared" ref="C40:S40" si="82">SUM(C41:C43)</f>
        <v>29</v>
      </c>
      <c r="D40" s="91">
        <f t="shared" si="82"/>
        <v>5</v>
      </c>
      <c r="E40" s="91">
        <f t="shared" si="82"/>
        <v>24</v>
      </c>
      <c r="F40" s="91">
        <f t="shared" si="82"/>
        <v>5</v>
      </c>
      <c r="G40" s="92">
        <f t="shared" si="82"/>
        <v>24</v>
      </c>
      <c r="H40" s="91">
        <f t="shared" si="82"/>
        <v>0</v>
      </c>
      <c r="I40" s="92">
        <f t="shared" si="82"/>
        <v>0</v>
      </c>
      <c r="J40" s="91">
        <f t="shared" si="82"/>
        <v>0</v>
      </c>
      <c r="K40" s="91">
        <f t="shared" si="82"/>
        <v>0</v>
      </c>
      <c r="L40" s="91">
        <f t="shared" si="82"/>
        <v>5</v>
      </c>
      <c r="M40" s="91">
        <f t="shared" si="82"/>
        <v>24</v>
      </c>
      <c r="N40" s="91">
        <f t="shared" si="82"/>
        <v>5</v>
      </c>
      <c r="O40" s="91">
        <f t="shared" si="82"/>
        <v>24</v>
      </c>
      <c r="P40" s="91">
        <f t="shared" si="82"/>
        <v>0</v>
      </c>
      <c r="Q40" s="91">
        <f t="shared" si="82"/>
        <v>0</v>
      </c>
      <c r="R40" s="91">
        <f t="shared" si="82"/>
        <v>0</v>
      </c>
      <c r="S40" s="92">
        <f t="shared" si="82"/>
        <v>0</v>
      </c>
      <c r="T40" s="73"/>
      <c r="U40" s="540" t="s">
        <v>210</v>
      </c>
      <c r="V40" s="541"/>
      <c r="W40" s="91">
        <f>SUM(W41:W43)</f>
        <v>160</v>
      </c>
      <c r="X40" s="91">
        <f>SUM(X41:X43)</f>
        <v>17</v>
      </c>
      <c r="Y40" s="171">
        <f t="shared" si="36"/>
        <v>4</v>
      </c>
      <c r="Z40" s="171">
        <f t="shared" si="37"/>
        <v>13</v>
      </c>
      <c r="AA40" s="171">
        <f>AE40+AI40+AM40</f>
        <v>4</v>
      </c>
      <c r="AB40" s="171">
        <f t="shared" si="39"/>
        <v>13</v>
      </c>
      <c r="AC40" s="171">
        <f t="shared" ref="AC40:AN40" si="83">SUM(AC41:AC43)</f>
        <v>0</v>
      </c>
      <c r="AD40" s="172">
        <f t="shared" si="83"/>
        <v>0</v>
      </c>
      <c r="AE40" s="172">
        <f t="shared" si="83"/>
        <v>0</v>
      </c>
      <c r="AF40" s="172">
        <f t="shared" si="83"/>
        <v>0</v>
      </c>
      <c r="AG40" s="171">
        <f t="shared" si="83"/>
        <v>4</v>
      </c>
      <c r="AH40" s="171">
        <f t="shared" si="83"/>
        <v>13</v>
      </c>
      <c r="AI40" s="171">
        <f t="shared" si="83"/>
        <v>4</v>
      </c>
      <c r="AJ40" s="171">
        <f t="shared" si="83"/>
        <v>13</v>
      </c>
      <c r="AK40" s="171">
        <f t="shared" si="83"/>
        <v>0</v>
      </c>
      <c r="AL40" s="171">
        <f t="shared" si="83"/>
        <v>0</v>
      </c>
      <c r="AM40" s="171">
        <f t="shared" si="83"/>
        <v>0</v>
      </c>
      <c r="AN40" s="172">
        <f t="shared" si="83"/>
        <v>0</v>
      </c>
      <c r="AO40" s="73"/>
      <c r="AP40" s="540" t="s">
        <v>210</v>
      </c>
      <c r="AQ40" s="541"/>
      <c r="AR40" s="91">
        <f>SUM(AR41:AR43)</f>
        <v>13</v>
      </c>
      <c r="AS40" s="91">
        <f>AU40+BA40+BG40</f>
        <v>0</v>
      </c>
      <c r="AT40" s="91">
        <f t="shared" si="40"/>
        <v>13</v>
      </c>
      <c r="AU40" s="171">
        <f>SUM(AU41:AU43)</f>
        <v>0</v>
      </c>
      <c r="AV40" s="171">
        <v>0</v>
      </c>
      <c r="AW40" s="171">
        <f t="shared" ref="AW40:BL40" si="84">SUM(AW41:AW43)</f>
        <v>0</v>
      </c>
      <c r="AX40" s="171">
        <f t="shared" si="84"/>
        <v>0</v>
      </c>
      <c r="AY40" s="171">
        <f t="shared" si="84"/>
        <v>0</v>
      </c>
      <c r="AZ40" s="172">
        <f t="shared" si="84"/>
        <v>0</v>
      </c>
      <c r="BA40" s="171">
        <f t="shared" si="84"/>
        <v>0</v>
      </c>
      <c r="BB40" s="171">
        <f t="shared" si="84"/>
        <v>13</v>
      </c>
      <c r="BC40" s="171">
        <f t="shared" si="84"/>
        <v>0</v>
      </c>
      <c r="BD40" s="171">
        <f t="shared" si="84"/>
        <v>13</v>
      </c>
      <c r="BE40" s="171">
        <f t="shared" si="84"/>
        <v>0</v>
      </c>
      <c r="BF40" s="171">
        <f t="shared" si="84"/>
        <v>5</v>
      </c>
      <c r="BG40" s="171">
        <f t="shared" si="84"/>
        <v>0</v>
      </c>
      <c r="BH40" s="171">
        <f t="shared" si="84"/>
        <v>0</v>
      </c>
      <c r="BI40" s="171">
        <f t="shared" si="84"/>
        <v>0</v>
      </c>
      <c r="BJ40" s="171">
        <f t="shared" si="84"/>
        <v>0</v>
      </c>
      <c r="BK40" s="171">
        <f t="shared" si="84"/>
        <v>0</v>
      </c>
      <c r="BL40" s="172">
        <f t="shared" si="84"/>
        <v>0</v>
      </c>
    </row>
    <row r="41" spans="1:64" ht="21" customHeight="1" x14ac:dyDescent="0.2">
      <c r="A41" s="377"/>
      <c r="B41" s="388" t="s">
        <v>145</v>
      </c>
      <c r="C41" s="91">
        <f t="shared" si="47"/>
        <v>0</v>
      </c>
      <c r="D41" s="91">
        <f t="shared" si="48"/>
        <v>0</v>
      </c>
      <c r="E41" s="91">
        <f t="shared" si="49"/>
        <v>0</v>
      </c>
      <c r="F41" s="91">
        <f t="shared" ref="F41:G43" si="85">J41+N41+R41</f>
        <v>0</v>
      </c>
      <c r="G41" s="92">
        <f t="shared" si="85"/>
        <v>0</v>
      </c>
      <c r="H41" s="91">
        <v>0</v>
      </c>
      <c r="I41" s="92">
        <v>0</v>
      </c>
      <c r="J41" s="91">
        <v>0</v>
      </c>
      <c r="K41" s="92">
        <v>0</v>
      </c>
      <c r="L41" s="91">
        <v>0</v>
      </c>
      <c r="M41" s="91">
        <v>0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92">
        <v>0</v>
      </c>
      <c r="T41" s="73"/>
      <c r="U41" s="377"/>
      <c r="V41" s="388" t="s">
        <v>145</v>
      </c>
      <c r="W41" s="171">
        <v>0</v>
      </c>
      <c r="X41" s="91">
        <f t="shared" si="51"/>
        <v>0</v>
      </c>
      <c r="Y41" s="171">
        <f t="shared" si="36"/>
        <v>0</v>
      </c>
      <c r="Z41" s="171">
        <f t="shared" si="37"/>
        <v>0</v>
      </c>
      <c r="AA41" s="91">
        <f t="shared" si="38"/>
        <v>0</v>
      </c>
      <c r="AB41" s="91">
        <f t="shared" si="39"/>
        <v>0</v>
      </c>
      <c r="AC41" s="171">
        <v>0</v>
      </c>
      <c r="AD41" s="172">
        <v>0</v>
      </c>
      <c r="AE41" s="172">
        <v>0</v>
      </c>
      <c r="AF41" s="172">
        <v>0</v>
      </c>
      <c r="AG41" s="171">
        <v>0</v>
      </c>
      <c r="AH41" s="171">
        <v>0</v>
      </c>
      <c r="AI41" s="171">
        <v>0</v>
      </c>
      <c r="AJ41" s="171">
        <v>0</v>
      </c>
      <c r="AK41" s="171">
        <v>0</v>
      </c>
      <c r="AL41" s="171">
        <v>0</v>
      </c>
      <c r="AM41" s="171">
        <v>0</v>
      </c>
      <c r="AN41" s="172">
        <v>0</v>
      </c>
      <c r="AO41" s="73"/>
      <c r="AP41" s="377"/>
      <c r="AQ41" s="388" t="s">
        <v>145</v>
      </c>
      <c r="AR41" s="171">
        <f t="shared" si="52"/>
        <v>0</v>
      </c>
      <c r="AS41" s="91">
        <f t="shared" si="34"/>
        <v>0</v>
      </c>
      <c r="AT41" s="91">
        <f t="shared" si="40"/>
        <v>0</v>
      </c>
      <c r="AU41" s="171">
        <v>0</v>
      </c>
      <c r="AV41" s="91">
        <v>0</v>
      </c>
      <c r="AW41" s="171">
        <v>0</v>
      </c>
      <c r="AX41" s="91">
        <v>0</v>
      </c>
      <c r="AY41" s="171">
        <v>0</v>
      </c>
      <c r="AZ41" s="172">
        <v>0</v>
      </c>
      <c r="BA41" s="171">
        <v>0</v>
      </c>
      <c r="BB41" s="91">
        <v>0</v>
      </c>
      <c r="BC41" s="171">
        <v>0</v>
      </c>
      <c r="BD41" s="91">
        <v>0</v>
      </c>
      <c r="BE41" s="171">
        <v>0</v>
      </c>
      <c r="BF41" s="91">
        <v>0</v>
      </c>
      <c r="BG41" s="171">
        <v>0</v>
      </c>
      <c r="BH41" s="171">
        <v>0</v>
      </c>
      <c r="BI41" s="171">
        <v>0</v>
      </c>
      <c r="BJ41" s="171">
        <v>0</v>
      </c>
      <c r="BK41" s="171">
        <v>0</v>
      </c>
      <c r="BL41" s="172">
        <v>0</v>
      </c>
    </row>
    <row r="42" spans="1:64" ht="21" customHeight="1" x14ac:dyDescent="0.2">
      <c r="A42" s="377"/>
      <c r="B42" s="388" t="s">
        <v>143</v>
      </c>
      <c r="C42" s="91">
        <f t="shared" si="47"/>
        <v>29</v>
      </c>
      <c r="D42" s="91">
        <f t="shared" si="48"/>
        <v>5</v>
      </c>
      <c r="E42" s="91">
        <f t="shared" si="49"/>
        <v>24</v>
      </c>
      <c r="F42" s="91">
        <f t="shared" si="85"/>
        <v>5</v>
      </c>
      <c r="G42" s="92">
        <f t="shared" si="85"/>
        <v>24</v>
      </c>
      <c r="H42" s="91">
        <v>0</v>
      </c>
      <c r="I42" s="92">
        <v>0</v>
      </c>
      <c r="J42" s="91">
        <v>0</v>
      </c>
      <c r="K42" s="92">
        <v>0</v>
      </c>
      <c r="L42" s="91">
        <v>5</v>
      </c>
      <c r="M42" s="91">
        <v>24</v>
      </c>
      <c r="N42" s="91">
        <v>5</v>
      </c>
      <c r="O42" s="91">
        <v>24</v>
      </c>
      <c r="P42" s="91">
        <v>0</v>
      </c>
      <c r="Q42" s="91">
        <v>0</v>
      </c>
      <c r="R42" s="91">
        <v>0</v>
      </c>
      <c r="S42" s="92">
        <v>0</v>
      </c>
      <c r="T42" s="73"/>
      <c r="U42" s="377"/>
      <c r="V42" s="388" t="s">
        <v>143</v>
      </c>
      <c r="W42" s="171">
        <v>110</v>
      </c>
      <c r="X42" s="91">
        <f>Y42+Z42</f>
        <v>17</v>
      </c>
      <c r="Y42" s="171">
        <f t="shared" si="36"/>
        <v>4</v>
      </c>
      <c r="Z42" s="171">
        <f t="shared" si="37"/>
        <v>13</v>
      </c>
      <c r="AA42" s="91">
        <f t="shared" ref="AA42:AB42" si="86">AE42+AI42+AM42</f>
        <v>4</v>
      </c>
      <c r="AB42" s="91">
        <f t="shared" si="86"/>
        <v>13</v>
      </c>
      <c r="AC42" s="171">
        <v>0</v>
      </c>
      <c r="AD42" s="92">
        <v>0</v>
      </c>
      <c r="AE42" s="172">
        <v>0</v>
      </c>
      <c r="AF42" s="92">
        <v>0</v>
      </c>
      <c r="AG42" s="171">
        <v>4</v>
      </c>
      <c r="AH42" s="91">
        <v>13</v>
      </c>
      <c r="AI42" s="171">
        <v>4</v>
      </c>
      <c r="AJ42" s="91">
        <v>13</v>
      </c>
      <c r="AK42" s="171">
        <v>0</v>
      </c>
      <c r="AL42" s="171">
        <v>0</v>
      </c>
      <c r="AM42" s="171">
        <v>0</v>
      </c>
      <c r="AN42" s="172">
        <v>0</v>
      </c>
      <c r="AO42" s="73"/>
      <c r="AP42" s="377"/>
      <c r="AQ42" s="388" t="s">
        <v>143</v>
      </c>
      <c r="AR42" s="171">
        <f t="shared" si="52"/>
        <v>13</v>
      </c>
      <c r="AS42" s="91">
        <f t="shared" si="34"/>
        <v>0</v>
      </c>
      <c r="AT42" s="91">
        <f t="shared" si="40"/>
        <v>13</v>
      </c>
      <c r="AU42" s="91">
        <v>0</v>
      </c>
      <c r="AV42" s="171">
        <v>0</v>
      </c>
      <c r="AW42" s="91">
        <v>0</v>
      </c>
      <c r="AX42" s="91">
        <v>0</v>
      </c>
      <c r="AY42" s="171">
        <v>0</v>
      </c>
      <c r="AZ42" s="172">
        <v>0</v>
      </c>
      <c r="BA42" s="171">
        <v>0</v>
      </c>
      <c r="BB42" s="171">
        <v>13</v>
      </c>
      <c r="BC42" s="171">
        <v>0</v>
      </c>
      <c r="BD42" s="171">
        <v>13</v>
      </c>
      <c r="BE42" s="171">
        <v>0</v>
      </c>
      <c r="BF42" s="171">
        <v>5</v>
      </c>
      <c r="BG42" s="171">
        <v>0</v>
      </c>
      <c r="BH42" s="171">
        <v>0</v>
      </c>
      <c r="BI42" s="171">
        <v>0</v>
      </c>
      <c r="BJ42" s="171">
        <v>0</v>
      </c>
      <c r="BK42" s="171">
        <v>0</v>
      </c>
      <c r="BL42" s="172">
        <v>0</v>
      </c>
    </row>
    <row r="43" spans="1:64" ht="21" customHeight="1" x14ac:dyDescent="0.2">
      <c r="A43" s="386"/>
      <c r="B43" s="439" t="s">
        <v>371</v>
      </c>
      <c r="C43" s="113">
        <f t="shared" si="47"/>
        <v>0</v>
      </c>
      <c r="D43" s="113">
        <f t="shared" si="48"/>
        <v>0</v>
      </c>
      <c r="E43" s="113">
        <f t="shared" si="49"/>
        <v>0</v>
      </c>
      <c r="F43" s="113">
        <f t="shared" si="85"/>
        <v>0</v>
      </c>
      <c r="G43" s="111">
        <f t="shared" si="85"/>
        <v>0</v>
      </c>
      <c r="H43" s="113">
        <v>0</v>
      </c>
      <c r="I43" s="111">
        <v>0</v>
      </c>
      <c r="J43" s="113">
        <v>0</v>
      </c>
      <c r="K43" s="111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1">
        <v>0</v>
      </c>
      <c r="T43" s="73"/>
      <c r="U43" s="386"/>
      <c r="V43" s="439" t="s">
        <v>371</v>
      </c>
      <c r="W43" s="259">
        <v>50</v>
      </c>
      <c r="X43" s="113">
        <f t="shared" si="51"/>
        <v>0</v>
      </c>
      <c r="Y43" s="259">
        <f t="shared" si="36"/>
        <v>0</v>
      </c>
      <c r="Z43" s="259">
        <f t="shared" si="37"/>
        <v>0</v>
      </c>
      <c r="AA43" s="113">
        <f t="shared" si="38"/>
        <v>0</v>
      </c>
      <c r="AB43" s="113">
        <f t="shared" si="39"/>
        <v>0</v>
      </c>
      <c r="AC43" s="259">
        <v>0</v>
      </c>
      <c r="AD43" s="200">
        <v>0</v>
      </c>
      <c r="AE43" s="200">
        <v>0</v>
      </c>
      <c r="AF43" s="200">
        <v>0</v>
      </c>
      <c r="AG43" s="259">
        <v>0</v>
      </c>
      <c r="AH43" s="259">
        <v>0</v>
      </c>
      <c r="AI43" s="259">
        <v>0</v>
      </c>
      <c r="AJ43" s="259">
        <v>0</v>
      </c>
      <c r="AK43" s="259">
        <v>0</v>
      </c>
      <c r="AL43" s="259">
        <v>0</v>
      </c>
      <c r="AM43" s="259">
        <v>0</v>
      </c>
      <c r="AN43" s="200">
        <v>0</v>
      </c>
      <c r="AO43" s="73"/>
      <c r="AP43" s="386"/>
      <c r="AQ43" s="439" t="s">
        <v>371</v>
      </c>
      <c r="AR43" s="259">
        <f t="shared" si="52"/>
        <v>0</v>
      </c>
      <c r="AS43" s="113">
        <f t="shared" si="34"/>
        <v>0</v>
      </c>
      <c r="AT43" s="113">
        <f t="shared" si="40"/>
        <v>0</v>
      </c>
      <c r="AU43" s="259">
        <v>0</v>
      </c>
      <c r="AV43" s="113">
        <v>0</v>
      </c>
      <c r="AW43" s="259">
        <v>0</v>
      </c>
      <c r="AX43" s="113">
        <v>0</v>
      </c>
      <c r="AY43" s="259">
        <v>0</v>
      </c>
      <c r="AZ43" s="200">
        <v>0</v>
      </c>
      <c r="BA43" s="259">
        <v>0</v>
      </c>
      <c r="BB43" s="259">
        <v>0</v>
      </c>
      <c r="BC43" s="259">
        <v>0</v>
      </c>
      <c r="BD43" s="259">
        <v>0</v>
      </c>
      <c r="BE43" s="259">
        <v>0</v>
      </c>
      <c r="BF43" s="259">
        <v>0</v>
      </c>
      <c r="BG43" s="259">
        <v>0</v>
      </c>
      <c r="BH43" s="259">
        <v>0</v>
      </c>
      <c r="BI43" s="259">
        <v>0</v>
      </c>
      <c r="BJ43" s="259">
        <v>0</v>
      </c>
      <c r="BK43" s="259">
        <v>0</v>
      </c>
      <c r="BL43" s="200">
        <v>0</v>
      </c>
    </row>
    <row r="44" spans="1:64" ht="21" customHeight="1" x14ac:dyDescent="0.2">
      <c r="A44" s="540" t="s">
        <v>211</v>
      </c>
      <c r="B44" s="541"/>
      <c r="C44" s="91">
        <f>C46+C45</f>
        <v>72</v>
      </c>
      <c r="D44" s="91">
        <f t="shared" ref="D44:S44" si="87">D46+D45</f>
        <v>50</v>
      </c>
      <c r="E44" s="91">
        <f t="shared" si="87"/>
        <v>22</v>
      </c>
      <c r="F44" s="91">
        <f t="shared" si="87"/>
        <v>50</v>
      </c>
      <c r="G44" s="92">
        <f t="shared" si="87"/>
        <v>22</v>
      </c>
      <c r="H44" s="91">
        <f t="shared" si="87"/>
        <v>0</v>
      </c>
      <c r="I44" s="92">
        <f t="shared" si="87"/>
        <v>0</v>
      </c>
      <c r="J44" s="91">
        <f t="shared" si="87"/>
        <v>0</v>
      </c>
      <c r="K44" s="92">
        <f t="shared" si="87"/>
        <v>0</v>
      </c>
      <c r="L44" s="91">
        <f t="shared" si="87"/>
        <v>50</v>
      </c>
      <c r="M44" s="91">
        <f t="shared" si="87"/>
        <v>22</v>
      </c>
      <c r="N44" s="91">
        <f t="shared" si="87"/>
        <v>50</v>
      </c>
      <c r="O44" s="91">
        <f t="shared" si="87"/>
        <v>22</v>
      </c>
      <c r="P44" s="91">
        <f t="shared" si="87"/>
        <v>0</v>
      </c>
      <c r="Q44" s="91">
        <f t="shared" si="87"/>
        <v>0</v>
      </c>
      <c r="R44" s="91">
        <f t="shared" si="87"/>
        <v>0</v>
      </c>
      <c r="S44" s="92">
        <f t="shared" si="87"/>
        <v>0</v>
      </c>
      <c r="T44" s="73"/>
      <c r="U44" s="540" t="s">
        <v>211</v>
      </c>
      <c r="V44" s="541"/>
      <c r="W44" s="91">
        <f>W46+W45</f>
        <v>140</v>
      </c>
      <c r="X44" s="91">
        <f>X46+X45</f>
        <v>40</v>
      </c>
      <c r="Y44" s="171">
        <f t="shared" si="36"/>
        <v>35</v>
      </c>
      <c r="Z44" s="171">
        <f t="shared" si="37"/>
        <v>5</v>
      </c>
      <c r="AA44" s="91">
        <f t="shared" ref="AA44:AN44" si="88">AA46+AA45</f>
        <v>35</v>
      </c>
      <c r="AB44" s="91">
        <f t="shared" si="88"/>
        <v>5</v>
      </c>
      <c r="AC44" s="91">
        <f t="shared" si="88"/>
        <v>0</v>
      </c>
      <c r="AD44" s="92">
        <f t="shared" si="88"/>
        <v>0</v>
      </c>
      <c r="AE44" s="92">
        <f t="shared" si="88"/>
        <v>0</v>
      </c>
      <c r="AF44" s="92">
        <f t="shared" si="88"/>
        <v>0</v>
      </c>
      <c r="AG44" s="91">
        <f t="shared" si="88"/>
        <v>35</v>
      </c>
      <c r="AH44" s="91">
        <f t="shared" si="88"/>
        <v>5</v>
      </c>
      <c r="AI44" s="91">
        <f t="shared" si="88"/>
        <v>35</v>
      </c>
      <c r="AJ44" s="91">
        <f t="shared" si="88"/>
        <v>5</v>
      </c>
      <c r="AK44" s="91">
        <f t="shared" si="88"/>
        <v>0</v>
      </c>
      <c r="AL44" s="91">
        <f t="shared" si="88"/>
        <v>0</v>
      </c>
      <c r="AM44" s="91">
        <f t="shared" si="88"/>
        <v>0</v>
      </c>
      <c r="AN44" s="92">
        <f t="shared" si="88"/>
        <v>0</v>
      </c>
      <c r="AO44" s="73"/>
      <c r="AP44" s="540" t="s">
        <v>211</v>
      </c>
      <c r="AQ44" s="541"/>
      <c r="AR44" s="91">
        <f>AR46+AR45</f>
        <v>31</v>
      </c>
      <c r="AS44" s="91">
        <f t="shared" ref="AS44:BL44" si="89">AS46+AS45</f>
        <v>18</v>
      </c>
      <c r="AT44" s="91">
        <f t="shared" si="89"/>
        <v>13</v>
      </c>
      <c r="AU44" s="91">
        <f t="shared" si="89"/>
        <v>0</v>
      </c>
      <c r="AV44" s="91">
        <f t="shared" si="89"/>
        <v>0</v>
      </c>
      <c r="AW44" s="91">
        <f t="shared" si="89"/>
        <v>0</v>
      </c>
      <c r="AX44" s="91">
        <f t="shared" si="89"/>
        <v>0</v>
      </c>
      <c r="AY44" s="91">
        <f t="shared" si="89"/>
        <v>0</v>
      </c>
      <c r="AZ44" s="92">
        <f t="shared" si="89"/>
        <v>0</v>
      </c>
      <c r="BA44" s="91">
        <f t="shared" si="89"/>
        <v>18</v>
      </c>
      <c r="BB44" s="91">
        <f t="shared" si="89"/>
        <v>13</v>
      </c>
      <c r="BC44" s="91">
        <f t="shared" si="89"/>
        <v>18</v>
      </c>
      <c r="BD44" s="91">
        <f t="shared" si="89"/>
        <v>13</v>
      </c>
      <c r="BE44" s="91">
        <f t="shared" si="89"/>
        <v>16</v>
      </c>
      <c r="BF44" s="91">
        <f t="shared" si="89"/>
        <v>12</v>
      </c>
      <c r="BG44" s="91">
        <f t="shared" si="89"/>
        <v>0</v>
      </c>
      <c r="BH44" s="91">
        <f t="shared" si="89"/>
        <v>0</v>
      </c>
      <c r="BI44" s="91">
        <f t="shared" si="89"/>
        <v>0</v>
      </c>
      <c r="BJ44" s="91">
        <f t="shared" si="89"/>
        <v>0</v>
      </c>
      <c r="BK44" s="91">
        <f t="shared" si="89"/>
        <v>0</v>
      </c>
      <c r="BL44" s="92">
        <f t="shared" si="89"/>
        <v>0</v>
      </c>
    </row>
    <row r="45" spans="1:64" ht="21" customHeight="1" x14ac:dyDescent="0.2">
      <c r="A45" s="377"/>
      <c r="B45" s="388" t="s">
        <v>212</v>
      </c>
      <c r="C45" s="91">
        <f>D45+E45</f>
        <v>72</v>
      </c>
      <c r="D45" s="92">
        <f>H45+L45+P45</f>
        <v>50</v>
      </c>
      <c r="E45" s="233">
        <f>I45+M45+Q45</f>
        <v>22</v>
      </c>
      <c r="F45" s="91">
        <f>J45+N45+R45</f>
        <v>50</v>
      </c>
      <c r="G45" s="91">
        <f>K45+O45+S45</f>
        <v>22</v>
      </c>
      <c r="H45" s="91">
        <v>0</v>
      </c>
      <c r="I45" s="92">
        <v>0</v>
      </c>
      <c r="J45" s="91">
        <v>0</v>
      </c>
      <c r="K45" s="92">
        <v>0</v>
      </c>
      <c r="L45" s="91">
        <v>50</v>
      </c>
      <c r="M45" s="91">
        <v>22</v>
      </c>
      <c r="N45" s="91">
        <v>50</v>
      </c>
      <c r="O45" s="91">
        <v>22</v>
      </c>
      <c r="P45" s="91">
        <v>0</v>
      </c>
      <c r="Q45" s="91">
        <v>0</v>
      </c>
      <c r="R45" s="91">
        <v>0</v>
      </c>
      <c r="S45" s="92">
        <v>0</v>
      </c>
      <c r="T45" s="73"/>
      <c r="U45" s="377"/>
      <c r="V45" s="388" t="s">
        <v>212</v>
      </c>
      <c r="W45" s="231">
        <v>140</v>
      </c>
      <c r="X45" s="391">
        <f>Y45+Z45</f>
        <v>40</v>
      </c>
      <c r="Y45" s="231">
        <f t="shared" si="36"/>
        <v>35</v>
      </c>
      <c r="Z45" s="231">
        <f t="shared" si="37"/>
        <v>5</v>
      </c>
      <c r="AA45" s="391">
        <f>AE45+AI45+AM45</f>
        <v>35</v>
      </c>
      <c r="AB45" s="391">
        <f>AF45+AJ45+AN45</f>
        <v>5</v>
      </c>
      <c r="AC45" s="231">
        <v>0</v>
      </c>
      <c r="AD45" s="231">
        <v>0</v>
      </c>
      <c r="AE45" s="172">
        <v>0</v>
      </c>
      <c r="AF45" s="231">
        <v>0</v>
      </c>
      <c r="AG45" s="231">
        <v>35</v>
      </c>
      <c r="AH45" s="231">
        <v>5</v>
      </c>
      <c r="AI45" s="231">
        <v>35</v>
      </c>
      <c r="AJ45" s="231">
        <v>5</v>
      </c>
      <c r="AK45" s="231">
        <v>0</v>
      </c>
      <c r="AL45" s="231">
        <v>0</v>
      </c>
      <c r="AM45" s="231">
        <v>0</v>
      </c>
      <c r="AN45" s="231">
        <v>0</v>
      </c>
      <c r="AO45" s="73"/>
      <c r="AP45" s="377"/>
      <c r="AQ45" s="388" t="s">
        <v>212</v>
      </c>
      <c r="AR45" s="171">
        <f>AS45+AT45</f>
        <v>31</v>
      </c>
      <c r="AS45" s="91">
        <f>AU45+BA45+BG45</f>
        <v>18</v>
      </c>
      <c r="AT45" s="91">
        <f>AV45+BB45+BH45</f>
        <v>13</v>
      </c>
      <c r="AU45" s="171">
        <v>0</v>
      </c>
      <c r="AV45" s="91">
        <v>0</v>
      </c>
      <c r="AW45" s="171">
        <v>0</v>
      </c>
      <c r="AX45" s="91">
        <v>0</v>
      </c>
      <c r="AY45" s="171">
        <v>0</v>
      </c>
      <c r="AZ45" s="172">
        <v>0</v>
      </c>
      <c r="BA45" s="394">
        <v>18</v>
      </c>
      <c r="BB45" s="394">
        <v>13</v>
      </c>
      <c r="BC45" s="394">
        <v>18</v>
      </c>
      <c r="BD45" s="394">
        <v>13</v>
      </c>
      <c r="BE45" s="394">
        <v>16</v>
      </c>
      <c r="BF45" s="394">
        <v>12</v>
      </c>
      <c r="BG45" s="394">
        <v>0</v>
      </c>
      <c r="BH45" s="394">
        <v>0</v>
      </c>
      <c r="BI45" s="171">
        <v>0</v>
      </c>
      <c r="BJ45" s="171">
        <v>0</v>
      </c>
      <c r="BK45" s="171">
        <v>0</v>
      </c>
      <c r="BL45" s="172">
        <v>0</v>
      </c>
    </row>
    <row r="46" spans="1:64" ht="21" customHeight="1" x14ac:dyDescent="0.2">
      <c r="A46" s="370"/>
      <c r="B46" s="389" t="s">
        <v>136</v>
      </c>
      <c r="C46" s="337">
        <f t="shared" si="47"/>
        <v>0</v>
      </c>
      <c r="D46" s="337">
        <f t="shared" si="48"/>
        <v>0</v>
      </c>
      <c r="E46" s="337">
        <f t="shared" si="49"/>
        <v>0</v>
      </c>
      <c r="F46" s="337">
        <f>J46+N46+R46</f>
        <v>0</v>
      </c>
      <c r="G46" s="390">
        <f>K46+O46+S46</f>
        <v>0</v>
      </c>
      <c r="H46" s="337">
        <v>0</v>
      </c>
      <c r="I46" s="390">
        <v>0</v>
      </c>
      <c r="J46" s="337">
        <v>0</v>
      </c>
      <c r="K46" s="390">
        <v>0</v>
      </c>
      <c r="L46" s="337">
        <v>0</v>
      </c>
      <c r="M46" s="337">
        <v>0</v>
      </c>
      <c r="N46" s="337">
        <v>0</v>
      </c>
      <c r="O46" s="337">
        <v>0</v>
      </c>
      <c r="P46" s="337">
        <v>0</v>
      </c>
      <c r="Q46" s="337">
        <v>0</v>
      </c>
      <c r="R46" s="337">
        <v>0</v>
      </c>
      <c r="S46" s="390">
        <v>0</v>
      </c>
      <c r="T46" s="73"/>
      <c r="U46" s="370"/>
      <c r="V46" s="389" t="s">
        <v>136</v>
      </c>
      <c r="W46" s="392">
        <v>0</v>
      </c>
      <c r="X46" s="337">
        <f t="shared" si="51"/>
        <v>0</v>
      </c>
      <c r="Y46" s="392">
        <f t="shared" si="36"/>
        <v>0</v>
      </c>
      <c r="Z46" s="393">
        <f t="shared" si="37"/>
        <v>0</v>
      </c>
      <c r="AA46" s="337">
        <f t="shared" si="38"/>
        <v>0</v>
      </c>
      <c r="AB46" s="337">
        <f t="shared" si="39"/>
        <v>0</v>
      </c>
      <c r="AC46" s="392">
        <v>0</v>
      </c>
      <c r="AD46" s="393">
        <v>0</v>
      </c>
      <c r="AE46" s="393">
        <v>0</v>
      </c>
      <c r="AF46" s="393">
        <v>0</v>
      </c>
      <c r="AG46" s="392">
        <v>0</v>
      </c>
      <c r="AH46" s="392">
        <v>0</v>
      </c>
      <c r="AI46" s="392">
        <v>0</v>
      </c>
      <c r="AJ46" s="392">
        <v>0</v>
      </c>
      <c r="AK46" s="392">
        <v>0</v>
      </c>
      <c r="AL46" s="392">
        <v>0</v>
      </c>
      <c r="AM46" s="392">
        <v>0</v>
      </c>
      <c r="AN46" s="393">
        <v>0</v>
      </c>
      <c r="AO46" s="73"/>
      <c r="AP46" s="370"/>
      <c r="AQ46" s="389" t="s">
        <v>136</v>
      </c>
      <c r="AR46" s="392">
        <f t="shared" si="52"/>
        <v>0</v>
      </c>
      <c r="AS46" s="337">
        <f t="shared" si="34"/>
        <v>0</v>
      </c>
      <c r="AT46" s="337">
        <f t="shared" si="40"/>
        <v>0</v>
      </c>
      <c r="AU46" s="392">
        <v>0</v>
      </c>
      <c r="AV46" s="337">
        <v>0</v>
      </c>
      <c r="AW46" s="392">
        <v>0</v>
      </c>
      <c r="AX46" s="337">
        <v>0</v>
      </c>
      <c r="AY46" s="392">
        <v>0</v>
      </c>
      <c r="AZ46" s="393">
        <v>0</v>
      </c>
      <c r="BA46" s="395">
        <v>0</v>
      </c>
      <c r="BB46" s="395">
        <v>0</v>
      </c>
      <c r="BC46" s="395">
        <v>0</v>
      </c>
      <c r="BD46" s="395">
        <v>0</v>
      </c>
      <c r="BE46" s="395">
        <v>0</v>
      </c>
      <c r="BF46" s="395">
        <v>0</v>
      </c>
      <c r="BG46" s="395">
        <v>0</v>
      </c>
      <c r="BH46" s="395">
        <v>0</v>
      </c>
      <c r="BI46" s="392">
        <v>0</v>
      </c>
      <c r="BJ46" s="392">
        <v>0</v>
      </c>
      <c r="BK46" s="392">
        <v>0</v>
      </c>
      <c r="BL46" s="393">
        <v>0</v>
      </c>
    </row>
    <row r="47" spans="1:64" ht="21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1"/>
      <c r="V47" s="68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1"/>
      <c r="AQ47" s="68"/>
    </row>
    <row r="48" spans="1:64" ht="15" customHeight="1" x14ac:dyDescent="0.2">
      <c r="T48" s="1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1"/>
    </row>
    <row r="49" spans="20:41" ht="15" customHeight="1" x14ac:dyDescent="0.2">
      <c r="T49" s="5"/>
      <c r="AO49" s="5"/>
    </row>
    <row r="50" spans="20:41" ht="28.5" customHeight="1" x14ac:dyDescent="0.2">
      <c r="T50" s="5"/>
      <c r="AO50" s="5"/>
    </row>
  </sheetData>
  <mergeCells count="64">
    <mergeCell ref="U30:V30"/>
    <mergeCell ref="U40:V40"/>
    <mergeCell ref="U44:V44"/>
    <mergeCell ref="AP9:AQ9"/>
    <mergeCell ref="AP12:AQ12"/>
    <mergeCell ref="AP14:AQ14"/>
    <mergeCell ref="AP21:AQ21"/>
    <mergeCell ref="AP27:AQ27"/>
    <mergeCell ref="AP30:AQ30"/>
    <mergeCell ref="AP40:AQ40"/>
    <mergeCell ref="AP44:AQ44"/>
    <mergeCell ref="U9:V9"/>
    <mergeCell ref="U12:V12"/>
    <mergeCell ref="U14:V14"/>
    <mergeCell ref="U21:V21"/>
    <mergeCell ref="U27:V27"/>
    <mergeCell ref="R2:S2"/>
    <mergeCell ref="BK2:BL2"/>
    <mergeCell ref="C4:E5"/>
    <mergeCell ref="F4:G4"/>
    <mergeCell ref="J5:K5"/>
    <mergeCell ref="F5:G5"/>
    <mergeCell ref="AA5:AB5"/>
    <mergeCell ref="X4:Z5"/>
    <mergeCell ref="AA4:AB4"/>
    <mergeCell ref="R5:S5"/>
    <mergeCell ref="H5:I5"/>
    <mergeCell ref="L5:M5"/>
    <mergeCell ref="P5:Q5"/>
    <mergeCell ref="U3:V6"/>
    <mergeCell ref="AM2:AN2"/>
    <mergeCell ref="A3:B6"/>
    <mergeCell ref="BK5:BL5"/>
    <mergeCell ref="BI5:BJ5"/>
    <mergeCell ref="BG5:BH5"/>
    <mergeCell ref="AR4:AT5"/>
    <mergeCell ref="BE5:BF5"/>
    <mergeCell ref="AY5:AZ5"/>
    <mergeCell ref="AW5:AX5"/>
    <mergeCell ref="BC5:BD5"/>
    <mergeCell ref="AU5:AV5"/>
    <mergeCell ref="BA5:BB5"/>
    <mergeCell ref="AM5:AN5"/>
    <mergeCell ref="N5:O5"/>
    <mergeCell ref="AI5:AJ5"/>
    <mergeCell ref="U7:V7"/>
    <mergeCell ref="U8:V8"/>
    <mergeCell ref="AP3:AQ6"/>
    <mergeCell ref="AP7:AQ7"/>
    <mergeCell ref="AP8:AQ8"/>
    <mergeCell ref="AE5:AF5"/>
    <mergeCell ref="AK5:AL5"/>
    <mergeCell ref="AG5:AH5"/>
    <mergeCell ref="AC5:AD5"/>
    <mergeCell ref="A8:B8"/>
    <mergeCell ref="A7:B7"/>
    <mergeCell ref="A9:B9"/>
    <mergeCell ref="A12:B12"/>
    <mergeCell ref="A14:B14"/>
    <mergeCell ref="A27:B27"/>
    <mergeCell ref="A21:B21"/>
    <mergeCell ref="A30:B30"/>
    <mergeCell ref="A40:B40"/>
    <mergeCell ref="A44:B44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scale="88" firstPageNumber="47" fitToWidth="0" orientation="portrait" useFirstPageNumber="1" r:id="rId1"/>
  <headerFooter alignWithMargins="0">
    <oddHeader>&amp;L&amp;10
　専修学校&amp;R&amp;10
専修学校</oddHeader>
    <oddFooter>&amp;C-&amp;P--</oddFooter>
  </headerFooter>
  <colBreaks count="3" manualBreakCount="3">
    <brk id="9" max="39" man="1"/>
    <brk id="30" max="42" man="1"/>
    <brk id="52" max="42" man="1"/>
  </colBreaks>
  <ignoredErrors>
    <ignoredError sqref="X12 X14 X46 G12:I15 AR32:AT32 C37:I38 G16 G42 G46:I46 G43 C20:I29 X21:X30 C32:I32 C40:F42 C39:D39 F39 G40:I41 H39:I39 AR30:AS30 C30:G30 X40:X41 AR20:AT29 X43 C12:F18 AR11:AT18 G17:I18 C44:G44 X44:AB44 AR40:AT42 C43:F43 AR43:AT46" formula="1"/>
    <ignoredError sqref="O30 AV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12</vt:i4>
      </vt:variant>
    </vt:vector>
  </HeadingPairs>
  <TitlesOfParts>
    <vt:vector size="23" baseType="lpstr">
      <vt:lpstr>幼稚園</vt:lpstr>
      <vt:lpstr>幼保連携</vt:lpstr>
      <vt:lpstr>小学校</vt:lpstr>
      <vt:lpstr>中学校</vt:lpstr>
      <vt:lpstr>高等学校（１）</vt:lpstr>
      <vt:lpstr>高等学校（２）（３）</vt:lpstr>
      <vt:lpstr>特別支援学校</vt:lpstr>
      <vt:lpstr>専修学校（1）</vt:lpstr>
      <vt:lpstr>専修学校（２）～（４）</vt:lpstr>
      <vt:lpstr>各種学校（１）</vt:lpstr>
      <vt:lpstr>各種学校（２）</vt:lpstr>
      <vt:lpstr>'高等学校（１）'!Print_Area</vt:lpstr>
      <vt:lpstr>'高等学校（２）（３）'!Print_Area</vt:lpstr>
      <vt:lpstr>小学校!Print_Area</vt:lpstr>
      <vt:lpstr>中学校!Print_Area</vt:lpstr>
      <vt:lpstr>特別支援学校!Print_Area</vt:lpstr>
      <vt:lpstr>幼稚園!Print_Area</vt:lpstr>
      <vt:lpstr>幼保連携!Print_Area</vt:lpstr>
      <vt:lpstr>'高等学校（１）'!Print_Area_MI</vt:lpstr>
      <vt:lpstr>中学校!Print_Area_MI</vt:lpstr>
      <vt:lpstr>特別支援学校!Print_Area_MI</vt:lpstr>
      <vt:lpstr>幼稚園!Print_Area_MI</vt:lpstr>
      <vt:lpstr>幼保連携!Print_Area_MI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201user</cp:lastModifiedBy>
  <cp:lastPrinted>2021-02-15T01:24:24Z</cp:lastPrinted>
  <dcterms:created xsi:type="dcterms:W3CDTF">1998-08-11T01:11:05Z</dcterms:created>
  <dcterms:modified xsi:type="dcterms:W3CDTF">2021-03-04T10:15:32Z</dcterms:modified>
</cp:coreProperties>
</file>