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FEC10A22-E2CF-4960-B577-06DB38293CE3}" xr6:coauthVersionLast="47" xr6:coauthVersionMax="47" xr10:uidLastSave="{00000000-0000-0000-0000-000000000000}"/>
  <bookViews>
    <workbookView xWindow="9510" yWindow="0" windowWidth="9780" windowHeight="11370" xr2:uid="{A48675B8-8ECB-439B-89A5-8EDC0EC743B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県外大学">OFFSET(データ!$G$9,MATCH(データ!$C$5,データ!$C$9:$C$109,0)-1,0,データ!$B$6,1)</definedName>
    <definedName name="県外大学進学率">OFFSET(データ!$M$9,MATCH(データ!$C$5,データ!$C$9:$C$109,0)-1,0,データ!$B$6,1)</definedName>
    <definedName name="県外短大">OFFSET(データ!$J$9,MATCH(データ!$C$5,データ!$C$9:$C$109,0)-1,0,データ!$B$6,1)</definedName>
    <definedName name="県外短大進学率">OFFSET(データ!$N$9,MATCH(データ!$C$5,データ!$C$9:$C$109,0)-1,0,データ!$B$6,1)</definedName>
    <definedName name="県内大学">OFFSET(データ!$F$9,MATCH(データ!$C$5,データ!$C$9:$C$109,0)-1,0,データ!$B$6,1)</definedName>
    <definedName name="県内短大">OFFSET(データ!$I$9,MATCH(データ!$C$5,データ!$C$9:$C$109,0)-1,0,データ!$B$6,1)</definedName>
    <definedName name="総数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2" l="1"/>
  <c r="M28" i="2" s="1"/>
  <c r="L28" i="2"/>
  <c r="J28" i="2"/>
  <c r="N28" i="2" s="1"/>
  <c r="J27" i="2" l="1"/>
  <c r="N27" i="2" s="1"/>
  <c r="L27" i="2"/>
  <c r="N22" i="2"/>
  <c r="N23" i="2"/>
  <c r="N24" i="2"/>
  <c r="N14" i="2"/>
  <c r="M15" i="2"/>
  <c r="M16" i="2"/>
  <c r="L10" i="2"/>
  <c r="J26" i="2"/>
  <c r="N26" i="2" s="1"/>
  <c r="J25" i="2"/>
  <c r="N25" i="2" s="1"/>
  <c r="J24" i="2"/>
  <c r="J23" i="2"/>
  <c r="J22" i="2"/>
  <c r="J21" i="2"/>
  <c r="N21" i="2" s="1"/>
  <c r="J20" i="2"/>
  <c r="N20" i="2" s="1"/>
  <c r="J18" i="2"/>
  <c r="N18" i="2" s="1"/>
  <c r="J17" i="2"/>
  <c r="N17" i="2" s="1"/>
  <c r="J16" i="2"/>
  <c r="N16" i="2" s="1"/>
  <c r="J15" i="2"/>
  <c r="N15" i="2" s="1"/>
  <c r="J14" i="2"/>
  <c r="J13" i="2"/>
  <c r="N13" i="2" s="1"/>
  <c r="J12" i="2"/>
  <c r="N12" i="2" s="1"/>
  <c r="J11" i="2"/>
  <c r="N11" i="2" s="1"/>
  <c r="J10" i="2"/>
  <c r="N10" i="2" s="1"/>
  <c r="J9" i="2"/>
  <c r="N9" i="2" s="1"/>
  <c r="J19" i="2"/>
  <c r="N19" i="2" s="1"/>
  <c r="G10" i="2"/>
  <c r="M10" i="2" s="1"/>
  <c r="G11" i="2"/>
  <c r="M11" i="2" s="1"/>
  <c r="G12" i="2"/>
  <c r="M12" i="2" s="1"/>
  <c r="G13" i="2"/>
  <c r="M13" i="2" s="1"/>
  <c r="G14" i="2"/>
  <c r="M14" i="2" s="1"/>
  <c r="G15" i="2"/>
  <c r="G16" i="2"/>
  <c r="G17" i="2"/>
  <c r="M17" i="2" s="1"/>
  <c r="G18" i="2"/>
  <c r="M18" i="2" s="1"/>
  <c r="G19" i="2"/>
  <c r="M19" i="2" s="1"/>
  <c r="G20" i="2"/>
  <c r="M20" i="2" s="1"/>
  <c r="G21" i="2"/>
  <c r="M21" i="2" s="1"/>
  <c r="G22" i="2"/>
  <c r="M22" i="2" s="1"/>
  <c r="G23" i="2"/>
  <c r="M23" i="2" s="1"/>
  <c r="G24" i="2"/>
  <c r="M24" i="2" s="1"/>
  <c r="G25" i="2"/>
  <c r="M25" i="2" s="1"/>
  <c r="G26" i="2"/>
  <c r="M26" i="2" s="1"/>
  <c r="G27" i="2"/>
  <c r="M27" i="2" s="1"/>
  <c r="G9" i="2"/>
  <c r="M9" i="2" s="1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E25" i="2" s="1"/>
  <c r="A24" i="2"/>
  <c r="A23" i="2"/>
  <c r="A22" i="2"/>
  <c r="E22" i="2" s="1"/>
  <c r="A21" i="2"/>
  <c r="E21" i="2" s="1"/>
  <c r="A20" i="2"/>
  <c r="A19" i="2"/>
  <c r="A18" i="2"/>
  <c r="E18" i="2" s="1"/>
  <c r="A17" i="2"/>
  <c r="E17" i="2" s="1"/>
  <c r="A16" i="2"/>
  <c r="A15" i="2"/>
  <c r="A14" i="2"/>
  <c r="A13" i="2"/>
  <c r="A12" i="2"/>
  <c r="A11" i="2"/>
  <c r="B10" i="2"/>
  <c r="A10" i="2"/>
  <c r="E10" i="2" s="1"/>
  <c r="B9" i="2"/>
  <c r="A9" i="2"/>
  <c r="B6" i="2"/>
  <c r="E5" i="2"/>
  <c r="E28" i="2" l="1"/>
  <c r="D9" i="2"/>
  <c r="E27" i="2"/>
  <c r="E14" i="2"/>
  <c r="E13" i="2"/>
  <c r="E24" i="2"/>
  <c r="E20" i="2"/>
  <c r="E16" i="2"/>
  <c r="E12" i="2"/>
  <c r="E23" i="2"/>
  <c r="E19" i="2"/>
  <c r="E15" i="2"/>
  <c r="E11" i="2"/>
  <c r="B14" i="2"/>
  <c r="D14" i="2" s="1"/>
  <c r="B30" i="2"/>
  <c r="B46" i="2"/>
  <c r="B62" i="2"/>
  <c r="B23" i="2"/>
  <c r="D23" i="2" s="1"/>
  <c r="B31" i="2"/>
  <c r="B39" i="2"/>
  <c r="B55" i="2"/>
  <c r="B22" i="2"/>
  <c r="D22" i="2" s="1"/>
  <c r="B38" i="2"/>
  <c r="B54" i="2"/>
  <c r="B15" i="2"/>
  <c r="D15" i="2" s="1"/>
  <c r="B47" i="2"/>
  <c r="B18" i="2"/>
  <c r="D18" i="2" s="1"/>
  <c r="B26" i="2"/>
  <c r="D26" i="2" s="1"/>
  <c r="B34" i="2"/>
  <c r="B42" i="2"/>
  <c r="B50" i="2"/>
  <c r="B58" i="2"/>
  <c r="B11" i="2"/>
  <c r="D11" i="2" s="1"/>
  <c r="B19" i="2"/>
  <c r="D19" i="2" s="1"/>
  <c r="B27" i="2"/>
  <c r="D27" i="2" s="1"/>
  <c r="B70" i="2"/>
  <c r="B78" i="2"/>
  <c r="B86" i="2"/>
  <c r="B94" i="2"/>
  <c r="B102" i="2"/>
  <c r="B63" i="2"/>
  <c r="B71" i="2"/>
  <c r="B79" i="2"/>
  <c r="B87" i="2"/>
  <c r="B95" i="2"/>
  <c r="B103" i="2"/>
  <c r="B66" i="2"/>
  <c r="B74" i="2"/>
  <c r="B82" i="2"/>
  <c r="B90" i="2"/>
  <c r="B98" i="2"/>
  <c r="B106" i="2"/>
  <c r="B35" i="2"/>
  <c r="B43" i="2"/>
  <c r="B51" i="2"/>
  <c r="B59" i="2"/>
  <c r="B67" i="2"/>
  <c r="B75" i="2"/>
  <c r="B83" i="2"/>
  <c r="B91" i="2"/>
  <c r="B99" i="2"/>
  <c r="B107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9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5722CAE-1BB4-4136-971F-F232F0E5E94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<sst xmlns="http://schemas.openxmlformats.org/spreadsheetml/2006/main" count="22" uniqueCount="22">
  <si>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総数</t>
    <rPh sb="0" eb="2">
      <t>ソウスウ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</si>
  <si>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</si>
  <si>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</si>
  <si>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</si>
  <si>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</si>
  <si>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</si>
  <si>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</si>
  <si>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</si>
  <si>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</si>
  <si>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</si>
  <si>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</si>
  <si>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</si>
  <si>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県内高校出身者の大学・短大への入学状況（資料：文部科学省「学校基本調査」）（単位：人、％）</t>
    <rPh sb="20" eb="22">
      <t>シリョウ</t>
    </rPh>
    <rPh sb="23" eb="28">
      <t>モンブカガクショウ</t>
    </rPh>
    <rPh sb="29" eb="31">
      <t>ガッコウ</t>
    </rPh>
    <rPh sb="31" eb="33">
      <t>キホン</t>
    </rPh>
    <rPh sb="33" eb="35">
      <t>チョウサ</t>
    </rPh>
    <rPh sb="38" eb="40">
      <t>タンイ</t>
    </rPh>
    <rPh sb="41" eb="42">
      <t>ニン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</si>
  <si>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</si>
  <si>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県内大学</t>
    <rPh sb="0" eb="2">
      <t>ケンナイ</t>
    </rPh>
    <rPh sb="1" eb="2">
      <t>ナイ</t>
    </rPh>
    <rPh sb="2" eb="4">
      <t>ダイガク</t>
    </rPh>
    <phoneticPr fontId="2"/>
  </si>
  <si>
    <t>県内短大</t>
    <rPh sb="0" eb="2">
      <t>ケンナイ</t>
    </rPh>
    <rPh sb="2" eb="4">
      <t>タンダイ</t>
    </rPh>
    <phoneticPr fontId="2"/>
  </si>
  <si>
    <t>県外大学</t>
    <rPh sb="0" eb="2">
      <t>ケンガイ</t>
    </rPh>
    <rPh sb="1" eb="2">
      <t>ガイ</t>
    </rPh>
    <rPh sb="2" eb="4">
      <t>ダイガク</t>
    </rPh>
    <phoneticPr fontId="2"/>
  </si>
  <si>
    <t>県外短大</t>
    <rPh sb="0" eb="2">
      <t>ケンガイ</t>
    </rPh>
    <rPh sb="2" eb="4">
      <t>タンダイ</t>
    </rPh>
    <phoneticPr fontId="2"/>
  </si>
  <si>
    <t>大学計</t>
    <rPh sb="0" eb="2">
      <t>ダイガク</t>
    </rPh>
    <rPh sb="2" eb="3">
      <t>ケイ</t>
    </rPh>
    <phoneticPr fontId="2"/>
  </si>
  <si>
    <t>短大計</t>
    <rPh sb="0" eb="2">
      <t>タンダイ</t>
    </rPh>
    <rPh sb="2" eb="3">
      <t>ケイ</t>
    </rPh>
    <phoneticPr fontId="2"/>
  </si>
  <si>
    <t>県外大学進学率(右目盛)</t>
    <rPh sb="0" eb="2">
      <t>ケンガイ</t>
    </rPh>
    <rPh sb="2" eb="4">
      <t>ダイガク</t>
    </rPh>
    <rPh sb="4" eb="7">
      <t>シンガクリツ</t>
    </rPh>
    <rPh sb="8" eb="9">
      <t>ミギ</t>
    </rPh>
    <rPh sb="9" eb="11">
      <t>メモ</t>
    </rPh>
    <phoneticPr fontId="2"/>
  </si>
  <si>
    <t>県外短大進学率(右目盛)</t>
    <rPh sb="0" eb="2">
      <t>ケンガイ</t>
    </rPh>
    <rPh sb="2" eb="4">
      <t>タンダイ</t>
    </rPh>
    <rPh sb="4" eb="7">
      <t>シンガクリツ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</si>
</sst>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4" fillId="0" borderId="7" xfId="0" applyFont="1" applyBorder="1">
      <alignment vertical="center"/>
    </xf>
    <xf numFmtId="0" fontId="3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6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3" xfId="0" applyNumberFormat="1" applyFill="1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178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県内高校出身者の大学・短大への入学状況</a:t>
            </a:r>
          </a:p>
        </c:rich>
      </c:tx>
      <c:layout>
        <c:manualLayout>
          <c:xMode val="edge"/>
          <c:yMode val="edge"/>
          <c:x val="0.23099700344718174"/>
          <c:y val="2.30194309043027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678453434156813E-2"/>
          <c:y val="0.10657197106895738"/>
          <c:w val="0.83290975951216661"/>
          <c:h val="0.73109656707103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県内大学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[0]!県内大学</c:f>
              <c:numCache>
                <c:formatCode>#,##0_ </c:formatCode>
                <c:ptCount val="7"/>
                <c:pt idx="0">
                  <c:v>2037</c:v>
                </c:pt>
                <c:pt idx="1">
                  <c:v>1886</c:v>
                </c:pt>
                <c:pt idx="2">
                  <c:v>1881</c:v>
                </c:pt>
                <c:pt idx="3">
                  <c:v>2044</c:v>
                </c:pt>
                <c:pt idx="4">
                  <c:v>2060</c:v>
                </c:pt>
                <c:pt idx="5">
                  <c:v>1851</c:v>
                </c:pt>
                <c:pt idx="6">
                  <c:v>1814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3-43A5-800F-CDC08FC2A374}"/>
            </c:ext>
          </c:extLst>
        </c:ser>
        <c:ser>
          <c:idx val="1"/>
          <c:order val="1"/>
          <c:tx>
            <c:strRef>
              <c:f>データ!$I$8</c:f>
              <c:strCache>
                <c:ptCount val="1"/>
                <c:pt idx="0">
                  <c:v>県内短大</c:v>
                </c:pt>
              </c:strCache>
            </c:strRef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[0]!県内短大</c:f>
              <c:numCache>
                <c:formatCode>#,##0_ </c:formatCode>
                <c:ptCount val="7"/>
                <c:pt idx="0">
                  <c:v>450</c:v>
                </c:pt>
                <c:pt idx="1">
                  <c:v>449</c:v>
                </c:pt>
                <c:pt idx="2">
                  <c:v>406</c:v>
                </c:pt>
                <c:pt idx="3">
                  <c:v>385</c:v>
                </c:pt>
                <c:pt idx="4">
                  <c:v>385</c:v>
                </c:pt>
                <c:pt idx="5">
                  <c:v>377</c:v>
                </c:pt>
                <c:pt idx="6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B3-43A5-800F-CDC08FC2A374}"/>
            </c:ext>
          </c:extLst>
        </c:ser>
        <c:ser>
          <c:idx val="2"/>
          <c:order val="2"/>
          <c:tx>
            <c:strRef>
              <c:f>データ!$G$8</c:f>
              <c:strCache>
                <c:ptCount val="1"/>
                <c:pt idx="0">
                  <c:v>県外大学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5.0105161508993289E-17"/>
                  <c:y val="-1.0463377683773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2F-4981-8C3A-A7B8F74F79DC}"/>
                </c:ext>
              </c:extLst>
            </c:dLbl>
            <c:dLbl>
              <c:idx val="2"/>
              <c:layout>
                <c:manualLayout>
                  <c:x val="-1.0021032301798658E-16"/>
                  <c:y val="-1.4648728757283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CA-4743-8B4E-9D81F51C0D6F}"/>
                </c:ext>
              </c:extLst>
            </c:dLbl>
            <c:dLbl>
              <c:idx val="3"/>
              <c:layout>
                <c:manualLayout>
                  <c:x val="-1.0021032301798658E-16"/>
                  <c:y val="-1.2556053220528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CA-4743-8B4E-9D81F51C0D6F}"/>
                </c:ext>
              </c:extLst>
            </c:dLbl>
            <c:dLbl>
              <c:idx val="5"/>
              <c:layout>
                <c:manualLayout>
                  <c:x val="1.0021032301798658E-16"/>
                  <c:y val="-1.4648728757283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2F-4981-8C3A-A7B8F74F79DC}"/>
                </c:ext>
              </c:extLst>
            </c:dLbl>
            <c:dLbl>
              <c:idx val="6"/>
              <c:layout>
                <c:manualLayout>
                  <c:x val="1.0021032301798658E-16"/>
                  <c:y val="-4.1853510735095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CA-4743-8B4E-9D81F51C0D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[0]!県外大学</c:f>
              <c:numCache>
                <c:formatCode>#,##0_ </c:formatCode>
                <c:ptCount val="7"/>
                <c:pt idx="0">
                  <c:v>3145</c:v>
                </c:pt>
                <c:pt idx="1">
                  <c:v>3074</c:v>
                </c:pt>
                <c:pt idx="2">
                  <c:v>3137</c:v>
                </c:pt>
                <c:pt idx="3">
                  <c:v>2931</c:v>
                </c:pt>
                <c:pt idx="4">
                  <c:v>2998</c:v>
                </c:pt>
                <c:pt idx="5">
                  <c:v>3012</c:v>
                </c:pt>
                <c:pt idx="6">
                  <c:v>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B3-43A5-800F-CDC08FC2A374}"/>
            </c:ext>
          </c:extLst>
        </c:ser>
        <c:ser>
          <c:idx val="3"/>
          <c:order val="3"/>
          <c:tx>
            <c:strRef>
              <c:f>データ!$J$8</c:f>
              <c:strCache>
                <c:ptCount val="1"/>
                <c:pt idx="0">
                  <c:v>県外短大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[0]!県外短大</c:f>
              <c:numCache>
                <c:formatCode>#,##0_ </c:formatCode>
                <c:ptCount val="7"/>
                <c:pt idx="0">
                  <c:v>209</c:v>
                </c:pt>
                <c:pt idx="1">
                  <c:v>202</c:v>
                </c:pt>
                <c:pt idx="2">
                  <c:v>180</c:v>
                </c:pt>
                <c:pt idx="3">
                  <c:v>178</c:v>
                </c:pt>
                <c:pt idx="4">
                  <c:v>152</c:v>
                </c:pt>
                <c:pt idx="5">
                  <c:v>147</c:v>
                </c:pt>
                <c:pt idx="6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B3-43A5-800F-CDC08FC2A374}"/>
            </c:ext>
          </c:extLst>
        </c:ser>
        <c:ser>
          <c:idx val="4"/>
          <c:order val="4"/>
          <c:tx>
            <c:strRef>
              <c:f>データ!$L$8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7"/>
                <c:pt idx="0">
                  <c:v>5841</c:v>
                </c:pt>
                <c:pt idx="1">
                  <c:v>5611</c:v>
                </c:pt>
                <c:pt idx="2">
                  <c:v>5604</c:v>
                </c:pt>
                <c:pt idx="3">
                  <c:v>5538</c:v>
                </c:pt>
                <c:pt idx="4">
                  <c:v>5595</c:v>
                </c:pt>
                <c:pt idx="5">
                  <c:v>5387</c:v>
                </c:pt>
                <c:pt idx="6">
                  <c:v>5092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B3-43A5-800F-CDC08FC2A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791190488"/>
        <c:axId val="791194096"/>
      </c:barChart>
      <c:lineChart>
        <c:grouping val="standard"/>
        <c:varyColors val="0"/>
        <c:ser>
          <c:idx val="5"/>
          <c:order val="5"/>
          <c:tx>
            <c:strRef>
              <c:f>データ!$M$8</c:f>
              <c:strCache>
                <c:ptCount val="1"/>
                <c:pt idx="0">
                  <c:v>県外大学進学率(右目盛)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[0]!県外大学進学率</c:f>
              <c:numCache>
                <c:formatCode>0.0_ </c:formatCode>
                <c:ptCount val="7"/>
                <c:pt idx="0">
                  <c:v>60.690852952527983</c:v>
                </c:pt>
                <c:pt idx="1">
                  <c:v>61.975806451612904</c:v>
                </c:pt>
                <c:pt idx="2">
                  <c:v>62.51494619370267</c:v>
                </c:pt>
                <c:pt idx="3">
                  <c:v>58.914572864321613</c:v>
                </c:pt>
                <c:pt idx="4">
                  <c:v>59.272439699485972</c:v>
                </c:pt>
                <c:pt idx="5">
                  <c:v>61.937075879086976</c:v>
                </c:pt>
                <c:pt idx="6">
                  <c:v>61.156316916488215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B3-43A5-800F-CDC08FC2A374}"/>
            </c:ext>
          </c:extLst>
        </c:ser>
        <c:ser>
          <c:idx val="6"/>
          <c:order val="6"/>
          <c:tx>
            <c:strRef>
              <c:f>データ!$N$8</c:f>
              <c:strCache>
                <c:ptCount val="1"/>
                <c:pt idx="0">
                  <c:v>県外短大進学率(右目盛)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7928232047917136E-2"/>
                  <c:y val="-2.32547704694603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A5-4506-B5FB-76E464D46838}"/>
                </c:ext>
              </c:extLst>
            </c:dLbl>
            <c:dLbl>
              <c:idx val="1"/>
              <c:layout>
                <c:manualLayout>
                  <c:x val="-2.7928232047917088E-2"/>
                  <c:y val="-2.7444819202696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A5-4506-B5FB-76E464D46838}"/>
                </c:ext>
              </c:extLst>
            </c:dLbl>
            <c:dLbl>
              <c:idx val="2"/>
              <c:layout>
                <c:manualLayout>
                  <c:x val="-2.7928232047917188E-2"/>
                  <c:y val="-2.7444819202696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A5-4506-B5FB-76E464D46838}"/>
                </c:ext>
              </c:extLst>
            </c:dLbl>
            <c:dLbl>
              <c:idx val="3"/>
              <c:layout>
                <c:manualLayout>
                  <c:x val="-2.7928232047917088E-2"/>
                  <c:y val="-2.53497948360783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A5-4506-B5FB-76E464D468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[0]!県外短大進学率</c:f>
              <c:numCache>
                <c:formatCode>0.0_ </c:formatCode>
                <c:ptCount val="7"/>
                <c:pt idx="0">
                  <c:v>31.714719271623672</c:v>
                </c:pt>
                <c:pt idx="1">
                  <c:v>31.029185867895549</c:v>
                </c:pt>
                <c:pt idx="2">
                  <c:v>30.716723549488055</c:v>
                </c:pt>
                <c:pt idx="3">
                  <c:v>31.616341030195382</c:v>
                </c:pt>
                <c:pt idx="4">
                  <c:v>28.305400372439475</c:v>
                </c:pt>
                <c:pt idx="5">
                  <c:v>28.053435114503817</c:v>
                </c:pt>
                <c:pt idx="6">
                  <c:v>29.383886255924168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B3-43A5-800F-CDC08FC2A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187208"/>
        <c:axId val="791189504"/>
      </c:lineChart>
      <c:catAx>
        <c:axId val="791190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91194096"/>
        <c:crosses val="autoZero"/>
        <c:auto val="1"/>
        <c:lblAlgn val="ctr"/>
        <c:lblOffset val="100"/>
        <c:noMultiLvlLbl val="0"/>
      </c:catAx>
      <c:valAx>
        <c:axId val="791194096"/>
        <c:scaling>
          <c:orientation val="minMax"/>
          <c:max val="8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91190488"/>
        <c:crosses val="autoZero"/>
        <c:crossBetween val="between"/>
      </c:valAx>
      <c:valAx>
        <c:axId val="791189504"/>
        <c:scaling>
          <c:orientation val="minMax"/>
          <c:max val="80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91187208"/>
        <c:crosses val="max"/>
        <c:crossBetween val="between"/>
      </c:valAx>
      <c:catAx>
        <c:axId val="791187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11895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8.1570326472549998E-2"/>
          <c:y val="0.11283047487260002"/>
          <c:w val="0.84912590611546457"/>
          <c:h val="7.12217732854533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AF1B23-79C4-41F5-9EC4-AD7ACDCFD598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D4C663-BEF3-4617-AD02-8A7F0FFAF4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0.04342</cdr:x>
      <cdr:y>0.03768</cdr:y>
    </cdr:from>
    <cdr:to>
      <cdr:x>0.11369</cdr:x>
      <cdr:y>0.11983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825FD0-3020-4F0D-A764-74DB003E2CCF}"/>
            </a:ext>
          </a:extLst>
        </cdr:cNvPr>
        <cdr:cNvSpPr txBox="1"/>
      </cdr:nvSpPr>
      <cdr:spPr>
        <a:xfrm xmlns:a="http://schemas.openxmlformats.org/drawingml/2006/main">
          <a:off x="403542" y="228667"/>
          <a:ext cx="653067" cy="498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0.8884</cdr:x>
      <cdr:y>0.88258</cdr:y>
    </cdr:from>
    <cdr:to>
      <cdr:x>0.95867</cdr:x>
      <cdr:y>0.96472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BA12B1-39B5-4CC2-A8F9-4025354F87E2}"/>
            </a:ext>
          </a:extLst>
        </cdr:cNvPr>
        <cdr:cNvSpPr txBox="1"/>
      </cdr:nvSpPr>
      <cdr:spPr>
        <a:xfrm xmlns:a="http://schemas.openxmlformats.org/drawingml/2006/main">
          <a:off x="8278019" y="5372893"/>
          <a:ext cx="654843" cy="500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0.58684</cdr:x>
      <cdr:y>0.93682</cdr:y>
    </cdr:from>
    <cdr:to>
      <cdr:x>0.989</cdr:x>
      <cdr:y>0.99993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BA12B1-39B5-4CC2-A8F9-4025354F87E2}"/>
            </a:ext>
          </a:extLst>
        </cdr:cNvPr>
        <cdr:cNvSpPr txBox="1"/>
      </cdr:nvSpPr>
      <cdr:spPr>
        <a:xfrm xmlns:a="http://schemas.openxmlformats.org/drawingml/2006/main">
          <a:off x="5468144" y="5703094"/>
          <a:ext cx="3747293" cy="384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0.1035</cdr:x>
      <cdr:y>0.90748</cdr:y>
    </cdr:from>
    <cdr:to>
      <cdr:x>0.437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77D4BE9-B19E-442F-B885-9589B22DF7C0}"/>
            </a:ext>
          </a:extLst>
        </cdr:cNvPr>
        <cdr:cNvSpPr txBox="1"/>
      </cdr:nvSpPr>
      <cdr:spPr>
        <a:xfrm xmlns:a="http://schemas.openxmlformats.org/drawingml/2006/main">
          <a:off x="964407" y="5524499"/>
          <a:ext cx="3107530" cy="563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各年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月入学</a:t>
          </a:r>
        </a:p>
      </cdr:txBody>
    </cdr:sp>
  </cdr:relSizeAnchor>
  <cdr:relSizeAnchor xmlns:cdr="http://schemas.openxmlformats.org/drawingml/2006/chartDrawing">
    <cdr:from>
      <cdr:x>0.86572</cdr:x>
      <cdr:y>0.04102</cdr:y>
    </cdr:from>
    <cdr:to>
      <cdr:x>0.93599</cdr:x>
      <cdr:y>0.12317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BA12B1-39B5-4CC2-A8F9-4025354F87E2}"/>
            </a:ext>
          </a:extLst>
        </cdr:cNvPr>
        <cdr:cNvSpPr txBox="1"/>
      </cdr:nvSpPr>
      <cdr:spPr>
        <a:xfrm xmlns:a="http://schemas.openxmlformats.org/drawingml/2006/main">
          <a:off x="8045728" y="248916"/>
          <a:ext cx="653067" cy="498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9ABA5-1311-4D3F-AF2D-922156A996EA}">
  <dimension ref="A1:T109"/>
  <sheetViews>
    <sheetView tabSelected="1" workbookViewId="0">
      <selection activeCell="C8" sqref="C8"/>
    </sheetView>
  </sheetViews>
  <sheetFormatPr defaultColWidth="9" defaultRowHeight="13"/>
  <cols>
    <col min="1" max="2" width="6" style="6" customWidth="1"/>
    <col min="3" max="3" width="9.453125" bestFit="1" customWidth="1"/>
    <col min="4" max="4" width="11.90625" customWidth="1"/>
    <col min="5" max="5" width="9.08984375" bestFit="1" customWidth="1"/>
    <col min="6" max="6" width="9.08984375" style="1" bestFit="1" customWidth="1"/>
    <col min="7" max="7" width="9.08984375" style="1" customWidth="1"/>
    <col min="8" max="10" width="9.08984375" style="1" bestFit="1" customWidth="1"/>
    <col min="11" max="11" width="9.08984375" style="1" customWidth="1"/>
    <col min="12" max="12" width="9.08984375" style="1" bestFit="1" customWidth="1"/>
    <col min="13" max="14" width="9.08984375" style="2" bestFit="1" customWidth="1"/>
  </cols>
  <sheetData>
    <row r="1" spans="1:20">
      <c r="A1" s="5" t="s">
        <v>1</v>
      </c>
      <c r="C1" s="3" t="s">
        <v>2</v>
      </c>
      <c r="D1" s="7"/>
      <c r="E1" s="7"/>
      <c r="F1" s="7"/>
      <c r="G1" s="7"/>
      <c r="H1" s="7"/>
      <c r="I1" s="7"/>
      <c r="J1" s="8"/>
      <c r="K1"/>
      <c r="L1" s="9"/>
      <c r="M1" s="9"/>
      <c r="N1" s="9"/>
      <c r="O1" s="9"/>
      <c r="P1" s="9"/>
      <c r="Q1" s="9"/>
      <c r="R1" s="9"/>
      <c r="S1" s="9"/>
      <c r="T1" s="9"/>
    </row>
    <row r="2" spans="1:20">
      <c r="A2" s="5" t="s">
        <v>3</v>
      </c>
      <c r="C2" s="10" t="s">
        <v>4</v>
      </c>
      <c r="F2"/>
      <c r="G2"/>
      <c r="H2"/>
      <c r="I2"/>
      <c r="J2" s="11"/>
      <c r="K2"/>
      <c r="L2" s="12"/>
      <c r="M2" s="12"/>
      <c r="N2" s="12"/>
      <c r="O2" s="12"/>
      <c r="P2" s="12"/>
      <c r="Q2" s="13"/>
      <c r="S2" s="13"/>
      <c r="T2" s="13"/>
    </row>
    <row r="3" spans="1:20">
      <c r="A3" s="5" t="s">
        <v>5</v>
      </c>
      <c r="C3" s="10" t="s">
        <v>13</v>
      </c>
      <c r="F3"/>
      <c r="G3"/>
      <c r="H3"/>
      <c r="I3"/>
      <c r="J3" s="11"/>
      <c r="K3"/>
      <c r="L3" s="14"/>
      <c r="M3" s="14"/>
      <c r="N3" s="14"/>
      <c r="O3" s="14"/>
      <c r="P3" s="14"/>
      <c r="Q3" s="14"/>
    </row>
    <row r="4" spans="1:20">
      <c r="A4" s="5"/>
      <c r="C4" s="15" t="s">
        <v>6</v>
      </c>
      <c r="F4"/>
      <c r="G4"/>
      <c r="H4"/>
      <c r="I4"/>
      <c r="J4" s="11"/>
      <c r="K4"/>
      <c r="L4" s="14"/>
      <c r="M4" s="14"/>
      <c r="N4" s="14"/>
      <c r="O4" s="14"/>
      <c r="P4" s="14"/>
      <c r="Q4" s="14"/>
    </row>
    <row r="5" spans="1:20" ht="21" customHeight="1">
      <c r="C5" s="16">
        <v>43101</v>
      </c>
      <c r="D5" s="17" t="s">
        <v>7</v>
      </c>
      <c r="E5" s="18">
        <f>MAX($C$9:$C$109)</f>
        <v>45292</v>
      </c>
      <c r="F5" s="17" t="s">
        <v>8</v>
      </c>
      <c r="G5" s="17"/>
      <c r="H5" s="17"/>
      <c r="I5" s="17"/>
      <c r="J5" s="19"/>
      <c r="K5"/>
      <c r="L5" s="14"/>
      <c r="M5" s="14"/>
      <c r="N5" s="14"/>
      <c r="O5" s="14"/>
      <c r="P5" s="14"/>
      <c r="Q5" s="14"/>
    </row>
    <row r="6" spans="1:20">
      <c r="B6" s="6">
        <f>COUNTA(C9:C109)-MATCH(C5,C9:C109,0)+1</f>
        <v>7</v>
      </c>
      <c r="F6"/>
      <c r="G6"/>
      <c r="H6"/>
      <c r="I6"/>
      <c r="J6"/>
      <c r="K6"/>
      <c r="L6"/>
      <c r="M6"/>
      <c r="N6"/>
    </row>
    <row r="7" spans="1:20">
      <c r="A7" s="20"/>
      <c r="C7" t="s">
        <v>12</v>
      </c>
    </row>
    <row r="8" spans="1:20" s="22" customFormat="1" ht="39">
      <c r="A8" s="21"/>
      <c r="B8" s="21"/>
      <c r="C8" t="s">
        <v>9</v>
      </c>
      <c r="D8" s="22" t="s">
        <v>10</v>
      </c>
      <c r="E8" s="22" t="s">
        <v>11</v>
      </c>
      <c r="F8" s="23" t="s">
        <v>14</v>
      </c>
      <c r="G8" s="23" t="s">
        <v>16</v>
      </c>
      <c r="H8" s="23" t="s">
        <v>18</v>
      </c>
      <c r="I8" s="23" t="s">
        <v>15</v>
      </c>
      <c r="J8" s="23" t="s">
        <v>17</v>
      </c>
      <c r="K8" s="23" t="s">
        <v>19</v>
      </c>
      <c r="L8" s="23" t="s">
        <v>0</v>
      </c>
      <c r="M8" s="24" t="s">
        <v>20</v>
      </c>
      <c r="N8" s="24" t="s">
        <v>21</v>
      </c>
    </row>
    <row r="9" spans="1:20">
      <c r="A9" s="4" t="str">
        <f>IF(C9=EDATE($C$5,0),1,"")</f>
        <v/>
      </c>
      <c r="B9" s="4" t="str">
        <f>IF(C9=EDATE($C$5,0),1,"")</f>
        <v/>
      </c>
      <c r="C9" s="25">
        <v>38353</v>
      </c>
      <c r="D9" s="26" t="str">
        <f t="shared" ref="D9:D10" si="0">IF(OR(A9=1,B9=1,A9),TEXT(C9,"ge"),TEXT(C9," "))</f>
        <v xml:space="preserve"> </v>
      </c>
      <c r="E9" s="26" t="str">
        <f t="shared" ref="E9:E10" si="1">IF(OR(A9=1,A9),TEXT(C9,"yyyy"),TEXT(C9,"yy"))</f>
        <v>05</v>
      </c>
      <c r="F9" s="1">
        <v>1914</v>
      </c>
      <c r="G9" s="1">
        <f>H9-F9</f>
        <v>3515</v>
      </c>
      <c r="H9" s="1">
        <v>5429</v>
      </c>
      <c r="I9" s="1">
        <v>717</v>
      </c>
      <c r="J9" s="1">
        <f t="shared" ref="J9:J18" si="2">K9-I9</f>
        <v>324</v>
      </c>
      <c r="K9" s="1">
        <v>1041</v>
      </c>
      <c r="L9" s="1">
        <f>H9+K9</f>
        <v>6470</v>
      </c>
      <c r="M9" s="2">
        <f>G9/H9*100</f>
        <v>64.744888561429363</v>
      </c>
      <c r="N9" s="2">
        <f>J9/K9*100</f>
        <v>31.123919308357351</v>
      </c>
    </row>
    <row r="10" spans="1:20">
      <c r="A10" s="4" t="str">
        <f t="shared" ref="A10:A73" si="3">IF(C10=EDATE($C$5,0),1,"")</f>
        <v/>
      </c>
      <c r="B10" s="4" t="str">
        <f>IF(C10=EDATE($C$5,0),1,"")</f>
        <v/>
      </c>
      <c r="C10" s="25">
        <v>38718</v>
      </c>
      <c r="D10" s="26" t="str">
        <f t="shared" si="0"/>
        <v xml:space="preserve"> </v>
      </c>
      <c r="E10" s="26" t="str">
        <f t="shared" si="1"/>
        <v>06</v>
      </c>
      <c r="F10" s="1">
        <v>1753</v>
      </c>
      <c r="G10" s="1">
        <f t="shared" ref="G10:G28" si="4">H10-F10</f>
        <v>3487</v>
      </c>
      <c r="H10" s="1">
        <v>5240</v>
      </c>
      <c r="I10" s="1">
        <v>709</v>
      </c>
      <c r="J10" s="1">
        <f t="shared" si="2"/>
        <v>319</v>
      </c>
      <c r="K10" s="1">
        <v>1028</v>
      </c>
      <c r="L10" s="1">
        <f>H10+K10</f>
        <v>6268</v>
      </c>
      <c r="M10" s="2">
        <f>G10/H10*100</f>
        <v>66.545801526717554</v>
      </c>
      <c r="N10" s="2">
        <f>J10/K10*100</f>
        <v>31.031128404669261</v>
      </c>
    </row>
    <row r="11" spans="1:20">
      <c r="A11" s="4" t="str">
        <f t="shared" si="3"/>
        <v/>
      </c>
      <c r="B11" s="4" t="str">
        <f>IF(OR(A11=1,C11=$E$5),1,"")</f>
        <v/>
      </c>
      <c r="C11" s="25">
        <v>39083</v>
      </c>
      <c r="D11" s="26" t="str">
        <f t="shared" ref="D11:D27" si="5">IF(OR(A11=1,B11=1,A11),TEXT(C11,"ge"),TEXT(C11," "))</f>
        <v xml:space="preserve"> </v>
      </c>
      <c r="E11" s="26" t="str">
        <f t="shared" ref="E11:E27" si="6">IF(OR(A11=1,A11),TEXT(C11,"yyyy"),TEXT(C11,"yy"))</f>
        <v>07</v>
      </c>
      <c r="F11" s="1">
        <v>1748</v>
      </c>
      <c r="G11" s="1">
        <f t="shared" si="4"/>
        <v>3568</v>
      </c>
      <c r="H11" s="1">
        <v>5316</v>
      </c>
      <c r="I11" s="1">
        <v>693</v>
      </c>
      <c r="J11" s="1">
        <f t="shared" si="2"/>
        <v>316</v>
      </c>
      <c r="K11" s="1">
        <v>1009</v>
      </c>
      <c r="L11" s="1">
        <f t="shared" ref="L11:L28" si="7">H11+K11</f>
        <v>6325</v>
      </c>
      <c r="M11" s="2">
        <f t="shared" ref="M11:M18" si="8">G11/H11*100</f>
        <v>67.118133935289691</v>
      </c>
      <c r="N11" s="2">
        <f t="shared" ref="N11:N28" si="9">J11/K11*100</f>
        <v>31.318136769078297</v>
      </c>
    </row>
    <row r="12" spans="1:20">
      <c r="A12" s="4" t="str">
        <f t="shared" si="3"/>
        <v/>
      </c>
      <c r="B12" s="4" t="str">
        <f t="shared" ref="B12:B75" si="10">IF(OR(A12=1,C12=$E$5),1,"")</f>
        <v/>
      </c>
      <c r="C12" s="25">
        <v>39448</v>
      </c>
      <c r="D12" s="26" t="str">
        <f t="shared" si="5"/>
        <v xml:space="preserve"> </v>
      </c>
      <c r="E12" s="26" t="str">
        <f t="shared" si="6"/>
        <v>08</v>
      </c>
      <c r="F12" s="1">
        <v>1763</v>
      </c>
      <c r="G12" s="1">
        <f t="shared" si="4"/>
        <v>3575</v>
      </c>
      <c r="H12" s="1">
        <v>5338</v>
      </c>
      <c r="I12" s="1">
        <v>612</v>
      </c>
      <c r="J12" s="1">
        <f t="shared" si="2"/>
        <v>351</v>
      </c>
      <c r="K12" s="1">
        <v>963</v>
      </c>
      <c r="L12" s="1">
        <f t="shared" si="7"/>
        <v>6301</v>
      </c>
      <c r="M12" s="2">
        <f t="shared" si="8"/>
        <v>66.972648932184342</v>
      </c>
      <c r="N12" s="2">
        <f t="shared" si="9"/>
        <v>36.44859813084112</v>
      </c>
    </row>
    <row r="13" spans="1:20">
      <c r="A13" s="4" t="str">
        <f t="shared" si="3"/>
        <v/>
      </c>
      <c r="B13" s="4" t="str">
        <f t="shared" si="10"/>
        <v/>
      </c>
      <c r="C13" s="25">
        <v>39814</v>
      </c>
      <c r="D13" s="26" t="str">
        <f t="shared" si="5"/>
        <v xml:space="preserve"> </v>
      </c>
      <c r="E13" s="26" t="str">
        <f t="shared" si="6"/>
        <v>09</v>
      </c>
      <c r="F13" s="1">
        <v>1767</v>
      </c>
      <c r="G13" s="1">
        <f t="shared" si="4"/>
        <v>3436</v>
      </c>
      <c r="H13" s="1">
        <v>5203</v>
      </c>
      <c r="I13" s="1">
        <v>657</v>
      </c>
      <c r="J13" s="1">
        <f t="shared" si="2"/>
        <v>281</v>
      </c>
      <c r="K13" s="1">
        <v>938</v>
      </c>
      <c r="L13" s="1">
        <f t="shared" si="7"/>
        <v>6141</v>
      </c>
      <c r="M13" s="2">
        <f t="shared" si="8"/>
        <v>66.038823755525655</v>
      </c>
      <c r="N13" s="2">
        <f t="shared" si="9"/>
        <v>29.957356076759062</v>
      </c>
    </row>
    <row r="14" spans="1:20">
      <c r="A14" s="4" t="str">
        <f t="shared" si="3"/>
        <v/>
      </c>
      <c r="B14" s="4" t="str">
        <f t="shared" si="10"/>
        <v/>
      </c>
      <c r="C14" s="25">
        <v>40179</v>
      </c>
      <c r="D14" s="26" t="str">
        <f t="shared" si="5"/>
        <v xml:space="preserve"> </v>
      </c>
      <c r="E14" s="26" t="str">
        <f t="shared" si="6"/>
        <v>10</v>
      </c>
      <c r="F14" s="1">
        <v>2003</v>
      </c>
      <c r="G14" s="1">
        <f t="shared" si="4"/>
        <v>3302</v>
      </c>
      <c r="H14" s="1">
        <v>5305</v>
      </c>
      <c r="I14" s="1">
        <v>743</v>
      </c>
      <c r="J14" s="1">
        <f t="shared" si="2"/>
        <v>270</v>
      </c>
      <c r="K14" s="1">
        <v>1013</v>
      </c>
      <c r="L14" s="1">
        <f t="shared" si="7"/>
        <v>6318</v>
      </c>
      <c r="M14" s="2">
        <f t="shared" si="8"/>
        <v>62.243166823751174</v>
      </c>
      <c r="N14" s="2">
        <f t="shared" si="9"/>
        <v>26.653504442250743</v>
      </c>
    </row>
    <row r="15" spans="1:20">
      <c r="A15" s="4" t="str">
        <f t="shared" si="3"/>
        <v/>
      </c>
      <c r="B15" s="4" t="str">
        <f t="shared" si="10"/>
        <v/>
      </c>
      <c r="C15" s="25">
        <v>40544</v>
      </c>
      <c r="D15" s="26" t="str">
        <f t="shared" si="5"/>
        <v xml:space="preserve"> </v>
      </c>
      <c r="E15" s="26" t="str">
        <f t="shared" si="6"/>
        <v>11</v>
      </c>
      <c r="F15" s="1">
        <v>1802</v>
      </c>
      <c r="G15" s="1">
        <f t="shared" si="4"/>
        <v>3259</v>
      </c>
      <c r="H15" s="1">
        <v>5061</v>
      </c>
      <c r="I15" s="1">
        <v>758</v>
      </c>
      <c r="J15" s="1">
        <f t="shared" si="2"/>
        <v>249</v>
      </c>
      <c r="K15" s="1">
        <v>1007</v>
      </c>
      <c r="L15" s="1">
        <f t="shared" si="7"/>
        <v>6068</v>
      </c>
      <c r="M15" s="2">
        <f t="shared" si="8"/>
        <v>64.394388460778501</v>
      </c>
      <c r="N15" s="2">
        <f t="shared" si="9"/>
        <v>24.726911618669316</v>
      </c>
    </row>
    <row r="16" spans="1:20">
      <c r="A16" s="4" t="str">
        <f t="shared" si="3"/>
        <v/>
      </c>
      <c r="B16" s="4" t="str">
        <f t="shared" si="10"/>
        <v/>
      </c>
      <c r="C16" s="25">
        <v>40909</v>
      </c>
      <c r="D16" s="26" t="str">
        <f t="shared" si="5"/>
        <v xml:space="preserve"> </v>
      </c>
      <c r="E16" s="26" t="str">
        <f t="shared" si="6"/>
        <v>12</v>
      </c>
      <c r="F16" s="1">
        <v>1686</v>
      </c>
      <c r="G16" s="1">
        <f t="shared" si="4"/>
        <v>3272</v>
      </c>
      <c r="H16" s="1">
        <v>4958</v>
      </c>
      <c r="I16" s="1">
        <v>706</v>
      </c>
      <c r="J16" s="1">
        <f t="shared" si="2"/>
        <v>245</v>
      </c>
      <c r="K16" s="1">
        <v>951</v>
      </c>
      <c r="L16" s="1">
        <f t="shared" si="7"/>
        <v>5909</v>
      </c>
      <c r="M16" s="2">
        <f t="shared" si="8"/>
        <v>65.994352561516749</v>
      </c>
      <c r="N16" s="2">
        <f t="shared" si="9"/>
        <v>25.76235541535226</v>
      </c>
    </row>
    <row r="17" spans="1:14">
      <c r="A17" s="4" t="str">
        <f t="shared" si="3"/>
        <v/>
      </c>
      <c r="B17" s="4" t="str">
        <f t="shared" si="10"/>
        <v/>
      </c>
      <c r="C17" s="25">
        <v>41275</v>
      </c>
      <c r="D17" s="26" t="str">
        <f t="shared" si="5"/>
        <v xml:space="preserve"> </v>
      </c>
      <c r="E17" s="26" t="str">
        <f t="shared" si="6"/>
        <v>13</v>
      </c>
      <c r="F17" s="1">
        <v>1774</v>
      </c>
      <c r="G17" s="1">
        <f t="shared" si="4"/>
        <v>3273</v>
      </c>
      <c r="H17" s="1">
        <v>5047</v>
      </c>
      <c r="I17" s="1">
        <v>702</v>
      </c>
      <c r="J17" s="1">
        <f t="shared" si="2"/>
        <v>243</v>
      </c>
      <c r="K17" s="1">
        <v>945</v>
      </c>
      <c r="L17" s="1">
        <f t="shared" si="7"/>
        <v>5992</v>
      </c>
      <c r="M17" s="2">
        <f t="shared" si="8"/>
        <v>64.850406181890236</v>
      </c>
      <c r="N17" s="2">
        <f t="shared" si="9"/>
        <v>25.714285714285712</v>
      </c>
    </row>
    <row r="18" spans="1:14">
      <c r="A18" s="4" t="str">
        <f t="shared" si="3"/>
        <v/>
      </c>
      <c r="B18" s="4" t="str">
        <f t="shared" si="10"/>
        <v/>
      </c>
      <c r="C18" s="25">
        <v>41640</v>
      </c>
      <c r="D18" s="26" t="str">
        <f t="shared" si="5"/>
        <v xml:space="preserve"> </v>
      </c>
      <c r="E18" s="26" t="str">
        <f t="shared" si="6"/>
        <v>14</v>
      </c>
      <c r="F18" s="1">
        <v>1794</v>
      </c>
      <c r="G18" s="1">
        <f t="shared" si="4"/>
        <v>3255</v>
      </c>
      <c r="H18" s="1">
        <v>5049</v>
      </c>
      <c r="I18" s="1">
        <v>639</v>
      </c>
      <c r="J18" s="1">
        <f t="shared" si="2"/>
        <v>258</v>
      </c>
      <c r="K18" s="1">
        <v>897</v>
      </c>
      <c r="L18" s="1">
        <f t="shared" si="7"/>
        <v>5946</v>
      </c>
      <c r="M18" s="2">
        <f t="shared" si="8"/>
        <v>64.468211527035052</v>
      </c>
      <c r="N18" s="2">
        <f t="shared" si="9"/>
        <v>28.762541806020064</v>
      </c>
    </row>
    <row r="19" spans="1:14">
      <c r="A19" s="4" t="str">
        <f t="shared" si="3"/>
        <v/>
      </c>
      <c r="B19" s="4" t="str">
        <f t="shared" si="10"/>
        <v/>
      </c>
      <c r="C19" s="25">
        <v>42005</v>
      </c>
      <c r="D19" s="26" t="str">
        <f t="shared" si="5"/>
        <v xml:space="preserve"> </v>
      </c>
      <c r="E19" s="26" t="str">
        <f t="shared" si="6"/>
        <v>15</v>
      </c>
      <c r="F19" s="1">
        <v>1873</v>
      </c>
      <c r="G19" s="1">
        <f t="shared" si="4"/>
        <v>3148</v>
      </c>
      <c r="H19" s="1">
        <v>5021</v>
      </c>
      <c r="I19" s="1">
        <v>625</v>
      </c>
      <c r="J19" s="1">
        <f>K19-I19</f>
        <v>264</v>
      </c>
      <c r="K19" s="1">
        <v>889</v>
      </c>
      <c r="L19" s="1">
        <f t="shared" si="7"/>
        <v>5910</v>
      </c>
      <c r="M19" s="2">
        <f>G19/H19*100</f>
        <v>62.69667396932882</v>
      </c>
      <c r="N19" s="2">
        <f t="shared" si="9"/>
        <v>29.696287964004497</v>
      </c>
    </row>
    <row r="20" spans="1:14">
      <c r="A20" s="4" t="str">
        <f t="shared" si="3"/>
        <v/>
      </c>
      <c r="B20" s="4" t="str">
        <f t="shared" si="10"/>
        <v/>
      </c>
      <c r="C20" s="25">
        <v>42370</v>
      </c>
      <c r="D20" s="26" t="str">
        <f t="shared" si="5"/>
        <v xml:space="preserve"> </v>
      </c>
      <c r="E20" s="26" t="str">
        <f t="shared" si="6"/>
        <v>16</v>
      </c>
      <c r="F20" s="1">
        <v>1845</v>
      </c>
      <c r="G20" s="1">
        <f t="shared" si="4"/>
        <v>3104</v>
      </c>
      <c r="H20" s="1">
        <v>4949</v>
      </c>
      <c r="I20" s="1">
        <v>524</v>
      </c>
      <c r="J20" s="1">
        <f t="shared" ref="J20:J28" si="11">K20-I20</f>
        <v>219</v>
      </c>
      <c r="K20" s="1">
        <v>743</v>
      </c>
      <c r="L20" s="1">
        <f t="shared" si="7"/>
        <v>5692</v>
      </c>
      <c r="M20" s="2">
        <f>G20/H20*100</f>
        <v>62.719741361891288</v>
      </c>
      <c r="N20" s="2">
        <f t="shared" si="9"/>
        <v>29.475100942126513</v>
      </c>
    </row>
    <row r="21" spans="1:14">
      <c r="A21" s="4" t="str">
        <f t="shared" si="3"/>
        <v/>
      </c>
      <c r="B21" s="4" t="str">
        <f t="shared" si="10"/>
        <v/>
      </c>
      <c r="C21" s="25">
        <v>42736</v>
      </c>
      <c r="D21" s="26" t="str">
        <f t="shared" si="5"/>
        <v xml:space="preserve"> </v>
      </c>
      <c r="E21" s="26" t="str">
        <f t="shared" si="6"/>
        <v>17</v>
      </c>
      <c r="F21" s="1">
        <v>1948</v>
      </c>
      <c r="G21" s="1">
        <f t="shared" si="4"/>
        <v>3108</v>
      </c>
      <c r="H21" s="1">
        <v>5056</v>
      </c>
      <c r="I21" s="1">
        <v>490</v>
      </c>
      <c r="J21" s="1">
        <f t="shared" si="11"/>
        <v>254</v>
      </c>
      <c r="K21" s="1">
        <v>744</v>
      </c>
      <c r="L21" s="1">
        <f t="shared" si="7"/>
        <v>5800</v>
      </c>
      <c r="M21" s="2">
        <f t="shared" ref="M21:M28" si="12">G21/H21*100</f>
        <v>61.471518987341767</v>
      </c>
      <c r="N21" s="2">
        <f t="shared" si="9"/>
        <v>34.13978494623656</v>
      </c>
    </row>
    <row r="22" spans="1:14">
      <c r="A22" s="4">
        <f t="shared" si="3"/>
        <v>1</v>
      </c>
      <c r="B22" s="4">
        <f t="shared" si="10"/>
        <v>1</v>
      </c>
      <c r="C22" s="25">
        <v>43101</v>
      </c>
      <c r="D22" s="26" t="str">
        <f t="shared" si="5"/>
        <v>H30</v>
      </c>
      <c r="E22" s="26" t="str">
        <f t="shared" si="6"/>
        <v>2018</v>
      </c>
      <c r="F22" s="1">
        <v>2037</v>
      </c>
      <c r="G22" s="1">
        <f t="shared" si="4"/>
        <v>3145</v>
      </c>
      <c r="H22" s="1">
        <v>5182</v>
      </c>
      <c r="I22" s="1">
        <v>450</v>
      </c>
      <c r="J22" s="1">
        <f t="shared" si="11"/>
        <v>209</v>
      </c>
      <c r="K22" s="1">
        <v>659</v>
      </c>
      <c r="L22" s="1">
        <f t="shared" si="7"/>
        <v>5841</v>
      </c>
      <c r="M22" s="2">
        <f t="shared" si="12"/>
        <v>60.690852952527983</v>
      </c>
      <c r="N22" s="2">
        <f t="shared" si="9"/>
        <v>31.714719271623672</v>
      </c>
    </row>
    <row r="23" spans="1:14">
      <c r="A23" s="4" t="str">
        <f t="shared" si="3"/>
        <v/>
      </c>
      <c r="B23" s="4" t="str">
        <f t="shared" si="10"/>
        <v/>
      </c>
      <c r="C23" s="25">
        <v>43466</v>
      </c>
      <c r="D23" s="26" t="str">
        <f t="shared" si="5"/>
        <v xml:space="preserve"> </v>
      </c>
      <c r="E23" s="26" t="str">
        <f t="shared" si="6"/>
        <v>19</v>
      </c>
      <c r="F23" s="1">
        <v>1886</v>
      </c>
      <c r="G23" s="1">
        <f t="shared" si="4"/>
        <v>3074</v>
      </c>
      <c r="H23" s="1">
        <v>4960</v>
      </c>
      <c r="I23" s="1">
        <v>449</v>
      </c>
      <c r="J23" s="1">
        <f t="shared" si="11"/>
        <v>202</v>
      </c>
      <c r="K23" s="1">
        <v>651</v>
      </c>
      <c r="L23" s="1">
        <f t="shared" si="7"/>
        <v>5611</v>
      </c>
      <c r="M23" s="2">
        <f t="shared" si="12"/>
        <v>61.975806451612904</v>
      </c>
      <c r="N23" s="2">
        <f t="shared" si="9"/>
        <v>31.029185867895549</v>
      </c>
    </row>
    <row r="24" spans="1:14">
      <c r="A24" s="4" t="str">
        <f t="shared" si="3"/>
        <v/>
      </c>
      <c r="B24" s="4" t="str">
        <f t="shared" si="10"/>
        <v/>
      </c>
      <c r="C24" s="25">
        <v>43831</v>
      </c>
      <c r="D24" s="26" t="str">
        <f t="shared" si="5"/>
        <v xml:space="preserve"> </v>
      </c>
      <c r="E24" s="26" t="str">
        <f t="shared" si="6"/>
        <v>20</v>
      </c>
      <c r="F24" s="1">
        <v>1881</v>
      </c>
      <c r="G24" s="1">
        <f t="shared" si="4"/>
        <v>3137</v>
      </c>
      <c r="H24" s="1">
        <v>5018</v>
      </c>
      <c r="I24" s="1">
        <v>406</v>
      </c>
      <c r="J24" s="1">
        <f t="shared" si="11"/>
        <v>180</v>
      </c>
      <c r="K24" s="1">
        <v>586</v>
      </c>
      <c r="L24" s="1">
        <f t="shared" si="7"/>
        <v>5604</v>
      </c>
      <c r="M24" s="2">
        <f t="shared" si="12"/>
        <v>62.51494619370267</v>
      </c>
      <c r="N24" s="2">
        <f t="shared" si="9"/>
        <v>30.716723549488055</v>
      </c>
    </row>
    <row r="25" spans="1:14">
      <c r="A25" s="4" t="str">
        <f t="shared" si="3"/>
        <v/>
      </c>
      <c r="B25" s="4" t="str">
        <f t="shared" si="10"/>
        <v/>
      </c>
      <c r="C25" s="25">
        <v>44197</v>
      </c>
      <c r="D25" s="26" t="str">
        <f t="shared" si="5"/>
        <v xml:space="preserve"> </v>
      </c>
      <c r="E25" s="26" t="str">
        <f t="shared" si="6"/>
        <v>21</v>
      </c>
      <c r="F25" s="1">
        <v>2044</v>
      </c>
      <c r="G25" s="1">
        <f t="shared" si="4"/>
        <v>2931</v>
      </c>
      <c r="H25" s="1">
        <v>4975</v>
      </c>
      <c r="I25" s="1">
        <v>385</v>
      </c>
      <c r="J25" s="1">
        <f t="shared" si="11"/>
        <v>178</v>
      </c>
      <c r="K25" s="1">
        <v>563</v>
      </c>
      <c r="L25" s="1">
        <f t="shared" si="7"/>
        <v>5538</v>
      </c>
      <c r="M25" s="2">
        <f t="shared" si="12"/>
        <v>58.914572864321613</v>
      </c>
      <c r="N25" s="2">
        <f t="shared" si="9"/>
        <v>31.616341030195382</v>
      </c>
    </row>
    <row r="26" spans="1:14">
      <c r="A26" s="4" t="str">
        <f t="shared" si="3"/>
        <v/>
      </c>
      <c r="B26" s="4" t="str">
        <f t="shared" si="10"/>
        <v/>
      </c>
      <c r="C26" s="25">
        <v>44562</v>
      </c>
      <c r="D26" s="26" t="str">
        <f t="shared" si="5"/>
        <v xml:space="preserve"> </v>
      </c>
      <c r="E26" s="26" t="str">
        <f t="shared" si="6"/>
        <v>22</v>
      </c>
      <c r="F26" s="1">
        <v>2060</v>
      </c>
      <c r="G26" s="1">
        <f t="shared" si="4"/>
        <v>2998</v>
      </c>
      <c r="H26" s="1">
        <v>5058</v>
      </c>
      <c r="I26" s="1">
        <v>385</v>
      </c>
      <c r="J26" s="1">
        <f t="shared" si="11"/>
        <v>152</v>
      </c>
      <c r="K26" s="1">
        <v>537</v>
      </c>
      <c r="L26" s="1">
        <f t="shared" si="7"/>
        <v>5595</v>
      </c>
      <c r="M26" s="2">
        <f t="shared" si="12"/>
        <v>59.272439699485972</v>
      </c>
      <c r="N26" s="2">
        <f t="shared" si="9"/>
        <v>28.305400372439475</v>
      </c>
    </row>
    <row r="27" spans="1:14">
      <c r="A27" s="4" t="str">
        <f t="shared" si="3"/>
        <v/>
      </c>
      <c r="B27" s="4" t="str">
        <f t="shared" si="10"/>
        <v/>
      </c>
      <c r="C27" s="25">
        <v>44927</v>
      </c>
      <c r="D27" s="26" t="str">
        <f t="shared" si="5"/>
        <v xml:space="preserve"> </v>
      </c>
      <c r="E27" s="26" t="str">
        <f t="shared" si="6"/>
        <v>23</v>
      </c>
      <c r="F27" s="1">
        <v>1851</v>
      </c>
      <c r="G27" s="1">
        <f t="shared" si="4"/>
        <v>3012</v>
      </c>
      <c r="H27" s="1">
        <v>4863</v>
      </c>
      <c r="I27" s="1">
        <v>377</v>
      </c>
      <c r="J27" s="1">
        <f t="shared" si="11"/>
        <v>147</v>
      </c>
      <c r="K27" s="1">
        <v>524</v>
      </c>
      <c r="L27" s="1">
        <f t="shared" si="7"/>
        <v>5387</v>
      </c>
      <c r="M27" s="2">
        <f t="shared" si="12"/>
        <v>61.937075879086976</v>
      </c>
      <c r="N27" s="2">
        <f t="shared" si="9"/>
        <v>28.053435114503817</v>
      </c>
    </row>
    <row r="28" spans="1:14">
      <c r="A28" s="4" t="str">
        <f t="shared" si="3"/>
        <v/>
      </c>
      <c r="B28" s="4">
        <f t="shared" si="10"/>
        <v>1</v>
      </c>
      <c r="C28" s="25">
        <v>45292</v>
      </c>
      <c r="D28" s="26" t="str">
        <f t="shared" ref="D28" si="13">IF(OR(A28=1,B28=1,A28),TEXT(C28,"ge"),TEXT(C28," "))</f>
        <v>R6</v>
      </c>
      <c r="E28" s="26" t="str">
        <f t="shared" ref="E28" si="14">IF(OR(A28=1,A28),TEXT(C28,"yyyy"),TEXT(C28,"yy"))</f>
        <v>24</v>
      </c>
      <c r="F28" s="1">
        <v>1814</v>
      </c>
      <c r="G28" s="1">
        <f t="shared" si="4"/>
        <v>2856</v>
      </c>
      <c r="H28" s="1">
        <v>4670</v>
      </c>
      <c r="I28" s="1">
        <v>298</v>
      </c>
      <c r="J28" s="1">
        <f t="shared" si="11"/>
        <v>124</v>
      </c>
      <c r="K28" s="1">
        <v>422</v>
      </c>
      <c r="L28" s="1">
        <f t="shared" si="7"/>
        <v>5092</v>
      </c>
      <c r="M28" s="2">
        <f t="shared" si="12"/>
        <v>61.156316916488215</v>
      </c>
      <c r="N28" s="2">
        <f t="shared" si="9"/>
        <v>29.383886255924168</v>
      </c>
    </row>
    <row r="29" spans="1:14">
      <c r="A29" s="4" t="str">
        <f t="shared" si="3"/>
        <v/>
      </c>
      <c r="B29" s="4" t="str">
        <f t="shared" si="10"/>
        <v/>
      </c>
    </row>
    <row r="30" spans="1:14">
      <c r="A30" s="4" t="str">
        <f t="shared" si="3"/>
        <v/>
      </c>
      <c r="B30" s="4" t="str">
        <f t="shared" si="10"/>
        <v/>
      </c>
    </row>
    <row r="31" spans="1:14">
      <c r="A31" s="4" t="str">
        <f t="shared" si="3"/>
        <v/>
      </c>
      <c r="B31" s="4" t="str">
        <f t="shared" si="10"/>
        <v/>
      </c>
    </row>
    <row r="32" spans="1:14">
      <c r="A32" s="4" t="str">
        <f t="shared" si="3"/>
        <v/>
      </c>
      <c r="B32" s="4" t="str">
        <f t="shared" si="10"/>
        <v/>
      </c>
    </row>
    <row r="33" spans="1:2">
      <c r="A33" s="4" t="str">
        <f t="shared" si="3"/>
        <v/>
      </c>
      <c r="B33" s="4" t="str">
        <f t="shared" si="10"/>
        <v/>
      </c>
    </row>
    <row r="34" spans="1:2">
      <c r="A34" s="4" t="str">
        <f t="shared" si="3"/>
        <v/>
      </c>
      <c r="B34" s="4" t="str">
        <f t="shared" si="10"/>
        <v/>
      </c>
    </row>
    <row r="35" spans="1:2">
      <c r="A35" s="4" t="str">
        <f t="shared" si="3"/>
        <v/>
      </c>
      <c r="B35" s="4" t="str">
        <f t="shared" si="10"/>
        <v/>
      </c>
    </row>
    <row r="36" spans="1:2">
      <c r="A36" s="4" t="str">
        <f t="shared" si="3"/>
        <v/>
      </c>
      <c r="B36" s="4" t="str">
        <f t="shared" si="10"/>
        <v/>
      </c>
    </row>
    <row r="37" spans="1:2">
      <c r="A37" s="4" t="str">
        <f t="shared" si="3"/>
        <v/>
      </c>
      <c r="B37" s="4" t="str">
        <f t="shared" si="10"/>
        <v/>
      </c>
    </row>
    <row r="38" spans="1:2">
      <c r="A38" s="4" t="str">
        <f t="shared" si="3"/>
        <v/>
      </c>
      <c r="B38" s="4" t="str">
        <f t="shared" si="10"/>
        <v/>
      </c>
    </row>
    <row r="39" spans="1:2">
      <c r="A39" s="4" t="str">
        <f t="shared" si="3"/>
        <v/>
      </c>
      <c r="B39" s="4" t="str">
        <f t="shared" si="10"/>
        <v/>
      </c>
    </row>
    <row r="40" spans="1:2">
      <c r="A40" s="4" t="str">
        <f t="shared" si="3"/>
        <v/>
      </c>
      <c r="B40" s="4" t="str">
        <f t="shared" si="10"/>
        <v/>
      </c>
    </row>
    <row r="41" spans="1:2">
      <c r="A41" s="4" t="str">
        <f t="shared" si="3"/>
        <v/>
      </c>
      <c r="B41" s="4" t="str">
        <f t="shared" si="10"/>
        <v/>
      </c>
    </row>
    <row r="42" spans="1:2">
      <c r="A42" s="4" t="str">
        <f t="shared" si="3"/>
        <v/>
      </c>
      <c r="B42" s="4" t="str">
        <f t="shared" si="10"/>
        <v/>
      </c>
    </row>
    <row r="43" spans="1:2">
      <c r="A43" s="4" t="str">
        <f t="shared" si="3"/>
        <v/>
      </c>
      <c r="B43" s="4" t="str">
        <f t="shared" si="10"/>
        <v/>
      </c>
    </row>
    <row r="44" spans="1:2">
      <c r="A44" s="4" t="str">
        <f t="shared" si="3"/>
        <v/>
      </c>
      <c r="B44" s="4" t="str">
        <f t="shared" si="10"/>
        <v/>
      </c>
    </row>
    <row r="45" spans="1:2">
      <c r="A45" s="4" t="str">
        <f t="shared" si="3"/>
        <v/>
      </c>
      <c r="B45" s="4" t="str">
        <f t="shared" si="10"/>
        <v/>
      </c>
    </row>
    <row r="46" spans="1:2">
      <c r="A46" s="4" t="str">
        <f t="shared" si="3"/>
        <v/>
      </c>
      <c r="B46" s="4" t="str">
        <f t="shared" si="10"/>
        <v/>
      </c>
    </row>
    <row r="47" spans="1:2">
      <c r="A47" s="4" t="str">
        <f t="shared" si="3"/>
        <v/>
      </c>
      <c r="B47" s="4" t="str">
        <f t="shared" si="10"/>
        <v/>
      </c>
    </row>
    <row r="48" spans="1:2">
      <c r="A48" s="4" t="str">
        <f t="shared" si="3"/>
        <v/>
      </c>
      <c r="B48" s="4" t="str">
        <f t="shared" si="10"/>
        <v/>
      </c>
    </row>
    <row r="49" spans="1:2">
      <c r="A49" s="4" t="str">
        <f t="shared" si="3"/>
        <v/>
      </c>
      <c r="B49" s="4" t="str">
        <f t="shared" si="10"/>
        <v/>
      </c>
    </row>
    <row r="50" spans="1:2">
      <c r="A50" s="4" t="str">
        <f t="shared" si="3"/>
        <v/>
      </c>
      <c r="B50" s="4" t="str">
        <f t="shared" si="10"/>
        <v/>
      </c>
    </row>
    <row r="51" spans="1:2">
      <c r="A51" s="4" t="str">
        <f t="shared" si="3"/>
        <v/>
      </c>
      <c r="B51" s="4" t="str">
        <f t="shared" si="10"/>
        <v/>
      </c>
    </row>
    <row r="52" spans="1:2">
      <c r="A52" s="4" t="str">
        <f t="shared" si="3"/>
        <v/>
      </c>
      <c r="B52" s="4" t="str">
        <f t="shared" si="10"/>
        <v/>
      </c>
    </row>
    <row r="53" spans="1:2">
      <c r="A53" s="4" t="str">
        <f t="shared" si="3"/>
        <v/>
      </c>
      <c r="B53" s="4" t="str">
        <f t="shared" si="10"/>
        <v/>
      </c>
    </row>
    <row r="54" spans="1:2">
      <c r="A54" s="4" t="str">
        <f t="shared" si="3"/>
        <v/>
      </c>
      <c r="B54" s="4" t="str">
        <f t="shared" si="10"/>
        <v/>
      </c>
    </row>
    <row r="55" spans="1:2">
      <c r="A55" s="4" t="str">
        <f t="shared" si="3"/>
        <v/>
      </c>
      <c r="B55" s="4" t="str">
        <f t="shared" si="10"/>
        <v/>
      </c>
    </row>
    <row r="56" spans="1:2">
      <c r="A56" s="4" t="str">
        <f t="shared" si="3"/>
        <v/>
      </c>
      <c r="B56" s="4" t="str">
        <f t="shared" si="10"/>
        <v/>
      </c>
    </row>
    <row r="57" spans="1:2">
      <c r="A57" s="4" t="str">
        <f t="shared" si="3"/>
        <v/>
      </c>
      <c r="B57" s="4" t="str">
        <f t="shared" si="10"/>
        <v/>
      </c>
    </row>
    <row r="58" spans="1:2">
      <c r="A58" s="4" t="str">
        <f t="shared" si="3"/>
        <v/>
      </c>
      <c r="B58" s="4" t="str">
        <f t="shared" si="10"/>
        <v/>
      </c>
    </row>
    <row r="59" spans="1:2">
      <c r="A59" s="4" t="str">
        <f t="shared" si="3"/>
        <v/>
      </c>
      <c r="B59" s="4" t="str">
        <f t="shared" si="10"/>
        <v/>
      </c>
    </row>
    <row r="60" spans="1:2">
      <c r="A60" s="4" t="str">
        <f t="shared" si="3"/>
        <v/>
      </c>
      <c r="B60" s="4" t="str">
        <f t="shared" si="10"/>
        <v/>
      </c>
    </row>
    <row r="61" spans="1:2">
      <c r="A61" s="4" t="str">
        <f t="shared" si="3"/>
        <v/>
      </c>
      <c r="B61" s="4" t="str">
        <f t="shared" si="10"/>
        <v/>
      </c>
    </row>
    <row r="62" spans="1:2">
      <c r="A62" s="4" t="str">
        <f t="shared" si="3"/>
        <v/>
      </c>
      <c r="B62" s="4" t="str">
        <f t="shared" si="10"/>
        <v/>
      </c>
    </row>
    <row r="63" spans="1:2">
      <c r="A63" s="4" t="str">
        <f t="shared" si="3"/>
        <v/>
      </c>
      <c r="B63" s="4" t="str">
        <f t="shared" si="10"/>
        <v/>
      </c>
    </row>
    <row r="64" spans="1:2">
      <c r="A64" s="4" t="str">
        <f t="shared" si="3"/>
        <v/>
      </c>
      <c r="B64" s="4" t="str">
        <f t="shared" si="10"/>
        <v/>
      </c>
    </row>
    <row r="65" spans="1:2">
      <c r="A65" s="4" t="str">
        <f t="shared" si="3"/>
        <v/>
      </c>
      <c r="B65" s="4" t="str">
        <f t="shared" si="10"/>
        <v/>
      </c>
    </row>
    <row r="66" spans="1:2">
      <c r="A66" s="4" t="str">
        <f t="shared" si="3"/>
        <v/>
      </c>
      <c r="B66" s="4" t="str">
        <f t="shared" si="10"/>
        <v/>
      </c>
    </row>
    <row r="67" spans="1:2">
      <c r="A67" s="4" t="str">
        <f t="shared" si="3"/>
        <v/>
      </c>
      <c r="B67" s="4" t="str">
        <f t="shared" si="10"/>
        <v/>
      </c>
    </row>
    <row r="68" spans="1:2">
      <c r="A68" s="4" t="str">
        <f t="shared" si="3"/>
        <v/>
      </c>
      <c r="B68" s="4" t="str">
        <f t="shared" si="10"/>
        <v/>
      </c>
    </row>
    <row r="69" spans="1:2" ht="13.5">
      <c r="A69" s="4" t="str">
        <f t="shared" si="3"/>
        <v/>
      </c>
      <c r="B69" s="4" t="str">
        <f t="shared" si="10"/>
        <v/>
      </c>
    </row>
    <row r="70" spans="1:2" ht="13.5">
      <c r="A70" s="4" t="str">
        <f t="shared" si="3"/>
        <v/>
      </c>
      <c r="B70" s="4" t="str">
        <f t="shared" si="10"/>
        <v/>
      </c>
    </row>
    <row r="71" spans="1:2" ht="13.5">
      <c r="A71" s="4" t="str">
        <f t="shared" si="3"/>
        <v/>
      </c>
      <c r="B71" s="4" t="str">
        <f t="shared" si="10"/>
        <v/>
      </c>
    </row>
    <row r="72" spans="1:2" ht="13.5">
      <c r="A72" s="4" t="str">
        <f t="shared" si="3"/>
        <v/>
      </c>
      <c r="B72" s="4" t="str">
        <f t="shared" si="10"/>
        <v/>
      </c>
    </row>
    <row r="73" spans="1:2" ht="13.5">
      <c r="A73" s="4" t="str">
        <f t="shared" si="3"/>
        <v/>
      </c>
      <c r="B73" s="4" t="str">
        <f t="shared" si="10"/>
        <v/>
      </c>
    </row>
    <row r="74" spans="1:2" ht="13.5">
      <c r="A74" s="4" t="str">
        <f t="shared" ref="A74:A109" si="15">IF(C74=EDATE($C$5,0),1,"")</f>
        <v/>
      </c>
      <c r="B74" s="4" t="str">
        <f t="shared" si="10"/>
        <v/>
      </c>
    </row>
    <row r="75" spans="1:2" ht="13.5">
      <c r="A75" s="4" t="str">
        <f t="shared" si="15"/>
        <v/>
      </c>
      <c r="B75" s="4" t="str">
        <f t="shared" si="10"/>
        <v/>
      </c>
    </row>
    <row r="76" spans="1:2" ht="13.5">
      <c r="A76" s="4" t="str">
        <f t="shared" si="15"/>
        <v/>
      </c>
      <c r="B76" s="4" t="str">
        <f t="shared" ref="B76:B109" si="16">IF(OR(A76=1,C76=$E$5),1,"")</f>
        <v/>
      </c>
    </row>
    <row r="77" spans="1:2" ht="13.5">
      <c r="A77" s="4" t="str">
        <f t="shared" si="15"/>
        <v/>
      </c>
      <c r="B77" s="4" t="str">
        <f t="shared" si="16"/>
        <v/>
      </c>
    </row>
    <row r="78" spans="1:2" ht="13.5">
      <c r="A78" s="4" t="str">
        <f t="shared" si="15"/>
        <v/>
      </c>
      <c r="B78" s="4" t="str">
        <f t="shared" si="16"/>
        <v/>
      </c>
    </row>
    <row r="79" spans="1:2" ht="13.5">
      <c r="A79" s="4" t="str">
        <f t="shared" si="15"/>
        <v/>
      </c>
      <c r="B79" s="4" t="str">
        <f t="shared" si="16"/>
        <v/>
      </c>
    </row>
    <row r="80" spans="1:2" ht="13.5">
      <c r="A80" s="4" t="str">
        <f t="shared" si="15"/>
        <v/>
      </c>
      <c r="B80" s="4" t="str">
        <f t="shared" si="16"/>
        <v/>
      </c>
    </row>
    <row r="81" spans="1:2" ht="13.5">
      <c r="A81" s="4" t="str">
        <f t="shared" si="15"/>
        <v/>
      </c>
      <c r="B81" s="4" t="str">
        <f t="shared" si="16"/>
        <v/>
      </c>
    </row>
    <row r="82" spans="1:2" ht="13.5">
      <c r="A82" s="4" t="str">
        <f t="shared" si="15"/>
        <v/>
      </c>
      <c r="B82" s="4" t="str">
        <f t="shared" si="16"/>
        <v/>
      </c>
    </row>
    <row r="83" spans="1:2" ht="13.5">
      <c r="A83" s="4" t="str">
        <f t="shared" si="15"/>
        <v/>
      </c>
      <c r="B83" s="4" t="str">
        <f t="shared" si="16"/>
        <v/>
      </c>
    </row>
    <row r="84" spans="1:2" ht="13.5">
      <c r="A84" s="4" t="str">
        <f t="shared" si="15"/>
        <v/>
      </c>
      <c r="B84" s="4" t="str">
        <f t="shared" si="16"/>
        <v/>
      </c>
    </row>
    <row r="85" spans="1:2" ht="13.5">
      <c r="A85" s="4" t="str">
        <f t="shared" si="15"/>
        <v/>
      </c>
      <c r="B85" s="4" t="str">
        <f t="shared" si="16"/>
        <v/>
      </c>
    </row>
    <row r="86" spans="1:2" ht="13.5">
      <c r="A86" s="4" t="str">
        <f t="shared" si="15"/>
        <v/>
      </c>
      <c r="B86" s="4" t="str">
        <f t="shared" si="16"/>
        <v/>
      </c>
    </row>
    <row r="87" spans="1:2" ht="13.5">
      <c r="A87" s="4" t="str">
        <f t="shared" si="15"/>
        <v/>
      </c>
      <c r="B87" s="4" t="str">
        <f t="shared" si="16"/>
        <v/>
      </c>
    </row>
    <row r="88" spans="1:2" ht="13.5">
      <c r="A88" s="4" t="str">
        <f t="shared" si="15"/>
        <v/>
      </c>
      <c r="B88" s="4" t="str">
        <f t="shared" si="16"/>
        <v/>
      </c>
    </row>
    <row r="89" spans="1:2" ht="13.5">
      <c r="A89" s="4" t="str">
        <f t="shared" si="15"/>
        <v/>
      </c>
      <c r="B89" s="4" t="str">
        <f t="shared" si="16"/>
        <v/>
      </c>
    </row>
    <row r="90" spans="1:2" ht="13.5">
      <c r="A90" s="4" t="str">
        <f t="shared" si="15"/>
        <v/>
      </c>
      <c r="B90" s="4" t="str">
        <f t="shared" si="16"/>
        <v/>
      </c>
    </row>
    <row r="91" spans="1:2" ht="13.5">
      <c r="A91" s="4" t="str">
        <f t="shared" si="15"/>
        <v/>
      </c>
      <c r="B91" s="4" t="str">
        <f t="shared" si="16"/>
        <v/>
      </c>
    </row>
    <row r="92" spans="1:2" ht="13.5">
      <c r="A92" s="4" t="str">
        <f t="shared" si="15"/>
        <v/>
      </c>
      <c r="B92" s="4" t="str">
        <f t="shared" si="16"/>
        <v/>
      </c>
    </row>
    <row r="93" spans="1:2" ht="13.5">
      <c r="A93" s="4" t="str">
        <f t="shared" si="15"/>
        <v/>
      </c>
      <c r="B93" s="4" t="str">
        <f t="shared" si="16"/>
        <v/>
      </c>
    </row>
    <row r="94" spans="1:2" ht="13.5">
      <c r="A94" s="4" t="str">
        <f t="shared" si="15"/>
        <v/>
      </c>
      <c r="B94" s="4" t="str">
        <f t="shared" si="16"/>
        <v/>
      </c>
    </row>
    <row r="95" spans="1:2" ht="13.5">
      <c r="A95" s="4" t="str">
        <f t="shared" si="15"/>
        <v/>
      </c>
      <c r="B95" s="4" t="str">
        <f t="shared" si="16"/>
        <v/>
      </c>
    </row>
    <row r="96" spans="1:2" ht="13.5">
      <c r="A96" s="4" t="str">
        <f t="shared" si="15"/>
        <v/>
      </c>
      <c r="B96" s="4" t="str">
        <f t="shared" si="16"/>
        <v/>
      </c>
    </row>
    <row r="97" spans="1:2" ht="13.5">
      <c r="A97" s="4" t="str">
        <f t="shared" si="15"/>
        <v/>
      </c>
      <c r="B97" s="4" t="str">
        <f t="shared" si="16"/>
        <v/>
      </c>
    </row>
    <row r="98" spans="1:2" ht="13.5">
      <c r="A98" s="4" t="str">
        <f t="shared" si="15"/>
        <v/>
      </c>
      <c r="B98" s="4" t="str">
        <f t="shared" si="16"/>
        <v/>
      </c>
    </row>
    <row r="99" spans="1:2" ht="13.5">
      <c r="A99" s="4" t="str">
        <f t="shared" si="15"/>
        <v/>
      </c>
      <c r="B99" s="4" t="str">
        <f t="shared" si="16"/>
        <v/>
      </c>
    </row>
    <row r="100" spans="1:2" ht="13.5">
      <c r="A100" s="4" t="str">
        <f t="shared" si="15"/>
        <v/>
      </c>
      <c r="B100" s="4" t="str">
        <f t="shared" si="16"/>
        <v/>
      </c>
    </row>
    <row r="101" spans="1:2" ht="13.5">
      <c r="A101" s="4" t="str">
        <f t="shared" si="15"/>
        <v/>
      </c>
      <c r="B101" s="4" t="str">
        <f t="shared" si="16"/>
        <v/>
      </c>
    </row>
    <row r="102" spans="1:2" ht="13.5">
      <c r="A102" s="4" t="str">
        <f t="shared" si="15"/>
        <v/>
      </c>
      <c r="B102" s="4" t="str">
        <f t="shared" si="16"/>
        <v/>
      </c>
    </row>
    <row r="103" spans="1:2" ht="13.5">
      <c r="A103" s="4" t="str">
        <f t="shared" si="15"/>
        <v/>
      </c>
      <c r="B103" s="4" t="str">
        <f t="shared" si="16"/>
        <v/>
      </c>
    </row>
    <row r="104" spans="1:2" ht="13.5">
      <c r="A104" s="4" t="str">
        <f t="shared" si="15"/>
        <v/>
      </c>
      <c r="B104" s="4" t="str">
        <f t="shared" si="16"/>
        <v/>
      </c>
    </row>
    <row r="105" spans="1:2" ht="13.5">
      <c r="A105" s="4" t="str">
        <f t="shared" si="15"/>
        <v/>
      </c>
      <c r="B105" s="4" t="str">
        <f t="shared" si="16"/>
        <v/>
      </c>
    </row>
    <row r="106" spans="1:2" ht="13.5">
      <c r="A106" s="4" t="str">
        <f t="shared" si="15"/>
        <v/>
      </c>
      <c r="B106" s="4" t="str">
        <f t="shared" si="16"/>
        <v/>
      </c>
    </row>
    <row r="107" spans="1:2" ht="13.5">
      <c r="A107" s="4" t="str">
        <f t="shared" si="15"/>
        <v/>
      </c>
      <c r="B107" s="4" t="str">
        <f t="shared" si="16"/>
        <v/>
      </c>
    </row>
    <row r="108" spans="1:2" ht="13.5">
      <c r="A108" s="4" t="str">
        <f t="shared" si="15"/>
        <v/>
      </c>
      <c r="B108" s="4" t="str">
        <f t="shared" si="16"/>
        <v/>
      </c>
    </row>
    <row r="109" spans="1:2" ht="13.5">
      <c r="A109" s="4" t="str">
        <f t="shared" si="15"/>
        <v/>
      </c>
      <c r="B109" s="4" t="str">
        <f t="shared" si="16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2024-01-31T00:37:27Z</cp:lastPrinted>
  <dcterms:created xsi:type="dcterms:W3CDTF">2023-11-16T01:56:54Z</dcterms:created>
  <dcterms:modified xsi:type="dcterms:W3CDTF">2025-02-14T05:39:48Z</dcterms:modified>
</cp:coreProperties>
</file>