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4_環境\(2)脱炭素・循環\"/>
    </mc:Choice>
  </mc:AlternateContent>
  <xr:revisionPtr revIDLastSave="0" documentId="13_ncr:1_{0E354C0B-86C4-4079-9091-FE4CDFCEC5A5}" xr6:coauthVersionLast="47" xr6:coauthVersionMax="47" xr10:uidLastSave="{00000000-0000-0000-0000-000000000000}"/>
  <bookViews>
    <workbookView xWindow="9510" yWindow="0" windowWidth="9780" windowHeight="11370" xr2:uid="{3BDA5A22-E3EA-448A-8954-D820C8CB3133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資源化量">OFFSET(データ!$F$9,MATCH(データ!$C$5,データ!$C$9:$C$109,0)-1,0,データ!$B$6,1)</definedName>
    <definedName name="青森県">OFFSET(データ!$H$9,MATCH(データ!$C$5,データ!$C$9:$C$109,0)-1,0,データ!$B$6,1)</definedName>
    <definedName name="全国">OFFSET(データ!$J$9,MATCH(データ!$C$5,データ!$C$9:$C$109,0)-1,0,データ!$B$6,1)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E17" i="2" s="1"/>
  <c r="A16" i="2"/>
  <c r="A15" i="2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B102" i="2" l="1"/>
  <c r="B70" i="2"/>
  <c r="B38" i="2"/>
  <c r="B86" i="2"/>
  <c r="B14" i="2"/>
  <c r="D14" i="2" s="1"/>
  <c r="B62" i="2"/>
  <c r="B30" i="2"/>
  <c r="B54" i="2"/>
  <c r="B22" i="2"/>
  <c r="B94" i="2"/>
  <c r="B46" i="2"/>
  <c r="B78" i="2"/>
  <c r="E21" i="2"/>
  <c r="D9" i="2"/>
  <c r="B15" i="2"/>
  <c r="B23" i="2"/>
  <c r="B31" i="2"/>
  <c r="B39" i="2"/>
  <c r="B47" i="2"/>
  <c r="B55" i="2"/>
  <c r="B63" i="2"/>
  <c r="B71" i="2"/>
  <c r="B79" i="2"/>
  <c r="B87" i="2"/>
  <c r="B95" i="2"/>
  <c r="B10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5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E19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2898B95E-528F-4417-806F-B6BA7118B8A3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<sst xmlns="http://schemas.openxmlformats.org/spreadsheetml/2006/main" count="18" uniqueCount="18">
  <si>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リサイクル率（全国）</t>
    <rPh sb="5" eb="6">
      <t>リツ</t>
    </rPh>
    <rPh sb="7" eb="9">
      <t>ゼンコク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</si>
  <si>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</si>
  <si>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</si>
  <si>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</si>
  <si>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</si>
  <si>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</si>
  <si>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</si>
  <si>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</si>
  <si>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</si>
  <si>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</si>
  <si>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</si>
  <si>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</si>
  <si>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</si>
  <si>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資源化量とリサイクル率（資料：県環境エネルギー部「一般廃棄物処理事業実態調査結果について」）（単位：千ｔ、％）</t>
    <rPh sb="0" eb="3">
      <t>シゲンカ</t>
    </rPh>
    <rPh sb="3" eb="4">
      <t>リョウ</t>
    </rPh>
    <rPh sb="10" eb="11">
      <t>リツ</t>
    </rPh>
    <rPh sb="12" eb="14">
      <t>シリョウ</t>
    </rPh>
    <rPh sb="47" eb="49">
      <t>タンイ</t>
    </rPh>
    <rPh sb="50" eb="51">
      <t>セン</t>
    </rPh>
    <phoneticPr fontId="2"/>
  </si>
  <si>
    <t>リサイクル率（青森県・行政回収分）</t>
    <rPh sb="5" eb="6">
      <t>リツ</t>
    </rPh>
    <rPh sb="7" eb="10">
      <t>アオモリケン</t>
    </rPh>
    <rPh sb="11" eb="13">
      <t>ギョウセイ</t>
    </rPh>
    <rPh sb="13" eb="15">
      <t>カイシュウ</t>
    </rPh>
    <rPh sb="15" eb="16">
      <t>ブン</t>
    </rPh>
    <phoneticPr fontId="2"/>
  </si>
  <si>
    <t>リサイクル率（青森県・民間回収含）</t>
    <rPh sb="5" eb="6">
      <t>リツ</t>
    </rPh>
    <rPh sb="7" eb="10">
      <t>アオモリケン</t>
    </rPh>
    <rPh sb="11" eb="13">
      <t>ミンカン</t>
    </rPh>
    <rPh sb="13" eb="15">
      <t>カイシュウ</t>
    </rPh>
    <rPh sb="15" eb="16">
      <t>フク</t>
    </rPh>
    <phoneticPr fontId="2"/>
  </si>
  <si>
    <t>資源化量（青森県・行政回収分）</t>
    <rPh sb="0" eb="2">
      <t>シゲン</t>
    </rPh>
    <rPh sb="2" eb="3">
      <t>カ</t>
    </rPh>
    <rPh sb="3" eb="4">
      <t>リョウ</t>
    </rPh>
    <rPh sb="5" eb="8">
      <t>アオモリケン</t>
    </rPh>
    <rPh sb="9" eb="11">
      <t>ギョウセイ</t>
    </rPh>
    <rPh sb="11" eb="13">
      <t>カイシュウ</t>
    </rPh>
    <rPh sb="13" eb="14">
      <t>ブン</t>
    </rPh>
    <phoneticPr fontId="2"/>
  </si>
  <si>
    <t>資源化量（青森県・民間回収分）</t>
    <rPh sb="0" eb="2">
      <t>シゲン</t>
    </rPh>
    <rPh sb="2" eb="3">
      <t>カ</t>
    </rPh>
    <rPh sb="3" eb="4">
      <t>リョウ</t>
    </rPh>
    <rPh sb="5" eb="8">
      <t>アオモリケン</t>
    </rPh>
    <rPh sb="9" eb="11">
      <t>ミンカン</t>
    </rPh>
    <rPh sb="11" eb="13">
      <t>カイシュウ</t>
    </rPh>
    <rPh sb="13" eb="14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</si>
</sst>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_ "/>
  </numFmts>
  <fonts count="13">
    <font>
      <sz val="10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4" fillId="0" borderId="1" xfId="0" applyFont="1" applyBorder="1" applyAlignment="1">
      <alignment vertical="center"/>
    </xf>
    <xf numFmtId="0" fontId="5" fillId="2" borderId="0" xfId="0" applyFont="1" applyFill="1"/>
    <xf numFmtId="0" fontId="6" fillId="0" borderId="0" xfId="0" applyFont="1" applyAlignment="1">
      <alignment horizontal="right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2" xfId="0" applyFont="1" applyBorder="1" applyAlignment="1">
      <alignment vertical="center"/>
    </xf>
    <xf numFmtId="177" fontId="5" fillId="0" borderId="2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177" fontId="5" fillId="0" borderId="0" xfId="0" applyNumberFormat="1" applyFont="1" applyAlignment="1">
      <alignment vertical="center"/>
    </xf>
    <xf numFmtId="0" fontId="5" fillId="0" borderId="5" xfId="0" applyFont="1" applyBorder="1" applyAlignment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7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5" fillId="0" borderId="0" xfId="0" applyFont="1"/>
    <xf numFmtId="177" fontId="5" fillId="0" borderId="0" xfId="0" applyNumberFormat="1" applyFont="1"/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7" fontId="5" fillId="0" borderId="0" xfId="0" applyNumberFormat="1" applyFont="1" applyAlignment="1">
      <alignment vertical="center" wrapText="1"/>
    </xf>
    <xf numFmtId="176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altLang="en-US"/>
              <a:t>民間回収分を含めた</a:t>
            </a:r>
            <a:r>
              <a:rPr lang="ja-JP"/>
              <a:t>資源化量とリサイクル率</a:t>
            </a:r>
          </a:p>
        </c:rich>
      </c:tx>
      <c:layout>
        <c:manualLayout>
          <c:xMode val="edge"/>
          <c:yMode val="edge"/>
          <c:x val="0.23209106656022976"/>
          <c:y val="2.30065378421316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28257713332611E-2"/>
          <c:y val="0.27836741523276542"/>
          <c:w val="0.86955933205725133"/>
          <c:h val="0.555048946944486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資源化量（青森県・行政回収分）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[0]!資源化量</c:f>
              <c:numCache>
                <c:formatCode>General</c:formatCode>
                <c:ptCount val="8"/>
                <c:pt idx="0">
                  <c:v>75</c:v>
                </c:pt>
                <c:pt idx="1">
                  <c:v>75</c:v>
                </c:pt>
                <c:pt idx="2">
                  <c:v>72</c:v>
                </c:pt>
                <c:pt idx="3">
                  <c:v>69</c:v>
                </c:pt>
                <c:pt idx="4">
                  <c:v>67</c:v>
                </c:pt>
                <c:pt idx="5">
                  <c:v>64</c:v>
                </c:pt>
                <c:pt idx="6">
                  <c:v>65</c:v>
                </c:pt>
                <c:pt idx="7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1-43DE-A34B-CA90A761E0A8}"/>
            </c:ext>
          </c:extLst>
        </c:ser>
        <c:ser>
          <c:idx val="3"/>
          <c:order val="1"/>
          <c:tx>
            <c:strRef>
              <c:f>データ!$G$8</c:f>
              <c:strCache>
                <c:ptCount val="1"/>
                <c:pt idx="0">
                  <c:v>資源化量（青森県・民間回収分）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データ!$C$14:$C$21</c:f>
              <c:numCache>
                <c:formatCode>yyyy</c:formatCode>
                <c:ptCount val="8"/>
                <c:pt idx="0">
                  <c:v>42005</c:v>
                </c:pt>
                <c:pt idx="1">
                  <c:v>42370</c:v>
                </c:pt>
                <c:pt idx="2">
                  <c:v>42736</c:v>
                </c:pt>
                <c:pt idx="3">
                  <c:v>43101</c:v>
                </c:pt>
                <c:pt idx="4">
                  <c:v>43466</c:v>
                </c:pt>
                <c:pt idx="5">
                  <c:v>43831</c:v>
                </c:pt>
                <c:pt idx="6">
                  <c:v>44197</c:v>
                </c:pt>
                <c:pt idx="7">
                  <c:v>44562</c:v>
                </c:pt>
              </c:numCache>
            </c:numRef>
          </c:cat>
          <c:val>
            <c:numRef>
              <c:f>データ!$G$14:$G$21</c:f>
              <c:numCache>
                <c:formatCode>General</c:formatCode>
                <c:ptCount val="8"/>
                <c:pt idx="0">
                  <c:v>93</c:v>
                </c:pt>
                <c:pt idx="1">
                  <c:v>98</c:v>
                </c:pt>
                <c:pt idx="2">
                  <c:v>98</c:v>
                </c:pt>
                <c:pt idx="3">
                  <c:v>101</c:v>
                </c:pt>
                <c:pt idx="4">
                  <c:v>100</c:v>
                </c:pt>
                <c:pt idx="5">
                  <c:v>99</c:v>
                </c:pt>
                <c:pt idx="6">
                  <c:v>98</c:v>
                </c:pt>
                <c:pt idx="7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E7-47AA-811D-34CF7FAF2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13986096"/>
        <c:axId val="845599848"/>
      </c:barChart>
      <c:lineChart>
        <c:grouping val="standard"/>
        <c:varyColors val="0"/>
        <c:ser>
          <c:idx val="1"/>
          <c:order val="2"/>
          <c:tx>
            <c:v>リサイクル率_青森県(右目盛)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8804978846152E-2"/>
                  <c:y val="-3.735425144186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DE7-47AA-811D-34CF7FAF247E}"/>
                </c:ext>
              </c:extLst>
            </c:dLbl>
            <c:dLbl>
              <c:idx val="1"/>
              <c:layout>
                <c:manualLayout>
                  <c:x val="-3.8804978846152006E-2"/>
                  <c:y val="-3.31712445614735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DE7-47AA-811D-34CF7FAF247E}"/>
                </c:ext>
              </c:extLst>
            </c:dLbl>
            <c:dLbl>
              <c:idx val="2"/>
              <c:layout>
                <c:manualLayout>
                  <c:x val="-3.8804978846151986E-2"/>
                  <c:y val="-3.10797411212796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DE7-47AA-811D-34CF7FAF247E}"/>
                </c:ext>
              </c:extLst>
            </c:dLbl>
            <c:dLbl>
              <c:idx val="3"/>
              <c:layout>
                <c:manualLayout>
                  <c:x val="-3.8804978846152034E-2"/>
                  <c:y val="-2.89882376810859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DE7-47AA-811D-34CF7FAF247E}"/>
                </c:ext>
              </c:extLst>
            </c:dLbl>
            <c:dLbl>
              <c:idx val="4"/>
              <c:layout>
                <c:manualLayout>
                  <c:x val="-3.8804978846152083E-2"/>
                  <c:y val="-3.10797411212797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DE7-47AA-811D-34CF7FAF247E}"/>
                </c:ext>
              </c:extLst>
            </c:dLbl>
            <c:dLbl>
              <c:idx val="5"/>
              <c:layout>
                <c:manualLayout>
                  <c:x val="-4.0170749262725944E-2"/>
                  <c:y val="-3.5262748001667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DE7-47AA-811D-34CF7FAF247E}"/>
                </c:ext>
              </c:extLst>
            </c:dLbl>
            <c:dLbl>
              <c:idx val="6"/>
              <c:layout>
                <c:manualLayout>
                  <c:x val="-3.8804978846151986E-2"/>
                  <c:y val="-3.10797411212796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DE7-47AA-811D-34CF7FAF247E}"/>
                </c:ext>
              </c:extLst>
            </c:dLbl>
            <c:dLbl>
              <c:idx val="7"/>
              <c:layout>
                <c:manualLayout>
                  <c:x val="-3.8804978846151986E-2"/>
                  <c:y val="-3.73542514418611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DE7-47AA-811D-34CF7FAF24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データ!$C$14:$C$21</c:f>
              <c:numCache>
                <c:formatCode>yyyy</c:formatCode>
                <c:ptCount val="8"/>
                <c:pt idx="0">
                  <c:v>42005</c:v>
                </c:pt>
                <c:pt idx="1">
                  <c:v>42370</c:v>
                </c:pt>
                <c:pt idx="2">
                  <c:v>42736</c:v>
                </c:pt>
                <c:pt idx="3">
                  <c:v>43101</c:v>
                </c:pt>
                <c:pt idx="4">
                  <c:v>43466</c:v>
                </c:pt>
                <c:pt idx="5">
                  <c:v>43831</c:v>
                </c:pt>
                <c:pt idx="6">
                  <c:v>44197</c:v>
                </c:pt>
                <c:pt idx="7">
                  <c:v>44562</c:v>
                </c:pt>
              </c:numCache>
            </c:numRef>
          </c:cat>
          <c:val>
            <c:numRef>
              <c:f>[0]!青森県</c:f>
              <c:numCache>
                <c:formatCode>0.0_ </c:formatCode>
                <c:ptCount val="8"/>
                <c:pt idx="0">
                  <c:v>15</c:v>
                </c:pt>
                <c:pt idx="1">
                  <c:v>15.3</c:v>
                </c:pt>
                <c:pt idx="2">
                  <c:v>15</c:v>
                </c:pt>
                <c:pt idx="3">
                  <c:v>14.5</c:v>
                </c:pt>
                <c:pt idx="4">
                  <c:v>14.3</c:v>
                </c:pt>
                <c:pt idx="5">
                  <c:v>14</c:v>
                </c:pt>
                <c:pt idx="6">
                  <c:v>14.2</c:v>
                </c:pt>
                <c:pt idx="7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51-43DE-A34B-CA90A761E0A8}"/>
            </c:ext>
          </c:extLst>
        </c:ser>
        <c:ser>
          <c:idx val="4"/>
          <c:order val="3"/>
          <c:tx>
            <c:strRef>
              <c:f>データ!$I$8</c:f>
              <c:strCache>
                <c:ptCount val="1"/>
                <c:pt idx="0">
                  <c:v>リサイクル率（青森県・民間回収含）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775501541546147E-2"/>
                  <c:y val="-3.76470619234882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E7-47AA-811D-34CF7FAF247E}"/>
                </c:ext>
              </c:extLst>
            </c:dLbl>
            <c:dLbl>
              <c:idx val="1"/>
              <c:layout>
                <c:manualLayout>
                  <c:x val="-1.9120785832035404E-2"/>
                  <c:y val="-2.92810481627130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DE7-47AA-811D-34CF7FAF247E}"/>
                </c:ext>
              </c:extLst>
            </c:dLbl>
            <c:dLbl>
              <c:idx val="2"/>
              <c:layout>
                <c:manualLayout>
                  <c:x val="-2.0486556248609362E-2"/>
                  <c:y val="-2.5098041282325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E7-47AA-811D-34CF7FAF247E}"/>
                </c:ext>
              </c:extLst>
            </c:dLbl>
            <c:dLbl>
              <c:idx val="3"/>
              <c:layout>
                <c:manualLayout>
                  <c:x val="-2.4583867498331281E-2"/>
                  <c:y val="-2.50980412823255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E7-47AA-811D-34CF7FAF247E}"/>
                </c:ext>
              </c:extLst>
            </c:dLbl>
            <c:dLbl>
              <c:idx val="4"/>
              <c:layout>
                <c:manualLayout>
                  <c:x val="-2.5949637914905191E-2"/>
                  <c:y val="-2.5098041282325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E7-47AA-811D-34CF7FAF247E}"/>
                </c:ext>
              </c:extLst>
            </c:dLbl>
            <c:dLbl>
              <c:idx val="5"/>
              <c:layout>
                <c:manualLayout>
                  <c:x val="-2.3218097081757275E-2"/>
                  <c:y val="-2.30065378421317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DE7-47AA-811D-34CF7FAF247E}"/>
                </c:ext>
              </c:extLst>
            </c:dLbl>
            <c:dLbl>
              <c:idx val="6"/>
              <c:layout>
                <c:manualLayout>
                  <c:x val="-2.4583867498331333E-2"/>
                  <c:y val="-2.7189544722519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DE7-47AA-811D-34CF7FAF247E}"/>
                </c:ext>
              </c:extLst>
            </c:dLbl>
            <c:dLbl>
              <c:idx val="7"/>
              <c:layout>
                <c:manualLayout>
                  <c:x val="-3.0046949164627162E-2"/>
                  <c:y val="-2.71895447225192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DE7-47AA-811D-34CF7FAF24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データ!$C$14:$C$21</c:f>
              <c:numCache>
                <c:formatCode>yyyy</c:formatCode>
                <c:ptCount val="8"/>
                <c:pt idx="0">
                  <c:v>42005</c:v>
                </c:pt>
                <c:pt idx="1">
                  <c:v>42370</c:v>
                </c:pt>
                <c:pt idx="2">
                  <c:v>42736</c:v>
                </c:pt>
                <c:pt idx="3">
                  <c:v>43101</c:v>
                </c:pt>
                <c:pt idx="4">
                  <c:v>43466</c:v>
                </c:pt>
                <c:pt idx="5">
                  <c:v>43831</c:v>
                </c:pt>
                <c:pt idx="6">
                  <c:v>44197</c:v>
                </c:pt>
                <c:pt idx="7">
                  <c:v>44562</c:v>
                </c:pt>
              </c:numCache>
            </c:numRef>
          </c:cat>
          <c:val>
            <c:numRef>
              <c:f>データ!$I$14:$I$21</c:f>
              <c:numCache>
                <c:formatCode>0.0_ </c:formatCode>
                <c:ptCount val="8"/>
                <c:pt idx="0">
                  <c:v>28.4</c:v>
                </c:pt>
                <c:pt idx="1">
                  <c:v>29.4</c:v>
                </c:pt>
                <c:pt idx="2">
                  <c:v>29.4</c:v>
                </c:pt>
                <c:pt idx="3">
                  <c:v>29.6</c:v>
                </c:pt>
                <c:pt idx="4">
                  <c:v>29.3</c:v>
                </c:pt>
                <c:pt idx="5">
                  <c:v>29.3</c:v>
                </c:pt>
                <c:pt idx="6">
                  <c:v>29.4</c:v>
                </c:pt>
                <c:pt idx="7">
                  <c:v>29.2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E7-47AA-811D-34CF7FAF247E}"/>
            </c:ext>
          </c:extLst>
        </c:ser>
        <c:ser>
          <c:idx val="2"/>
          <c:order val="4"/>
          <c:tx>
            <c:v>リサイクル率_全国(右目盛)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2128922059783965E-2"/>
                  <c:y val="-2.67503290000785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DE7-47AA-811D-34CF7FAF247E}"/>
                </c:ext>
              </c:extLst>
            </c:dLbl>
            <c:dLbl>
              <c:idx val="1"/>
              <c:layout>
                <c:manualLayout>
                  <c:x val="-2.3494692476357947E-2"/>
                  <c:y val="-2.46588255598847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DE7-47AA-811D-34CF7FAF247E}"/>
                </c:ext>
              </c:extLst>
            </c:dLbl>
            <c:dLbl>
              <c:idx val="2"/>
              <c:layout>
                <c:manualLayout>
                  <c:x val="-2.8957774142653801E-2"/>
                  <c:y val="-2.46588255598847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DE7-47AA-811D-34CF7FAF247E}"/>
                </c:ext>
              </c:extLst>
            </c:dLbl>
            <c:dLbl>
              <c:idx val="3"/>
              <c:layout>
                <c:manualLayout>
                  <c:x val="-3.3055085392375623E-2"/>
                  <c:y val="-2.46588255598847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DE7-47AA-811D-34CF7FAF247E}"/>
                </c:ext>
              </c:extLst>
            </c:dLbl>
            <c:dLbl>
              <c:idx val="4"/>
              <c:layout>
                <c:manualLayout>
                  <c:x val="-3.5786626225523636E-2"/>
                  <c:y val="-2.67503290000786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DE7-47AA-811D-34CF7FAF247E}"/>
                </c:ext>
              </c:extLst>
            </c:dLbl>
            <c:dLbl>
              <c:idx val="5"/>
              <c:layout>
                <c:manualLayout>
                  <c:x val="-3.5786626225523539E-2"/>
                  <c:y val="-2.2567322119690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DE7-47AA-811D-34CF7FAF247E}"/>
                </c:ext>
              </c:extLst>
            </c:dLbl>
            <c:dLbl>
              <c:idx val="6"/>
              <c:layout>
                <c:manualLayout>
                  <c:x val="-3.5786626225523539E-2"/>
                  <c:y val="-2.2567322119690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DE7-47AA-811D-34CF7FAF247E}"/>
                </c:ext>
              </c:extLst>
            </c:dLbl>
            <c:dLbl>
              <c:idx val="7"/>
              <c:layout>
                <c:manualLayout>
                  <c:x val="-3.5786626225523741E-2"/>
                  <c:y val="-2.25673221196910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DE7-47AA-811D-34CF7FAF24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データ!$C$14:$C$21</c:f>
              <c:numCache>
                <c:formatCode>yyyy</c:formatCode>
                <c:ptCount val="8"/>
                <c:pt idx="0">
                  <c:v>42005</c:v>
                </c:pt>
                <c:pt idx="1">
                  <c:v>42370</c:v>
                </c:pt>
                <c:pt idx="2">
                  <c:v>42736</c:v>
                </c:pt>
                <c:pt idx="3">
                  <c:v>43101</c:v>
                </c:pt>
                <c:pt idx="4">
                  <c:v>43466</c:v>
                </c:pt>
                <c:pt idx="5">
                  <c:v>43831</c:v>
                </c:pt>
                <c:pt idx="6">
                  <c:v>44197</c:v>
                </c:pt>
                <c:pt idx="7">
                  <c:v>44562</c:v>
                </c:pt>
              </c:numCache>
            </c:numRef>
          </c:cat>
          <c:val>
            <c:numRef>
              <c:f>[0]!全国</c:f>
              <c:numCache>
                <c:formatCode>0.0_ </c:formatCode>
                <c:ptCount val="8"/>
                <c:pt idx="0">
                  <c:v>20.399999999999999</c:v>
                </c:pt>
                <c:pt idx="1">
                  <c:v>20.3</c:v>
                </c:pt>
                <c:pt idx="2">
                  <c:v>20.2</c:v>
                </c:pt>
                <c:pt idx="3">
                  <c:v>19.899999999999999</c:v>
                </c:pt>
                <c:pt idx="4">
                  <c:v>19.600000000000001</c:v>
                </c:pt>
                <c:pt idx="5">
                  <c:v>20</c:v>
                </c:pt>
                <c:pt idx="6">
                  <c:v>19.899999999999999</c:v>
                </c:pt>
                <c:pt idx="7">
                  <c:v>19.600000000000001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51-43DE-A34B-CA90A761E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247992"/>
        <c:axId val="1112246024"/>
      </c:lineChart>
      <c:catAx>
        <c:axId val="111398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5599848"/>
        <c:crosses val="autoZero"/>
        <c:auto val="1"/>
        <c:lblAlgn val="ctr"/>
        <c:lblOffset val="100"/>
        <c:noMultiLvlLbl val="0"/>
      </c:catAx>
      <c:valAx>
        <c:axId val="845599848"/>
        <c:scaling>
          <c:orientation val="minMax"/>
          <c:max val="7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3986096"/>
        <c:crosses val="autoZero"/>
        <c:crossBetween val="between"/>
      </c:valAx>
      <c:valAx>
        <c:axId val="1112246024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2247992"/>
        <c:crosses val="max"/>
        <c:crossBetween val="between"/>
      </c:valAx>
      <c:dateAx>
        <c:axId val="1112247992"/>
        <c:scaling>
          <c:orientation val="minMax"/>
        </c:scaling>
        <c:delete val="1"/>
        <c:axPos val="b"/>
        <c:numFmt formatCode="yyyy" sourceLinked="1"/>
        <c:majorTickMark val="out"/>
        <c:minorTickMark val="none"/>
        <c:tickLblPos val="nextTo"/>
        <c:crossAx val="1112246024"/>
        <c:crosses val="autoZero"/>
        <c:auto val="1"/>
        <c:lblOffset val="100"/>
        <c:baseTimeUnit val="years"/>
      </c:date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9.2819908329919806E-2"/>
          <c:y val="0.106865615304667"/>
          <c:w val="0.80815367089514201"/>
          <c:h val="0.1449545279155599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FE464CA-5F28-4BA5-B332-2F2C68D43D98}">
  <sheetPr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F4EA629-F845-474B-8468-85A61DE385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0.11311</cdr:x>
      <cdr:y>0.93725</cdr:y>
    </cdr:from>
    <cdr:to>
      <cdr:x>1</cdr:x>
      <cdr:y>0.99504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6CCE1571-662B-4666-9218-35474920B119}"/>
            </a:ext>
          </a:extLst>
        </cdr:cNvPr>
        <cdr:cNvSpPr/>
      </cdr:nvSpPr>
      <cdr:spPr bwMode="auto">
        <a:xfrm xmlns:a="http://schemas.openxmlformats.org/drawingml/2006/main">
          <a:off x="1051177" y="5690134"/>
          <a:ext cx="8242374" cy="3508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資料：県環境エネルギー部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「一般廃棄物処理事業実態調査結果について」</a:t>
          </a:r>
          <a:endParaRPr 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0.88123</cdr:x>
      <cdr:y>0.88416</cdr:y>
    </cdr:from>
    <cdr:to>
      <cdr:x>0.97962</cdr:x>
      <cdr:y>0.949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1497907-9D5E-400B-85BB-8AE2BE7E5F01}"/>
            </a:ext>
          </a:extLst>
        </cdr:cNvPr>
        <cdr:cNvSpPr txBox="1"/>
      </cdr:nvSpPr>
      <cdr:spPr>
        <a:xfrm xmlns:a="http://schemas.openxmlformats.org/drawingml/2006/main">
          <a:off x="8189720" y="5367827"/>
          <a:ext cx="914400" cy="393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</cdr:x>
      <cdr:y>0.1842</cdr:y>
    </cdr:from>
    <cdr:to>
      <cdr:x>0.09839</cdr:x>
      <cdr:y>0.25531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1C9EECF-FA31-43DE-927B-F08D4AD5C8A4}"/>
            </a:ext>
          </a:extLst>
        </cdr:cNvPr>
        <cdr:cNvSpPr txBox="1"/>
      </cdr:nvSpPr>
      <cdr:spPr>
        <a:xfrm xmlns:a="http://schemas.openxmlformats.org/drawingml/2006/main">
          <a:off x="0" y="1118480"/>
          <a:ext cx="914907" cy="431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（千ｔ）</a:t>
          </a:r>
        </a:p>
      </cdr:txBody>
    </cdr:sp>
  </cdr:relSizeAnchor>
  <cdr:relSizeAnchor xmlns:cdr="http://schemas.openxmlformats.org/drawingml/2006/chartDrawing">
    <cdr:from>
      <cdr:x>0.90161</cdr:x>
      <cdr:y>0.17789</cdr:y>
    </cdr:from>
    <cdr:to>
      <cdr:x>1</cdr:x>
      <cdr:y>0.249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A9ECF70-2B2E-4762-8557-8DBF9BB6B5F4}"/>
            </a:ext>
          </a:extLst>
        </cdr:cNvPr>
        <cdr:cNvSpPr txBox="1"/>
      </cdr:nvSpPr>
      <cdr:spPr>
        <a:xfrm xmlns:a="http://schemas.openxmlformats.org/drawingml/2006/main">
          <a:off x="8383874" y="1080164"/>
          <a:ext cx="914907" cy="431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0BE48-410B-48C6-94C9-4FD6B4095ED2}">
  <dimension ref="A1:T109"/>
  <sheetViews>
    <sheetView tabSelected="1" workbookViewId="0">
      <selection activeCell="C8" sqref="C8"/>
    </sheetView>
  </sheetViews>
  <sheetFormatPr defaultColWidth="9.09765625" defaultRowHeight="12"/>
  <cols>
    <col min="1" max="2" width="6.3984375" style="5" customWidth="1"/>
    <col min="3" max="3" width="9.69921875" style="24" bestFit="1" customWidth="1"/>
    <col min="4" max="4" width="13.3984375" style="24" customWidth="1"/>
    <col min="5" max="7" width="9.09765625" style="24"/>
    <col min="8" max="10" width="9.09765625" style="25"/>
    <col min="11" max="16384" width="9.09765625" style="24"/>
  </cols>
  <sheetData>
    <row r="1" spans="1:20" s="10" customFormat="1" ht="13">
      <c r="A1" s="4" t="s">
        <v>1</v>
      </c>
      <c r="B1" s="5"/>
      <c r="C1" s="1" t="s">
        <v>2</v>
      </c>
      <c r="D1" s="6"/>
      <c r="E1" s="6"/>
      <c r="F1" s="6"/>
      <c r="G1" s="6"/>
      <c r="H1" s="7"/>
      <c r="I1" s="7"/>
      <c r="J1" s="7"/>
      <c r="K1" s="8"/>
      <c r="L1" s="9"/>
      <c r="M1" s="9"/>
      <c r="N1" s="9"/>
      <c r="O1" s="9"/>
      <c r="P1" s="9"/>
      <c r="Q1" s="9"/>
      <c r="R1" s="9"/>
      <c r="S1" s="9"/>
      <c r="T1" s="9"/>
    </row>
    <row r="2" spans="1:20" s="10" customFormat="1" ht="13">
      <c r="A2" s="4" t="s">
        <v>3</v>
      </c>
      <c r="B2" s="5"/>
      <c r="C2" s="11" t="s">
        <v>4</v>
      </c>
      <c r="H2" s="12"/>
      <c r="I2" s="12"/>
      <c r="J2" s="12"/>
      <c r="K2" s="13"/>
      <c r="L2" s="14"/>
      <c r="M2" s="14"/>
      <c r="N2" s="14"/>
      <c r="O2" s="14"/>
      <c r="P2" s="14"/>
      <c r="Q2" s="15"/>
      <c r="S2" s="15"/>
      <c r="T2" s="15"/>
    </row>
    <row r="3" spans="1:20" s="10" customFormat="1" ht="13">
      <c r="A3" s="4" t="s">
        <v>5</v>
      </c>
      <c r="B3" s="5"/>
      <c r="C3" s="11" t="s">
        <v>12</v>
      </c>
      <c r="H3" s="12"/>
      <c r="I3" s="12"/>
      <c r="J3" s="12"/>
      <c r="K3" s="13"/>
      <c r="L3" s="16"/>
      <c r="M3" s="16"/>
      <c r="N3" s="16"/>
      <c r="O3" s="16"/>
      <c r="P3" s="16"/>
      <c r="Q3" s="16"/>
    </row>
    <row r="4" spans="1:20" s="10" customFormat="1" ht="13">
      <c r="A4" s="4"/>
      <c r="B4" s="5"/>
      <c r="C4" s="17" t="s">
        <v>6</v>
      </c>
      <c r="H4" s="12"/>
      <c r="I4" s="12"/>
      <c r="J4" s="12"/>
      <c r="K4" s="13"/>
      <c r="L4" s="16"/>
      <c r="M4" s="16"/>
      <c r="N4" s="16"/>
      <c r="O4" s="16"/>
      <c r="P4" s="16"/>
      <c r="Q4" s="16"/>
    </row>
    <row r="5" spans="1:20" s="10" customFormat="1" ht="21" customHeight="1">
      <c r="A5" s="5"/>
      <c r="B5" s="5"/>
      <c r="C5" s="18">
        <v>42005</v>
      </c>
      <c r="D5" s="19" t="s">
        <v>7</v>
      </c>
      <c r="E5" s="20">
        <f>MAX($C$9:$C$109)</f>
        <v>44562</v>
      </c>
      <c r="F5" s="19" t="s">
        <v>8</v>
      </c>
      <c r="G5" s="19"/>
      <c r="H5" s="21"/>
      <c r="I5" s="21"/>
      <c r="J5" s="21"/>
      <c r="K5" s="22"/>
      <c r="L5" s="16"/>
      <c r="M5" s="16"/>
      <c r="N5" s="16"/>
      <c r="O5" s="16"/>
      <c r="P5" s="16"/>
      <c r="Q5" s="16"/>
    </row>
    <row r="6" spans="1:20" s="10" customFormat="1">
      <c r="A6" s="5"/>
      <c r="B6" s="5">
        <f>COUNTA(C9:C109)-MATCH(C5,C9:C109,0)+1</f>
        <v>8</v>
      </c>
      <c r="H6" s="12"/>
      <c r="I6" s="12"/>
      <c r="J6" s="12"/>
    </row>
    <row r="7" spans="1:20">
      <c r="A7" s="23"/>
      <c r="C7" s="24" t="s">
        <v>13</v>
      </c>
    </row>
    <row r="8" spans="1:20" ht="60">
      <c r="A8" s="26"/>
      <c r="B8" s="26"/>
      <c r="C8" s="30" t="s">
        <v>9</v>
      </c>
      <c r="D8" s="27" t="s">
        <v>10</v>
      </c>
      <c r="E8" s="27" t="s">
        <v>11</v>
      </c>
      <c r="F8" s="27" t="s">
        <v>16</v>
      </c>
      <c r="G8" s="27" t="s">
        <v>17</v>
      </c>
      <c r="H8" s="28" t="s">
        <v>14</v>
      </c>
      <c r="I8" s="28" t="s">
        <v>15</v>
      </c>
      <c r="J8" s="28" t="s">
        <v>0</v>
      </c>
      <c r="K8" s="27"/>
    </row>
    <row r="9" spans="1:20" ht="13">
      <c r="A9" s="2" t="str">
        <f>IF(C9=EDATE($C$5,0),1,"")</f>
        <v/>
      </c>
      <c r="B9" s="2" t="str">
        <f>IF(C9=EDATE($C$5,0),1,"")</f>
        <v/>
      </c>
      <c r="C9" s="29">
        <v>40179</v>
      </c>
      <c r="D9" s="3" t="str">
        <f t="shared" ref="D9:D20" si="0">IF(OR(A9=1,B9=1,A9),TEXT(C9,"ge"),TEXT(C9," "))</f>
        <v xml:space="preserve"> </v>
      </c>
      <c r="E9" s="3" t="str">
        <f t="shared" ref="E9:E20" si="1">IF(OR(A9=1,A9),TEXT(C9,"yyyy"),TEXT(C9,"yy"))</f>
        <v>10</v>
      </c>
      <c r="F9" s="24">
        <v>70</v>
      </c>
      <c r="H9" s="25">
        <v>12.8</v>
      </c>
      <c r="J9" s="25">
        <v>20.3</v>
      </c>
    </row>
    <row r="10" spans="1:20" ht="13">
      <c r="A10" s="2" t="str">
        <f t="shared" ref="A10:A73" si="2">IF(C10=EDATE($C$5,0),1,"")</f>
        <v/>
      </c>
      <c r="B10" s="2" t="str">
        <f>IF(C10=EDATE($C$5,0),1,"")</f>
        <v/>
      </c>
      <c r="C10" s="29">
        <v>40544</v>
      </c>
      <c r="D10" s="3" t="str">
        <f t="shared" si="0"/>
        <v xml:space="preserve"> </v>
      </c>
      <c r="E10" s="3" t="str">
        <f t="shared" si="1"/>
        <v>11</v>
      </c>
      <c r="F10" s="24">
        <v>72</v>
      </c>
      <c r="H10" s="25">
        <v>13.6</v>
      </c>
      <c r="J10" s="25">
        <v>20.399999999999999</v>
      </c>
    </row>
    <row r="11" spans="1:20" ht="13">
      <c r="A11" s="2" t="str">
        <f t="shared" si="2"/>
        <v/>
      </c>
      <c r="B11" s="2" t="str">
        <f>IF(OR(A11=1,C11=$E$5),1,"")</f>
        <v/>
      </c>
      <c r="C11" s="29">
        <v>40909</v>
      </c>
      <c r="D11" s="3" t="str">
        <f t="shared" si="0"/>
        <v xml:space="preserve"> </v>
      </c>
      <c r="E11" s="3" t="str">
        <f t="shared" si="1"/>
        <v>12</v>
      </c>
      <c r="F11" s="24">
        <v>77</v>
      </c>
      <c r="H11" s="25">
        <v>14.2</v>
      </c>
      <c r="J11" s="25">
        <v>20.399999999999999</v>
      </c>
    </row>
    <row r="12" spans="1:20" ht="13">
      <c r="A12" s="2" t="str">
        <f t="shared" si="2"/>
        <v/>
      </c>
      <c r="B12" s="2" t="str">
        <f t="shared" ref="B12:B75" si="3">IF(OR(A12=1,C12=$E$5),1,"")</f>
        <v/>
      </c>
      <c r="C12" s="29">
        <v>41275</v>
      </c>
      <c r="D12" s="3" t="str">
        <f t="shared" si="0"/>
        <v xml:space="preserve"> </v>
      </c>
      <c r="E12" s="3" t="str">
        <f t="shared" si="1"/>
        <v>13</v>
      </c>
      <c r="F12" s="24">
        <v>73</v>
      </c>
      <c r="H12" s="25">
        <v>13.7</v>
      </c>
      <c r="J12" s="25">
        <v>20.6</v>
      </c>
    </row>
    <row r="13" spans="1:20" ht="13">
      <c r="A13" s="2" t="str">
        <f t="shared" si="2"/>
        <v/>
      </c>
      <c r="B13" s="2" t="str">
        <f t="shared" si="3"/>
        <v/>
      </c>
      <c r="C13" s="29">
        <v>41640</v>
      </c>
      <c r="D13" s="3" t="str">
        <f t="shared" si="0"/>
        <v xml:space="preserve"> </v>
      </c>
      <c r="E13" s="3" t="str">
        <f t="shared" si="1"/>
        <v>14</v>
      </c>
      <c r="F13" s="24">
        <v>70</v>
      </c>
      <c r="H13" s="25">
        <v>13.5</v>
      </c>
      <c r="J13" s="25">
        <v>20.6</v>
      </c>
    </row>
    <row r="14" spans="1:20" ht="13">
      <c r="A14" s="2">
        <f t="shared" si="2"/>
        <v>1</v>
      </c>
      <c r="B14" s="2">
        <f t="shared" si="3"/>
        <v>1</v>
      </c>
      <c r="C14" s="29">
        <v>42005</v>
      </c>
      <c r="D14" s="3" t="str">
        <f t="shared" si="0"/>
        <v>H27</v>
      </c>
      <c r="E14" s="3" t="str">
        <f t="shared" si="1"/>
        <v>2015</v>
      </c>
      <c r="F14" s="24">
        <v>75</v>
      </c>
      <c r="G14" s="24">
        <v>93</v>
      </c>
      <c r="H14" s="25">
        <v>15</v>
      </c>
      <c r="I14" s="25">
        <v>28.4</v>
      </c>
      <c r="J14" s="25">
        <v>20.399999999999999</v>
      </c>
    </row>
    <row r="15" spans="1:20" ht="13">
      <c r="A15" s="2" t="str">
        <f t="shared" si="2"/>
        <v/>
      </c>
      <c r="B15" s="2" t="str">
        <f t="shared" si="3"/>
        <v/>
      </c>
      <c r="C15" s="29">
        <v>42370</v>
      </c>
      <c r="D15" s="3" t="str">
        <f t="shared" si="0"/>
        <v xml:space="preserve"> </v>
      </c>
      <c r="E15" s="3" t="str">
        <f t="shared" si="1"/>
        <v>16</v>
      </c>
      <c r="F15" s="24">
        <v>75</v>
      </c>
      <c r="G15" s="24">
        <v>98</v>
      </c>
      <c r="H15" s="25">
        <v>15.3</v>
      </c>
      <c r="I15" s="25">
        <v>29.4</v>
      </c>
      <c r="J15" s="25">
        <v>20.3</v>
      </c>
    </row>
    <row r="16" spans="1:20" ht="13">
      <c r="A16" s="2" t="str">
        <f t="shared" si="2"/>
        <v/>
      </c>
      <c r="B16" s="2" t="str">
        <f t="shared" si="3"/>
        <v/>
      </c>
      <c r="C16" s="29">
        <v>42736</v>
      </c>
      <c r="D16" s="3" t="str">
        <f t="shared" si="0"/>
        <v xml:space="preserve"> </v>
      </c>
      <c r="E16" s="3" t="str">
        <f t="shared" si="1"/>
        <v>17</v>
      </c>
      <c r="F16" s="24">
        <v>72</v>
      </c>
      <c r="G16" s="24">
        <v>98</v>
      </c>
      <c r="H16" s="25">
        <v>15</v>
      </c>
      <c r="I16" s="25">
        <v>29.4</v>
      </c>
      <c r="J16" s="25">
        <v>20.2</v>
      </c>
    </row>
    <row r="17" spans="1:10" ht="13">
      <c r="A17" s="2" t="str">
        <f t="shared" si="2"/>
        <v/>
      </c>
      <c r="B17" s="2" t="str">
        <f t="shared" si="3"/>
        <v/>
      </c>
      <c r="C17" s="29">
        <v>43101</v>
      </c>
      <c r="D17" s="3" t="str">
        <f t="shared" si="0"/>
        <v xml:space="preserve"> </v>
      </c>
      <c r="E17" s="3" t="str">
        <f t="shared" si="1"/>
        <v>18</v>
      </c>
      <c r="F17" s="24">
        <v>69</v>
      </c>
      <c r="G17" s="24">
        <v>101</v>
      </c>
      <c r="H17" s="25">
        <v>14.5</v>
      </c>
      <c r="I17" s="25">
        <v>29.6</v>
      </c>
      <c r="J17" s="25">
        <v>19.899999999999999</v>
      </c>
    </row>
    <row r="18" spans="1:10" ht="13">
      <c r="A18" s="2" t="str">
        <f t="shared" si="2"/>
        <v/>
      </c>
      <c r="B18" s="2" t="str">
        <f t="shared" si="3"/>
        <v/>
      </c>
      <c r="C18" s="29">
        <v>43466</v>
      </c>
      <c r="D18" s="3" t="str">
        <f t="shared" si="0"/>
        <v xml:space="preserve"> </v>
      </c>
      <c r="E18" s="3" t="str">
        <f t="shared" si="1"/>
        <v>19</v>
      </c>
      <c r="F18" s="24">
        <v>67</v>
      </c>
      <c r="G18" s="24">
        <v>100</v>
      </c>
      <c r="H18" s="25">
        <v>14.3</v>
      </c>
      <c r="I18" s="25">
        <v>29.3</v>
      </c>
      <c r="J18" s="25">
        <v>19.600000000000001</v>
      </c>
    </row>
    <row r="19" spans="1:10" ht="13">
      <c r="A19" s="2" t="str">
        <f t="shared" si="2"/>
        <v/>
      </c>
      <c r="B19" s="2" t="str">
        <f t="shared" si="3"/>
        <v/>
      </c>
      <c r="C19" s="29">
        <v>43831</v>
      </c>
      <c r="D19" s="3" t="str">
        <f t="shared" si="0"/>
        <v xml:space="preserve"> </v>
      </c>
      <c r="E19" s="3" t="str">
        <f t="shared" si="1"/>
        <v>20</v>
      </c>
      <c r="F19" s="24">
        <v>64</v>
      </c>
      <c r="G19" s="24">
        <v>99</v>
      </c>
      <c r="H19" s="25">
        <v>14</v>
      </c>
      <c r="I19" s="25">
        <v>29.3</v>
      </c>
      <c r="J19" s="25">
        <v>20</v>
      </c>
    </row>
    <row r="20" spans="1:10" ht="13">
      <c r="A20" s="2" t="str">
        <f t="shared" si="2"/>
        <v/>
      </c>
      <c r="B20" s="2" t="str">
        <f t="shared" si="3"/>
        <v/>
      </c>
      <c r="C20" s="29">
        <v>44197</v>
      </c>
      <c r="D20" s="3" t="str">
        <f t="shared" si="0"/>
        <v xml:space="preserve"> </v>
      </c>
      <c r="E20" s="3" t="str">
        <f t="shared" si="1"/>
        <v>21</v>
      </c>
      <c r="F20" s="24">
        <v>65</v>
      </c>
      <c r="G20" s="24">
        <v>98</v>
      </c>
      <c r="H20" s="25">
        <v>14.2</v>
      </c>
      <c r="I20" s="25">
        <v>29.4</v>
      </c>
      <c r="J20" s="25">
        <v>19.899999999999999</v>
      </c>
    </row>
    <row r="21" spans="1:10" ht="13">
      <c r="A21" s="2" t="str">
        <f t="shared" si="2"/>
        <v/>
      </c>
      <c r="B21" s="2">
        <f t="shared" si="3"/>
        <v>1</v>
      </c>
      <c r="C21" s="29">
        <v>44562</v>
      </c>
      <c r="D21" s="3" t="str">
        <f t="shared" ref="D21" si="4">IF(OR(A21=1,B21=1,A21),TEXT(C21,"ge"),TEXT(C21," "))</f>
        <v>R4</v>
      </c>
      <c r="E21" s="3" t="str">
        <f t="shared" ref="E21" si="5">IF(OR(A21=1,A21),TEXT(C21,"yyyy"),TEXT(C21,"yy"))</f>
        <v>22</v>
      </c>
      <c r="F21" s="24">
        <v>62</v>
      </c>
      <c r="G21" s="24">
        <v>96</v>
      </c>
      <c r="H21" s="25">
        <v>14</v>
      </c>
      <c r="I21" s="25">
        <v>29.2</v>
      </c>
      <c r="J21" s="25">
        <v>19.600000000000001</v>
      </c>
    </row>
    <row r="22" spans="1:10">
      <c r="A22" s="2" t="str">
        <f t="shared" si="2"/>
        <v/>
      </c>
      <c r="B22" s="2" t="str">
        <f t="shared" si="3"/>
        <v/>
      </c>
    </row>
    <row r="23" spans="1:10">
      <c r="A23" s="2" t="str">
        <f t="shared" si="2"/>
        <v/>
      </c>
      <c r="B23" s="2" t="str">
        <f t="shared" si="3"/>
        <v/>
      </c>
    </row>
    <row r="24" spans="1:10">
      <c r="A24" s="2" t="str">
        <f t="shared" si="2"/>
        <v/>
      </c>
      <c r="B24" s="2" t="str">
        <f t="shared" si="3"/>
        <v/>
      </c>
    </row>
    <row r="25" spans="1:10">
      <c r="A25" s="2" t="str">
        <f t="shared" si="2"/>
        <v/>
      </c>
      <c r="B25" s="2" t="str">
        <f t="shared" si="3"/>
        <v/>
      </c>
    </row>
    <row r="26" spans="1:10">
      <c r="A26" s="2" t="str">
        <f t="shared" si="2"/>
        <v/>
      </c>
      <c r="B26" s="2" t="str">
        <f t="shared" si="3"/>
        <v/>
      </c>
    </row>
    <row r="27" spans="1:10">
      <c r="A27" s="2" t="str">
        <f t="shared" si="2"/>
        <v/>
      </c>
      <c r="B27" s="2" t="str">
        <f t="shared" si="3"/>
        <v/>
      </c>
    </row>
    <row r="28" spans="1:10">
      <c r="A28" s="2" t="str">
        <f t="shared" si="2"/>
        <v/>
      </c>
      <c r="B28" s="2" t="str">
        <f t="shared" si="3"/>
        <v/>
      </c>
    </row>
    <row r="29" spans="1:10">
      <c r="A29" s="2" t="str">
        <f t="shared" si="2"/>
        <v/>
      </c>
      <c r="B29" s="2" t="str">
        <f t="shared" si="3"/>
        <v/>
      </c>
    </row>
    <row r="30" spans="1:10">
      <c r="A30" s="2" t="str">
        <f t="shared" si="2"/>
        <v/>
      </c>
      <c r="B30" s="2" t="str">
        <f t="shared" si="3"/>
        <v/>
      </c>
    </row>
    <row r="31" spans="1:10">
      <c r="A31" s="2" t="str">
        <f t="shared" si="2"/>
        <v/>
      </c>
      <c r="B31" s="2" t="str">
        <f t="shared" si="3"/>
        <v/>
      </c>
    </row>
    <row r="32" spans="1:10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2023-11-29T05:25:08Z</dcterms:created>
  <dcterms:modified xsi:type="dcterms:W3CDTF">2025-02-14T05:58:21Z</dcterms:modified>
</cp:coreProperties>
</file>