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2C7E25FD-6B68-439C-8547-C718F1531CA4}" xr6:coauthVersionLast="47" xr6:coauthVersionMax="47" xr10:uidLastSave="{00000000-0000-0000-0000-000000000000}"/>
  <bookViews>
    <workbookView xWindow="9510" yWindow="0" windowWidth="9780" windowHeight="11370" activeTab="1" xr2:uid="{A0EE03B4-D09E-426A-99D3-F8C1C2AF3A86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外国船">OFFSET(データ!$G$9,MATCH(データ!$C$5,データ!$C$9:$C$109,0)-1,0,データ!$B$6,1)</definedName>
    <definedName name="合計">OFFSET(データ!$H$9,MATCH(データ!$C$5,データ!$C$9:$C$109,0)-1,0,データ!$B$6,1)</definedName>
    <definedName name="日本船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6" i="2" l="1"/>
  <c r="B50" i="2"/>
  <c r="E20" i="2"/>
  <c r="B19" i="2"/>
  <c r="B42" i="2"/>
  <c r="B34" i="2"/>
  <c r="B58" i="2"/>
  <c r="B11" i="2"/>
  <c r="D11" i="2" s="1"/>
  <c r="B18" i="2"/>
  <c r="D18" i="2" s="1"/>
  <c r="B66" i="2"/>
  <c r="B74" i="2"/>
  <c r="B82" i="2"/>
  <c r="B90" i="2"/>
  <c r="B98" i="2"/>
  <c r="B106" i="2"/>
  <c r="B27" i="2"/>
  <c r="B35" i="2"/>
  <c r="B51" i="2"/>
  <c r="B59" i="2"/>
  <c r="B83" i="2"/>
  <c r="B91" i="2"/>
  <c r="B99" i="2"/>
  <c r="B107" i="2"/>
  <c r="B67" i="2"/>
  <c r="E19" i="2"/>
  <c r="B43" i="2"/>
  <c r="B75" i="2"/>
  <c r="D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1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7B8E9B1-C299-4DDA-96E4-BBE094E3E2D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<sst xmlns="http://schemas.openxmlformats.org/spreadsheetml/2006/main" count="20" uniqueCount="20">
  <si>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日本船</t>
    <rPh sb="0" eb="3">
      <t>ニホンセン</t>
    </rPh>
    <phoneticPr fontId="3"/>
  </si>
  <si>
    <t>外国船</t>
    <rPh sb="0" eb="3">
      <t>ガイコクセン</t>
    </rPh>
    <phoneticPr fontId="3"/>
  </si>
  <si>
    <t>合計</t>
    <rPh sb="0" eb="2">
      <t>ゴウケイ</t>
    </rPh>
    <phoneticPr fontId="2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</si>
  <si>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</si>
  <si>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</si>
  <si>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</si>
  <si>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</si>
  <si>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</si>
  <si>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</si>
  <si>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</si>
  <si>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</si>
  <si>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</si>
  <si>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</si>
  <si>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</si>
  <si>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県内港湾における客船寄港数（資料：県県土整備部）（単位：隻）</t>
    <rPh sb="25" eb="27">
      <t>タンイ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</si>
  <si>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</si>
  <si>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国交省</t>
    <rPh sb="0" eb="3">
      <t>コッコウショウ</t>
    </rPh>
    <phoneticPr fontId="2"/>
  </si>
  <si>
    <t>県土整備部</t>
    <rPh sb="0" eb="2">
      <t>ケンド</t>
    </rPh>
    <rPh sb="2" eb="4">
      <t>セイビ</t>
    </rPh>
    <rPh sb="4" eb="5">
      <t>ブ</t>
    </rPh>
    <phoneticPr fontId="2"/>
  </si>
  <si>
    <t>https://www.pa.thr.mlit.go.jp/s001/060/020/20200101020000.html</t>
    <phoneticPr fontId="2"/>
  </si>
  <si>
    <t>https://www.pref.aomori.lg.jp/soshiki/kendo/kowan/2023-aomori-cruise.html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</si>
</sst>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5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1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0" fontId="12" fillId="0" borderId="0" xfId="2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県内港湾における客船寄港数</a:t>
            </a:r>
          </a:p>
        </c:rich>
      </c:tx>
      <c:layout>
        <c:manualLayout>
          <c:xMode val="edge"/>
          <c:yMode val="edge"/>
          <c:x val="0.31541028190588805"/>
          <c:y val="3.1589646594436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4.7351159603343095E-2"/>
          <c:y val="0.11129113299479863"/>
          <c:w val="0.93216005965586857"/>
          <c:h val="0.732121954729549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日本船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[0]!日本船</c:f>
              <c:numCache>
                <c:formatCode>General</c:formatCode>
                <c:ptCount val="10"/>
                <c:pt idx="0">
                  <c:v>13</c:v>
                </c:pt>
                <c:pt idx="1">
                  <c:v>13</c:v>
                </c:pt>
                <c:pt idx="2">
                  <c:v>10</c:v>
                </c:pt>
                <c:pt idx="3">
                  <c:v>15</c:v>
                </c:pt>
                <c:pt idx="4">
                  <c:v>10</c:v>
                </c:pt>
                <c:pt idx="6">
                  <c:v>1</c:v>
                </c:pt>
                <c:pt idx="7">
                  <c:v>4</c:v>
                </c:pt>
                <c:pt idx="8">
                  <c:v>9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09-4EF1-BBC6-240CF8F45C4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外国船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[0]!外国船</c:f>
              <c:numCache>
                <c:formatCode>General</c:formatCode>
                <c:ptCount val="1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16</c:v>
                </c:pt>
                <c:pt idx="4">
                  <c:v>21</c:v>
                </c:pt>
                <c:pt idx="8">
                  <c:v>30</c:v>
                </c:pt>
                <c:pt idx="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09-4EF1-BBC6-240CF8F45C4E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[0]!合計</c:f>
              <c:numCache>
                <c:formatCode>General</c:formatCode>
                <c:ptCount val="10"/>
                <c:pt idx="0">
                  <c:v>25</c:v>
                </c:pt>
                <c:pt idx="1">
                  <c:v>26</c:v>
                </c:pt>
                <c:pt idx="2">
                  <c:v>25</c:v>
                </c:pt>
                <c:pt idx="3">
                  <c:v>31</c:v>
                </c:pt>
                <c:pt idx="4">
                  <c:v>31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39</c:v>
                </c:pt>
                <c:pt idx="9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09-4EF1-BBC6-240CF8F45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1968927"/>
        <c:axId val="1258125887"/>
      </c:barChart>
      <c:catAx>
        <c:axId val="1181968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258125887"/>
        <c:crosses val="autoZero"/>
        <c:auto val="1"/>
        <c:lblAlgn val="ctr"/>
        <c:lblOffset val="100"/>
        <c:noMultiLvlLbl val="0"/>
      </c:catAx>
      <c:valAx>
        <c:axId val="1258125887"/>
        <c:scaling>
          <c:orientation val="minMax"/>
          <c:max val="5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81968927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8.1325952003439853E-2"/>
          <c:y val="0.13187031516621778"/>
          <c:w val="0.24591010498687665"/>
          <c:h val="7.812554680664918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09D43B0-FD55-4351-998F-9AFEE75D129D}">
  <sheetPr/>
  <sheetViews>
    <sheetView tabSelected="1" zoomScale="6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5670B17-F226-6BEC-D6EF-F34C2B39AAC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0.00684</cdr:x>
      <cdr:y>0.04033</cdr:y>
    </cdr:from>
    <cdr:to>
      <cdr:x>0.10134</cdr:x>
      <cdr:y>0.1223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1ACED05-41EA-1FBF-0D01-62AEFEF351A7}"/>
            </a:ext>
          </a:extLst>
        </cdr:cNvPr>
        <cdr:cNvSpPr txBox="1"/>
      </cdr:nvSpPr>
      <cdr:spPr>
        <a:xfrm xmlns:a="http://schemas.openxmlformats.org/drawingml/2006/main">
          <a:off x="63651" y="245184"/>
          <a:ext cx="879110" cy="4983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（隻）</a:t>
          </a:r>
        </a:p>
      </cdr:txBody>
    </cdr:sp>
  </cdr:relSizeAnchor>
  <cdr:relSizeAnchor xmlns:cdr="http://schemas.openxmlformats.org/drawingml/2006/chartDrawing">
    <cdr:from>
      <cdr:x>0.90551</cdr:x>
      <cdr:y>0.87508</cdr:y>
    </cdr:from>
    <cdr:to>
      <cdr:x>1</cdr:x>
      <cdr:y>0.95704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4F84C6D-FD4D-B864-95A7-7D5C9057089B}"/>
            </a:ext>
          </a:extLst>
        </cdr:cNvPr>
        <cdr:cNvSpPr txBox="1"/>
      </cdr:nvSpPr>
      <cdr:spPr>
        <a:xfrm xmlns:a="http://schemas.openxmlformats.org/drawingml/2006/main">
          <a:off x="8423733" y="5320584"/>
          <a:ext cx="879017" cy="498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0.73546</cdr:x>
      <cdr:y>0.92258</cdr:y>
    </cdr:from>
    <cdr:to>
      <cdr:x>0.98223</cdr:x>
      <cdr:y>1</cdr:y>
    </cdr:to>
    <cdr:sp macro="" textlink="">
      <cdr:nvSpPr>
        <cdr:cNvPr id="5" name="Rectangle 2">
          <a:extLst xmlns:a="http://schemas.openxmlformats.org/drawingml/2006/main">
            <a:ext uri="{FF2B5EF4-FFF2-40B4-BE49-F238E27FC236}">
              <a16:creationId xmlns:a16="http://schemas.microsoft.com/office/drawing/2014/main" id="{0A6FE741-B060-1A10-EB8D-753B5578AACB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41801" y="5609402"/>
          <a:ext cx="2295639" cy="4707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36576" tIns="22860" rIns="36576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                    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hyperlink" Target="https://www.pref.aomori.lg.jp/soshiki/kendo/kowan/2023-aomori-cruise.html" TargetMode="External"/><Relationship Id="rId1" Type="http://schemas.openxmlformats.org/officeDocument/2006/relationships/hyperlink" Target="https://www.pa.thr.mlit.go.jp/s001/060/020/20200101020000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AC893-DE27-446D-BE63-EC6E0AAFDE42}">
  <dimension ref="A1:R109"/>
  <sheetViews>
    <sheetView topLeftCell="A4" workbookViewId="0">
      <selection activeCell="C6" sqref="C6"/>
    </sheetView>
  </sheetViews>
  <sheetFormatPr defaultColWidth="8.58203125" defaultRowHeight="13"/>
  <cols>
    <col min="1" max="2" width="5.5" style="5" customWidth="1"/>
    <col min="3" max="3" width="9.5" style="9" bestFit="1" customWidth="1"/>
    <col min="4" max="4" width="11.58203125" style="9" customWidth="1"/>
    <col min="5" max="16384" width="8.58203125" style="9"/>
  </cols>
  <sheetData>
    <row r="1" spans="1:18">
      <c r="A1" s="4" t="s">
        <v>3</v>
      </c>
      <c r="C1" s="1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5</v>
      </c>
      <c r="C2" s="10" t="s">
        <v>6</v>
      </c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4" t="s">
        <v>7</v>
      </c>
      <c r="C3" s="10" t="s">
        <v>15</v>
      </c>
      <c r="I3" s="11"/>
      <c r="J3" s="14"/>
      <c r="K3" s="14"/>
      <c r="L3" s="14"/>
      <c r="M3" s="14"/>
      <c r="N3" s="14"/>
      <c r="O3" s="14"/>
    </row>
    <row r="4" spans="1:18">
      <c r="A4" s="4"/>
      <c r="C4" s="15" t="s">
        <v>8</v>
      </c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9</v>
      </c>
      <c r="E5" s="18">
        <f>MAX($C$9:$C$109)</f>
        <v>45292</v>
      </c>
      <c r="F5" s="17" t="s">
        <v>10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ht="18">
      <c r="B6" s="5">
        <f>COUNTA(C9:C109)-MATCH(C5,C9:C109,0)+1</f>
        <v>10</v>
      </c>
      <c r="J6" s="9" t="s">
        <v>16</v>
      </c>
      <c r="K6" s="24" t="s">
        <v>18</v>
      </c>
    </row>
    <row r="7" spans="1:18" ht="18">
      <c r="A7" s="20"/>
      <c r="C7" s="9" t="s">
        <v>14</v>
      </c>
      <c r="J7" s="9" t="s">
        <v>17</v>
      </c>
      <c r="K7" s="24" t="s">
        <v>19</v>
      </c>
    </row>
    <row r="8" spans="1:18" ht="26">
      <c r="A8" s="21"/>
      <c r="B8" s="21"/>
      <c r="C8" t="s">
        <v>11</v>
      </c>
      <c r="D8" s="22" t="s">
        <v>12</v>
      </c>
      <c r="E8" s="22" t="s">
        <v>13</v>
      </c>
      <c r="F8" s="9" t="s">
        <v>0</v>
      </c>
      <c r="G8" s="9" t="s">
        <v>1</v>
      </c>
      <c r="H8" s="9" t="s">
        <v>2</v>
      </c>
    </row>
    <row r="9" spans="1:18">
      <c r="A9" s="2" t="str">
        <f>IF(C9=EDATE($C$5,0),1,"")</f>
        <v/>
      </c>
      <c r="B9" s="2" t="str">
        <f>IF(C9=EDATE($C$5,0),1,"")</f>
        <v/>
      </c>
      <c r="C9" s="23">
        <v>41275</v>
      </c>
      <c r="D9" s="3" t="str">
        <f t="shared" ref="D9:D18" si="0">IF(OR(A9=1,B9=1,A9),TEXT(C9,"ge"),TEXT(C9," "))</f>
        <v xml:space="preserve"> </v>
      </c>
      <c r="E9" s="3" t="str">
        <f t="shared" ref="E9:E18" si="1">IF(OR(A9=1,A9),TEXT(C9,"yyyy"),TEXT(C9,"yy"))</f>
        <v>13</v>
      </c>
      <c r="F9" s="9">
        <v>13</v>
      </c>
      <c r="G9" s="9">
        <v>8</v>
      </c>
      <c r="H9" s="9">
        <v>21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3">
        <v>41640</v>
      </c>
      <c r="D10" s="3" t="str">
        <f t="shared" si="0"/>
        <v xml:space="preserve"> </v>
      </c>
      <c r="E10" s="3" t="str">
        <f t="shared" si="1"/>
        <v>14</v>
      </c>
      <c r="F10" s="9">
        <v>11</v>
      </c>
      <c r="G10" s="9">
        <v>12</v>
      </c>
      <c r="H10" s="9">
        <v>23</v>
      </c>
    </row>
    <row r="11" spans="1:18">
      <c r="A11" s="2">
        <f t="shared" si="2"/>
        <v>1</v>
      </c>
      <c r="B11" s="2">
        <f>IF(OR(A11=1,C11=$E$5),1,"")</f>
        <v>1</v>
      </c>
      <c r="C11" s="23">
        <v>42005</v>
      </c>
      <c r="D11" s="3" t="str">
        <f t="shared" si="0"/>
        <v>H27</v>
      </c>
      <c r="E11" s="3" t="str">
        <f t="shared" si="1"/>
        <v>2015</v>
      </c>
      <c r="F11" s="9">
        <v>13</v>
      </c>
      <c r="G11" s="9">
        <v>12</v>
      </c>
      <c r="H11" s="9">
        <v>25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23">
        <v>42370</v>
      </c>
      <c r="D12" s="3" t="str">
        <f t="shared" si="0"/>
        <v xml:space="preserve"> </v>
      </c>
      <c r="E12" s="3" t="str">
        <f t="shared" si="1"/>
        <v>16</v>
      </c>
      <c r="F12" s="9">
        <v>13</v>
      </c>
      <c r="G12" s="9">
        <v>13</v>
      </c>
      <c r="H12" s="9">
        <v>26</v>
      </c>
    </row>
    <row r="13" spans="1:18">
      <c r="A13" s="2" t="str">
        <f t="shared" si="2"/>
        <v/>
      </c>
      <c r="B13" s="2" t="str">
        <f t="shared" si="3"/>
        <v/>
      </c>
      <c r="C13" s="23">
        <v>42736</v>
      </c>
      <c r="D13" s="3" t="str">
        <f t="shared" si="0"/>
        <v xml:space="preserve"> </v>
      </c>
      <c r="E13" s="3" t="str">
        <f t="shared" si="1"/>
        <v>17</v>
      </c>
      <c r="F13" s="9">
        <v>10</v>
      </c>
      <c r="G13" s="9">
        <v>15</v>
      </c>
      <c r="H13" s="9">
        <v>25</v>
      </c>
    </row>
    <row r="14" spans="1:18">
      <c r="A14" s="2" t="str">
        <f t="shared" si="2"/>
        <v/>
      </c>
      <c r="B14" s="2" t="str">
        <f t="shared" si="3"/>
        <v/>
      </c>
      <c r="C14" s="23">
        <v>43101</v>
      </c>
      <c r="D14" s="3" t="str">
        <f t="shared" si="0"/>
        <v xml:space="preserve"> </v>
      </c>
      <c r="E14" s="3" t="str">
        <f t="shared" si="1"/>
        <v>18</v>
      </c>
      <c r="F14" s="9">
        <v>15</v>
      </c>
      <c r="G14" s="9">
        <v>16</v>
      </c>
      <c r="H14" s="9">
        <v>31</v>
      </c>
    </row>
    <row r="15" spans="1:18">
      <c r="A15" s="2" t="str">
        <f t="shared" si="2"/>
        <v/>
      </c>
      <c r="B15" s="2" t="str">
        <f t="shared" si="3"/>
        <v/>
      </c>
      <c r="C15" s="23">
        <v>43466</v>
      </c>
      <c r="D15" s="3" t="str">
        <f t="shared" si="0"/>
        <v xml:space="preserve"> </v>
      </c>
      <c r="E15" s="3" t="str">
        <f t="shared" si="1"/>
        <v>19</v>
      </c>
      <c r="F15" s="9">
        <v>10</v>
      </c>
      <c r="G15" s="9">
        <v>21</v>
      </c>
      <c r="H15" s="9">
        <v>31</v>
      </c>
    </row>
    <row r="16" spans="1:18">
      <c r="A16" s="2" t="str">
        <f t="shared" si="2"/>
        <v/>
      </c>
      <c r="B16" s="2" t="str">
        <f t="shared" si="3"/>
        <v/>
      </c>
      <c r="C16" s="23">
        <v>43831</v>
      </c>
      <c r="D16" s="3" t="str">
        <f t="shared" si="0"/>
        <v xml:space="preserve"> </v>
      </c>
      <c r="E16" s="3" t="str">
        <f t="shared" si="1"/>
        <v>20</v>
      </c>
      <c r="H16" s="9">
        <v>0</v>
      </c>
    </row>
    <row r="17" spans="1:8">
      <c r="A17" s="2" t="str">
        <f t="shared" si="2"/>
        <v/>
      </c>
      <c r="B17" s="2" t="str">
        <f t="shared" si="3"/>
        <v/>
      </c>
      <c r="C17" s="23">
        <v>44197</v>
      </c>
      <c r="D17" s="3" t="str">
        <f t="shared" si="0"/>
        <v xml:space="preserve"> </v>
      </c>
      <c r="E17" s="3" t="str">
        <f t="shared" si="1"/>
        <v>21</v>
      </c>
      <c r="F17" s="9">
        <v>1</v>
      </c>
      <c r="H17" s="9">
        <v>1</v>
      </c>
    </row>
    <row r="18" spans="1:8">
      <c r="A18" s="2" t="str">
        <f t="shared" si="2"/>
        <v/>
      </c>
      <c r="B18" s="2" t="str">
        <f t="shared" si="3"/>
        <v/>
      </c>
      <c r="C18" s="23">
        <v>44562</v>
      </c>
      <c r="D18" s="3" t="str">
        <f t="shared" si="0"/>
        <v xml:space="preserve"> </v>
      </c>
      <c r="E18" s="3" t="str">
        <f t="shared" si="1"/>
        <v>22</v>
      </c>
      <c r="F18" s="9">
        <v>4</v>
      </c>
      <c r="H18" s="9">
        <v>4</v>
      </c>
    </row>
    <row r="19" spans="1:8">
      <c r="A19" s="2" t="str">
        <f t="shared" si="2"/>
        <v/>
      </c>
      <c r="B19" s="2" t="str">
        <f t="shared" si="3"/>
        <v/>
      </c>
      <c r="C19" s="23">
        <v>44927</v>
      </c>
      <c r="D19" s="3" t="str">
        <f t="shared" ref="D19:D20" si="4">IF(OR(A19=1,B19=1,A19),TEXT(C19,"ge"),TEXT(C19," "))</f>
        <v xml:space="preserve"> </v>
      </c>
      <c r="E19" s="3" t="str">
        <f t="shared" ref="E19:E20" si="5">IF(OR(A19=1,A19),TEXT(C19,"yyyy"),TEXT(C19,"yy"))</f>
        <v>23</v>
      </c>
      <c r="F19" s="9">
        <v>9</v>
      </c>
      <c r="G19" s="9">
        <v>30</v>
      </c>
      <c r="H19" s="9">
        <v>39</v>
      </c>
    </row>
    <row r="20" spans="1:8">
      <c r="A20" s="2" t="str">
        <f t="shared" si="2"/>
        <v/>
      </c>
      <c r="B20" s="2">
        <f t="shared" si="3"/>
        <v>1</v>
      </c>
      <c r="C20" s="23">
        <v>45292</v>
      </c>
      <c r="D20" s="3" t="str">
        <f t="shared" si="4"/>
        <v>R6</v>
      </c>
      <c r="E20" s="3" t="str">
        <f t="shared" si="5"/>
        <v>24</v>
      </c>
      <c r="F20" s="9">
        <v>6</v>
      </c>
      <c r="G20" s="9">
        <v>33</v>
      </c>
      <c r="H20" s="9">
        <v>39</v>
      </c>
    </row>
    <row r="21" spans="1:8">
      <c r="A21" s="2" t="str">
        <f t="shared" si="2"/>
        <v/>
      </c>
      <c r="B21" s="2" t="str">
        <f t="shared" si="3"/>
        <v/>
      </c>
    </row>
    <row r="22" spans="1:8">
      <c r="A22" s="2" t="str">
        <f t="shared" si="2"/>
        <v/>
      </c>
      <c r="B22" s="2" t="str">
        <f t="shared" si="3"/>
        <v/>
      </c>
    </row>
    <row r="23" spans="1:8">
      <c r="A23" s="2" t="str">
        <f t="shared" si="2"/>
        <v/>
      </c>
      <c r="B23" s="2" t="str">
        <f t="shared" si="3"/>
        <v/>
      </c>
    </row>
    <row r="24" spans="1:8">
      <c r="A24" s="2" t="str">
        <f t="shared" si="2"/>
        <v/>
      </c>
      <c r="B24" s="2" t="str">
        <f t="shared" si="3"/>
        <v/>
      </c>
    </row>
    <row r="25" spans="1:8">
      <c r="A25" s="2" t="str">
        <f t="shared" si="2"/>
        <v/>
      </c>
      <c r="B25" s="2" t="str">
        <f t="shared" si="3"/>
        <v/>
      </c>
    </row>
    <row r="26" spans="1:8">
      <c r="A26" s="2" t="str">
        <f t="shared" si="2"/>
        <v/>
      </c>
      <c r="B26" s="2" t="str">
        <f t="shared" si="3"/>
        <v/>
      </c>
    </row>
    <row r="27" spans="1:8">
      <c r="A27" s="2" t="str">
        <f t="shared" si="2"/>
        <v/>
      </c>
      <c r="B27" s="2" t="str">
        <f t="shared" si="3"/>
        <v/>
      </c>
    </row>
    <row r="28" spans="1:8">
      <c r="A28" s="2" t="str">
        <f t="shared" si="2"/>
        <v/>
      </c>
      <c r="B28" s="2" t="str">
        <f t="shared" si="3"/>
        <v/>
      </c>
    </row>
    <row r="29" spans="1:8">
      <c r="A29" s="2" t="str">
        <f t="shared" si="2"/>
        <v/>
      </c>
      <c r="B29" s="2" t="str">
        <f t="shared" si="3"/>
        <v/>
      </c>
    </row>
    <row r="30" spans="1:8">
      <c r="A30" s="2" t="str">
        <f t="shared" si="2"/>
        <v/>
      </c>
      <c r="B30" s="2" t="str">
        <f t="shared" si="3"/>
        <v/>
      </c>
    </row>
    <row r="31" spans="1:8">
      <c r="A31" s="2" t="str">
        <f t="shared" si="2"/>
        <v/>
      </c>
      <c r="B31" s="2" t="str">
        <f t="shared" si="3"/>
        <v/>
      </c>
    </row>
    <row r="32" spans="1:8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hyperlinks>
    <hyperlink ref="K6" r:id="rId1" xr:uid="{6B4735FD-FE30-4013-9E57-82065D8D6873}"/>
    <hyperlink ref="K7" r:id="rId2" xr:uid="{AC8E6964-EF3A-4C0D-AEBA-B2B8EE10F2EB}"/>
  </hyperlinks>
  <pageMargins left="0.7" right="0.7" top="0.75" bottom="0.75" header="0.3" footer="0.3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2023-12-02T13:27:45Z</dcterms:created>
  <dcterms:modified xsi:type="dcterms:W3CDTF">2025-02-14T06:28:46Z</dcterms:modified>
</cp:coreProperties>
</file>