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1)観光\"/>
    </mc:Choice>
  </mc:AlternateContent>
  <xr:revisionPtr revIDLastSave="0" documentId="13_ncr:1_{EA97838A-C443-4C94-B91D-E889CCB0A2AD}" xr6:coauthVersionLast="47" xr6:coauthVersionMax="47" xr10:uidLastSave="{00000000-0000-0000-0000-000000000000}"/>
  <bookViews>
    <workbookView xWindow="-110" yWindow="-110" windowWidth="19420" windowHeight="11500" activeTab="1" xr2:uid="{F507E7D4-EB58-42E9-8956-175426B4567F}"/>
  </bookViews>
  <sheets>
    <sheet name="データ" sheetId="2" r:id="rId1"/>
    <sheet name="グラフ1" sheetId="3" r:id="rId2"/>
    <sheet name="元データ" sheetId="1" r:id="rId3"/>
  </sheets>
  <definedNames>
    <definedName name="_xlnm.Print_Area" localSheetId="0">データ!$A$1:$M$30</definedName>
    <definedName name="その他">OFFSET(データ!$I$9,MATCH(データ!$C$5,データ!$C$9:$C$109,0)-1,0,データ!$B$6,1)</definedName>
    <definedName name="域内交通費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計">OFFSET(データ!$J$9,MATCH(データ!$C$5,データ!$C$9:$C$109,0)-1,0,データ!$B$6,1)</definedName>
    <definedName name="宿泊費">OFFSET(データ!$F$9,MATCH(データ!$C$5,データ!$C$9:$C$109,0)-1,0,データ!$B$6,1)</definedName>
    <definedName name="土産代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E23" i="2" s="1"/>
  <c r="A22" i="2"/>
  <c r="E22" i="2" s="1"/>
  <c r="A21" i="2"/>
  <c r="A20" i="2"/>
  <c r="E20" i="2" s="1"/>
  <c r="A19" i="2"/>
  <c r="E19" i="2" s="1"/>
  <c r="A18" i="2"/>
  <c r="A17" i="2"/>
  <c r="A16" i="2"/>
  <c r="E16" i="2" s="1"/>
  <c r="A15" i="2"/>
  <c r="E15" i="2" s="1"/>
  <c r="A14" i="2"/>
  <c r="E14" i="2" s="1"/>
  <c r="A13" i="2"/>
  <c r="A12" i="2"/>
  <c r="A11" i="2"/>
  <c r="E11" i="2" s="1"/>
  <c r="B10" i="2"/>
  <c r="A10" i="2"/>
  <c r="D10" i="2" s="1"/>
  <c r="B9" i="2"/>
  <c r="A9" i="2"/>
  <c r="E9" i="2" s="1"/>
  <c r="B6" i="2"/>
  <c r="E10" i="2"/>
  <c r="E24" i="2"/>
  <c r="E18" i="2"/>
  <c r="E5" i="2"/>
  <c r="B30" i="2" l="1"/>
  <c r="B38" i="2"/>
  <c r="B46" i="2"/>
  <c r="B54" i="2"/>
  <c r="B62" i="2"/>
  <c r="B70" i="2"/>
  <c r="B78" i="2"/>
  <c r="B86" i="2"/>
  <c r="B94" i="2"/>
  <c r="B102" i="2"/>
  <c r="B31" i="2"/>
  <c r="B55" i="2"/>
  <c r="B71" i="2"/>
  <c r="B103" i="2"/>
  <c r="B32" i="2"/>
  <c r="B40" i="2"/>
  <c r="B48" i="2"/>
  <c r="B56" i="2"/>
  <c r="B64" i="2"/>
  <c r="B72" i="2"/>
  <c r="B80" i="2"/>
  <c r="B88" i="2"/>
  <c r="B96" i="2"/>
  <c r="B104" i="2"/>
  <c r="B39" i="2"/>
  <c r="B63" i="2"/>
  <c r="B95" i="2"/>
  <c r="B17" i="2"/>
  <c r="B25" i="2"/>
  <c r="D25" i="2" s="1"/>
  <c r="B33" i="2"/>
  <c r="B41" i="2"/>
  <c r="B49" i="2"/>
  <c r="B57" i="2"/>
  <c r="B65" i="2"/>
  <c r="B73" i="2"/>
  <c r="B81" i="2"/>
  <c r="B89" i="2"/>
  <c r="B97" i="2"/>
  <c r="B105" i="2"/>
  <c r="B26" i="2"/>
  <c r="D26" i="2" s="1"/>
  <c r="E26" i="2"/>
  <c r="B34" i="2"/>
  <c r="B42" i="2"/>
  <c r="B50" i="2"/>
  <c r="B58" i="2"/>
  <c r="B66" i="2"/>
  <c r="B74" i="2"/>
  <c r="B82" i="2"/>
  <c r="B90" i="2"/>
  <c r="B98" i="2"/>
  <c r="B106" i="2"/>
  <c r="B27" i="2"/>
  <c r="B35" i="2"/>
  <c r="B43" i="2"/>
  <c r="B51" i="2"/>
  <c r="B59" i="2"/>
  <c r="B67" i="2"/>
  <c r="B75" i="2"/>
  <c r="B83" i="2"/>
  <c r="B91" i="2"/>
  <c r="B99" i="2"/>
  <c r="B107" i="2"/>
  <c r="B47" i="2"/>
  <c r="B87" i="2"/>
  <c r="B12" i="2"/>
  <c r="B28" i="2"/>
  <c r="B36" i="2"/>
  <c r="B44" i="2"/>
  <c r="B52" i="2"/>
  <c r="B60" i="2"/>
  <c r="B68" i="2"/>
  <c r="B76" i="2"/>
  <c r="B84" i="2"/>
  <c r="B92" i="2"/>
  <c r="B100" i="2"/>
  <c r="B108" i="2"/>
  <c r="B79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D17" i="2"/>
  <c r="D12" i="2"/>
  <c r="B14" i="2"/>
  <c r="D14" i="2" s="1"/>
  <c r="B18" i="2"/>
  <c r="D18" i="2" s="1"/>
  <c r="B22" i="2"/>
  <c r="D22" i="2" s="1"/>
  <c r="E17" i="2"/>
  <c r="E21" i="2"/>
  <c r="E25" i="2"/>
  <c r="E12" i="2"/>
  <c r="D9" i="2"/>
  <c r="B11" i="2"/>
  <c r="D11" i="2" s="1"/>
  <c r="B15" i="2"/>
  <c r="D15" i="2" s="1"/>
  <c r="B19" i="2"/>
  <c r="D19" i="2" s="1"/>
  <c r="B23" i="2"/>
  <c r="D23" i="2" s="1"/>
  <c r="E13" i="2"/>
  <c r="B16" i="2"/>
  <c r="D16" i="2" s="1"/>
  <c r="B20" i="2"/>
  <c r="D20" i="2" s="1"/>
  <c r="B24" i="2"/>
  <c r="D24" i="2" s="1"/>
  <c r="P7" i="1" l="1"/>
  <c r="Q9" i="1" s="1"/>
  <c r="O7" i="1"/>
  <c r="N7" i="1"/>
  <c r="N9" i="1" s="1"/>
  <c r="M7" i="1"/>
  <c r="O9" i="1" l="1"/>
  <c r="P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C844FE5-A855-488E-A1A6-61FD284E933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<sst xmlns="http://schemas.openxmlformats.org/spreadsheetml/2006/main" count="40" uniqueCount="36">
  <si>
    <t>H18</t>
  </si>
  <si>
    <t>H19</t>
  </si>
  <si>
    <t>H20</t>
  </si>
  <si>
    <t>H21</t>
  </si>
  <si>
    <t>H22</t>
  </si>
  <si>
    <t>H23</t>
  </si>
  <si>
    <t>H24</t>
    <phoneticPr fontId="5"/>
  </si>
  <si>
    <t>H25</t>
  </si>
  <si>
    <t>H26</t>
  </si>
  <si>
    <t>H27</t>
  </si>
  <si>
    <t>H28</t>
  </si>
  <si>
    <t>H29</t>
  </si>
  <si>
    <t>H30</t>
  </si>
  <si>
    <t>R1</t>
    <phoneticPr fontId="5"/>
  </si>
  <si>
    <t>R2</t>
    <phoneticPr fontId="5"/>
  </si>
  <si>
    <t>R3</t>
    <phoneticPr fontId="5"/>
  </si>
  <si>
    <t>宿泊費</t>
    <rPh sb="0" eb="2">
      <t>シュクハク</t>
    </rPh>
    <rPh sb="2" eb="3">
      <t>ヒ</t>
    </rPh>
    <phoneticPr fontId="6"/>
  </si>
  <si>
    <t>域内交通費</t>
    <rPh sb="0" eb="2">
      <t>イキナイ</t>
    </rPh>
    <rPh sb="2" eb="5">
      <t>コウツウヒ</t>
    </rPh>
    <phoneticPr fontId="9"/>
  </si>
  <si>
    <t>土産代</t>
    <rPh sb="0" eb="2">
      <t>ミヤゲ</t>
    </rPh>
    <rPh sb="2" eb="3">
      <t>ダイ</t>
    </rPh>
    <phoneticPr fontId="9"/>
  </si>
  <si>
    <t>その他（飲食費・入場料等）</t>
    <rPh sb="2" eb="3">
      <t>タ</t>
    </rPh>
    <rPh sb="4" eb="7">
      <t>インショクヒ</t>
    </rPh>
    <rPh sb="8" eb="11">
      <t>ニュウジョウリョウ</t>
    </rPh>
    <rPh sb="11" eb="12">
      <t>トウ</t>
    </rPh>
    <phoneticPr fontId="9"/>
  </si>
  <si>
    <t>前年差</t>
    <rPh sb="0" eb="3">
      <t>ゼンネンサ</t>
    </rPh>
    <phoneticPr fontId="5"/>
  </si>
  <si>
    <t>列A、Ｂは</t>
    <rPh sb="0" eb="1">
      <t>レツ</t>
    </rPh>
    <phoneticPr fontId="10"/>
  </si>
  <si>
    <t>上書きしないで</t>
    <rPh sb="0" eb="2">
      <t>ウワガ</t>
    </rPh>
    <phoneticPr fontId="10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</si>
  <si>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10"/>
  </si>
  <si>
    <t>ください。</t>
    <phoneticPr fontId="10"/>
  </si>
  <si>
    <t>↓</t>
    <phoneticPr fontId="10"/>
  </si>
  <si>
    <t>年（年度）から</t>
    <rPh sb="0" eb="1">
      <t>ネン</t>
    </rPh>
    <rPh sb="2" eb="3">
      <t>ネン</t>
    </rPh>
    <rPh sb="3" eb="4">
      <t>ド</t>
    </rPh>
    <phoneticPr fontId="10"/>
  </si>
  <si>
    <t>年（年度）までのグラフを作成します</t>
    <phoneticPr fontId="10"/>
  </si>
  <si>
    <t>西暦</t>
    <rPh sb="0" eb="2">
      <t>セイレキ</t>
    </rPh>
    <phoneticPr fontId="10"/>
  </si>
  <si>
    <t>横軸ラベル_元号</t>
    <rPh sb="0" eb="2">
      <t>ヨコジク</t>
    </rPh>
    <rPh sb="6" eb="8">
      <t>ゲンゴウ</t>
    </rPh>
    <phoneticPr fontId="10"/>
  </si>
  <si>
    <t>横軸ラベル_西暦</t>
    <rPh sb="0" eb="2">
      <t>ヨコジク</t>
    </rPh>
    <rPh sb="6" eb="8">
      <t>セイレキ</t>
    </rPh>
    <phoneticPr fontId="10"/>
  </si>
  <si>
    <t>計</t>
    <rPh sb="0" eb="1">
      <t>ケイ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</si>
  <si>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10"/>
  </si>
  <si>
    <t>観光消費額（資料：県観光国際戦略局「青森県観光入込客統計」）（単位：百万円）</t>
    <rPh sb="0" eb="2">
      <t>カンコウ</t>
    </rPh>
    <rPh sb="2" eb="5">
      <t>ショウヒガク</t>
    </rPh>
    <rPh sb="31" eb="33">
      <t>タンイ</t>
    </rPh>
    <rPh sb="34" eb="36">
      <t>ヒャクマン</t>
    </rPh>
    <rPh sb="36" eb="37">
      <t>エン</t>
    </rPh>
    <phoneticPr fontId="10"/>
  </si>
  <si>
    <t>【「グラフ1」シートにデータが反映されます】</t>
    <rPh sb="15" eb="17">
      <t>ハンエイ</t>
    </rPh>
    <phoneticPr fontId="1"/>
  </si>
  <si>
    <t>https://www.pref.aomori.lg.jp/soshiki/kanko/kanko/kankoutoukei.html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</si>
</sst>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20"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" fillId="0" borderId="0" xfId="2" applyFont="1">
      <alignment vertical="center"/>
    </xf>
    <xf numFmtId="0" fontId="4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0" fillId="0" borderId="0" xfId="2" applyFont="1">
      <alignment vertical="center"/>
    </xf>
    <xf numFmtId="0" fontId="7" fillId="0" borderId="0" xfId="2" applyFont="1">
      <alignment vertical="center"/>
    </xf>
    <xf numFmtId="38" fontId="2" fillId="0" borderId="0" xfId="1" applyFont="1">
      <alignment vertical="center"/>
    </xf>
    <xf numFmtId="38" fontId="2" fillId="0" borderId="0" xfId="3" applyFont="1">
      <alignment vertical="center"/>
    </xf>
    <xf numFmtId="38" fontId="2" fillId="0" borderId="0" xfId="2" applyNumberFormat="1" applyFont="1">
      <alignment vertical="center"/>
    </xf>
    <xf numFmtId="0" fontId="2" fillId="0" borderId="0" xfId="2" applyFont="1" applyAlignment="1">
      <alignment horizontal="right" vertical="center"/>
    </xf>
    <xf numFmtId="0" fontId="11" fillId="0" borderId="0" xfId="0" applyFont="1" applyAlignment="1">
      <alignment horizontal="right"/>
    </xf>
    <xf numFmtId="0" fontId="12" fillId="2" borderId="0" xfId="0" applyFont="1" applyFill="1" applyAlignment="1"/>
    <xf numFmtId="0" fontId="13" fillId="2" borderId="0" xfId="0" applyFont="1" applyFill="1">
      <alignment vertical="center"/>
    </xf>
    <xf numFmtId="0" fontId="14" fillId="2" borderId="0" xfId="0" applyFont="1" applyFill="1">
      <alignment vertical="center"/>
    </xf>
    <xf numFmtId="0" fontId="14" fillId="0" borderId="1" xfId="0" applyFont="1" applyBorder="1">
      <alignment vertical="center"/>
    </xf>
    <xf numFmtId="0" fontId="14" fillId="0" borderId="2" xfId="0" applyFont="1" applyBorder="1">
      <alignment vertical="center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4" xfId="0" applyFont="1" applyBorder="1">
      <alignment vertical="center"/>
    </xf>
    <xf numFmtId="38" fontId="11" fillId="0" borderId="5" xfId="1" applyFont="1" applyBorder="1">
      <alignment vertical="center"/>
    </xf>
    <xf numFmtId="38" fontId="11" fillId="0" borderId="0" xfId="1" applyFont="1">
      <alignment vertical="center"/>
    </xf>
    <xf numFmtId="38" fontId="11" fillId="0" borderId="0" xfId="1" applyFont="1" applyFill="1">
      <alignment vertical="center"/>
    </xf>
    <xf numFmtId="38" fontId="14" fillId="0" borderId="5" xfId="1" applyFont="1" applyBorder="1">
      <alignment vertical="center"/>
    </xf>
    <xf numFmtId="38" fontId="14" fillId="0" borderId="0" xfId="1" applyFont="1">
      <alignment vertical="center"/>
    </xf>
    <xf numFmtId="0" fontId="17" fillId="0" borderId="4" xfId="0" applyFont="1" applyBorder="1" applyAlignment="1">
      <alignment horizontal="center" vertical="center"/>
    </xf>
    <xf numFmtId="14" fontId="14" fillId="3" borderId="6" xfId="0" applyNumberFormat="1" applyFont="1" applyFill="1" applyBorder="1">
      <alignment vertical="center"/>
    </xf>
    <xf numFmtId="0" fontId="14" fillId="0" borderId="7" xfId="0" applyFont="1" applyBorder="1">
      <alignment vertical="center"/>
    </xf>
    <xf numFmtId="177" fontId="14" fillId="0" borderId="7" xfId="0" applyNumberFormat="1" applyFont="1" applyBorder="1" applyAlignment="1">
      <alignment horizontal="center" vertical="center"/>
    </xf>
    <xf numFmtId="38" fontId="14" fillId="0" borderId="8" xfId="1" applyFont="1" applyBorder="1">
      <alignment vertical="center"/>
    </xf>
    <xf numFmtId="177" fontId="14" fillId="2" borderId="0" xfId="0" applyNumberFormat="1" applyFont="1" applyFill="1">
      <alignment vertical="center"/>
    </xf>
    <xf numFmtId="0" fontId="14" fillId="2" borderId="0" xfId="0" applyFont="1" applyFill="1" applyAlignment="1">
      <alignment vertical="center" wrapText="1"/>
    </xf>
    <xf numFmtId="0" fontId="14" fillId="0" borderId="0" xfId="0" applyFont="1" applyAlignment="1">
      <alignment vertical="center" wrapText="1"/>
    </xf>
    <xf numFmtId="176" fontId="14" fillId="0" borderId="0" xfId="0" applyNumberFormat="1" applyFont="1" applyAlignment="1">
      <alignment vertical="center" wrapText="1"/>
    </xf>
    <xf numFmtId="177" fontId="14" fillId="0" borderId="0" xfId="0" applyNumberFormat="1" applyFont="1">
      <alignment vertical="center"/>
    </xf>
    <xf numFmtId="176" fontId="14" fillId="0" borderId="0" xfId="0" applyNumberFormat="1" applyFo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2" applyFont="1" applyAlignment="1">
      <alignment horizontal="right" vertical="center"/>
    </xf>
    <xf numFmtId="176" fontId="14" fillId="0" borderId="0" xfId="0" applyNumberFormat="1" applyFont="1" applyFill="1">
      <alignment vertical="center"/>
    </xf>
  </cellXfs>
  <cellStyles count="4">
    <cellStyle name="桁区切り" xfId="1" builtinId="6"/>
    <cellStyle name="桁区切り 2 2" xfId="3" xr:uid="{45C3A09D-179C-4CCC-A086-4EC5B706C9F8}"/>
    <cellStyle name="標準" xfId="0" builtinId="0"/>
    <cellStyle name="標準 2 2" xfId="2" xr:uid="{ED1F7748-CEE8-4CFE-9569-A2A81178AA40}"/>
  </cellStyles>
  <dxfs count="0"/>
  <tableStyles count="0" defaultTableStyle="TableStyleMedium2" defaultPivotStyle="PivotStyleLight16"/>
  <colors>
    <mruColors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r>
              <a:rPr lang="ja-JP"/>
              <a:t>観光消費額</a:t>
            </a:r>
          </a:p>
        </c:rich>
      </c:tx>
      <c:layout>
        <c:manualLayout>
          <c:xMode val="edge"/>
          <c:yMode val="edge"/>
          <c:x val="0.44410399799691813"/>
          <c:y val="5.1739178148644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901418074729908E-2"/>
          <c:y val="0.1317824764243774"/>
          <c:w val="0.88607058704059727"/>
          <c:h val="0.679954509927611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宿泊費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icrosoft Himalaya" panose="01010100010101010101" pitchFamily="2" charset="0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[0]!宿泊費</c:f>
              <c:numCache>
                <c:formatCode>#,##0_ </c:formatCode>
                <c:ptCount val="10"/>
                <c:pt idx="0">
                  <c:v>50321</c:v>
                </c:pt>
                <c:pt idx="1">
                  <c:v>57156</c:v>
                </c:pt>
                <c:pt idx="2">
                  <c:v>55951</c:v>
                </c:pt>
                <c:pt idx="3">
                  <c:v>59580</c:v>
                </c:pt>
                <c:pt idx="4">
                  <c:v>63155</c:v>
                </c:pt>
                <c:pt idx="5">
                  <c:v>64568</c:v>
                </c:pt>
                <c:pt idx="6">
                  <c:v>41806</c:v>
                </c:pt>
                <c:pt idx="7">
                  <c:v>48951</c:v>
                </c:pt>
                <c:pt idx="8">
                  <c:v>55868</c:v>
                </c:pt>
                <c:pt idx="9">
                  <c:v>72831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E-4032-94D3-C8C1767396F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域内交通費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icrosoft Himalaya" panose="01010100010101010101" pitchFamily="2" charset="0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[0]!域内交通費</c:f>
              <c:numCache>
                <c:formatCode>#,##0_ </c:formatCode>
                <c:ptCount val="10"/>
                <c:pt idx="0">
                  <c:v>25235</c:v>
                </c:pt>
                <c:pt idx="1">
                  <c:v>26127</c:v>
                </c:pt>
                <c:pt idx="2">
                  <c:v>27079</c:v>
                </c:pt>
                <c:pt idx="3">
                  <c:v>27898</c:v>
                </c:pt>
                <c:pt idx="4">
                  <c:v>28153</c:v>
                </c:pt>
                <c:pt idx="5">
                  <c:v>27699</c:v>
                </c:pt>
                <c:pt idx="6">
                  <c:v>18400</c:v>
                </c:pt>
                <c:pt idx="7">
                  <c:v>21655</c:v>
                </c:pt>
                <c:pt idx="8">
                  <c:v>23567</c:v>
                </c:pt>
                <c:pt idx="9">
                  <c:v>29386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9E-4032-94D3-C8C1767396F3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土産代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icrosoft Himalaya" panose="01010100010101010101" pitchFamily="2" charset="0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[0]!土産代</c:f>
              <c:numCache>
                <c:formatCode>#,##0_ </c:formatCode>
                <c:ptCount val="10"/>
                <c:pt idx="0">
                  <c:v>34792</c:v>
                </c:pt>
                <c:pt idx="1">
                  <c:v>43557</c:v>
                </c:pt>
                <c:pt idx="2">
                  <c:v>48093</c:v>
                </c:pt>
                <c:pt idx="3">
                  <c:v>47495</c:v>
                </c:pt>
                <c:pt idx="4">
                  <c:v>47746</c:v>
                </c:pt>
                <c:pt idx="5">
                  <c:v>46802</c:v>
                </c:pt>
                <c:pt idx="6">
                  <c:v>28147</c:v>
                </c:pt>
                <c:pt idx="7">
                  <c:v>27885</c:v>
                </c:pt>
                <c:pt idx="8">
                  <c:v>31226</c:v>
                </c:pt>
                <c:pt idx="9">
                  <c:v>37863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9E-4032-94D3-C8C1767396F3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その他（飲食費・入場料等）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icrosoft Himalaya" panose="01010100010101010101" pitchFamily="2" charset="0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10"/>
                <c:pt idx="0">
                  <c:v>38973</c:v>
                </c:pt>
                <c:pt idx="1">
                  <c:v>45556</c:v>
                </c:pt>
                <c:pt idx="2">
                  <c:v>50278</c:v>
                </c:pt>
                <c:pt idx="3">
                  <c:v>51370</c:v>
                </c:pt>
                <c:pt idx="4">
                  <c:v>51170</c:v>
                </c:pt>
                <c:pt idx="5">
                  <c:v>51960</c:v>
                </c:pt>
                <c:pt idx="6">
                  <c:v>32637</c:v>
                </c:pt>
                <c:pt idx="7">
                  <c:v>34102</c:v>
                </c:pt>
                <c:pt idx="8">
                  <c:v>38876</c:v>
                </c:pt>
                <c:pt idx="9">
                  <c:v>50874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9E-4032-94D3-C8C1767396F3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icrosoft Himalaya" panose="01010100010101010101" pitchFamily="2" charset="0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10"/>
                <c:pt idx="0">
                  <c:v>149321</c:v>
                </c:pt>
                <c:pt idx="1">
                  <c:v>172396</c:v>
                </c:pt>
                <c:pt idx="2">
                  <c:v>181400</c:v>
                </c:pt>
                <c:pt idx="3">
                  <c:v>186343</c:v>
                </c:pt>
                <c:pt idx="4">
                  <c:v>190225</c:v>
                </c:pt>
                <c:pt idx="5">
                  <c:v>191030</c:v>
                </c:pt>
                <c:pt idx="6">
                  <c:v>120991</c:v>
                </c:pt>
                <c:pt idx="7">
                  <c:v>132592</c:v>
                </c:pt>
                <c:pt idx="8">
                  <c:v>149537</c:v>
                </c:pt>
                <c:pt idx="9">
                  <c:v>190955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9E-4032-94D3-C8C1767396F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42618015"/>
        <c:axId val="1933540511"/>
      </c:barChart>
      <c:catAx>
        <c:axId val="194261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1933540511"/>
        <c:crosses val="autoZero"/>
        <c:auto val="1"/>
        <c:lblAlgn val="ctr"/>
        <c:lblOffset val="100"/>
        <c:noMultiLvlLbl val="0"/>
      </c:catAx>
      <c:valAx>
        <c:axId val="1933540511"/>
        <c:scaling>
          <c:orientation val="minMax"/>
          <c:max val="25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icrosoft Himalaya" panose="01010100010101010101" pitchFamily="2" charset="0"/>
              </a:defRPr>
            </a:pPr>
            <a:endParaRPr lang="ja-JP"/>
          </a:p>
        </c:txPr>
        <c:crossAx val="1942618015"/>
        <c:crosses val="autoZero"/>
        <c:crossBetween val="between"/>
        <c:dispUnits>
          <c:builtInUnit val="hundre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10892189245575074"/>
          <c:y val="0.13811967768957414"/>
          <c:w val="0.85324791867111649"/>
          <c:h val="5.399992815871782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icrosoft Himalaya" panose="01010100010101010101" pitchFamily="2" charset="0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icrosoft Himalaya" panose="01010100010101010101" pitchFamily="2" charset="0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990EBC-60EF-4579-BB63-E43E98E4540E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69C2A11-C549-E316-1DF9-8200079D0CA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0.03818</cdr:x>
      <cdr:y>0.05121</cdr:y>
    </cdr:from>
    <cdr:to>
      <cdr:x>0.13655</cdr:x>
      <cdr:y>0.20188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CB42524-0594-C0EB-B39A-4A425C8943A6}"/>
            </a:ext>
          </a:extLst>
        </cdr:cNvPr>
        <cdr:cNvSpPr txBox="1"/>
      </cdr:nvSpPr>
      <cdr:spPr>
        <a:xfrm xmlns:a="http://schemas.openxmlformats.org/drawingml/2006/main">
          <a:off x="354830" y="310753"/>
          <a:ext cx="914220" cy="9143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0.89888</cdr:x>
      <cdr:y>0.87714</cdr:y>
    </cdr:from>
    <cdr:to>
      <cdr:x>0.99724</cdr:x>
      <cdr:y>0.94232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1180247-6B3D-3747-4728-4E6BA1022F5A}"/>
            </a:ext>
          </a:extLst>
        </cdr:cNvPr>
        <cdr:cNvSpPr txBox="1"/>
      </cdr:nvSpPr>
      <cdr:spPr>
        <a:xfrm xmlns:a="http://schemas.openxmlformats.org/drawingml/2006/main">
          <a:off x="8347786" y="5317213"/>
          <a:ext cx="913457" cy="395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0.3953</cdr:x>
      <cdr:y>0.9331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A7A22699-D4D2-46EE-142E-C08D989BCA44}"/>
            </a:ext>
          </a:extLst>
        </cdr:cNvPr>
        <cdr:cNvSpPr txBox="1"/>
      </cdr:nvSpPr>
      <cdr:spPr>
        <a:xfrm xmlns:a="http://schemas.openxmlformats.org/drawingml/2006/main">
          <a:off x="3674671" y="5662951"/>
          <a:ext cx="5621313" cy="4059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</a:t>
          </a:r>
          <a:r>
            <a:rPr lang="ja-JP" altLang="en-US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県観光交流推進部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0.88102</cdr:x>
      <cdr:y>0.06442</cdr:y>
    </cdr:from>
    <cdr:to>
      <cdr:x>0.98896</cdr:x>
      <cdr:y>0.12196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B9855C1-CF40-4A58-82D5-871C64F1CFD2}"/>
            </a:ext>
          </a:extLst>
        </cdr:cNvPr>
        <cdr:cNvSpPr txBox="1"/>
      </cdr:nvSpPr>
      <cdr:spPr>
        <a:xfrm xmlns:a="http://schemas.openxmlformats.org/drawingml/2006/main">
          <a:off x="8187871" y="390979"/>
          <a:ext cx="1003209" cy="34918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基本目標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1DF4C-218C-46C7-9A0F-059E1A3AAD32}">
  <sheetPr>
    <pageSetUpPr fitToPage="1"/>
  </sheetPr>
  <dimension ref="A1:Q109"/>
  <sheetViews>
    <sheetView topLeftCell="A6" workbookViewId="0">
      <selection activeCell="I17" sqref="I17"/>
    </sheetView>
  </sheetViews>
  <sheetFormatPr defaultColWidth="8.58203125" defaultRowHeight="13"/>
  <cols>
    <col min="1" max="2" width="5.5" style="13" customWidth="1"/>
    <col min="3" max="3" width="9.5" style="18" bestFit="1" customWidth="1"/>
    <col min="4" max="4" width="11.58203125" style="18" customWidth="1"/>
    <col min="5" max="5" width="8.58203125" style="18"/>
    <col min="6" max="10" width="8.58203125" style="35"/>
    <col min="11" max="16384" width="8.58203125" style="18"/>
  </cols>
  <sheetData>
    <row r="1" spans="1:17">
      <c r="A1" s="12" t="s">
        <v>21</v>
      </c>
      <c r="C1" s="14" t="s">
        <v>34</v>
      </c>
      <c r="D1" s="15"/>
      <c r="E1" s="15"/>
      <c r="F1" s="15"/>
      <c r="G1" s="15"/>
      <c r="H1" s="15"/>
      <c r="I1" s="16"/>
      <c r="J1" s="36" t="s">
        <v>35</v>
      </c>
      <c r="K1" s="17"/>
      <c r="L1" s="17"/>
      <c r="M1" s="17"/>
      <c r="N1" s="17"/>
      <c r="O1" s="17"/>
      <c r="P1" s="17"/>
      <c r="Q1" s="17"/>
    </row>
    <row r="2" spans="1:17">
      <c r="A2" s="12" t="s">
        <v>22</v>
      </c>
      <c r="C2" s="19" t="s">
        <v>23</v>
      </c>
      <c r="F2" s="18"/>
      <c r="G2" s="18"/>
      <c r="H2" s="18"/>
      <c r="I2" s="20"/>
      <c r="J2" s="21"/>
      <c r="K2" s="21"/>
      <c r="L2" s="21"/>
      <c r="M2" s="21"/>
      <c r="N2" s="22"/>
      <c r="P2" s="22"/>
      <c r="Q2" s="22"/>
    </row>
    <row r="3" spans="1:17">
      <c r="A3" s="12" t="s">
        <v>24</v>
      </c>
      <c r="C3" s="19" t="s">
        <v>32</v>
      </c>
      <c r="F3" s="18"/>
      <c r="G3" s="18"/>
      <c r="H3" s="18"/>
      <c r="I3" s="23"/>
      <c r="J3" s="24"/>
      <c r="K3" s="24"/>
      <c r="L3" s="24"/>
      <c r="M3" s="24"/>
      <c r="N3" s="24"/>
    </row>
    <row r="4" spans="1:17">
      <c r="A4" s="12"/>
      <c r="C4" s="25" t="s">
        <v>25</v>
      </c>
      <c r="F4" s="18"/>
      <c r="G4" s="18"/>
      <c r="H4" s="18"/>
      <c r="I4" s="23"/>
      <c r="J4" s="24"/>
      <c r="K4" s="24"/>
      <c r="L4" s="24"/>
      <c r="M4" s="24"/>
      <c r="N4" s="24"/>
    </row>
    <row r="5" spans="1:17" ht="21" customHeight="1">
      <c r="C5" s="26">
        <v>41640</v>
      </c>
      <c r="D5" s="27" t="s">
        <v>26</v>
      </c>
      <c r="E5" s="28">
        <f>MAX($C$9:$C$109)</f>
        <v>44927</v>
      </c>
      <c r="F5" s="27" t="s">
        <v>27</v>
      </c>
      <c r="G5" s="27"/>
      <c r="H5" s="27"/>
      <c r="I5" s="29"/>
      <c r="J5" s="24"/>
      <c r="K5" s="24"/>
      <c r="L5" s="24"/>
      <c r="M5" s="24"/>
      <c r="N5" s="24"/>
    </row>
    <row r="6" spans="1:17">
      <c r="B6" s="13">
        <f>COUNTA(C9:C109)-MATCH(C5,C9:C109,0)+1</f>
        <v>10</v>
      </c>
      <c r="F6" s="18"/>
      <c r="G6" s="18"/>
      <c r="H6" s="18"/>
      <c r="I6" s="18"/>
      <c r="J6" s="18"/>
    </row>
    <row r="7" spans="1:17">
      <c r="A7" s="30"/>
      <c r="C7" s="18" t="s">
        <v>33</v>
      </c>
      <c r="F7" s="18"/>
      <c r="G7" s="18"/>
      <c r="H7" s="18"/>
      <c r="I7" s="18"/>
      <c r="J7" s="18"/>
    </row>
    <row r="8" spans="1:17" s="32" customFormat="1" ht="52">
      <c r="A8" s="31"/>
      <c r="B8" s="31"/>
      <c r="C8" s="18" t="s">
        <v>28</v>
      </c>
      <c r="D8" s="32" t="s">
        <v>29</v>
      </c>
      <c r="E8" s="32" t="s">
        <v>30</v>
      </c>
      <c r="F8" s="33" t="s">
        <v>16</v>
      </c>
      <c r="G8" s="33" t="s">
        <v>17</v>
      </c>
      <c r="H8" s="33" t="s">
        <v>18</v>
      </c>
      <c r="I8" s="33" t="s">
        <v>19</v>
      </c>
      <c r="J8" s="33" t="s">
        <v>31</v>
      </c>
    </row>
    <row r="9" spans="1:17">
      <c r="A9" s="11" t="str">
        <f>IF(C9=EDATE($C$5,0),1,"")</f>
        <v/>
      </c>
      <c r="B9" s="11" t="str">
        <f>IF(C9=EDATE($C$5,0),1,"")</f>
        <v/>
      </c>
      <c r="C9" s="34">
        <v>38718</v>
      </c>
      <c r="D9" s="10" t="str">
        <f t="shared" ref="D9:D13" si="0">IF(OR(A9=1,B9=1,A9),TEXT(C9,"ge"),TEXT(C9," "))</f>
        <v xml:space="preserve"> </v>
      </c>
      <c r="E9" s="10" t="str">
        <f t="shared" ref="E9:E13" si="1">IF(OR(A9=1,A9),TEXT(C9,"yyyy"),TEXT(C9,"yy"))</f>
        <v>06</v>
      </c>
      <c r="F9" s="35">
        <v>33252</v>
      </c>
      <c r="G9" s="35">
        <v>36825</v>
      </c>
      <c r="H9" s="35">
        <v>33264</v>
      </c>
      <c r="I9" s="35">
        <v>62836</v>
      </c>
      <c r="J9" s="35">
        <v>166177</v>
      </c>
    </row>
    <row r="10" spans="1:17">
      <c r="A10" s="11" t="str">
        <f t="shared" ref="A10:A73" si="2">IF(C10=EDATE($C$5,0),1,"")</f>
        <v/>
      </c>
      <c r="B10" s="11" t="str">
        <f>IF(C10=EDATE($C$5,0),1,"")</f>
        <v/>
      </c>
      <c r="C10" s="34">
        <v>39083</v>
      </c>
      <c r="D10" s="10" t="str">
        <f t="shared" si="0"/>
        <v xml:space="preserve"> </v>
      </c>
      <c r="E10" s="10" t="str">
        <f t="shared" si="1"/>
        <v>07</v>
      </c>
      <c r="F10" s="35">
        <v>35147</v>
      </c>
      <c r="G10" s="35">
        <v>38408</v>
      </c>
      <c r="H10" s="35">
        <v>32832</v>
      </c>
      <c r="I10" s="35">
        <v>60637</v>
      </c>
      <c r="J10" s="35">
        <v>167024</v>
      </c>
    </row>
    <row r="11" spans="1:17">
      <c r="A11" s="11" t="str">
        <f t="shared" si="2"/>
        <v/>
      </c>
      <c r="B11" s="11" t="str">
        <f>IF(OR(A11=1,C11=$E$5),1,"")</f>
        <v/>
      </c>
      <c r="C11" s="34">
        <v>39448</v>
      </c>
      <c r="D11" s="10" t="str">
        <f t="shared" si="0"/>
        <v xml:space="preserve"> </v>
      </c>
      <c r="E11" s="10" t="str">
        <f t="shared" si="1"/>
        <v>08</v>
      </c>
      <c r="F11" s="35">
        <v>32968</v>
      </c>
      <c r="G11" s="35">
        <v>39483</v>
      </c>
      <c r="H11" s="35">
        <v>29516</v>
      </c>
      <c r="I11" s="35">
        <v>58333</v>
      </c>
      <c r="J11" s="35">
        <v>160300</v>
      </c>
    </row>
    <row r="12" spans="1:17">
      <c r="A12" s="11" t="str">
        <f t="shared" si="2"/>
        <v/>
      </c>
      <c r="B12" s="11" t="str">
        <f t="shared" ref="B12:B75" si="3">IF(OR(A12=1,C12=$E$5),1,"")</f>
        <v/>
      </c>
      <c r="C12" s="34">
        <v>39814</v>
      </c>
      <c r="D12" s="10" t="str">
        <f t="shared" si="0"/>
        <v xml:space="preserve"> </v>
      </c>
      <c r="E12" s="10" t="str">
        <f t="shared" si="1"/>
        <v>09</v>
      </c>
      <c r="F12" s="35">
        <v>32505</v>
      </c>
      <c r="G12" s="35">
        <v>44181</v>
      </c>
      <c r="H12" s="35">
        <v>31671</v>
      </c>
      <c r="I12" s="35">
        <v>58975</v>
      </c>
      <c r="J12" s="35">
        <v>167332</v>
      </c>
    </row>
    <row r="13" spans="1:17">
      <c r="A13" s="11" t="str">
        <f t="shared" si="2"/>
        <v/>
      </c>
      <c r="B13" s="11" t="str">
        <f t="shared" si="3"/>
        <v/>
      </c>
      <c r="C13" s="34">
        <v>40179</v>
      </c>
      <c r="D13" s="10" t="str">
        <f t="shared" si="0"/>
        <v xml:space="preserve"> </v>
      </c>
      <c r="E13" s="10" t="str">
        <f t="shared" si="1"/>
        <v>10</v>
      </c>
      <c r="F13" s="35">
        <v>42125</v>
      </c>
      <c r="G13" s="35">
        <v>22591</v>
      </c>
      <c r="H13" s="35">
        <v>48919</v>
      </c>
      <c r="I13" s="35">
        <v>56223</v>
      </c>
      <c r="J13" s="35">
        <v>169858</v>
      </c>
    </row>
    <row r="14" spans="1:17">
      <c r="A14" s="11" t="str">
        <f t="shared" si="2"/>
        <v/>
      </c>
      <c r="B14" s="11" t="str">
        <f t="shared" si="3"/>
        <v/>
      </c>
      <c r="C14" s="34">
        <v>40544</v>
      </c>
      <c r="D14" s="10" t="str">
        <f t="shared" ref="D14:D25" si="4">IF(OR(A14=1,B14=1,A14),TEXT(C14,"ge"),TEXT(C14," "))</f>
        <v xml:space="preserve"> </v>
      </c>
      <c r="E14" s="10" t="str">
        <f t="shared" ref="E14:E25" si="5">IF(OR(A14=1,A14),TEXT(C14,"yyyy"),TEXT(C14,"yy"))</f>
        <v>11</v>
      </c>
      <c r="F14" s="35">
        <v>39251</v>
      </c>
      <c r="G14" s="35">
        <v>18234</v>
      </c>
      <c r="H14" s="35">
        <v>40782</v>
      </c>
      <c r="I14" s="35">
        <v>40921</v>
      </c>
      <c r="J14" s="35">
        <v>139188</v>
      </c>
    </row>
    <row r="15" spans="1:17">
      <c r="A15" s="11" t="str">
        <f t="shared" si="2"/>
        <v/>
      </c>
      <c r="B15" s="11" t="str">
        <f t="shared" si="3"/>
        <v/>
      </c>
      <c r="C15" s="34">
        <v>40909</v>
      </c>
      <c r="D15" s="10" t="str">
        <f t="shared" si="4"/>
        <v xml:space="preserve"> </v>
      </c>
      <c r="E15" s="10" t="str">
        <f t="shared" si="5"/>
        <v>12</v>
      </c>
      <c r="F15" s="35">
        <v>46528</v>
      </c>
      <c r="G15" s="35">
        <v>22595</v>
      </c>
      <c r="H15" s="35">
        <v>39988</v>
      </c>
      <c r="I15" s="35">
        <v>39542</v>
      </c>
      <c r="J15" s="35">
        <v>148653</v>
      </c>
    </row>
    <row r="16" spans="1:17">
      <c r="A16" s="11" t="str">
        <f t="shared" si="2"/>
        <v/>
      </c>
      <c r="B16" s="11" t="str">
        <f t="shared" si="3"/>
        <v/>
      </c>
      <c r="C16" s="34">
        <v>41275</v>
      </c>
      <c r="D16" s="10" t="str">
        <f t="shared" si="4"/>
        <v xml:space="preserve"> </v>
      </c>
      <c r="E16" s="10" t="str">
        <f t="shared" si="5"/>
        <v>13</v>
      </c>
      <c r="F16" s="35">
        <v>47432</v>
      </c>
      <c r="G16" s="35">
        <v>23199</v>
      </c>
      <c r="H16" s="35">
        <v>37384</v>
      </c>
      <c r="I16" s="35">
        <v>39748</v>
      </c>
      <c r="J16" s="35">
        <v>147763</v>
      </c>
    </row>
    <row r="17" spans="1:10">
      <c r="A17" s="11">
        <f t="shared" si="2"/>
        <v>1</v>
      </c>
      <c r="B17" s="11">
        <f t="shared" si="3"/>
        <v>1</v>
      </c>
      <c r="C17" s="34">
        <v>41640</v>
      </c>
      <c r="D17" s="10" t="str">
        <f t="shared" si="4"/>
        <v>H26</v>
      </c>
      <c r="E17" s="10" t="str">
        <f t="shared" si="5"/>
        <v>2014</v>
      </c>
      <c r="F17" s="35">
        <v>50321</v>
      </c>
      <c r="G17" s="35">
        <v>25235</v>
      </c>
      <c r="H17" s="35">
        <v>34792</v>
      </c>
      <c r="I17" s="38">
        <v>38973</v>
      </c>
      <c r="J17" s="35">
        <v>149321</v>
      </c>
    </row>
    <row r="18" spans="1:10">
      <c r="A18" s="11" t="str">
        <f t="shared" si="2"/>
        <v/>
      </c>
      <c r="B18" s="11" t="str">
        <f t="shared" si="3"/>
        <v/>
      </c>
      <c r="C18" s="34">
        <v>42005</v>
      </c>
      <c r="D18" s="10" t="str">
        <f t="shared" si="4"/>
        <v xml:space="preserve"> </v>
      </c>
      <c r="E18" s="10" t="str">
        <f t="shared" si="5"/>
        <v>15</v>
      </c>
      <c r="F18" s="35">
        <v>57156</v>
      </c>
      <c r="G18" s="35">
        <v>26127</v>
      </c>
      <c r="H18" s="35">
        <v>43557</v>
      </c>
      <c r="I18" s="35">
        <v>45556</v>
      </c>
      <c r="J18" s="35">
        <v>172396</v>
      </c>
    </row>
    <row r="19" spans="1:10">
      <c r="A19" s="11" t="str">
        <f t="shared" si="2"/>
        <v/>
      </c>
      <c r="B19" s="11" t="str">
        <f t="shared" si="3"/>
        <v/>
      </c>
      <c r="C19" s="34">
        <v>42370</v>
      </c>
      <c r="D19" s="10" t="str">
        <f t="shared" si="4"/>
        <v xml:space="preserve"> </v>
      </c>
      <c r="E19" s="10" t="str">
        <f t="shared" si="5"/>
        <v>16</v>
      </c>
      <c r="F19" s="35">
        <v>55951</v>
      </c>
      <c r="G19" s="35">
        <v>27079</v>
      </c>
      <c r="H19" s="35">
        <v>48093</v>
      </c>
      <c r="I19" s="35">
        <v>50278</v>
      </c>
      <c r="J19" s="35">
        <v>181400</v>
      </c>
    </row>
    <row r="20" spans="1:10">
      <c r="A20" s="11" t="str">
        <f t="shared" si="2"/>
        <v/>
      </c>
      <c r="B20" s="11" t="str">
        <f t="shared" si="3"/>
        <v/>
      </c>
      <c r="C20" s="34">
        <v>42736</v>
      </c>
      <c r="D20" s="10" t="str">
        <f t="shared" si="4"/>
        <v xml:space="preserve"> </v>
      </c>
      <c r="E20" s="10" t="str">
        <f t="shared" si="5"/>
        <v>17</v>
      </c>
      <c r="F20" s="35">
        <v>59580</v>
      </c>
      <c r="G20" s="35">
        <v>27898</v>
      </c>
      <c r="H20" s="35">
        <v>47495</v>
      </c>
      <c r="I20" s="35">
        <v>51370</v>
      </c>
      <c r="J20" s="35">
        <v>186343</v>
      </c>
    </row>
    <row r="21" spans="1:10">
      <c r="A21" s="11" t="str">
        <f t="shared" si="2"/>
        <v/>
      </c>
      <c r="B21" s="11" t="str">
        <f t="shared" si="3"/>
        <v/>
      </c>
      <c r="C21" s="34">
        <v>43101</v>
      </c>
      <c r="D21" s="10" t="str">
        <f t="shared" si="4"/>
        <v xml:space="preserve"> </v>
      </c>
      <c r="E21" s="10" t="str">
        <f t="shared" si="5"/>
        <v>18</v>
      </c>
      <c r="F21" s="35">
        <v>63155</v>
      </c>
      <c r="G21" s="35">
        <v>28153</v>
      </c>
      <c r="H21" s="35">
        <v>47746</v>
      </c>
      <c r="I21" s="35">
        <v>51170</v>
      </c>
      <c r="J21" s="35">
        <v>190225</v>
      </c>
    </row>
    <row r="22" spans="1:10">
      <c r="A22" s="11" t="str">
        <f t="shared" si="2"/>
        <v/>
      </c>
      <c r="B22" s="11" t="str">
        <f t="shared" si="3"/>
        <v/>
      </c>
      <c r="C22" s="34">
        <v>43466</v>
      </c>
      <c r="D22" s="10" t="str">
        <f t="shared" si="4"/>
        <v xml:space="preserve"> </v>
      </c>
      <c r="E22" s="10" t="str">
        <f t="shared" si="5"/>
        <v>19</v>
      </c>
      <c r="F22" s="35">
        <v>64568</v>
      </c>
      <c r="G22" s="35">
        <v>27699</v>
      </c>
      <c r="H22" s="35">
        <v>46802</v>
      </c>
      <c r="I22" s="35">
        <v>51960</v>
      </c>
      <c r="J22" s="35">
        <v>191030</v>
      </c>
    </row>
    <row r="23" spans="1:10">
      <c r="A23" s="11" t="str">
        <f t="shared" si="2"/>
        <v/>
      </c>
      <c r="B23" s="11" t="str">
        <f t="shared" si="3"/>
        <v/>
      </c>
      <c r="C23" s="34">
        <v>43831</v>
      </c>
      <c r="D23" s="10" t="str">
        <f t="shared" si="4"/>
        <v xml:space="preserve"> </v>
      </c>
      <c r="E23" s="10" t="str">
        <f t="shared" si="5"/>
        <v>20</v>
      </c>
      <c r="F23" s="35">
        <v>41806</v>
      </c>
      <c r="G23" s="35">
        <v>18400</v>
      </c>
      <c r="H23" s="35">
        <v>28147</v>
      </c>
      <c r="I23" s="35">
        <v>32637</v>
      </c>
      <c r="J23" s="35">
        <v>120991</v>
      </c>
    </row>
    <row r="24" spans="1:10">
      <c r="A24" s="11" t="str">
        <f t="shared" si="2"/>
        <v/>
      </c>
      <c r="B24" s="11" t="str">
        <f t="shared" si="3"/>
        <v/>
      </c>
      <c r="C24" s="34">
        <v>44197</v>
      </c>
      <c r="D24" s="10" t="str">
        <f t="shared" si="4"/>
        <v xml:space="preserve"> </v>
      </c>
      <c r="E24" s="10" t="str">
        <f t="shared" si="5"/>
        <v>21</v>
      </c>
      <c r="F24" s="35">
        <v>48951</v>
      </c>
      <c r="G24" s="35">
        <v>21655</v>
      </c>
      <c r="H24" s="35">
        <v>27885</v>
      </c>
      <c r="I24" s="35">
        <v>34102</v>
      </c>
      <c r="J24" s="35">
        <v>132592</v>
      </c>
    </row>
    <row r="25" spans="1:10">
      <c r="A25" s="11" t="str">
        <f t="shared" si="2"/>
        <v/>
      </c>
      <c r="B25" s="11" t="str">
        <f t="shared" si="3"/>
        <v/>
      </c>
      <c r="C25" s="34">
        <v>44562</v>
      </c>
      <c r="D25" s="10" t="str">
        <f t="shared" si="4"/>
        <v xml:space="preserve"> </v>
      </c>
      <c r="E25" s="10" t="str">
        <f t="shared" si="5"/>
        <v>22</v>
      </c>
      <c r="F25" s="35">
        <v>55868</v>
      </c>
      <c r="G25" s="35">
        <v>23567</v>
      </c>
      <c r="H25" s="35">
        <v>31226</v>
      </c>
      <c r="I25" s="35">
        <v>38876</v>
      </c>
      <c r="J25" s="35">
        <v>149537</v>
      </c>
    </row>
    <row r="26" spans="1:10">
      <c r="A26" s="11" t="str">
        <f t="shared" si="2"/>
        <v/>
      </c>
      <c r="B26" s="11">
        <f t="shared" si="3"/>
        <v>1</v>
      </c>
      <c r="C26" s="34">
        <v>44927</v>
      </c>
      <c r="D26" s="10" t="str">
        <f t="shared" ref="D26" si="6">IF(OR(A26=1,B26=1,A26),TEXT(C26,"ge"),TEXT(C26," "))</f>
        <v>R5</v>
      </c>
      <c r="E26" s="10" t="str">
        <f t="shared" ref="E26" si="7">IF(OR(A26=1,A26),TEXT(C26,"yyyy"),TEXT(C26,"yy"))</f>
        <v>23</v>
      </c>
      <c r="F26" s="35">
        <v>72831</v>
      </c>
      <c r="G26" s="35">
        <v>29386</v>
      </c>
      <c r="H26" s="35">
        <v>37863</v>
      </c>
      <c r="I26" s="35">
        <v>50874</v>
      </c>
      <c r="J26" s="35">
        <v>190955</v>
      </c>
    </row>
    <row r="27" spans="1:10">
      <c r="A27" s="11" t="str">
        <f t="shared" si="2"/>
        <v/>
      </c>
      <c r="B27" s="11" t="str">
        <f t="shared" si="3"/>
        <v/>
      </c>
    </row>
    <row r="28" spans="1:10">
      <c r="A28" s="11" t="str">
        <f t="shared" si="2"/>
        <v/>
      </c>
      <c r="B28" s="11" t="str">
        <f t="shared" si="3"/>
        <v/>
      </c>
    </row>
    <row r="29" spans="1:10">
      <c r="A29" s="11" t="str">
        <f t="shared" si="2"/>
        <v/>
      </c>
      <c r="B29" s="11" t="str">
        <f t="shared" si="3"/>
        <v/>
      </c>
    </row>
    <row r="30" spans="1:10">
      <c r="A30" s="11" t="str">
        <f t="shared" si="2"/>
        <v/>
      </c>
      <c r="B30" s="11" t="str">
        <f t="shared" si="3"/>
        <v/>
      </c>
    </row>
    <row r="31" spans="1:10">
      <c r="A31" s="11" t="str">
        <f t="shared" si="2"/>
        <v/>
      </c>
      <c r="B31" s="11" t="str">
        <f t="shared" si="3"/>
        <v/>
      </c>
    </row>
    <row r="32" spans="1:10">
      <c r="A32" s="11" t="str">
        <f t="shared" si="2"/>
        <v/>
      </c>
      <c r="B32" s="11" t="str">
        <f t="shared" si="3"/>
        <v/>
      </c>
    </row>
    <row r="33" spans="1:2">
      <c r="A33" s="11" t="str">
        <f t="shared" si="2"/>
        <v/>
      </c>
      <c r="B33" s="11" t="str">
        <f t="shared" si="3"/>
        <v/>
      </c>
    </row>
    <row r="34" spans="1:2">
      <c r="A34" s="11" t="str">
        <f t="shared" si="2"/>
        <v/>
      </c>
      <c r="B34" s="11" t="str">
        <f t="shared" si="3"/>
        <v/>
      </c>
    </row>
    <row r="35" spans="1:2">
      <c r="A35" s="11" t="str">
        <f t="shared" si="2"/>
        <v/>
      </c>
      <c r="B35" s="11" t="str">
        <f t="shared" si="3"/>
        <v/>
      </c>
    </row>
    <row r="36" spans="1:2">
      <c r="A36" s="11" t="str">
        <f t="shared" si="2"/>
        <v/>
      </c>
      <c r="B36" s="11" t="str">
        <f t="shared" si="3"/>
        <v/>
      </c>
    </row>
    <row r="37" spans="1:2">
      <c r="A37" s="11" t="str">
        <f t="shared" si="2"/>
        <v/>
      </c>
      <c r="B37" s="11" t="str">
        <f t="shared" si="3"/>
        <v/>
      </c>
    </row>
    <row r="38" spans="1:2">
      <c r="A38" s="11" t="str">
        <f t="shared" si="2"/>
        <v/>
      </c>
      <c r="B38" s="11" t="str">
        <f t="shared" si="3"/>
        <v/>
      </c>
    </row>
    <row r="39" spans="1:2">
      <c r="A39" s="11" t="str">
        <f t="shared" si="2"/>
        <v/>
      </c>
      <c r="B39" s="11" t="str">
        <f t="shared" si="3"/>
        <v/>
      </c>
    </row>
    <row r="40" spans="1:2">
      <c r="A40" s="11" t="str">
        <f t="shared" si="2"/>
        <v/>
      </c>
      <c r="B40" s="11" t="str">
        <f t="shared" si="3"/>
        <v/>
      </c>
    </row>
    <row r="41" spans="1:2">
      <c r="A41" s="11" t="str">
        <f t="shared" si="2"/>
        <v/>
      </c>
      <c r="B41" s="11" t="str">
        <f t="shared" si="3"/>
        <v/>
      </c>
    </row>
    <row r="42" spans="1:2">
      <c r="A42" s="11" t="str">
        <f t="shared" si="2"/>
        <v/>
      </c>
      <c r="B42" s="11" t="str">
        <f t="shared" si="3"/>
        <v/>
      </c>
    </row>
    <row r="43" spans="1:2">
      <c r="A43" s="11" t="str">
        <f t="shared" si="2"/>
        <v/>
      </c>
      <c r="B43" s="11" t="str">
        <f t="shared" si="3"/>
        <v/>
      </c>
    </row>
    <row r="44" spans="1:2">
      <c r="A44" s="11" t="str">
        <f t="shared" si="2"/>
        <v/>
      </c>
      <c r="B44" s="11" t="str">
        <f t="shared" si="3"/>
        <v/>
      </c>
    </row>
    <row r="45" spans="1:2">
      <c r="A45" s="11" t="str">
        <f t="shared" si="2"/>
        <v/>
      </c>
      <c r="B45" s="11" t="str">
        <f t="shared" si="3"/>
        <v/>
      </c>
    </row>
    <row r="46" spans="1:2">
      <c r="A46" s="11" t="str">
        <f t="shared" si="2"/>
        <v/>
      </c>
      <c r="B46" s="11" t="str">
        <f t="shared" si="3"/>
        <v/>
      </c>
    </row>
    <row r="47" spans="1:2">
      <c r="A47" s="11" t="str">
        <f t="shared" si="2"/>
        <v/>
      </c>
      <c r="B47" s="11" t="str">
        <f t="shared" si="3"/>
        <v/>
      </c>
    </row>
    <row r="48" spans="1:2">
      <c r="A48" s="11" t="str">
        <f t="shared" si="2"/>
        <v/>
      </c>
      <c r="B48" s="11" t="str">
        <f t="shared" si="3"/>
        <v/>
      </c>
    </row>
    <row r="49" spans="1:2">
      <c r="A49" s="11" t="str">
        <f t="shared" si="2"/>
        <v/>
      </c>
      <c r="B49" s="11" t="str">
        <f t="shared" si="3"/>
        <v/>
      </c>
    </row>
    <row r="50" spans="1:2">
      <c r="A50" s="11" t="str">
        <f t="shared" si="2"/>
        <v/>
      </c>
      <c r="B50" s="11" t="str">
        <f t="shared" si="3"/>
        <v/>
      </c>
    </row>
    <row r="51" spans="1:2">
      <c r="A51" s="11" t="str">
        <f t="shared" si="2"/>
        <v/>
      </c>
      <c r="B51" s="11" t="str">
        <f t="shared" si="3"/>
        <v/>
      </c>
    </row>
    <row r="52" spans="1:2">
      <c r="A52" s="11" t="str">
        <f t="shared" si="2"/>
        <v/>
      </c>
      <c r="B52" s="11" t="str">
        <f t="shared" si="3"/>
        <v/>
      </c>
    </row>
    <row r="53" spans="1:2">
      <c r="A53" s="11" t="str">
        <f t="shared" si="2"/>
        <v/>
      </c>
      <c r="B53" s="11" t="str">
        <f t="shared" si="3"/>
        <v/>
      </c>
    </row>
    <row r="54" spans="1:2">
      <c r="A54" s="11" t="str">
        <f t="shared" si="2"/>
        <v/>
      </c>
      <c r="B54" s="11" t="str">
        <f t="shared" si="3"/>
        <v/>
      </c>
    </row>
    <row r="55" spans="1:2">
      <c r="A55" s="11" t="str">
        <f t="shared" si="2"/>
        <v/>
      </c>
      <c r="B55" s="11" t="str">
        <f t="shared" si="3"/>
        <v/>
      </c>
    </row>
    <row r="56" spans="1:2">
      <c r="A56" s="11" t="str">
        <f t="shared" si="2"/>
        <v/>
      </c>
      <c r="B56" s="11" t="str">
        <f t="shared" si="3"/>
        <v/>
      </c>
    </row>
    <row r="57" spans="1:2">
      <c r="A57" s="11" t="str">
        <f t="shared" si="2"/>
        <v/>
      </c>
      <c r="B57" s="11" t="str">
        <f t="shared" si="3"/>
        <v/>
      </c>
    </row>
    <row r="58" spans="1:2">
      <c r="A58" s="11" t="str">
        <f t="shared" si="2"/>
        <v/>
      </c>
      <c r="B58" s="11" t="str">
        <f t="shared" si="3"/>
        <v/>
      </c>
    </row>
    <row r="59" spans="1:2">
      <c r="A59" s="11" t="str">
        <f t="shared" si="2"/>
        <v/>
      </c>
      <c r="B59" s="11" t="str">
        <f t="shared" si="3"/>
        <v/>
      </c>
    </row>
    <row r="60" spans="1:2">
      <c r="A60" s="11" t="str">
        <f t="shared" si="2"/>
        <v/>
      </c>
      <c r="B60" s="11" t="str">
        <f t="shared" si="3"/>
        <v/>
      </c>
    </row>
    <row r="61" spans="1:2">
      <c r="A61" s="11" t="str">
        <f t="shared" si="2"/>
        <v/>
      </c>
      <c r="B61" s="11" t="str">
        <f t="shared" si="3"/>
        <v/>
      </c>
    </row>
    <row r="62" spans="1:2">
      <c r="A62" s="11" t="str">
        <f t="shared" si="2"/>
        <v/>
      </c>
      <c r="B62" s="11" t="str">
        <f t="shared" si="3"/>
        <v/>
      </c>
    </row>
    <row r="63" spans="1:2">
      <c r="A63" s="11" t="str">
        <f t="shared" si="2"/>
        <v/>
      </c>
      <c r="B63" s="11" t="str">
        <f t="shared" si="3"/>
        <v/>
      </c>
    </row>
    <row r="64" spans="1:2">
      <c r="A64" s="11" t="str">
        <f t="shared" si="2"/>
        <v/>
      </c>
      <c r="B64" s="11" t="str">
        <f t="shared" si="3"/>
        <v/>
      </c>
    </row>
    <row r="65" spans="1:2">
      <c r="A65" s="11" t="str">
        <f t="shared" si="2"/>
        <v/>
      </c>
      <c r="B65" s="11" t="str">
        <f t="shared" si="3"/>
        <v/>
      </c>
    </row>
    <row r="66" spans="1:2">
      <c r="A66" s="11" t="str">
        <f t="shared" si="2"/>
        <v/>
      </c>
      <c r="B66" s="11" t="str">
        <f t="shared" si="3"/>
        <v/>
      </c>
    </row>
    <row r="67" spans="1:2">
      <c r="A67" s="11" t="str">
        <f t="shared" si="2"/>
        <v/>
      </c>
      <c r="B67" s="11" t="str">
        <f t="shared" si="3"/>
        <v/>
      </c>
    </row>
    <row r="68" spans="1:2">
      <c r="A68" s="11" t="str">
        <f t="shared" si="2"/>
        <v/>
      </c>
      <c r="B68" s="11" t="str">
        <f t="shared" si="3"/>
        <v/>
      </c>
    </row>
    <row r="69" spans="1:2">
      <c r="A69" s="11" t="str">
        <f t="shared" si="2"/>
        <v/>
      </c>
      <c r="B69" s="11" t="str">
        <f t="shared" si="3"/>
        <v/>
      </c>
    </row>
    <row r="70" spans="1:2">
      <c r="A70" s="11" t="str">
        <f t="shared" si="2"/>
        <v/>
      </c>
      <c r="B70" s="11" t="str">
        <f t="shared" si="3"/>
        <v/>
      </c>
    </row>
    <row r="71" spans="1:2">
      <c r="A71" s="11" t="str">
        <f t="shared" si="2"/>
        <v/>
      </c>
      <c r="B71" s="11" t="str">
        <f t="shared" si="3"/>
        <v/>
      </c>
    </row>
    <row r="72" spans="1:2">
      <c r="A72" s="11" t="str">
        <f t="shared" si="2"/>
        <v/>
      </c>
      <c r="B72" s="11" t="str">
        <f t="shared" si="3"/>
        <v/>
      </c>
    </row>
    <row r="73" spans="1:2">
      <c r="A73" s="11" t="str">
        <f t="shared" si="2"/>
        <v/>
      </c>
      <c r="B73" s="11" t="str">
        <f t="shared" si="3"/>
        <v/>
      </c>
    </row>
    <row r="74" spans="1:2">
      <c r="A74" s="11" t="str">
        <f t="shared" ref="A74:A109" si="8">IF(C74=EDATE($C$5,0),1,"")</f>
        <v/>
      </c>
      <c r="B74" s="11" t="str">
        <f t="shared" si="3"/>
        <v/>
      </c>
    </row>
    <row r="75" spans="1:2">
      <c r="A75" s="11" t="str">
        <f t="shared" si="8"/>
        <v/>
      </c>
      <c r="B75" s="11" t="str">
        <f t="shared" si="3"/>
        <v/>
      </c>
    </row>
    <row r="76" spans="1:2">
      <c r="A76" s="11" t="str">
        <f t="shared" si="8"/>
        <v/>
      </c>
      <c r="B76" s="11" t="str">
        <f t="shared" ref="B76:B109" si="9">IF(OR(A76=1,C76=$E$5),1,"")</f>
        <v/>
      </c>
    </row>
    <row r="77" spans="1:2">
      <c r="A77" s="11" t="str">
        <f t="shared" si="8"/>
        <v/>
      </c>
      <c r="B77" s="11" t="str">
        <f t="shared" si="9"/>
        <v/>
      </c>
    </row>
    <row r="78" spans="1:2">
      <c r="A78" s="11" t="str">
        <f t="shared" si="8"/>
        <v/>
      </c>
      <c r="B78" s="11" t="str">
        <f t="shared" si="9"/>
        <v/>
      </c>
    </row>
    <row r="79" spans="1:2">
      <c r="A79" s="11" t="str">
        <f t="shared" si="8"/>
        <v/>
      </c>
      <c r="B79" s="11" t="str">
        <f t="shared" si="9"/>
        <v/>
      </c>
    </row>
    <row r="80" spans="1:2">
      <c r="A80" s="11" t="str">
        <f t="shared" si="8"/>
        <v/>
      </c>
      <c r="B80" s="11" t="str">
        <f t="shared" si="9"/>
        <v/>
      </c>
    </row>
    <row r="81" spans="1:2">
      <c r="A81" s="11" t="str">
        <f t="shared" si="8"/>
        <v/>
      </c>
      <c r="B81" s="11" t="str">
        <f t="shared" si="9"/>
        <v/>
      </c>
    </row>
    <row r="82" spans="1:2">
      <c r="A82" s="11" t="str">
        <f t="shared" si="8"/>
        <v/>
      </c>
      <c r="B82" s="11" t="str">
        <f t="shared" si="9"/>
        <v/>
      </c>
    </row>
    <row r="83" spans="1:2">
      <c r="A83" s="11" t="str">
        <f t="shared" si="8"/>
        <v/>
      </c>
      <c r="B83" s="11" t="str">
        <f t="shared" si="9"/>
        <v/>
      </c>
    </row>
    <row r="84" spans="1:2">
      <c r="A84" s="11" t="str">
        <f t="shared" si="8"/>
        <v/>
      </c>
      <c r="B84" s="11" t="str">
        <f t="shared" si="9"/>
        <v/>
      </c>
    </row>
    <row r="85" spans="1:2">
      <c r="A85" s="11" t="str">
        <f t="shared" si="8"/>
        <v/>
      </c>
      <c r="B85" s="11" t="str">
        <f t="shared" si="9"/>
        <v/>
      </c>
    </row>
    <row r="86" spans="1:2">
      <c r="A86" s="11" t="str">
        <f t="shared" si="8"/>
        <v/>
      </c>
      <c r="B86" s="11" t="str">
        <f t="shared" si="9"/>
        <v/>
      </c>
    </row>
    <row r="87" spans="1:2">
      <c r="A87" s="11" t="str">
        <f t="shared" si="8"/>
        <v/>
      </c>
      <c r="B87" s="11" t="str">
        <f t="shared" si="9"/>
        <v/>
      </c>
    </row>
    <row r="88" spans="1:2">
      <c r="A88" s="11" t="str">
        <f t="shared" si="8"/>
        <v/>
      </c>
      <c r="B88" s="11" t="str">
        <f t="shared" si="9"/>
        <v/>
      </c>
    </row>
    <row r="89" spans="1:2">
      <c r="A89" s="11" t="str">
        <f t="shared" si="8"/>
        <v/>
      </c>
      <c r="B89" s="11" t="str">
        <f t="shared" si="9"/>
        <v/>
      </c>
    </row>
    <row r="90" spans="1:2">
      <c r="A90" s="11" t="str">
        <f t="shared" si="8"/>
        <v/>
      </c>
      <c r="B90" s="11" t="str">
        <f t="shared" si="9"/>
        <v/>
      </c>
    </row>
    <row r="91" spans="1:2">
      <c r="A91" s="11" t="str">
        <f t="shared" si="8"/>
        <v/>
      </c>
      <c r="B91" s="11" t="str">
        <f t="shared" si="9"/>
        <v/>
      </c>
    </row>
    <row r="92" spans="1:2">
      <c r="A92" s="11" t="str">
        <f t="shared" si="8"/>
        <v/>
      </c>
      <c r="B92" s="11" t="str">
        <f t="shared" si="9"/>
        <v/>
      </c>
    </row>
    <row r="93" spans="1:2">
      <c r="A93" s="11" t="str">
        <f t="shared" si="8"/>
        <v/>
      </c>
      <c r="B93" s="11" t="str">
        <f t="shared" si="9"/>
        <v/>
      </c>
    </row>
    <row r="94" spans="1:2">
      <c r="A94" s="11" t="str">
        <f t="shared" si="8"/>
        <v/>
      </c>
      <c r="B94" s="11" t="str">
        <f t="shared" si="9"/>
        <v/>
      </c>
    </row>
    <row r="95" spans="1:2">
      <c r="A95" s="11" t="str">
        <f t="shared" si="8"/>
        <v/>
      </c>
      <c r="B95" s="11" t="str">
        <f t="shared" si="9"/>
        <v/>
      </c>
    </row>
    <row r="96" spans="1:2">
      <c r="A96" s="11" t="str">
        <f t="shared" si="8"/>
        <v/>
      </c>
      <c r="B96" s="11" t="str">
        <f t="shared" si="9"/>
        <v/>
      </c>
    </row>
    <row r="97" spans="1:2">
      <c r="A97" s="11" t="str">
        <f t="shared" si="8"/>
        <v/>
      </c>
      <c r="B97" s="11" t="str">
        <f t="shared" si="9"/>
        <v/>
      </c>
    </row>
    <row r="98" spans="1:2">
      <c r="A98" s="11" t="str">
        <f t="shared" si="8"/>
        <v/>
      </c>
      <c r="B98" s="11" t="str">
        <f t="shared" si="9"/>
        <v/>
      </c>
    </row>
    <row r="99" spans="1:2">
      <c r="A99" s="11" t="str">
        <f t="shared" si="8"/>
        <v/>
      </c>
      <c r="B99" s="11" t="str">
        <f t="shared" si="9"/>
        <v/>
      </c>
    </row>
    <row r="100" spans="1:2">
      <c r="A100" s="11" t="str">
        <f t="shared" si="8"/>
        <v/>
      </c>
      <c r="B100" s="11" t="str">
        <f t="shared" si="9"/>
        <v/>
      </c>
    </row>
    <row r="101" spans="1:2">
      <c r="A101" s="11" t="str">
        <f t="shared" si="8"/>
        <v/>
      </c>
      <c r="B101" s="11" t="str">
        <f t="shared" si="9"/>
        <v/>
      </c>
    </row>
    <row r="102" spans="1:2">
      <c r="A102" s="11" t="str">
        <f t="shared" si="8"/>
        <v/>
      </c>
      <c r="B102" s="11" t="str">
        <f t="shared" si="9"/>
        <v/>
      </c>
    </row>
    <row r="103" spans="1:2">
      <c r="A103" s="11" t="str">
        <f t="shared" si="8"/>
        <v/>
      </c>
      <c r="B103" s="11" t="str">
        <f t="shared" si="9"/>
        <v/>
      </c>
    </row>
    <row r="104" spans="1:2">
      <c r="A104" s="11" t="str">
        <f t="shared" si="8"/>
        <v/>
      </c>
      <c r="B104" s="11" t="str">
        <f t="shared" si="9"/>
        <v/>
      </c>
    </row>
    <row r="105" spans="1:2">
      <c r="A105" s="11" t="str">
        <f t="shared" si="8"/>
        <v/>
      </c>
      <c r="B105" s="11" t="str">
        <f t="shared" si="9"/>
        <v/>
      </c>
    </row>
    <row r="106" spans="1:2">
      <c r="A106" s="11" t="str">
        <f t="shared" si="8"/>
        <v/>
      </c>
      <c r="B106" s="11" t="str">
        <f t="shared" si="9"/>
        <v/>
      </c>
    </row>
    <row r="107" spans="1:2">
      <c r="A107" s="11" t="str">
        <f t="shared" si="8"/>
        <v/>
      </c>
      <c r="B107" s="11" t="str">
        <f t="shared" si="9"/>
        <v/>
      </c>
    </row>
    <row r="108" spans="1:2">
      <c r="A108" s="11" t="str">
        <f t="shared" si="8"/>
        <v/>
      </c>
      <c r="B108" s="11" t="str">
        <f t="shared" si="9"/>
        <v/>
      </c>
    </row>
    <row r="109" spans="1:2">
      <c r="A109" s="11" t="str">
        <f t="shared" si="8"/>
        <v/>
      </c>
      <c r="B109" s="11" t="str">
        <f t="shared" si="9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&amp;F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F2C96-1604-433E-B965-8B4EFF11E65C}">
  <dimension ref="A1:R18"/>
  <sheetViews>
    <sheetView topLeftCell="H1" workbookViewId="0">
      <selection activeCell="J28" sqref="J28"/>
    </sheetView>
  </sheetViews>
  <sheetFormatPr defaultColWidth="6.33203125" defaultRowHeight="11"/>
  <cols>
    <col min="1" max="1" width="16.33203125" style="1" customWidth="1"/>
    <col min="2" max="3" width="7.08203125" style="1" customWidth="1"/>
    <col min="4" max="5" width="6.83203125" style="1" bestFit="1" customWidth="1"/>
    <col min="6" max="6" width="6.83203125" style="1" customWidth="1"/>
    <col min="7" max="9" width="6.83203125" style="1" bestFit="1" customWidth="1"/>
    <col min="10" max="15" width="6.33203125" style="1"/>
    <col min="16" max="16" width="7.58203125" style="1" bestFit="1" customWidth="1"/>
    <col min="17" max="16384" width="6.33203125" style="1"/>
  </cols>
  <sheetData>
    <row r="1" spans="1:18" ht="1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3" t="s">
        <v>13</v>
      </c>
      <c r="P1" s="3" t="s">
        <v>14</v>
      </c>
      <c r="Q1" s="3" t="s">
        <v>15</v>
      </c>
    </row>
    <row r="2" spans="1:18" ht="15">
      <c r="B2" s="2">
        <v>2006</v>
      </c>
      <c r="C2" s="2">
        <v>2007</v>
      </c>
      <c r="D2" s="2">
        <v>2008</v>
      </c>
      <c r="E2" s="2">
        <v>2009</v>
      </c>
      <c r="F2" s="2">
        <v>2010</v>
      </c>
      <c r="G2" s="2">
        <v>2011</v>
      </c>
      <c r="H2" s="2">
        <v>12</v>
      </c>
      <c r="I2" s="2">
        <v>13</v>
      </c>
      <c r="J2" s="2">
        <v>14</v>
      </c>
      <c r="K2" s="2">
        <v>15</v>
      </c>
      <c r="L2" s="2">
        <v>16</v>
      </c>
      <c r="M2" s="2">
        <v>17</v>
      </c>
      <c r="N2" s="2">
        <v>18</v>
      </c>
      <c r="O2" s="1">
        <v>19</v>
      </c>
      <c r="P2" s="1">
        <v>20</v>
      </c>
      <c r="Q2" s="1">
        <v>2021</v>
      </c>
    </row>
    <row r="3" spans="1:18" ht="18">
      <c r="A3" s="4" t="s">
        <v>16</v>
      </c>
      <c r="B3" s="5">
        <v>33252</v>
      </c>
      <c r="C3" s="5">
        <v>35147</v>
      </c>
      <c r="D3" s="6">
        <v>32968</v>
      </c>
      <c r="E3" s="6">
        <v>32505</v>
      </c>
      <c r="F3" s="6">
        <v>42125</v>
      </c>
      <c r="G3" s="6">
        <v>39251</v>
      </c>
      <c r="H3" s="6">
        <v>46528</v>
      </c>
      <c r="I3" s="6">
        <v>47432</v>
      </c>
      <c r="J3" s="6">
        <v>50321</v>
      </c>
      <c r="K3" s="6">
        <v>57156</v>
      </c>
      <c r="L3" s="6">
        <v>55951</v>
      </c>
      <c r="M3" s="7">
        <v>59580</v>
      </c>
      <c r="N3" s="7">
        <v>63155</v>
      </c>
      <c r="O3" s="6">
        <v>64568</v>
      </c>
      <c r="P3" s="6">
        <v>41806</v>
      </c>
      <c r="Q3" s="6">
        <v>48951</v>
      </c>
    </row>
    <row r="4" spans="1:18" ht="18">
      <c r="A4" s="4" t="s">
        <v>17</v>
      </c>
      <c r="B4" s="5">
        <v>36825</v>
      </c>
      <c r="C4" s="5">
        <v>38408</v>
      </c>
      <c r="D4" s="6">
        <v>39483</v>
      </c>
      <c r="E4" s="6">
        <v>44181</v>
      </c>
      <c r="F4" s="6">
        <v>22591</v>
      </c>
      <c r="G4" s="6">
        <v>18234</v>
      </c>
      <c r="H4" s="6">
        <v>22595</v>
      </c>
      <c r="I4" s="6">
        <v>23199</v>
      </c>
      <c r="J4" s="6">
        <v>25235</v>
      </c>
      <c r="K4" s="6">
        <v>26127</v>
      </c>
      <c r="L4" s="6">
        <v>27079</v>
      </c>
      <c r="M4" s="1">
        <v>27898</v>
      </c>
      <c r="N4" s="1">
        <v>28153</v>
      </c>
      <c r="O4" s="6">
        <v>27699</v>
      </c>
      <c r="P4" s="6">
        <v>18400</v>
      </c>
      <c r="Q4" s="6">
        <v>21655</v>
      </c>
    </row>
    <row r="5" spans="1:18" ht="18">
      <c r="A5" s="4" t="s">
        <v>18</v>
      </c>
      <c r="B5" s="5">
        <v>33264</v>
      </c>
      <c r="C5" s="5">
        <v>32832</v>
      </c>
      <c r="D5" s="6">
        <v>29516</v>
      </c>
      <c r="E5" s="6">
        <v>31671</v>
      </c>
      <c r="F5" s="6">
        <v>48919</v>
      </c>
      <c r="G5" s="6">
        <v>40782</v>
      </c>
      <c r="H5" s="6">
        <v>39988</v>
      </c>
      <c r="I5" s="6">
        <v>37384</v>
      </c>
      <c r="J5" s="6">
        <v>34792</v>
      </c>
      <c r="K5" s="6">
        <v>43557</v>
      </c>
      <c r="L5" s="6">
        <v>48093</v>
      </c>
      <c r="M5" s="1">
        <v>47495</v>
      </c>
      <c r="N5" s="1">
        <v>47746</v>
      </c>
      <c r="O5" s="6">
        <v>46802</v>
      </c>
      <c r="P5" s="6">
        <v>28147</v>
      </c>
      <c r="Q5" s="6">
        <v>27885</v>
      </c>
    </row>
    <row r="6" spans="1:18" ht="18">
      <c r="A6" s="4" t="s">
        <v>19</v>
      </c>
      <c r="B6" s="5">
        <v>62836</v>
      </c>
      <c r="C6" s="5">
        <v>60637</v>
      </c>
      <c r="D6" s="6">
        <v>58333</v>
      </c>
      <c r="E6" s="6">
        <v>58975</v>
      </c>
      <c r="F6" s="6">
        <v>56223</v>
      </c>
      <c r="G6" s="6">
        <v>40921</v>
      </c>
      <c r="H6" s="6">
        <v>39542</v>
      </c>
      <c r="I6" s="6">
        <v>39748</v>
      </c>
      <c r="J6" s="6">
        <v>38937</v>
      </c>
      <c r="K6" s="6">
        <v>45556</v>
      </c>
      <c r="L6" s="6">
        <v>50278</v>
      </c>
      <c r="M6" s="1">
        <v>51370</v>
      </c>
      <c r="N6" s="1">
        <v>51170</v>
      </c>
      <c r="O6" s="6">
        <v>51960</v>
      </c>
      <c r="P6" s="6">
        <v>32637</v>
      </c>
      <c r="Q6" s="6">
        <v>34102</v>
      </c>
    </row>
    <row r="7" spans="1:18">
      <c r="B7" s="1">
        <v>166177</v>
      </c>
      <c r="C7" s="1">
        <v>167024</v>
      </c>
      <c r="D7" s="6">
        <v>160300</v>
      </c>
      <c r="E7" s="6">
        <v>167332</v>
      </c>
      <c r="F7" s="6">
        <v>169858</v>
      </c>
      <c r="G7" s="6">
        <v>139188</v>
      </c>
      <c r="H7" s="6">
        <v>148653</v>
      </c>
      <c r="I7" s="6">
        <v>147763</v>
      </c>
      <c r="J7" s="6">
        <v>149321</v>
      </c>
      <c r="K7" s="6">
        <v>172396</v>
      </c>
      <c r="L7" s="6">
        <v>181400</v>
      </c>
      <c r="M7" s="8">
        <f>SUM(M3:M6)</f>
        <v>186343</v>
      </c>
      <c r="N7" s="8">
        <f>SUM(N3:N6)+1</f>
        <v>190225</v>
      </c>
      <c r="O7" s="8">
        <f>SUM(O3:O6)+1</f>
        <v>191030</v>
      </c>
      <c r="P7" s="8">
        <f>SUM(P3:P6)+1</f>
        <v>120991</v>
      </c>
      <c r="Q7" s="8">
        <v>132592</v>
      </c>
      <c r="R7" s="8"/>
    </row>
    <row r="9" spans="1:18">
      <c r="M9" s="1" t="s">
        <v>20</v>
      </c>
      <c r="N9" s="8">
        <f>N7-M7</f>
        <v>3882</v>
      </c>
      <c r="O9" s="8">
        <f t="shared" ref="O9:P9" si="0">O7-N7</f>
        <v>805</v>
      </c>
      <c r="P9" s="8">
        <f t="shared" si="0"/>
        <v>-70039</v>
      </c>
      <c r="Q9" s="8">
        <f>Q7-P7</f>
        <v>11601</v>
      </c>
    </row>
    <row r="18" spans="1:6">
      <c r="A18" s="37"/>
      <c r="B18" s="37"/>
      <c r="C18" s="37"/>
      <c r="D18" s="37"/>
      <c r="E18" s="37"/>
      <c r="F18" s="9"/>
    </row>
  </sheetData>
  <mergeCells count="1">
    <mergeCell ref="A18:E18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データ</vt:lpstr>
      <vt:lpstr>元データ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2025-01-20T08:37:19Z</cp:lastPrinted>
  <dcterms:created xsi:type="dcterms:W3CDTF">2023-11-03T12:06:13Z</dcterms:created>
  <dcterms:modified xsi:type="dcterms:W3CDTF">2025-03-11T06:41:53Z</dcterms:modified>
</cp:coreProperties>
</file>