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6_地域社会\（３）事件・事故\"/>
    </mc:Choice>
  </mc:AlternateContent>
  <xr:revisionPtr revIDLastSave="0" documentId="13_ncr:1_{98BD9894-A232-411A-8DA2-A7FAFB635644}" xr6:coauthVersionLast="36" xr6:coauthVersionMax="36" xr10:uidLastSave="{00000000-0000-0000-0000-000000000000}"/>
  <bookViews>
    <workbookView xWindow="0" yWindow="0" windowWidth="20490" windowHeight="7455" xr2:uid="{EB6A10D3-CCB7-4B50-B9B4-8F7DB44EF875}"/>
  </bookViews>
  <sheets>
    <sheet name="データ" sheetId="2" r:id="rId1"/>
    <sheet name="グラフ1" sheetId="3" r:id="rId2"/>
  </sheets>
  <definedNames>
    <definedName name="その他">OFFSET(データ!$K$9,MATCH(データ!$C$5,データ!$C$9:$C$109,0)-1,0,データ!$B$6,1)</definedName>
    <definedName name="横軸ラベル_西暦">OFFSET(データ!$E$9,MATCH(データ!$C$5,データ!$C$9:$C$109,0)-1,0,データ!$B$6,1)</definedName>
    <definedName name="凶悪犯">OFFSET(データ!$F$9,MATCH(データ!$C$5,データ!$C$9:$C$109,0)-1,0,データ!$B$6,1)</definedName>
    <definedName name="計">OFFSET(データ!$L$9,MATCH(データ!$C$5,データ!$C$9:$C$109,0)-1,0,データ!$B$6,1)</definedName>
    <definedName name="窃盗犯">OFFSET(データ!$H$9,MATCH(データ!$C$5,データ!$C$9:$C$109,0)-1,0,データ!$B$6,1)</definedName>
    <definedName name="粗暴犯">OFFSET(データ!$G$9,MATCH(データ!$C$5,データ!$C$9:$C$109,0)-1,0,データ!$B$6,1)</definedName>
    <definedName name="知能犯">OFFSET(データ!$I$9,MATCH(データ!$C$5,データ!$C$9:$C$109,0)-1,0,データ!$B$6,1)</definedName>
    <definedName name="風俗犯">OFFSET(データ!$J$9,MATCH(データ!$C$5,データ!$C$9:$C$109,0)-1,0,データ!$B$6,1)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5" i="2" l="1"/>
  <c r="L24" i="2" l="1"/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E19" i="2" s="1"/>
  <c r="A18" i="2"/>
  <c r="E18" i="2" s="1"/>
  <c r="A17" i="2"/>
  <c r="E17" i="2" s="1"/>
  <c r="A16" i="2"/>
  <c r="A15" i="2"/>
  <c r="A14" i="2"/>
  <c r="A13" i="2"/>
  <c r="A12" i="2"/>
  <c r="A11" i="2"/>
  <c r="E11" i="2" s="1"/>
  <c r="B10" i="2"/>
  <c r="A10" i="2"/>
  <c r="E10" i="2" s="1"/>
  <c r="B9" i="2"/>
  <c r="A9" i="2"/>
  <c r="D9" i="2" s="1"/>
  <c r="B6" i="2"/>
  <c r="E5" i="2"/>
  <c r="D25" i="2" l="1"/>
  <c r="E25" i="2"/>
  <c r="D10" i="2"/>
  <c r="B14" i="2"/>
  <c r="B46" i="2"/>
  <c r="E9" i="2"/>
  <c r="B22" i="2"/>
  <c r="B54" i="2"/>
  <c r="B30" i="2"/>
  <c r="B38" i="2"/>
  <c r="B62" i="2"/>
  <c r="B78" i="2"/>
  <c r="B94" i="2"/>
  <c r="B12" i="2"/>
  <c r="D12" i="2" s="1"/>
  <c r="B20" i="2"/>
  <c r="B28" i="2"/>
  <c r="B36" i="2"/>
  <c r="B44" i="2"/>
  <c r="B52" i="2"/>
  <c r="B60" i="2"/>
  <c r="B68" i="2"/>
  <c r="B76" i="2"/>
  <c r="B84" i="2"/>
  <c r="B92" i="2"/>
  <c r="B100" i="2"/>
  <c r="B108" i="2"/>
  <c r="B13" i="2"/>
  <c r="D13" i="2" s="1"/>
  <c r="B21" i="2"/>
  <c r="D21" i="2" s="1"/>
  <c r="B29" i="2"/>
  <c r="B37" i="2"/>
  <c r="B45" i="2"/>
  <c r="B53" i="2"/>
  <c r="B61" i="2"/>
  <c r="B69" i="2"/>
  <c r="B77" i="2"/>
  <c r="B85" i="2"/>
  <c r="B93" i="2"/>
  <c r="B101" i="2"/>
  <c r="B109" i="2"/>
  <c r="E13" i="2"/>
  <c r="E21" i="2"/>
  <c r="B15" i="2"/>
  <c r="D15" i="2" s="1"/>
  <c r="B23" i="2"/>
  <c r="D23" i="2" s="1"/>
  <c r="B31" i="2"/>
  <c r="B39" i="2"/>
  <c r="B47" i="2"/>
  <c r="B55" i="2"/>
  <c r="B63" i="2"/>
  <c r="B71" i="2"/>
  <c r="B79" i="2"/>
  <c r="B87" i="2"/>
  <c r="B95" i="2"/>
  <c r="B103" i="2"/>
  <c r="E14" i="2"/>
  <c r="E22" i="2"/>
  <c r="D22" i="2"/>
  <c r="B16" i="2"/>
  <c r="D16" i="2" s="1"/>
  <c r="B24" i="2"/>
  <c r="B32" i="2"/>
  <c r="B40" i="2"/>
  <c r="B48" i="2"/>
  <c r="B56" i="2"/>
  <c r="B64" i="2"/>
  <c r="B72" i="2"/>
  <c r="B80" i="2"/>
  <c r="B88" i="2"/>
  <c r="B96" i="2"/>
  <c r="B104" i="2"/>
  <c r="B17" i="2"/>
  <c r="D17" i="2" s="1"/>
  <c r="B25" i="2"/>
  <c r="B33" i="2"/>
  <c r="B41" i="2"/>
  <c r="B49" i="2"/>
  <c r="B57" i="2"/>
  <c r="B65" i="2"/>
  <c r="B73" i="2"/>
  <c r="B81" i="2"/>
  <c r="B89" i="2"/>
  <c r="B97" i="2"/>
  <c r="B105" i="2"/>
  <c r="E15" i="2"/>
  <c r="E23" i="2"/>
  <c r="B86" i="2"/>
  <c r="D14" i="2"/>
  <c r="B18" i="2"/>
  <c r="D18" i="2" s="1"/>
  <c r="B26" i="2"/>
  <c r="B34" i="2"/>
  <c r="B42" i="2"/>
  <c r="B50" i="2"/>
  <c r="B58" i="2"/>
  <c r="B66" i="2"/>
  <c r="B74" i="2"/>
  <c r="B82" i="2"/>
  <c r="B90" i="2"/>
  <c r="B98" i="2"/>
  <c r="B106" i="2"/>
  <c r="D20" i="2"/>
  <c r="D24" i="2"/>
  <c r="B70" i="2"/>
  <c r="B102" i="2"/>
  <c r="B11" i="2"/>
  <c r="D11" i="2" s="1"/>
  <c r="B19" i="2"/>
  <c r="D19" i="2" s="1"/>
  <c r="B27" i="2"/>
  <c r="B35" i="2"/>
  <c r="B43" i="2"/>
  <c r="B51" i="2"/>
  <c r="B59" i="2"/>
  <c r="B67" i="2"/>
  <c r="B75" i="2"/>
  <c r="B83" i="2"/>
  <c r="B91" i="2"/>
  <c r="B99" i="2"/>
  <c r="B107" i="2"/>
  <c r="E12" i="2"/>
  <c r="E16" i="2"/>
  <c r="E20" i="2"/>
  <c r="E24" i="2"/>
</calcChain>
</file>

<file path=xl/sharedStrings.xml><?xml version="1.0" encoding="utf-8"?>
<sst xmlns="http://schemas.openxmlformats.org/spreadsheetml/2006/main" count="20" uniqueCount="20">
  <si>
    <t>凶悪犯</t>
    <rPh sb="0" eb="3">
      <t>キョウアクハン</t>
    </rPh>
    <phoneticPr fontId="2"/>
  </si>
  <si>
    <t>粗暴犯</t>
    <rPh sb="0" eb="2">
      <t>ソボウ</t>
    </rPh>
    <rPh sb="2" eb="3">
      <t>ハン</t>
    </rPh>
    <phoneticPr fontId="2"/>
  </si>
  <si>
    <t>窃盗犯</t>
    <rPh sb="0" eb="3">
      <t>セットウハン</t>
    </rPh>
    <phoneticPr fontId="2"/>
  </si>
  <si>
    <t>知能犯</t>
    <rPh sb="0" eb="3">
      <t>チノウハン</t>
    </rPh>
    <phoneticPr fontId="2"/>
  </si>
  <si>
    <t>風俗犯</t>
    <rPh sb="0" eb="2">
      <t>フウゾク</t>
    </rPh>
    <rPh sb="2" eb="3">
      <t>ハン</t>
    </rPh>
    <phoneticPr fontId="2"/>
  </si>
  <si>
    <t>その他</t>
    <rPh sb="2" eb="3">
      <t>タ</t>
    </rPh>
    <phoneticPr fontId="2"/>
  </si>
  <si>
    <t>計</t>
    <rPh sb="0" eb="1">
      <t>ケイ</t>
    </rPh>
    <phoneticPr fontId="2"/>
  </si>
  <si>
    <t>列A、Ｂは</t>
    <rPh sb="0" eb="1">
      <t>レツ</t>
    </rPh>
    <phoneticPr fontId="2"/>
  </si>
  <si>
    <t>【「グラフ1」シートにデータが反映されます】</t>
    <rPh sb="15" eb="17">
      <t>ハンエイ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</si>
  <si>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</si>
  <si>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</si>
  <si>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</si>
  <si>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</si>
  <si>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</si>
  <si>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</si>
  <si>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</si>
  <si>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</si>
  <si>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</si>
  <si>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</si>
  <si>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刑法犯の包括罪種別認知件数（資料：県警察本部）（単位：件）</t>
    <rPh sb="24" eb="26">
      <t>タンイ</t>
    </rPh>
    <rPh sb="27" eb="28">
      <t>ケン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</si>
</sst>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8" formatCode="yyyy"/>
  </numFmts>
  <fonts count="9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4" fillId="2" borderId="0" xfId="0" applyFont="1" applyFill="1" applyAlignment="1"/>
    <xf numFmtId="0" fontId="5" fillId="2" borderId="0" xfId="0" applyFont="1" applyFill="1">
      <alignment vertical="center"/>
    </xf>
    <xf numFmtId="0" fontId="0" fillId="2" borderId="0" xfId="0" applyFont="1" applyFill="1">
      <alignment vertical="center"/>
    </xf>
    <xf numFmtId="0" fontId="0" fillId="0" borderId="2" xfId="0" applyFont="1" applyBorder="1">
      <alignment vertical="center"/>
    </xf>
    <xf numFmtId="0" fontId="0" fillId="0" borderId="3" xfId="0" applyFont="1" applyBorder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6" fillId="0" borderId="4" xfId="0" applyFont="1" applyBorder="1">
      <alignment vertical="center"/>
    </xf>
    <xf numFmtId="0" fontId="0" fillId="0" borderId="5" xfId="0" applyFont="1" applyBorder="1">
      <alignment vertical="center"/>
    </xf>
    <xf numFmtId="38" fontId="0" fillId="0" borderId="0" xfId="1" applyFont="1">
      <alignment vertical="center"/>
    </xf>
    <xf numFmtId="38" fontId="0" fillId="0" borderId="0" xfId="1" applyFont="1" applyFill="1">
      <alignment vertical="center"/>
    </xf>
    <xf numFmtId="38" fontId="3" fillId="0" borderId="0" xfId="1" applyFont="1">
      <alignment vertical="center"/>
    </xf>
    <xf numFmtId="0" fontId="8" fillId="0" borderId="4" xfId="0" applyFont="1" applyBorder="1" applyAlignment="1">
      <alignment horizontal="center" vertical="center"/>
    </xf>
    <xf numFmtId="14" fontId="0" fillId="3" borderId="6" xfId="0" applyNumberFormat="1" applyFont="1" applyFill="1" applyBorder="1">
      <alignment vertical="center"/>
    </xf>
    <xf numFmtId="0" fontId="0" fillId="0" borderId="7" xfId="0" applyFont="1" applyBorder="1">
      <alignment vertical="center"/>
    </xf>
    <xf numFmtId="178" fontId="0" fillId="0" borderId="7" xfId="0" applyNumberFormat="1" applyFont="1" applyBorder="1" applyAlignment="1">
      <alignment horizontal="center" vertical="center"/>
    </xf>
    <xf numFmtId="0" fontId="0" fillId="0" borderId="8" xfId="0" applyFont="1" applyBorder="1">
      <alignment vertical="center"/>
    </xf>
    <xf numFmtId="178" fontId="0" fillId="2" borderId="0" xfId="0" applyNumberFormat="1" applyFont="1" applyFill="1">
      <alignment vertical="center"/>
    </xf>
    <xf numFmtId="176" fontId="0" fillId="0" borderId="0" xfId="0" applyNumberFormat="1" applyFont="1">
      <alignment vertical="center"/>
    </xf>
    <xf numFmtId="0" fontId="0" fillId="2" borderId="0" xfId="0" applyFont="1" applyFill="1" applyAlignment="1">
      <alignment vertical="center" wrapText="1"/>
    </xf>
    <xf numFmtId="0" fontId="0" fillId="0" borderId="0" xfId="0" applyFont="1" applyAlignment="1">
      <alignment vertical="center" wrapText="1"/>
    </xf>
    <xf numFmtId="178" fontId="0" fillId="0" borderId="0" xfId="0" applyNumberFormat="1" applyFont="1">
      <alignment vertical="center"/>
    </xf>
    <xf numFmtId="0" fontId="0" fillId="0" borderId="0" xfId="0" applyFont="1" applyAlignment="1">
      <alignment horizontal="right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99FF99"/>
      <color rgb="FF99CCFF"/>
      <color rgb="FFFFCC99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刑法犯の包括罪種別認知件数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21405782128888"/>
          <c:y val="0.10684453558495481"/>
          <c:w val="0.88283808439131428"/>
          <c:h val="0.7115852986741019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凶悪犯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12"/>
                <c:pt idx="0">
                  <c:v>2012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22</c:v>
                </c:pt>
                <c:pt idx="11">
                  <c:v>23</c:v>
                </c:pt>
              </c:strCache>
            </c:strRef>
          </c:cat>
          <c:val>
            <c:numRef>
              <c:f>[0]!凶悪犯</c:f>
              <c:numCache>
                <c:formatCode>#,##0_ </c:formatCode>
                <c:ptCount val="12"/>
                <c:pt idx="0">
                  <c:v>33</c:v>
                </c:pt>
                <c:pt idx="1">
                  <c:v>33</c:v>
                </c:pt>
                <c:pt idx="2">
                  <c:v>30</c:v>
                </c:pt>
                <c:pt idx="3">
                  <c:v>35</c:v>
                </c:pt>
                <c:pt idx="4">
                  <c:v>22</c:v>
                </c:pt>
                <c:pt idx="5">
                  <c:v>31</c:v>
                </c:pt>
                <c:pt idx="6">
                  <c:v>19</c:v>
                </c:pt>
                <c:pt idx="7">
                  <c:v>25</c:v>
                </c:pt>
                <c:pt idx="8">
                  <c:v>31</c:v>
                </c:pt>
                <c:pt idx="9">
                  <c:v>33</c:v>
                </c:pt>
                <c:pt idx="10">
                  <c:v>29</c:v>
                </c:pt>
                <c:pt idx="11">
                  <c:v>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964-4D1D-B815-DA2BDEEF9D32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粗暴犯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2"/>
                <c:pt idx="0">
                  <c:v>2012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22</c:v>
                </c:pt>
                <c:pt idx="11">
                  <c:v>23</c:v>
                </c:pt>
              </c:strCache>
            </c:strRef>
          </c:cat>
          <c:val>
            <c:numRef>
              <c:f>[0]!粗暴犯</c:f>
              <c:numCache>
                <c:formatCode>#,##0_ </c:formatCode>
                <c:ptCount val="12"/>
                <c:pt idx="0">
                  <c:v>602</c:v>
                </c:pt>
                <c:pt idx="1">
                  <c:v>455</c:v>
                </c:pt>
                <c:pt idx="2">
                  <c:v>427</c:v>
                </c:pt>
                <c:pt idx="3">
                  <c:v>421</c:v>
                </c:pt>
                <c:pt idx="4">
                  <c:v>414</c:v>
                </c:pt>
                <c:pt idx="5">
                  <c:v>423</c:v>
                </c:pt>
                <c:pt idx="6">
                  <c:v>435</c:v>
                </c:pt>
                <c:pt idx="7">
                  <c:v>329</c:v>
                </c:pt>
                <c:pt idx="8">
                  <c:v>322</c:v>
                </c:pt>
                <c:pt idx="9">
                  <c:v>274</c:v>
                </c:pt>
                <c:pt idx="10">
                  <c:v>356</c:v>
                </c:pt>
                <c:pt idx="11">
                  <c:v>430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964-4D1D-B815-DA2BDEEF9D32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窃盗犯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2"/>
                <c:pt idx="0">
                  <c:v>2012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22</c:v>
                </c:pt>
                <c:pt idx="11">
                  <c:v>23</c:v>
                </c:pt>
              </c:strCache>
            </c:strRef>
          </c:cat>
          <c:val>
            <c:numRef>
              <c:f>[0]!窃盗犯</c:f>
              <c:numCache>
                <c:formatCode>#,##0_ </c:formatCode>
                <c:ptCount val="12"/>
                <c:pt idx="0">
                  <c:v>5102</c:v>
                </c:pt>
                <c:pt idx="1">
                  <c:v>4469</c:v>
                </c:pt>
                <c:pt idx="2">
                  <c:v>3864</c:v>
                </c:pt>
                <c:pt idx="3">
                  <c:v>3609</c:v>
                </c:pt>
                <c:pt idx="4">
                  <c:v>3322</c:v>
                </c:pt>
                <c:pt idx="5">
                  <c:v>2879</c:v>
                </c:pt>
                <c:pt idx="6">
                  <c:v>2664</c:v>
                </c:pt>
                <c:pt idx="7">
                  <c:v>2322</c:v>
                </c:pt>
                <c:pt idx="8">
                  <c:v>2244</c:v>
                </c:pt>
                <c:pt idx="9">
                  <c:v>1913</c:v>
                </c:pt>
                <c:pt idx="10">
                  <c:v>2147</c:v>
                </c:pt>
                <c:pt idx="11">
                  <c:v>2970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964-4D1D-B815-DA2BDEEF9D32}"/>
            </c:ext>
          </c:extLst>
        </c:ser>
        <c:ser>
          <c:idx val="3"/>
          <c:order val="3"/>
          <c:tx>
            <c:strRef>
              <c:f>データ!$I$8</c:f>
              <c:strCache>
                <c:ptCount val="1"/>
                <c:pt idx="0">
                  <c:v>知能犯</c:v>
                </c:pt>
              </c:strCache>
            </c:strRef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2"/>
                <c:pt idx="0">
                  <c:v>2012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22</c:v>
                </c:pt>
                <c:pt idx="11">
                  <c:v>23</c:v>
                </c:pt>
              </c:strCache>
            </c:strRef>
          </c:cat>
          <c:val>
            <c:numRef>
              <c:f>[0]!知能犯</c:f>
              <c:numCache>
                <c:formatCode>#,##0_ </c:formatCode>
                <c:ptCount val="12"/>
                <c:pt idx="0">
                  <c:v>268</c:v>
                </c:pt>
                <c:pt idx="1">
                  <c:v>378</c:v>
                </c:pt>
                <c:pt idx="2">
                  <c:v>317</c:v>
                </c:pt>
                <c:pt idx="3">
                  <c:v>303</c:v>
                </c:pt>
                <c:pt idx="4">
                  <c:v>356</c:v>
                </c:pt>
                <c:pt idx="5">
                  <c:v>456</c:v>
                </c:pt>
                <c:pt idx="6">
                  <c:v>296</c:v>
                </c:pt>
                <c:pt idx="7">
                  <c:v>244</c:v>
                </c:pt>
                <c:pt idx="8">
                  <c:v>271</c:v>
                </c:pt>
                <c:pt idx="9">
                  <c:v>391</c:v>
                </c:pt>
                <c:pt idx="10">
                  <c:v>316</c:v>
                </c:pt>
                <c:pt idx="11">
                  <c:v>535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964-4D1D-B815-DA2BDEEF9D32}"/>
            </c:ext>
          </c:extLst>
        </c:ser>
        <c:ser>
          <c:idx val="4"/>
          <c:order val="4"/>
          <c:tx>
            <c:strRef>
              <c:f>データ!$J$8</c:f>
              <c:strCache>
                <c:ptCount val="1"/>
                <c:pt idx="0">
                  <c:v>風俗犯</c:v>
                </c:pt>
              </c:strCache>
            </c:strRef>
          </c:tx>
          <c:spPr>
            <a:solidFill>
              <a:srgbClr val="99CCFF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12"/>
                <c:pt idx="0">
                  <c:v>2012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22</c:v>
                </c:pt>
                <c:pt idx="11">
                  <c:v>23</c:v>
                </c:pt>
              </c:strCache>
            </c:strRef>
          </c:cat>
          <c:val>
            <c:numRef>
              <c:f>[0]!風俗犯</c:f>
              <c:numCache>
                <c:formatCode>#,##0_ </c:formatCode>
                <c:ptCount val="12"/>
                <c:pt idx="0">
                  <c:v>89</c:v>
                </c:pt>
                <c:pt idx="1">
                  <c:v>76</c:v>
                </c:pt>
                <c:pt idx="2">
                  <c:v>125</c:v>
                </c:pt>
                <c:pt idx="3">
                  <c:v>90</c:v>
                </c:pt>
                <c:pt idx="4">
                  <c:v>81</c:v>
                </c:pt>
                <c:pt idx="5">
                  <c:v>78</c:v>
                </c:pt>
                <c:pt idx="6">
                  <c:v>50</c:v>
                </c:pt>
                <c:pt idx="7">
                  <c:v>50</c:v>
                </c:pt>
                <c:pt idx="8">
                  <c:v>62</c:v>
                </c:pt>
                <c:pt idx="9">
                  <c:v>54</c:v>
                </c:pt>
                <c:pt idx="10">
                  <c:v>80</c:v>
                </c:pt>
                <c:pt idx="11">
                  <c:v>143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964-4D1D-B815-DA2BDEEF9D32}"/>
            </c:ext>
          </c:extLst>
        </c:ser>
        <c:ser>
          <c:idx val="5"/>
          <c:order val="5"/>
          <c:tx>
            <c:strRef>
              <c:f>データ!$K$8</c:f>
              <c:strCache>
                <c:ptCount val="1"/>
                <c:pt idx="0">
                  <c:v>その他</c:v>
                </c:pt>
              </c:strCache>
            </c:strRef>
          </c:tx>
          <c:spPr>
            <a:solidFill>
              <a:srgbClr val="99FF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2"/>
                <c:pt idx="0">
                  <c:v>2012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22</c:v>
                </c:pt>
                <c:pt idx="11">
                  <c:v>23</c:v>
                </c:pt>
              </c:strCache>
            </c:strRef>
          </c:cat>
          <c:val>
            <c:numRef>
              <c:f>[0]!その他</c:f>
              <c:numCache>
                <c:formatCode>#,##0_ </c:formatCode>
                <c:ptCount val="12"/>
                <c:pt idx="0">
                  <c:v>1330</c:v>
                </c:pt>
                <c:pt idx="1">
                  <c:v>1104</c:v>
                </c:pt>
                <c:pt idx="2">
                  <c:v>990</c:v>
                </c:pt>
                <c:pt idx="3">
                  <c:v>1028</c:v>
                </c:pt>
                <c:pt idx="4">
                  <c:v>855</c:v>
                </c:pt>
                <c:pt idx="5">
                  <c:v>741</c:v>
                </c:pt>
                <c:pt idx="6">
                  <c:v>596</c:v>
                </c:pt>
                <c:pt idx="7">
                  <c:v>518</c:v>
                </c:pt>
                <c:pt idx="8">
                  <c:v>479</c:v>
                </c:pt>
                <c:pt idx="9">
                  <c:v>402</c:v>
                </c:pt>
                <c:pt idx="10">
                  <c:v>534</c:v>
                </c:pt>
                <c:pt idx="11">
                  <c:v>688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964-4D1D-B815-DA2BDEEF9D32}"/>
            </c:ext>
          </c:extLst>
        </c:ser>
        <c:ser>
          <c:idx val="6"/>
          <c:order val="6"/>
          <c:tx>
            <c:strRef>
              <c:f>データ!$L$8</c:f>
              <c:strCache>
                <c:ptCount val="1"/>
                <c:pt idx="0">
                  <c:v>計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accent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2"/>
                <c:pt idx="0">
                  <c:v>2012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22</c:v>
                </c:pt>
                <c:pt idx="11">
                  <c:v>23</c:v>
                </c:pt>
              </c:strCache>
            </c:strRef>
          </c:cat>
          <c:val>
            <c:numRef>
              <c:f>[0]!計</c:f>
              <c:numCache>
                <c:formatCode>#,##0_ </c:formatCode>
                <c:ptCount val="12"/>
                <c:pt idx="0">
                  <c:v>7424</c:v>
                </c:pt>
                <c:pt idx="1">
                  <c:v>6515</c:v>
                </c:pt>
                <c:pt idx="2">
                  <c:v>5753</c:v>
                </c:pt>
                <c:pt idx="3">
                  <c:v>5486</c:v>
                </c:pt>
                <c:pt idx="4">
                  <c:v>5050</c:v>
                </c:pt>
                <c:pt idx="5">
                  <c:v>4608</c:v>
                </c:pt>
                <c:pt idx="6">
                  <c:v>4060</c:v>
                </c:pt>
                <c:pt idx="7">
                  <c:v>3488</c:v>
                </c:pt>
                <c:pt idx="8">
                  <c:v>3409</c:v>
                </c:pt>
                <c:pt idx="9">
                  <c:v>3067</c:v>
                </c:pt>
                <c:pt idx="10">
                  <c:v>3462</c:v>
                </c:pt>
                <c:pt idx="11">
                  <c:v>4815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964-4D1D-B815-DA2BDEEF9D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00736640"/>
        <c:axId val="900737952"/>
      </c:barChart>
      <c:catAx>
        <c:axId val="900736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900737952"/>
        <c:crosses val="autoZero"/>
        <c:auto val="1"/>
        <c:lblAlgn val="ctr"/>
        <c:lblOffset val="100"/>
        <c:noMultiLvlLbl val="0"/>
      </c:catAx>
      <c:valAx>
        <c:axId val="900737952"/>
        <c:scaling>
          <c:orientation val="minMax"/>
          <c:max val="13000"/>
          <c:min val="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900736640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6"/>
        <c:delete val="1"/>
      </c:legendEntry>
      <c:layout>
        <c:manualLayout>
          <c:xMode val="edge"/>
          <c:yMode val="edge"/>
          <c:x val="0.15604277113460235"/>
          <c:y val="0.12148505966631133"/>
          <c:w val="0.77940805823246706"/>
          <c:h val="4.981961194541604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2F3662D-DBB9-4015-8B35-D36DD548AEB0}">
  <sheetPr/>
  <sheetViews>
    <sheetView zoomScale="68" workbookViewId="0" zoomToFit="1"/>
  </sheetViews>
  <pageMargins left="0.7" right="0.7" top="0.75" bottom="0.75" header="0.3" footer="0.3"/>
  <drawing r:id="rId1"/>
</chartsheet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676275</xdr:colOff>
      <xdr:row>7</xdr:row>
      <xdr:rowOff>0</xdr:rowOff>
    </xdr:from>
    <xdr:to>
      <xdr:col>21</xdr:col>
      <xdr:colOff>287337</xdr:colOff>
      <xdr:row>10</xdr:row>
      <xdr:rowOff>15344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10A65A0-60EA-47D2-88D8-68B32B0ABFDF}"/>
            </a:ext>
          </a:extLst>
        </xdr:cNvPr>
        <xdr:cNvSpPr txBox="1"/>
      </xdr:nvSpPr>
      <xdr:spPr>
        <a:xfrm>
          <a:off x="8029575" y="1295400"/>
          <a:ext cx="6469062" cy="701144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ja-JP" altLang="ja-JP" sz="105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※凶悪犯：殺人、強盗、放火、強制性交等　　　</a:t>
          </a:r>
          <a:r>
            <a:rPr lang="ja-JP" altLang="en-US" sz="105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　　</a:t>
          </a:r>
          <a:r>
            <a:rPr lang="ja-JP" altLang="ja-JP" sz="105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粗暴犯：暴行、傷害、脅迫、恐喝、凶器準備集合</a:t>
          </a:r>
        </a:p>
        <a:p>
          <a:r>
            <a:rPr lang="ja-JP" altLang="en-US" sz="105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　</a:t>
          </a:r>
          <a:r>
            <a:rPr lang="ja-JP" altLang="ja-JP" sz="105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知能犯：詐欺、横領、偽造、贈収賄、背任等　　</a:t>
          </a:r>
          <a:r>
            <a:rPr lang="ja-JP" altLang="en-US" sz="105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　</a:t>
          </a:r>
          <a:r>
            <a:rPr lang="ja-JP" altLang="ja-JP" sz="105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風俗犯：賭博、わいせつ</a:t>
          </a:r>
        </a:p>
        <a:p>
          <a:r>
            <a:rPr lang="ja-JP" altLang="en-US" sz="105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　</a:t>
          </a:r>
          <a:r>
            <a:rPr lang="ja-JP" altLang="ja-JP" sz="105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その他の刑法犯：公務執行妨害、住居侵入、逮捕監禁等</a:t>
          </a:r>
          <a:endParaRPr lang="ja-JP" altLang="en-US" sz="105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14890" cy="6093199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9D677C78-AD37-482B-A1F7-26C59E35BC6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0.05405</cdr:x>
      <cdr:y>0.04575</cdr:y>
    </cdr:from>
    <cdr:to>
      <cdr:x>0.15238</cdr:x>
      <cdr:y>0.11329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AAFF043C-CF4C-49E7-9505-715F256E787A}"/>
            </a:ext>
          </a:extLst>
        </cdr:cNvPr>
        <cdr:cNvSpPr txBox="1"/>
      </cdr:nvSpPr>
      <cdr:spPr>
        <a:xfrm xmlns:a="http://schemas.openxmlformats.org/drawingml/2006/main">
          <a:off x="502709" y="277813"/>
          <a:ext cx="914400" cy="4101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（件）</a:t>
          </a:r>
        </a:p>
      </cdr:txBody>
    </cdr:sp>
  </cdr:relSizeAnchor>
  <cdr:relSizeAnchor xmlns:cdr="http://schemas.openxmlformats.org/drawingml/2006/chartDrawing">
    <cdr:from>
      <cdr:x>0.90168</cdr:x>
      <cdr:y>0.882</cdr:y>
    </cdr:from>
    <cdr:to>
      <cdr:x>1</cdr:x>
      <cdr:y>0.94954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C72FCA0-C9AA-4750-9F9E-E584A6B9ED80}"/>
            </a:ext>
          </a:extLst>
        </cdr:cNvPr>
        <cdr:cNvSpPr txBox="1"/>
      </cdr:nvSpPr>
      <cdr:spPr>
        <a:xfrm xmlns:a="http://schemas.openxmlformats.org/drawingml/2006/main">
          <a:off x="8385704" y="5355696"/>
          <a:ext cx="914400" cy="4101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0.77809</cdr:x>
      <cdr:y>0.93682</cdr:y>
    </cdr:from>
    <cdr:to>
      <cdr:x>1</cdr:x>
      <cdr:y>1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FED7340E-F728-4C6A-B786-FA03D1BD0514}"/>
            </a:ext>
          </a:extLst>
        </cdr:cNvPr>
        <cdr:cNvSpPr txBox="1"/>
      </cdr:nvSpPr>
      <cdr:spPr>
        <a:xfrm xmlns:a="http://schemas.openxmlformats.org/drawingml/2006/main">
          <a:off x="7236354" y="5688542"/>
          <a:ext cx="2063750" cy="3836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資料：県警察本部</a:t>
          </a:r>
        </a:p>
      </cdr:txBody>
    </cdr:sp>
  </cdr:relSizeAnchor>
  <cdr:relSizeAnchor xmlns:cdr="http://schemas.openxmlformats.org/drawingml/2006/chartDrawing">
    <cdr:from>
      <cdr:x>0.00997</cdr:x>
      <cdr:y>0.88453</cdr:y>
    </cdr:from>
    <cdr:to>
      <cdr:x>0.70655</cdr:x>
      <cdr:y>1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57496549-B490-4211-801B-BC8E65446714}"/>
            </a:ext>
          </a:extLst>
        </cdr:cNvPr>
        <cdr:cNvSpPr txBox="1"/>
      </cdr:nvSpPr>
      <cdr:spPr>
        <a:xfrm xmlns:a="http://schemas.openxmlformats.org/drawingml/2006/main">
          <a:off x="92604" y="5371043"/>
          <a:ext cx="6469062" cy="7011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ja-JP" sz="12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※凶悪犯：殺人、強盗、放火、強制性交等　　　</a:t>
          </a:r>
          <a:r>
            <a:rPr lang="ja-JP" altLang="en-US" sz="12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　　</a:t>
          </a:r>
          <a:r>
            <a:rPr lang="ja-JP" altLang="ja-JP" sz="12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粗暴犯：暴行、傷害、脅迫、恐喝、凶器準備集合</a:t>
          </a:r>
        </a:p>
        <a:p xmlns:a="http://schemas.openxmlformats.org/drawingml/2006/main">
          <a:r>
            <a:rPr lang="ja-JP" altLang="en-US" sz="12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　</a:t>
          </a:r>
          <a:r>
            <a:rPr lang="ja-JP" altLang="ja-JP" sz="12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知能犯：詐欺、横領、偽造、贈収賄、背任等　　</a:t>
          </a:r>
          <a:r>
            <a:rPr lang="ja-JP" altLang="en-US" sz="12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　</a:t>
          </a:r>
          <a:r>
            <a:rPr lang="ja-JP" altLang="ja-JP" sz="12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風俗犯：賭博、わいせつ</a:t>
          </a:r>
        </a:p>
        <a:p xmlns:a="http://schemas.openxmlformats.org/drawingml/2006/main">
          <a:r>
            <a:rPr lang="ja-JP" altLang="en-US" sz="12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　</a:t>
          </a:r>
          <a:r>
            <a:rPr lang="ja-JP" altLang="ja-JP" sz="12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その他の刑法犯：公務執行妨害、住居侵入、逮捕監禁等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DD7782-A0A0-43A5-8496-FDE460C85E7E}">
  <dimension ref="A1:R109"/>
  <sheetViews>
    <sheetView tabSelected="1" workbookViewId="0">
      <selection activeCell="N25" sqref="N25"/>
    </sheetView>
  </sheetViews>
  <sheetFormatPr defaultRowHeight="13.5" x14ac:dyDescent="0.15"/>
  <cols>
    <col min="1" max="2" width="6" style="4" customWidth="1"/>
    <col min="3" max="3" width="9.5" style="8" bestFit="1" customWidth="1"/>
    <col min="4" max="4" width="12" style="8" customWidth="1"/>
    <col min="5" max="5" width="9" style="8"/>
    <col min="6" max="12" width="9" style="20"/>
    <col min="13" max="16384" width="9" style="8"/>
  </cols>
  <sheetData>
    <row r="1" spans="1:18" x14ac:dyDescent="0.15">
      <c r="A1" s="3" t="s">
        <v>7</v>
      </c>
      <c r="C1" s="1" t="s">
        <v>8</v>
      </c>
      <c r="D1" s="5"/>
      <c r="E1" s="5"/>
      <c r="F1" s="5"/>
      <c r="G1" s="5"/>
      <c r="H1" s="5"/>
      <c r="I1" s="6"/>
      <c r="J1" s="7"/>
      <c r="K1" s="7"/>
      <c r="L1" s="7"/>
      <c r="M1" s="7"/>
      <c r="N1" s="7"/>
      <c r="O1" s="7"/>
      <c r="P1" s="7"/>
      <c r="Q1" s="7"/>
      <c r="R1" s="7"/>
    </row>
    <row r="2" spans="1:18" x14ac:dyDescent="0.15">
      <c r="A2" s="3" t="s">
        <v>9</v>
      </c>
      <c r="C2" s="9" t="s">
        <v>10</v>
      </c>
      <c r="F2" s="8"/>
      <c r="G2" s="8"/>
      <c r="H2" s="8"/>
      <c r="I2" s="10"/>
      <c r="J2" s="11"/>
      <c r="K2" s="11"/>
      <c r="L2" s="11"/>
      <c r="M2" s="11"/>
      <c r="N2" s="11"/>
      <c r="O2" s="12"/>
      <c r="Q2" s="12"/>
      <c r="R2" s="12"/>
    </row>
    <row r="3" spans="1:18" x14ac:dyDescent="0.15">
      <c r="A3" s="3" t="s">
        <v>11</v>
      </c>
      <c r="C3" s="9" t="s">
        <v>18</v>
      </c>
      <c r="F3" s="8"/>
      <c r="G3" s="8"/>
      <c r="H3" s="8"/>
      <c r="I3" s="10"/>
      <c r="J3" s="13"/>
      <c r="K3" s="13"/>
      <c r="L3" s="13"/>
      <c r="M3" s="13"/>
      <c r="N3" s="13"/>
      <c r="O3" s="13"/>
    </row>
    <row r="4" spans="1:18" x14ac:dyDescent="0.15">
      <c r="A4" s="3"/>
      <c r="C4" s="14" t="s">
        <v>12</v>
      </c>
      <c r="F4" s="8"/>
      <c r="G4" s="8"/>
      <c r="H4" s="8"/>
      <c r="I4" s="10"/>
      <c r="J4" s="13"/>
      <c r="K4" s="13"/>
      <c r="L4" s="13"/>
      <c r="M4" s="13"/>
      <c r="N4" s="13"/>
      <c r="O4" s="13"/>
    </row>
    <row r="5" spans="1:18" ht="21" customHeight="1" x14ac:dyDescent="0.15">
      <c r="C5" s="15">
        <v>40909</v>
      </c>
      <c r="D5" s="16" t="s">
        <v>13</v>
      </c>
      <c r="E5" s="17">
        <f>MAX($C$9:$C$109)</f>
        <v>44927</v>
      </c>
      <c r="F5" s="16" t="s">
        <v>14</v>
      </c>
      <c r="G5" s="16"/>
      <c r="H5" s="16"/>
      <c r="I5" s="18"/>
      <c r="J5" s="13"/>
      <c r="K5" s="13"/>
      <c r="L5" s="13"/>
      <c r="M5" s="13"/>
      <c r="N5" s="13"/>
      <c r="O5" s="13"/>
    </row>
    <row r="6" spans="1:18" x14ac:dyDescent="0.15">
      <c r="B6" s="4">
        <f>COUNTA(C9:C109)-MATCH(C5,C9:C109,0)+1</f>
        <v>12</v>
      </c>
      <c r="F6" s="8"/>
      <c r="G6" s="8"/>
      <c r="H6" s="8"/>
      <c r="I6" s="8"/>
      <c r="J6" s="8"/>
      <c r="K6" s="8"/>
      <c r="L6" s="8"/>
    </row>
    <row r="7" spans="1:18" x14ac:dyDescent="0.15">
      <c r="A7" s="19"/>
      <c r="C7" s="8" t="s">
        <v>19</v>
      </c>
    </row>
    <row r="8" spans="1:18" ht="27" x14ac:dyDescent="0.15">
      <c r="A8" s="21"/>
      <c r="B8" s="21"/>
      <c r="C8" s="22" t="s">
        <v>15</v>
      </c>
      <c r="D8" s="22" t="s">
        <v>16</v>
      </c>
      <c r="E8" s="22" t="s">
        <v>17</v>
      </c>
      <c r="F8" s="20" t="s">
        <v>0</v>
      </c>
      <c r="G8" s="20" t="s">
        <v>1</v>
      </c>
      <c r="H8" s="20" t="s">
        <v>2</v>
      </c>
      <c r="I8" s="20" t="s">
        <v>3</v>
      </c>
      <c r="J8" s="20" t="s">
        <v>4</v>
      </c>
      <c r="K8" s="20" t="s">
        <v>5</v>
      </c>
      <c r="L8" s="20" t="s">
        <v>6</v>
      </c>
    </row>
    <row r="9" spans="1:18" x14ac:dyDescent="0.15">
      <c r="A9" s="2" t="str">
        <f>IF(C9=EDATE($C$5,0),1,"")</f>
        <v/>
      </c>
      <c r="B9" s="2" t="str">
        <f>IF(C9=EDATE($C$5,0),1,"")</f>
        <v/>
      </c>
      <c r="C9" s="23">
        <v>39083</v>
      </c>
      <c r="D9" s="24" t="str">
        <f t="shared" ref="D9" si="0">IF(OR(A9=1,B9=1,A9),TEXT(C9,"ge"),TEXT(C9," "))</f>
        <v xml:space="preserve"> </v>
      </c>
      <c r="E9" s="24" t="str">
        <f t="shared" ref="E9" si="1">IF(OR(A9=1,A9),TEXT(C9,"yyyy"),TEXT(C9,"yy"))</f>
        <v>07</v>
      </c>
      <c r="F9" s="20">
        <v>60</v>
      </c>
      <c r="G9" s="20">
        <v>579</v>
      </c>
      <c r="H9" s="20">
        <v>8444</v>
      </c>
      <c r="I9" s="20">
        <v>622</v>
      </c>
      <c r="J9" s="20">
        <v>131</v>
      </c>
      <c r="K9" s="20">
        <v>1948</v>
      </c>
      <c r="L9" s="20">
        <v>11784</v>
      </c>
    </row>
    <row r="10" spans="1:18" x14ac:dyDescent="0.15">
      <c r="A10" s="2" t="str">
        <f t="shared" ref="A10:A73" si="2">IF(C10=EDATE($C$5,0),1,"")</f>
        <v/>
      </c>
      <c r="B10" s="2" t="str">
        <f>IF(C10=EDATE($C$5,0),1,"")</f>
        <v/>
      </c>
      <c r="C10" s="23">
        <v>39448</v>
      </c>
      <c r="D10" s="24" t="str">
        <f t="shared" ref="D10:D24" si="3">IF(OR(A10=1,B10=1,A10),TEXT(C10,"ge"),TEXT(C10," "))</f>
        <v xml:space="preserve"> </v>
      </c>
      <c r="E10" s="24" t="str">
        <f t="shared" ref="E10:E24" si="4">IF(OR(A10=1,A10),TEXT(C10,"yyyy"),TEXT(C10,"yy"))</f>
        <v>08</v>
      </c>
      <c r="F10" s="20">
        <v>59</v>
      </c>
      <c r="G10" s="20">
        <v>599</v>
      </c>
      <c r="H10" s="20">
        <v>7741</v>
      </c>
      <c r="I10" s="20">
        <v>621</v>
      </c>
      <c r="J10" s="20">
        <v>137</v>
      </c>
      <c r="K10" s="20">
        <v>1858</v>
      </c>
      <c r="L10" s="20">
        <v>11015</v>
      </c>
    </row>
    <row r="11" spans="1:18" x14ac:dyDescent="0.15">
      <c r="A11" s="2" t="str">
        <f t="shared" si="2"/>
        <v/>
      </c>
      <c r="B11" s="2" t="str">
        <f>IF(OR(A11=1,C11=$E$5),1,"")</f>
        <v/>
      </c>
      <c r="C11" s="23">
        <v>39814</v>
      </c>
      <c r="D11" s="24" t="str">
        <f t="shared" si="3"/>
        <v xml:space="preserve"> </v>
      </c>
      <c r="E11" s="24" t="str">
        <f t="shared" si="4"/>
        <v>09</v>
      </c>
      <c r="F11" s="20">
        <v>58</v>
      </c>
      <c r="G11" s="20">
        <v>589</v>
      </c>
      <c r="H11" s="20">
        <v>7211</v>
      </c>
      <c r="I11" s="20">
        <v>374</v>
      </c>
      <c r="J11" s="20">
        <v>110</v>
      </c>
      <c r="K11" s="20">
        <v>1645</v>
      </c>
      <c r="L11" s="20">
        <v>9987</v>
      </c>
    </row>
    <row r="12" spans="1:18" x14ac:dyDescent="0.15">
      <c r="A12" s="2" t="str">
        <f t="shared" si="2"/>
        <v/>
      </c>
      <c r="B12" s="2" t="str">
        <f t="shared" ref="B12:B75" si="5">IF(OR(A12=1,C12=$E$5),1,"")</f>
        <v/>
      </c>
      <c r="C12" s="23">
        <v>40179</v>
      </c>
      <c r="D12" s="24" t="str">
        <f t="shared" si="3"/>
        <v xml:space="preserve"> </v>
      </c>
      <c r="E12" s="24" t="str">
        <f t="shared" si="4"/>
        <v>10</v>
      </c>
      <c r="F12" s="20">
        <v>47</v>
      </c>
      <c r="G12" s="20">
        <v>587</v>
      </c>
      <c r="H12" s="20">
        <v>7137</v>
      </c>
      <c r="I12" s="20">
        <v>382</v>
      </c>
      <c r="J12" s="20">
        <v>132</v>
      </c>
      <c r="K12" s="20">
        <v>1658</v>
      </c>
      <c r="L12" s="20">
        <v>9943</v>
      </c>
    </row>
    <row r="13" spans="1:18" x14ac:dyDescent="0.15">
      <c r="A13" s="2" t="str">
        <f t="shared" si="2"/>
        <v/>
      </c>
      <c r="B13" s="2" t="str">
        <f t="shared" si="5"/>
        <v/>
      </c>
      <c r="C13" s="23">
        <v>40544</v>
      </c>
      <c r="D13" s="24" t="str">
        <f t="shared" si="3"/>
        <v xml:space="preserve"> </v>
      </c>
      <c r="E13" s="24" t="str">
        <f t="shared" si="4"/>
        <v>11</v>
      </c>
      <c r="F13" s="20">
        <v>44</v>
      </c>
      <c r="G13" s="20">
        <v>535</v>
      </c>
      <c r="H13" s="20">
        <v>5915</v>
      </c>
      <c r="I13" s="20">
        <v>271</v>
      </c>
      <c r="J13" s="20">
        <v>137</v>
      </c>
      <c r="K13" s="20">
        <v>1441</v>
      </c>
      <c r="L13" s="20">
        <v>8343</v>
      </c>
    </row>
    <row r="14" spans="1:18" x14ac:dyDescent="0.15">
      <c r="A14" s="2">
        <f t="shared" si="2"/>
        <v>1</v>
      </c>
      <c r="B14" s="2">
        <f t="shared" si="5"/>
        <v>1</v>
      </c>
      <c r="C14" s="23">
        <v>40909</v>
      </c>
      <c r="D14" s="24" t="str">
        <f t="shared" si="3"/>
        <v>H24</v>
      </c>
      <c r="E14" s="24" t="str">
        <f t="shared" si="4"/>
        <v>2012</v>
      </c>
      <c r="F14" s="20">
        <v>33</v>
      </c>
      <c r="G14" s="20">
        <v>602</v>
      </c>
      <c r="H14" s="20">
        <v>5102</v>
      </c>
      <c r="I14" s="20">
        <v>268</v>
      </c>
      <c r="J14" s="20">
        <v>89</v>
      </c>
      <c r="K14" s="20">
        <v>1330</v>
      </c>
      <c r="L14" s="20">
        <v>7424</v>
      </c>
    </row>
    <row r="15" spans="1:18" x14ac:dyDescent="0.15">
      <c r="A15" s="2" t="str">
        <f t="shared" si="2"/>
        <v/>
      </c>
      <c r="B15" s="2" t="str">
        <f t="shared" si="5"/>
        <v/>
      </c>
      <c r="C15" s="23">
        <v>41275</v>
      </c>
      <c r="D15" s="24" t="str">
        <f t="shared" si="3"/>
        <v xml:space="preserve"> </v>
      </c>
      <c r="E15" s="24" t="str">
        <f t="shared" si="4"/>
        <v>13</v>
      </c>
      <c r="F15" s="20">
        <v>33</v>
      </c>
      <c r="G15" s="20">
        <v>455</v>
      </c>
      <c r="H15" s="20">
        <v>4469</v>
      </c>
      <c r="I15" s="20">
        <v>378</v>
      </c>
      <c r="J15" s="20">
        <v>76</v>
      </c>
      <c r="K15" s="20">
        <v>1104</v>
      </c>
      <c r="L15" s="20">
        <v>6515</v>
      </c>
    </row>
    <row r="16" spans="1:18" x14ac:dyDescent="0.15">
      <c r="A16" s="2" t="str">
        <f t="shared" si="2"/>
        <v/>
      </c>
      <c r="B16" s="2" t="str">
        <f t="shared" si="5"/>
        <v/>
      </c>
      <c r="C16" s="23">
        <v>41640</v>
      </c>
      <c r="D16" s="24" t="str">
        <f t="shared" si="3"/>
        <v xml:space="preserve"> </v>
      </c>
      <c r="E16" s="24" t="str">
        <f t="shared" si="4"/>
        <v>14</v>
      </c>
      <c r="F16" s="20">
        <v>30</v>
      </c>
      <c r="G16" s="20">
        <v>427</v>
      </c>
      <c r="H16" s="20">
        <v>3864</v>
      </c>
      <c r="I16" s="20">
        <v>317</v>
      </c>
      <c r="J16" s="20">
        <v>125</v>
      </c>
      <c r="K16" s="20">
        <v>990</v>
      </c>
      <c r="L16" s="20">
        <v>5753</v>
      </c>
    </row>
    <row r="17" spans="1:12" x14ac:dyDescent="0.15">
      <c r="A17" s="2" t="str">
        <f t="shared" si="2"/>
        <v/>
      </c>
      <c r="B17" s="2" t="str">
        <f t="shared" si="5"/>
        <v/>
      </c>
      <c r="C17" s="23">
        <v>42005</v>
      </c>
      <c r="D17" s="24" t="str">
        <f t="shared" si="3"/>
        <v xml:space="preserve"> </v>
      </c>
      <c r="E17" s="24" t="str">
        <f t="shared" si="4"/>
        <v>15</v>
      </c>
      <c r="F17" s="20">
        <v>35</v>
      </c>
      <c r="G17" s="20">
        <v>421</v>
      </c>
      <c r="H17" s="20">
        <v>3609</v>
      </c>
      <c r="I17" s="20">
        <v>303</v>
      </c>
      <c r="J17" s="20">
        <v>90</v>
      </c>
      <c r="K17" s="20">
        <v>1028</v>
      </c>
      <c r="L17" s="20">
        <v>5486</v>
      </c>
    </row>
    <row r="18" spans="1:12" x14ac:dyDescent="0.15">
      <c r="A18" s="2" t="str">
        <f t="shared" si="2"/>
        <v/>
      </c>
      <c r="B18" s="2" t="str">
        <f t="shared" si="5"/>
        <v/>
      </c>
      <c r="C18" s="23">
        <v>42370</v>
      </c>
      <c r="D18" s="24" t="str">
        <f t="shared" si="3"/>
        <v xml:space="preserve"> </v>
      </c>
      <c r="E18" s="24" t="str">
        <f t="shared" si="4"/>
        <v>16</v>
      </c>
      <c r="F18" s="20">
        <v>22</v>
      </c>
      <c r="G18" s="20">
        <v>414</v>
      </c>
      <c r="H18" s="20">
        <v>3322</v>
      </c>
      <c r="I18" s="20">
        <v>356</v>
      </c>
      <c r="J18" s="20">
        <v>81</v>
      </c>
      <c r="K18" s="20">
        <v>855</v>
      </c>
      <c r="L18" s="20">
        <v>5050</v>
      </c>
    </row>
    <row r="19" spans="1:12" x14ac:dyDescent="0.15">
      <c r="A19" s="2" t="str">
        <f t="shared" si="2"/>
        <v/>
      </c>
      <c r="B19" s="2" t="str">
        <f t="shared" si="5"/>
        <v/>
      </c>
      <c r="C19" s="23">
        <v>42736</v>
      </c>
      <c r="D19" s="24" t="str">
        <f t="shared" si="3"/>
        <v xml:space="preserve"> </v>
      </c>
      <c r="E19" s="24" t="str">
        <f t="shared" si="4"/>
        <v>17</v>
      </c>
      <c r="F19" s="20">
        <v>31</v>
      </c>
      <c r="G19" s="20">
        <v>423</v>
      </c>
      <c r="H19" s="20">
        <v>2879</v>
      </c>
      <c r="I19" s="20">
        <v>456</v>
      </c>
      <c r="J19" s="20">
        <v>78</v>
      </c>
      <c r="K19" s="20">
        <v>741</v>
      </c>
      <c r="L19" s="20">
        <v>4608</v>
      </c>
    </row>
    <row r="20" spans="1:12" x14ac:dyDescent="0.15">
      <c r="A20" s="2" t="str">
        <f t="shared" si="2"/>
        <v/>
      </c>
      <c r="B20" s="2" t="str">
        <f t="shared" si="5"/>
        <v/>
      </c>
      <c r="C20" s="23">
        <v>43101</v>
      </c>
      <c r="D20" s="24" t="str">
        <f t="shared" si="3"/>
        <v xml:space="preserve"> </v>
      </c>
      <c r="E20" s="24" t="str">
        <f t="shared" si="4"/>
        <v>18</v>
      </c>
      <c r="F20" s="20">
        <v>19</v>
      </c>
      <c r="G20" s="20">
        <v>435</v>
      </c>
      <c r="H20" s="20">
        <v>2664</v>
      </c>
      <c r="I20" s="20">
        <v>296</v>
      </c>
      <c r="J20" s="20">
        <v>50</v>
      </c>
      <c r="K20" s="20">
        <v>596</v>
      </c>
      <c r="L20" s="20">
        <v>4060</v>
      </c>
    </row>
    <row r="21" spans="1:12" x14ac:dyDescent="0.15">
      <c r="A21" s="2" t="str">
        <f t="shared" si="2"/>
        <v/>
      </c>
      <c r="B21" s="2" t="str">
        <f t="shared" si="5"/>
        <v/>
      </c>
      <c r="C21" s="23">
        <v>43466</v>
      </c>
      <c r="D21" s="24" t="str">
        <f t="shared" si="3"/>
        <v xml:space="preserve"> </v>
      </c>
      <c r="E21" s="24" t="str">
        <f t="shared" si="4"/>
        <v>19</v>
      </c>
      <c r="F21" s="20">
        <v>25</v>
      </c>
      <c r="G21" s="20">
        <v>329</v>
      </c>
      <c r="H21" s="20">
        <v>2322</v>
      </c>
      <c r="I21" s="20">
        <v>244</v>
      </c>
      <c r="J21" s="20">
        <v>50</v>
      </c>
      <c r="K21" s="20">
        <v>518</v>
      </c>
      <c r="L21" s="20">
        <v>3488</v>
      </c>
    </row>
    <row r="22" spans="1:12" x14ac:dyDescent="0.15">
      <c r="A22" s="2" t="str">
        <f t="shared" si="2"/>
        <v/>
      </c>
      <c r="B22" s="2" t="str">
        <f t="shared" si="5"/>
        <v/>
      </c>
      <c r="C22" s="23">
        <v>43831</v>
      </c>
      <c r="D22" s="24" t="str">
        <f t="shared" si="3"/>
        <v xml:space="preserve"> </v>
      </c>
      <c r="E22" s="24" t="str">
        <f t="shared" si="4"/>
        <v>20</v>
      </c>
      <c r="F22" s="20">
        <v>31</v>
      </c>
      <c r="G22" s="20">
        <v>322</v>
      </c>
      <c r="H22" s="20">
        <v>2244</v>
      </c>
      <c r="I22" s="20">
        <v>271</v>
      </c>
      <c r="J22" s="20">
        <v>62</v>
      </c>
      <c r="K22" s="20">
        <v>479</v>
      </c>
      <c r="L22" s="20">
        <v>3409</v>
      </c>
    </row>
    <row r="23" spans="1:12" x14ac:dyDescent="0.15">
      <c r="A23" s="2" t="str">
        <f t="shared" si="2"/>
        <v/>
      </c>
      <c r="B23" s="2" t="str">
        <f t="shared" si="5"/>
        <v/>
      </c>
      <c r="C23" s="23">
        <v>44197</v>
      </c>
      <c r="D23" s="24" t="str">
        <f t="shared" si="3"/>
        <v xml:space="preserve"> </v>
      </c>
      <c r="E23" s="24" t="str">
        <f t="shared" si="4"/>
        <v>21</v>
      </c>
      <c r="F23" s="20">
        <v>33</v>
      </c>
      <c r="G23" s="20">
        <v>274</v>
      </c>
      <c r="H23" s="20">
        <v>1913</v>
      </c>
      <c r="I23" s="20">
        <v>391</v>
      </c>
      <c r="J23" s="20">
        <v>54</v>
      </c>
      <c r="K23" s="20">
        <v>402</v>
      </c>
      <c r="L23" s="20">
        <v>3067</v>
      </c>
    </row>
    <row r="24" spans="1:12" x14ac:dyDescent="0.15">
      <c r="A24" s="2" t="str">
        <f t="shared" si="2"/>
        <v/>
      </c>
      <c r="B24" s="2" t="str">
        <f t="shared" si="5"/>
        <v/>
      </c>
      <c r="C24" s="23">
        <v>44562</v>
      </c>
      <c r="D24" s="24" t="str">
        <f t="shared" si="3"/>
        <v xml:space="preserve"> </v>
      </c>
      <c r="E24" s="24" t="str">
        <f t="shared" si="4"/>
        <v>22</v>
      </c>
      <c r="F24" s="20">
        <v>29</v>
      </c>
      <c r="G24" s="20">
        <v>356</v>
      </c>
      <c r="H24" s="20">
        <v>2147</v>
      </c>
      <c r="I24" s="20">
        <v>316</v>
      </c>
      <c r="J24" s="20">
        <v>80</v>
      </c>
      <c r="K24" s="20">
        <v>534</v>
      </c>
      <c r="L24" s="20">
        <f>SUM(F24:K24)</f>
        <v>3462</v>
      </c>
    </row>
    <row r="25" spans="1:12" x14ac:dyDescent="0.15">
      <c r="A25" s="2" t="str">
        <f t="shared" si="2"/>
        <v/>
      </c>
      <c r="B25" s="2">
        <f t="shared" si="5"/>
        <v>1</v>
      </c>
      <c r="C25" s="23">
        <v>44927</v>
      </c>
      <c r="D25" s="24" t="str">
        <f t="shared" ref="D25" si="6">IF(OR(A25=1,B25=1,A25),TEXT(C25,"ge"),TEXT(C25," "))</f>
        <v>R5</v>
      </c>
      <c r="E25" s="24" t="str">
        <f t="shared" ref="E25" si="7">IF(OR(A25=1,A25),TEXT(C25,"yyyy"),TEXT(C25,"yy"))</f>
        <v>23</v>
      </c>
      <c r="F25" s="20">
        <v>49</v>
      </c>
      <c r="G25" s="20">
        <v>430</v>
      </c>
      <c r="H25" s="20">
        <v>2970</v>
      </c>
      <c r="I25" s="20">
        <v>535</v>
      </c>
      <c r="J25" s="20">
        <v>143</v>
      </c>
      <c r="K25" s="20">
        <v>688</v>
      </c>
      <c r="L25" s="20">
        <f>SUM(F25:K25)</f>
        <v>4815</v>
      </c>
    </row>
    <row r="26" spans="1:12" x14ac:dyDescent="0.15">
      <c r="A26" s="2" t="str">
        <f t="shared" si="2"/>
        <v/>
      </c>
      <c r="B26" s="2" t="str">
        <f t="shared" si="5"/>
        <v/>
      </c>
    </row>
    <row r="27" spans="1:12" x14ac:dyDescent="0.15">
      <c r="A27" s="2" t="str">
        <f t="shared" si="2"/>
        <v/>
      </c>
      <c r="B27" s="2" t="str">
        <f t="shared" si="5"/>
        <v/>
      </c>
    </row>
    <row r="28" spans="1:12" x14ac:dyDescent="0.15">
      <c r="A28" s="2" t="str">
        <f t="shared" si="2"/>
        <v/>
      </c>
      <c r="B28" s="2" t="str">
        <f t="shared" si="5"/>
        <v/>
      </c>
    </row>
    <row r="29" spans="1:12" x14ac:dyDescent="0.15">
      <c r="A29" s="2" t="str">
        <f t="shared" si="2"/>
        <v/>
      </c>
      <c r="B29" s="2" t="str">
        <f t="shared" si="5"/>
        <v/>
      </c>
    </row>
    <row r="30" spans="1:12" x14ac:dyDescent="0.15">
      <c r="A30" s="2" t="str">
        <f t="shared" si="2"/>
        <v/>
      </c>
      <c r="B30" s="2" t="str">
        <f t="shared" si="5"/>
        <v/>
      </c>
    </row>
    <row r="31" spans="1:12" x14ac:dyDescent="0.15">
      <c r="A31" s="2" t="str">
        <f t="shared" si="2"/>
        <v/>
      </c>
      <c r="B31" s="2" t="str">
        <f t="shared" si="5"/>
        <v/>
      </c>
    </row>
    <row r="32" spans="1:12" x14ac:dyDescent="0.15">
      <c r="A32" s="2" t="str">
        <f t="shared" si="2"/>
        <v/>
      </c>
      <c r="B32" s="2" t="str">
        <f t="shared" si="5"/>
        <v/>
      </c>
    </row>
    <row r="33" spans="1:2" x14ac:dyDescent="0.15">
      <c r="A33" s="2" t="str">
        <f t="shared" si="2"/>
        <v/>
      </c>
      <c r="B33" s="2" t="str">
        <f t="shared" si="5"/>
        <v/>
      </c>
    </row>
    <row r="34" spans="1:2" x14ac:dyDescent="0.15">
      <c r="A34" s="2" t="str">
        <f t="shared" si="2"/>
        <v/>
      </c>
      <c r="B34" s="2" t="str">
        <f t="shared" si="5"/>
        <v/>
      </c>
    </row>
    <row r="35" spans="1:2" x14ac:dyDescent="0.15">
      <c r="A35" s="2" t="str">
        <f t="shared" si="2"/>
        <v/>
      </c>
      <c r="B35" s="2" t="str">
        <f t="shared" si="5"/>
        <v/>
      </c>
    </row>
    <row r="36" spans="1:2" x14ac:dyDescent="0.15">
      <c r="A36" s="2" t="str">
        <f t="shared" si="2"/>
        <v/>
      </c>
      <c r="B36" s="2" t="str">
        <f t="shared" si="5"/>
        <v/>
      </c>
    </row>
    <row r="37" spans="1:2" x14ac:dyDescent="0.15">
      <c r="A37" s="2" t="str">
        <f t="shared" si="2"/>
        <v/>
      </c>
      <c r="B37" s="2" t="str">
        <f t="shared" si="5"/>
        <v/>
      </c>
    </row>
    <row r="38" spans="1:2" x14ac:dyDescent="0.15">
      <c r="A38" s="2" t="str">
        <f t="shared" si="2"/>
        <v/>
      </c>
      <c r="B38" s="2" t="str">
        <f t="shared" si="5"/>
        <v/>
      </c>
    </row>
    <row r="39" spans="1:2" x14ac:dyDescent="0.15">
      <c r="A39" s="2" t="str">
        <f t="shared" si="2"/>
        <v/>
      </c>
      <c r="B39" s="2" t="str">
        <f t="shared" si="5"/>
        <v/>
      </c>
    </row>
    <row r="40" spans="1:2" x14ac:dyDescent="0.15">
      <c r="A40" s="2" t="str">
        <f t="shared" si="2"/>
        <v/>
      </c>
      <c r="B40" s="2" t="str">
        <f t="shared" si="5"/>
        <v/>
      </c>
    </row>
    <row r="41" spans="1:2" x14ac:dyDescent="0.15">
      <c r="A41" s="2" t="str">
        <f t="shared" si="2"/>
        <v/>
      </c>
      <c r="B41" s="2" t="str">
        <f t="shared" si="5"/>
        <v/>
      </c>
    </row>
    <row r="42" spans="1:2" x14ac:dyDescent="0.15">
      <c r="A42" s="2" t="str">
        <f t="shared" si="2"/>
        <v/>
      </c>
      <c r="B42" s="2" t="str">
        <f t="shared" si="5"/>
        <v/>
      </c>
    </row>
    <row r="43" spans="1:2" x14ac:dyDescent="0.15">
      <c r="A43" s="2" t="str">
        <f t="shared" si="2"/>
        <v/>
      </c>
      <c r="B43" s="2" t="str">
        <f t="shared" si="5"/>
        <v/>
      </c>
    </row>
    <row r="44" spans="1:2" x14ac:dyDescent="0.15">
      <c r="A44" s="2" t="str">
        <f t="shared" si="2"/>
        <v/>
      </c>
      <c r="B44" s="2" t="str">
        <f t="shared" si="5"/>
        <v/>
      </c>
    </row>
    <row r="45" spans="1:2" x14ac:dyDescent="0.15">
      <c r="A45" s="2" t="str">
        <f t="shared" si="2"/>
        <v/>
      </c>
      <c r="B45" s="2" t="str">
        <f t="shared" si="5"/>
        <v/>
      </c>
    </row>
    <row r="46" spans="1:2" x14ac:dyDescent="0.15">
      <c r="A46" s="2" t="str">
        <f t="shared" si="2"/>
        <v/>
      </c>
      <c r="B46" s="2" t="str">
        <f t="shared" si="5"/>
        <v/>
      </c>
    </row>
    <row r="47" spans="1:2" x14ac:dyDescent="0.15">
      <c r="A47" s="2" t="str">
        <f t="shared" si="2"/>
        <v/>
      </c>
      <c r="B47" s="2" t="str">
        <f t="shared" si="5"/>
        <v/>
      </c>
    </row>
    <row r="48" spans="1:2" x14ac:dyDescent="0.15">
      <c r="A48" s="2" t="str">
        <f t="shared" si="2"/>
        <v/>
      </c>
      <c r="B48" s="2" t="str">
        <f t="shared" si="5"/>
        <v/>
      </c>
    </row>
    <row r="49" spans="1:2" x14ac:dyDescent="0.15">
      <c r="A49" s="2" t="str">
        <f t="shared" si="2"/>
        <v/>
      </c>
      <c r="B49" s="2" t="str">
        <f t="shared" si="5"/>
        <v/>
      </c>
    </row>
    <row r="50" spans="1:2" x14ac:dyDescent="0.15">
      <c r="A50" s="2" t="str">
        <f t="shared" si="2"/>
        <v/>
      </c>
      <c r="B50" s="2" t="str">
        <f t="shared" si="5"/>
        <v/>
      </c>
    </row>
    <row r="51" spans="1:2" x14ac:dyDescent="0.15">
      <c r="A51" s="2" t="str">
        <f t="shared" si="2"/>
        <v/>
      </c>
      <c r="B51" s="2" t="str">
        <f t="shared" si="5"/>
        <v/>
      </c>
    </row>
    <row r="52" spans="1:2" x14ac:dyDescent="0.15">
      <c r="A52" s="2" t="str">
        <f t="shared" si="2"/>
        <v/>
      </c>
      <c r="B52" s="2" t="str">
        <f t="shared" si="5"/>
        <v/>
      </c>
    </row>
    <row r="53" spans="1:2" x14ac:dyDescent="0.15">
      <c r="A53" s="2" t="str">
        <f t="shared" si="2"/>
        <v/>
      </c>
      <c r="B53" s="2" t="str">
        <f t="shared" si="5"/>
        <v/>
      </c>
    </row>
    <row r="54" spans="1:2" x14ac:dyDescent="0.15">
      <c r="A54" s="2" t="str">
        <f t="shared" si="2"/>
        <v/>
      </c>
      <c r="B54" s="2" t="str">
        <f t="shared" si="5"/>
        <v/>
      </c>
    </row>
    <row r="55" spans="1:2" x14ac:dyDescent="0.15">
      <c r="A55" s="2" t="str">
        <f t="shared" si="2"/>
        <v/>
      </c>
      <c r="B55" s="2" t="str">
        <f t="shared" si="5"/>
        <v/>
      </c>
    </row>
    <row r="56" spans="1:2" x14ac:dyDescent="0.15">
      <c r="A56" s="2" t="str">
        <f t="shared" si="2"/>
        <v/>
      </c>
      <c r="B56" s="2" t="str">
        <f t="shared" si="5"/>
        <v/>
      </c>
    </row>
    <row r="57" spans="1:2" x14ac:dyDescent="0.15">
      <c r="A57" s="2" t="str">
        <f t="shared" si="2"/>
        <v/>
      </c>
      <c r="B57" s="2" t="str">
        <f t="shared" si="5"/>
        <v/>
      </c>
    </row>
    <row r="58" spans="1:2" x14ac:dyDescent="0.15">
      <c r="A58" s="2" t="str">
        <f t="shared" si="2"/>
        <v/>
      </c>
      <c r="B58" s="2" t="str">
        <f t="shared" si="5"/>
        <v/>
      </c>
    </row>
    <row r="59" spans="1:2" x14ac:dyDescent="0.15">
      <c r="A59" s="2" t="str">
        <f t="shared" si="2"/>
        <v/>
      </c>
      <c r="B59" s="2" t="str">
        <f t="shared" si="5"/>
        <v/>
      </c>
    </row>
    <row r="60" spans="1:2" x14ac:dyDescent="0.15">
      <c r="A60" s="2" t="str">
        <f t="shared" si="2"/>
        <v/>
      </c>
      <c r="B60" s="2" t="str">
        <f t="shared" si="5"/>
        <v/>
      </c>
    </row>
    <row r="61" spans="1:2" x14ac:dyDescent="0.15">
      <c r="A61" s="2" t="str">
        <f t="shared" si="2"/>
        <v/>
      </c>
      <c r="B61" s="2" t="str">
        <f t="shared" si="5"/>
        <v/>
      </c>
    </row>
    <row r="62" spans="1:2" x14ac:dyDescent="0.15">
      <c r="A62" s="2" t="str">
        <f t="shared" si="2"/>
        <v/>
      </c>
      <c r="B62" s="2" t="str">
        <f t="shared" si="5"/>
        <v/>
      </c>
    </row>
    <row r="63" spans="1:2" x14ac:dyDescent="0.15">
      <c r="A63" s="2" t="str">
        <f t="shared" si="2"/>
        <v/>
      </c>
      <c r="B63" s="2" t="str">
        <f t="shared" si="5"/>
        <v/>
      </c>
    </row>
    <row r="64" spans="1:2" x14ac:dyDescent="0.15">
      <c r="A64" s="2" t="str">
        <f t="shared" si="2"/>
        <v/>
      </c>
      <c r="B64" s="2" t="str">
        <f t="shared" si="5"/>
        <v/>
      </c>
    </row>
    <row r="65" spans="1:2" x14ac:dyDescent="0.15">
      <c r="A65" s="2" t="str">
        <f t="shared" si="2"/>
        <v/>
      </c>
      <c r="B65" s="2" t="str">
        <f t="shared" si="5"/>
        <v/>
      </c>
    </row>
    <row r="66" spans="1:2" x14ac:dyDescent="0.15">
      <c r="A66" s="2" t="str">
        <f t="shared" si="2"/>
        <v/>
      </c>
      <c r="B66" s="2" t="str">
        <f t="shared" si="5"/>
        <v/>
      </c>
    </row>
    <row r="67" spans="1:2" x14ac:dyDescent="0.15">
      <c r="A67" s="2" t="str">
        <f t="shared" si="2"/>
        <v/>
      </c>
      <c r="B67" s="2" t="str">
        <f t="shared" si="5"/>
        <v/>
      </c>
    </row>
    <row r="68" spans="1:2" x14ac:dyDescent="0.15">
      <c r="A68" s="2" t="str">
        <f t="shared" si="2"/>
        <v/>
      </c>
      <c r="B68" s="2" t="str">
        <f t="shared" si="5"/>
        <v/>
      </c>
    </row>
    <row r="69" spans="1:2" x14ac:dyDescent="0.15">
      <c r="A69" s="2" t="str">
        <f t="shared" si="2"/>
        <v/>
      </c>
      <c r="B69" s="2" t="str">
        <f t="shared" si="5"/>
        <v/>
      </c>
    </row>
    <row r="70" spans="1:2" x14ac:dyDescent="0.15">
      <c r="A70" s="2" t="str">
        <f t="shared" si="2"/>
        <v/>
      </c>
      <c r="B70" s="2" t="str">
        <f t="shared" si="5"/>
        <v/>
      </c>
    </row>
    <row r="71" spans="1:2" x14ac:dyDescent="0.15">
      <c r="A71" s="2" t="str">
        <f t="shared" si="2"/>
        <v/>
      </c>
      <c r="B71" s="2" t="str">
        <f t="shared" si="5"/>
        <v/>
      </c>
    </row>
    <row r="72" spans="1:2" x14ac:dyDescent="0.15">
      <c r="A72" s="2" t="str">
        <f t="shared" si="2"/>
        <v/>
      </c>
      <c r="B72" s="2" t="str">
        <f t="shared" si="5"/>
        <v/>
      </c>
    </row>
    <row r="73" spans="1:2" x14ac:dyDescent="0.15">
      <c r="A73" s="2" t="str">
        <f t="shared" si="2"/>
        <v/>
      </c>
      <c r="B73" s="2" t="str">
        <f t="shared" si="5"/>
        <v/>
      </c>
    </row>
    <row r="74" spans="1:2" x14ac:dyDescent="0.15">
      <c r="A74" s="2" t="str">
        <f t="shared" ref="A74:A109" si="8">IF(C74=EDATE($C$5,0),1,"")</f>
        <v/>
      </c>
      <c r="B74" s="2" t="str">
        <f t="shared" si="5"/>
        <v/>
      </c>
    </row>
    <row r="75" spans="1:2" x14ac:dyDescent="0.15">
      <c r="A75" s="2" t="str">
        <f t="shared" si="8"/>
        <v/>
      </c>
      <c r="B75" s="2" t="str">
        <f t="shared" si="5"/>
        <v/>
      </c>
    </row>
    <row r="76" spans="1:2" x14ac:dyDescent="0.15">
      <c r="A76" s="2" t="str">
        <f t="shared" si="8"/>
        <v/>
      </c>
      <c r="B76" s="2" t="str">
        <f t="shared" ref="B76:B109" si="9">IF(OR(A76=1,C76=$E$5),1,"")</f>
        <v/>
      </c>
    </row>
    <row r="77" spans="1:2" x14ac:dyDescent="0.15">
      <c r="A77" s="2" t="str">
        <f t="shared" si="8"/>
        <v/>
      </c>
      <c r="B77" s="2" t="str">
        <f t="shared" si="9"/>
        <v/>
      </c>
    </row>
    <row r="78" spans="1:2" x14ac:dyDescent="0.15">
      <c r="A78" s="2" t="str">
        <f t="shared" si="8"/>
        <v/>
      </c>
      <c r="B78" s="2" t="str">
        <f t="shared" si="9"/>
        <v/>
      </c>
    </row>
    <row r="79" spans="1:2" x14ac:dyDescent="0.15">
      <c r="A79" s="2" t="str">
        <f t="shared" si="8"/>
        <v/>
      </c>
      <c r="B79" s="2" t="str">
        <f t="shared" si="9"/>
        <v/>
      </c>
    </row>
    <row r="80" spans="1:2" x14ac:dyDescent="0.15">
      <c r="A80" s="2" t="str">
        <f t="shared" si="8"/>
        <v/>
      </c>
      <c r="B80" s="2" t="str">
        <f t="shared" si="9"/>
        <v/>
      </c>
    </row>
    <row r="81" spans="1:2" x14ac:dyDescent="0.15">
      <c r="A81" s="2" t="str">
        <f t="shared" si="8"/>
        <v/>
      </c>
      <c r="B81" s="2" t="str">
        <f t="shared" si="9"/>
        <v/>
      </c>
    </row>
    <row r="82" spans="1:2" x14ac:dyDescent="0.15">
      <c r="A82" s="2" t="str">
        <f t="shared" si="8"/>
        <v/>
      </c>
      <c r="B82" s="2" t="str">
        <f t="shared" si="9"/>
        <v/>
      </c>
    </row>
    <row r="83" spans="1:2" x14ac:dyDescent="0.15">
      <c r="A83" s="2" t="str">
        <f t="shared" si="8"/>
        <v/>
      </c>
      <c r="B83" s="2" t="str">
        <f t="shared" si="9"/>
        <v/>
      </c>
    </row>
    <row r="84" spans="1:2" x14ac:dyDescent="0.15">
      <c r="A84" s="2" t="str">
        <f t="shared" si="8"/>
        <v/>
      </c>
      <c r="B84" s="2" t="str">
        <f t="shared" si="9"/>
        <v/>
      </c>
    </row>
    <row r="85" spans="1:2" x14ac:dyDescent="0.15">
      <c r="A85" s="2" t="str">
        <f t="shared" si="8"/>
        <v/>
      </c>
      <c r="B85" s="2" t="str">
        <f t="shared" si="9"/>
        <v/>
      </c>
    </row>
    <row r="86" spans="1:2" x14ac:dyDescent="0.15">
      <c r="A86" s="2" t="str">
        <f t="shared" si="8"/>
        <v/>
      </c>
      <c r="B86" s="2" t="str">
        <f t="shared" si="9"/>
        <v/>
      </c>
    </row>
    <row r="87" spans="1:2" x14ac:dyDescent="0.15">
      <c r="A87" s="2" t="str">
        <f t="shared" si="8"/>
        <v/>
      </c>
      <c r="B87" s="2" t="str">
        <f t="shared" si="9"/>
        <v/>
      </c>
    </row>
    <row r="88" spans="1:2" x14ac:dyDescent="0.15">
      <c r="A88" s="2" t="str">
        <f t="shared" si="8"/>
        <v/>
      </c>
      <c r="B88" s="2" t="str">
        <f t="shared" si="9"/>
        <v/>
      </c>
    </row>
    <row r="89" spans="1:2" x14ac:dyDescent="0.15">
      <c r="A89" s="2" t="str">
        <f t="shared" si="8"/>
        <v/>
      </c>
      <c r="B89" s="2" t="str">
        <f t="shared" si="9"/>
        <v/>
      </c>
    </row>
    <row r="90" spans="1:2" x14ac:dyDescent="0.15">
      <c r="A90" s="2" t="str">
        <f t="shared" si="8"/>
        <v/>
      </c>
      <c r="B90" s="2" t="str">
        <f t="shared" si="9"/>
        <v/>
      </c>
    </row>
    <row r="91" spans="1:2" x14ac:dyDescent="0.15">
      <c r="A91" s="2" t="str">
        <f t="shared" si="8"/>
        <v/>
      </c>
      <c r="B91" s="2" t="str">
        <f t="shared" si="9"/>
        <v/>
      </c>
    </row>
    <row r="92" spans="1:2" x14ac:dyDescent="0.15">
      <c r="A92" s="2" t="str">
        <f t="shared" si="8"/>
        <v/>
      </c>
      <c r="B92" s="2" t="str">
        <f t="shared" si="9"/>
        <v/>
      </c>
    </row>
    <row r="93" spans="1:2" x14ac:dyDescent="0.15">
      <c r="A93" s="2" t="str">
        <f t="shared" si="8"/>
        <v/>
      </c>
      <c r="B93" s="2" t="str">
        <f t="shared" si="9"/>
        <v/>
      </c>
    </row>
    <row r="94" spans="1:2" x14ac:dyDescent="0.15">
      <c r="A94" s="2" t="str">
        <f t="shared" si="8"/>
        <v/>
      </c>
      <c r="B94" s="2" t="str">
        <f t="shared" si="9"/>
        <v/>
      </c>
    </row>
    <row r="95" spans="1:2" x14ac:dyDescent="0.15">
      <c r="A95" s="2" t="str">
        <f t="shared" si="8"/>
        <v/>
      </c>
      <c r="B95" s="2" t="str">
        <f t="shared" si="9"/>
        <v/>
      </c>
    </row>
    <row r="96" spans="1:2" x14ac:dyDescent="0.15">
      <c r="A96" s="2" t="str">
        <f t="shared" si="8"/>
        <v/>
      </c>
      <c r="B96" s="2" t="str">
        <f t="shared" si="9"/>
        <v/>
      </c>
    </row>
    <row r="97" spans="1:2" x14ac:dyDescent="0.15">
      <c r="A97" s="2" t="str">
        <f t="shared" si="8"/>
        <v/>
      </c>
      <c r="B97" s="2" t="str">
        <f t="shared" si="9"/>
        <v/>
      </c>
    </row>
    <row r="98" spans="1:2" x14ac:dyDescent="0.15">
      <c r="A98" s="2" t="str">
        <f t="shared" si="8"/>
        <v/>
      </c>
      <c r="B98" s="2" t="str">
        <f t="shared" si="9"/>
        <v/>
      </c>
    </row>
    <row r="99" spans="1:2" x14ac:dyDescent="0.15">
      <c r="A99" s="2" t="str">
        <f t="shared" si="8"/>
        <v/>
      </c>
      <c r="B99" s="2" t="str">
        <f t="shared" si="9"/>
        <v/>
      </c>
    </row>
    <row r="100" spans="1:2" x14ac:dyDescent="0.15">
      <c r="A100" s="2" t="str">
        <f t="shared" si="8"/>
        <v/>
      </c>
      <c r="B100" s="2" t="str">
        <f t="shared" si="9"/>
        <v/>
      </c>
    </row>
    <row r="101" spans="1:2" x14ac:dyDescent="0.15">
      <c r="A101" s="2" t="str">
        <f t="shared" si="8"/>
        <v/>
      </c>
      <c r="B101" s="2" t="str">
        <f t="shared" si="9"/>
        <v/>
      </c>
    </row>
    <row r="102" spans="1:2" x14ac:dyDescent="0.15">
      <c r="A102" s="2" t="str">
        <f t="shared" si="8"/>
        <v/>
      </c>
      <c r="B102" s="2" t="str">
        <f t="shared" si="9"/>
        <v/>
      </c>
    </row>
    <row r="103" spans="1:2" x14ac:dyDescent="0.15">
      <c r="A103" s="2" t="str">
        <f t="shared" si="8"/>
        <v/>
      </c>
      <c r="B103" s="2" t="str">
        <f t="shared" si="9"/>
        <v/>
      </c>
    </row>
    <row r="104" spans="1:2" x14ac:dyDescent="0.15">
      <c r="A104" s="2" t="str">
        <f t="shared" si="8"/>
        <v/>
      </c>
      <c r="B104" s="2" t="str">
        <f t="shared" si="9"/>
        <v/>
      </c>
    </row>
    <row r="105" spans="1:2" x14ac:dyDescent="0.15">
      <c r="A105" s="2" t="str">
        <f t="shared" si="8"/>
        <v/>
      </c>
      <c r="B105" s="2" t="str">
        <f t="shared" si="9"/>
        <v/>
      </c>
    </row>
    <row r="106" spans="1:2" x14ac:dyDescent="0.15">
      <c r="A106" s="2" t="str">
        <f t="shared" si="8"/>
        <v/>
      </c>
      <c r="B106" s="2" t="str">
        <f t="shared" si="9"/>
        <v/>
      </c>
    </row>
    <row r="107" spans="1:2" x14ac:dyDescent="0.15">
      <c r="A107" s="2" t="str">
        <f t="shared" si="8"/>
        <v/>
      </c>
      <c r="B107" s="2" t="str">
        <f t="shared" si="9"/>
        <v/>
      </c>
    </row>
    <row r="108" spans="1:2" x14ac:dyDescent="0.15">
      <c r="A108" s="2" t="str">
        <f t="shared" si="8"/>
        <v/>
      </c>
      <c r="B108" s="2" t="str">
        <f t="shared" si="9"/>
        <v/>
      </c>
    </row>
    <row r="109" spans="1:2" x14ac:dyDescent="0.15">
      <c r="A109" s="2" t="str">
        <f t="shared" si="8"/>
        <v/>
      </c>
      <c r="B109" s="2" t="str">
        <f t="shared" si="9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dcterms:created xsi:type="dcterms:W3CDTF">2023-12-04T02:33:05Z</dcterms:created>
  <dcterms:modified xsi:type="dcterms:W3CDTF">2024-02-09T07:22:42Z</dcterms:modified>
</cp:coreProperties>
</file>