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１）建設・インフラ\"/>
    </mc:Choice>
  </mc:AlternateContent>
  <xr:revisionPtr revIDLastSave="0" documentId="13_ncr:1_{FA3A1706-ACA1-45A4-9111-D0F7F7A3D34B}" xr6:coauthVersionLast="36" xr6:coauthVersionMax="36" xr10:uidLastSave="{00000000-0000-0000-0000-000000000000}"/>
  <bookViews>
    <workbookView xWindow="0" yWindow="0" windowWidth="15345" windowHeight="4380" xr2:uid="{134CD4CC-42B6-4DAC-BE77-06C8F2E0C2E2}"/>
  </bookViews>
  <sheets>
    <sheet name="データ" sheetId="2" r:id="rId1"/>
    <sheet name="グラフ1" sheetId="3" r:id="rId2"/>
  </sheets>
  <definedNames>
    <definedName name="横軸ラベル_西暦">OFFSET(データ!$E$9,MATCH(データ!$C$5,データ!$C$9:$C$114,0)-1,0,データ!$B$6,1)</definedName>
    <definedName name="建築物数">OFFSET(データ!$F$9,MATCH(データ!$C$5,データ!$C$9:$C$114,0)-1,0,データ!$B$6,1)</definedName>
    <definedName name="床面積">OFFSET(データ!$G$9,MATCH(データ!$C$5,データ!$C$9:$C$114,0)-1,0,データ!$B$6,1)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E11" i="2"/>
  <c r="D12" i="2"/>
  <c r="E12" i="2"/>
  <c r="D13" i="2"/>
  <c r="E13" i="2"/>
  <c r="D14" i="2"/>
  <c r="E14" i="2"/>
  <c r="E10" i="2"/>
  <c r="D10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B15" i="2"/>
  <c r="A15" i="2"/>
  <c r="D15" i="2" s="1"/>
  <c r="B9" i="2"/>
  <c r="A9" i="2"/>
  <c r="E9" i="2" s="1"/>
  <c r="B6" i="2"/>
  <c r="E5" i="2"/>
  <c r="B105" i="2" s="1"/>
  <c r="E28" i="2" l="1"/>
  <c r="E25" i="2"/>
  <c r="E21" i="2"/>
  <c r="E17" i="2"/>
  <c r="E24" i="2"/>
  <c r="E20" i="2"/>
  <c r="E16" i="2"/>
  <c r="E27" i="2"/>
  <c r="E23" i="2"/>
  <c r="E19" i="2"/>
  <c r="E15" i="2"/>
  <c r="B17" i="2"/>
  <c r="D17" i="2" s="1"/>
  <c r="B25" i="2"/>
  <c r="D25" i="2" s="1"/>
  <c r="B65" i="2"/>
  <c r="B33" i="2"/>
  <c r="B41" i="2"/>
  <c r="B49" i="2"/>
  <c r="B57" i="2"/>
  <c r="B73" i="2"/>
  <c r="B113" i="2"/>
  <c r="B106" i="2"/>
  <c r="B28" i="2"/>
  <c r="D28" i="2" s="1"/>
  <c r="B44" i="2"/>
  <c r="B60" i="2"/>
  <c r="B76" i="2"/>
  <c r="B100" i="2"/>
  <c r="B93" i="2"/>
  <c r="B20" i="2"/>
  <c r="D20" i="2" s="1"/>
  <c r="B36" i="2"/>
  <c r="B52" i="2"/>
  <c r="B68" i="2"/>
  <c r="B87" i="2"/>
  <c r="B18" i="2"/>
  <c r="D18" i="2" s="1"/>
  <c r="B26" i="2"/>
  <c r="D26" i="2" s="1"/>
  <c r="B34" i="2"/>
  <c r="B42" i="2"/>
  <c r="B50" i="2"/>
  <c r="B58" i="2"/>
  <c r="B66" i="2"/>
  <c r="B74" i="2"/>
  <c r="B81" i="2"/>
  <c r="B88" i="2"/>
  <c r="B94" i="2"/>
  <c r="B107" i="2"/>
  <c r="B114" i="2"/>
  <c r="B19" i="2"/>
  <c r="D19" i="2" s="1"/>
  <c r="B27" i="2"/>
  <c r="D27" i="2" s="1"/>
  <c r="B35" i="2"/>
  <c r="B43" i="2"/>
  <c r="B51" i="2"/>
  <c r="B59" i="2"/>
  <c r="B67" i="2"/>
  <c r="B75" i="2"/>
  <c r="B82" i="2"/>
  <c r="B95" i="2"/>
  <c r="B101" i="2"/>
  <c r="B108" i="2"/>
  <c r="D9" i="2"/>
  <c r="B21" i="2"/>
  <c r="D21" i="2" s="1"/>
  <c r="B29" i="2"/>
  <c r="B37" i="2"/>
  <c r="B45" i="2"/>
  <c r="B53" i="2"/>
  <c r="B61" i="2"/>
  <c r="B69" i="2"/>
  <c r="B77" i="2"/>
  <c r="B84" i="2"/>
  <c r="B90" i="2"/>
  <c r="B103" i="2"/>
  <c r="B109" i="2"/>
  <c r="B22" i="2"/>
  <c r="D22" i="2" s="1"/>
  <c r="B30" i="2"/>
  <c r="B38" i="2"/>
  <c r="B46" i="2"/>
  <c r="B54" i="2"/>
  <c r="B62" i="2"/>
  <c r="B70" i="2"/>
  <c r="B78" i="2"/>
  <c r="B91" i="2"/>
  <c r="B97" i="2"/>
  <c r="B104" i="2"/>
  <c r="B110" i="2"/>
  <c r="B23" i="2"/>
  <c r="D23" i="2" s="1"/>
  <c r="B31" i="2"/>
  <c r="B39" i="2"/>
  <c r="B47" i="2"/>
  <c r="B55" i="2"/>
  <c r="B63" i="2"/>
  <c r="B71" i="2"/>
  <c r="B79" i="2"/>
  <c r="B85" i="2"/>
  <c r="B92" i="2"/>
  <c r="B98" i="2"/>
  <c r="B111" i="2"/>
  <c r="B83" i="2"/>
  <c r="B89" i="2"/>
  <c r="B96" i="2"/>
  <c r="B102" i="2"/>
  <c r="B16" i="2"/>
  <c r="D16" i="2" s="1"/>
  <c r="B24" i="2"/>
  <c r="D24" i="2" s="1"/>
  <c r="B32" i="2"/>
  <c r="B40" i="2"/>
  <c r="B48" i="2"/>
  <c r="B56" i="2"/>
  <c r="B64" i="2"/>
  <c r="B72" i="2"/>
  <c r="B80" i="2"/>
  <c r="B86" i="2"/>
  <c r="B99" i="2"/>
  <c r="B112" i="2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<sst xmlns="http://schemas.openxmlformats.org/spreadsheetml/2006/main" count="15" uniqueCount="15">
  <si>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</si>
  <si>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</si>
  <si>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</si>
  <si>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</si>
  <si>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</si>
  <si>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</si>
  <si>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</si>
  <si>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</si>
  <si>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</si>
  <si>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</si>
  <si>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</si>
  <si>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</si>
  <si>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建築物数(棟)</t>
    <rPh sb="0" eb="3">
      <t>ケンチクブツ</t>
    </rPh>
    <rPh sb="3" eb="4">
      <t>スウ</t>
    </rPh>
    <rPh sb="5" eb="6">
      <t>トウ</t>
    </rPh>
    <phoneticPr fontId="2"/>
  </si>
  <si>
    <t>床面積（㎡）</t>
    <rPh sb="0" eb="1">
      <t>ユカ</t>
    </rPh>
    <rPh sb="1" eb="2">
      <t>メン</t>
    </rPh>
    <rPh sb="2" eb="3">
      <t>セキ</t>
    </rPh>
    <phoneticPr fontId="2"/>
  </si>
  <si>
    <t>建築物数の推移（資料：国土交通省「建築物着工統計」）（単位：棟、㎡）</t>
    <rPh sb="2" eb="3">
      <t>ブツ</t>
    </rPh>
    <rPh sb="3" eb="4">
      <t>スウ</t>
    </rPh>
    <rPh sb="17" eb="20">
      <t>ケンチクブツ</t>
    </rPh>
    <rPh sb="20" eb="22">
      <t>チャッコウ</t>
    </rPh>
    <rPh sb="22" eb="24">
      <t>トウケイ</t>
    </rPh>
    <rPh sb="27" eb="29">
      <t>タンイ</t>
    </rPh>
    <rPh sb="30" eb="31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</si>
</sst>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9" formatCode="#,##0_ "/>
    <numFmt numFmtId="180" formatCode="0.0_ "/>
    <numFmt numFmtId="181" formatCode="yyyy"/>
    <numFmt numFmtId="182" formatCode="#,##0_);[Red]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81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81" fontId="0" fillId="2" borderId="0" xfId="0" applyNumberFormat="1" applyFont="1" applyFill="1">
      <alignment vertical="center"/>
    </xf>
    <xf numFmtId="179" fontId="0" fillId="0" borderId="0" xfId="0" applyNumberFormat="1" applyFont="1">
      <alignment vertical="center"/>
    </xf>
    <xf numFmtId="180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81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9" fontId="0" fillId="0" borderId="0" xfId="0" applyNumberFormat="1" applyFont="1" applyAlignment="1">
      <alignment vertical="center" wrapText="1"/>
    </xf>
    <xf numFmtId="180" fontId="0" fillId="0" borderId="0" xfId="0" applyNumberFormat="1" applyFont="1" applyAlignment="1">
      <alignment vertical="center" wrapText="1"/>
    </xf>
    <xf numFmtId="182" fontId="0" fillId="0" borderId="0" xfId="0" applyNumberFormat="1" applyFont="1">
      <alignment vertical="center"/>
    </xf>
    <xf numFmtId="182" fontId="0" fillId="0" borderId="2" xfId="0" applyNumberFormat="1" applyFont="1" applyBorder="1">
      <alignment vertical="center"/>
    </xf>
    <xf numFmtId="182" fontId="0" fillId="0" borderId="7" xfId="0" applyNumberFormat="1" applyFont="1" applyBorder="1">
      <alignment vertical="center"/>
    </xf>
    <xf numFmtId="182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建築物数の推移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2029921385825366"/>
          <c:h val="0.70321928491332697"/>
        </c:manualLayout>
      </c:layout>
      <c:barChart>
        <c:barDir val="col"/>
        <c:grouping val="clustered"/>
        <c:varyColors val="0"/>
        <c:ser>
          <c:idx val="0"/>
          <c:order val="0"/>
          <c:tx>
            <c:v>建築物数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[0]!建築物数</c:f>
              <c:numCache>
                <c:formatCode>#,##0_);[Red]\(#,##0\)</c:formatCode>
                <c:ptCount val="8"/>
                <c:pt idx="0">
                  <c:v>6333</c:v>
                </c:pt>
                <c:pt idx="1">
                  <c:v>6704</c:v>
                </c:pt>
                <c:pt idx="2">
                  <c:v>6731</c:v>
                </c:pt>
                <c:pt idx="3">
                  <c:v>6994</c:v>
                </c:pt>
                <c:pt idx="4">
                  <c:v>6699</c:v>
                </c:pt>
                <c:pt idx="5">
                  <c:v>7374</c:v>
                </c:pt>
                <c:pt idx="6">
                  <c:v>6280</c:v>
                </c:pt>
                <c:pt idx="7">
                  <c:v>5678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1-4F01-AF05-37C9BB0734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94600576"/>
        <c:axId val="494601560"/>
      </c:barChart>
      <c:lineChart>
        <c:grouping val="standard"/>
        <c:varyColors val="0"/>
        <c:ser>
          <c:idx val="1"/>
          <c:order val="1"/>
          <c:tx>
            <c:v>床面積(右目盛)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[0]!床面積</c:f>
              <c:numCache>
                <c:formatCode>#,##0_);[Red]\(#,##0\)</c:formatCode>
                <c:ptCount val="8"/>
                <c:pt idx="0">
                  <c:v>1147399</c:v>
                </c:pt>
                <c:pt idx="1">
                  <c:v>1214427</c:v>
                </c:pt>
                <c:pt idx="2">
                  <c:v>1143670</c:v>
                </c:pt>
                <c:pt idx="3">
                  <c:v>1223042</c:v>
                </c:pt>
                <c:pt idx="4">
                  <c:v>1094701</c:v>
                </c:pt>
                <c:pt idx="5">
                  <c:v>1041662</c:v>
                </c:pt>
                <c:pt idx="6">
                  <c:v>961661</c:v>
                </c:pt>
                <c:pt idx="7">
                  <c:v>898307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01-4F01-AF05-37C9BB0734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0582464"/>
        <c:axId val="495992832"/>
      </c:lineChart>
      <c:catAx>
        <c:axId val="4946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4601560"/>
        <c:crosses val="autoZero"/>
        <c:auto val="1"/>
        <c:lblAlgn val="ctr"/>
        <c:lblOffset val="100"/>
        <c:noMultiLvlLbl val="0"/>
      </c:catAx>
      <c:valAx>
        <c:axId val="494601560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4600576"/>
        <c:crosses val="autoZero"/>
        <c:crossBetween val="between"/>
      </c:valAx>
      <c:valAx>
        <c:axId val="495992832"/>
        <c:scaling>
          <c:orientation val="minMax"/>
        </c:scaling>
        <c:delete val="0"/>
        <c:axPos val="r"/>
        <c:numFmt formatCode="#,##0.0_);[Red]\(#,##0.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30582464"/>
        <c:crosses val="max"/>
        <c:crossBetween val="between"/>
        <c:dispUnits>
          <c:builtInUnit val="tenThousands"/>
        </c:dispUnits>
      </c:valAx>
      <c:catAx>
        <c:axId val="530582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59928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0630627356425251"/>
          <c:y val="0.10684453558495481"/>
          <c:w val="0.39159798643111948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32C3D43-5706-4947-A9C1-12570B6D784C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25809C-58B9-4DB6-BF67-5B3E0D33A7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0.86202</cdr:x>
      <cdr:y>0.04139</cdr:y>
    </cdr:from>
    <cdr:to>
      <cdr:x>0.96034</cdr:x>
      <cdr:y>0.10458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E2B5DEE-5887-4C93-8D2A-67C31448CD90}"/>
            </a:ext>
          </a:extLst>
        </cdr:cNvPr>
        <cdr:cNvSpPr txBox="1"/>
      </cdr:nvSpPr>
      <cdr:spPr>
        <a:xfrm xmlns:a="http://schemas.openxmlformats.org/drawingml/2006/main">
          <a:off x="8016875" y="251355"/>
          <a:ext cx="914400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（万㎡）</a:t>
          </a:r>
        </a:p>
      </cdr:txBody>
    </cdr:sp>
  </cdr:relSizeAnchor>
  <cdr:relSizeAnchor xmlns:cdr="http://schemas.openxmlformats.org/drawingml/2006/chartDrawing">
    <cdr:from>
      <cdr:x>0.0524</cdr:x>
      <cdr:y>0.03887</cdr:y>
    </cdr:from>
    <cdr:to>
      <cdr:x>0.15073</cdr:x>
      <cdr:y>0.10205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9A84E3-AD14-4C03-8470-778148FCABD2}"/>
            </a:ext>
          </a:extLst>
        </cdr:cNvPr>
        <cdr:cNvSpPr txBox="1"/>
      </cdr:nvSpPr>
      <cdr:spPr>
        <a:xfrm xmlns:a="http://schemas.openxmlformats.org/drawingml/2006/main">
          <a:off x="487362" y="236008"/>
          <a:ext cx="914400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（棟）</a:t>
          </a:r>
        </a:p>
      </cdr:txBody>
    </cdr:sp>
  </cdr:relSizeAnchor>
  <cdr:relSizeAnchor xmlns:cdr="http://schemas.openxmlformats.org/drawingml/2006/chartDrawing">
    <cdr:from>
      <cdr:x>0.87602</cdr:x>
      <cdr:y>0.83407</cdr:y>
    </cdr:from>
    <cdr:to>
      <cdr:x>0.97434</cdr:x>
      <cdr:y>0.89725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9A84E3-AD14-4C03-8470-778148FCABD2}"/>
            </a:ext>
          </a:extLst>
        </cdr:cNvPr>
        <cdr:cNvSpPr txBox="1"/>
      </cdr:nvSpPr>
      <cdr:spPr>
        <a:xfrm xmlns:a="http://schemas.openxmlformats.org/drawingml/2006/main">
          <a:off x="8147050" y="5064655"/>
          <a:ext cx="914400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0.57872</cdr:x>
      <cdr:y>0.89508</cdr:y>
    </cdr:from>
    <cdr:to>
      <cdr:x>0.99004</cdr:x>
      <cdr:y>0.95826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9A84E3-AD14-4C03-8470-778148FCABD2}"/>
            </a:ext>
          </a:extLst>
        </cdr:cNvPr>
        <cdr:cNvSpPr txBox="1"/>
      </cdr:nvSpPr>
      <cdr:spPr>
        <a:xfrm xmlns:a="http://schemas.openxmlformats.org/drawingml/2006/main">
          <a:off x="5382155" y="5435071"/>
          <a:ext cx="3825346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資料：国土交通省「建築物着工統計」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F9B5-8CC7-4D2B-A3B8-0390A13DC7C2}">
  <dimension ref="A1:R114"/>
  <sheetViews>
    <sheetView tabSelected="1" workbookViewId="0">
      <selection activeCell="M22" sqref="M22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75" style="8" customWidth="1"/>
    <col min="5" max="5" width="9" style="8"/>
    <col min="6" max="6" width="9" style="28"/>
    <col min="7" max="7" width="10.875" style="28" customWidth="1"/>
    <col min="8" max="8" width="9" style="20"/>
    <col min="9" max="9" width="9" style="21"/>
    <col min="10" max="16384" width="9" style="8"/>
  </cols>
  <sheetData>
    <row r="1" spans="1:18" x14ac:dyDescent="0.15">
      <c r="A1" s="3" t="s">
        <v>0</v>
      </c>
      <c r="C1" s="1" t="s">
        <v>1</v>
      </c>
      <c r="D1" s="5"/>
      <c r="E1" s="5"/>
      <c r="F1" s="29"/>
      <c r="G1" s="29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2</v>
      </c>
      <c r="C2" s="9" t="s">
        <v>3</v>
      </c>
      <c r="H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4</v>
      </c>
      <c r="C3" s="9" t="s">
        <v>11</v>
      </c>
      <c r="H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5</v>
      </c>
      <c r="H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42005</v>
      </c>
      <c r="D5" s="16" t="s">
        <v>6</v>
      </c>
      <c r="E5" s="17">
        <f>MAX($C$9:$C$114)</f>
        <v>44562</v>
      </c>
      <c r="F5" s="30" t="s">
        <v>7</v>
      </c>
      <c r="G5" s="30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COUNTA(C9:C114)-MATCH(C5,C9:C114,0)+1</f>
        <v>8</v>
      </c>
      <c r="H6" s="8"/>
      <c r="I6" s="8"/>
    </row>
    <row r="7" spans="1:18" x14ac:dyDescent="0.15">
      <c r="A7" s="19"/>
      <c r="C7" s="8" t="s">
        <v>14</v>
      </c>
    </row>
    <row r="8" spans="1:18" ht="27" x14ac:dyDescent="0.15">
      <c r="A8" s="22"/>
      <c r="B8" s="22"/>
      <c r="C8" s="23" t="s">
        <v>8</v>
      </c>
      <c r="D8" s="23" t="s">
        <v>9</v>
      </c>
      <c r="E8" s="23" t="s">
        <v>10</v>
      </c>
      <c r="F8" s="31" t="s">
        <v>12</v>
      </c>
      <c r="G8" s="31" t="s">
        <v>13</v>
      </c>
      <c r="H8" s="26"/>
      <c r="I8" s="27"/>
    </row>
    <row r="9" spans="1:18" x14ac:dyDescent="0.15">
      <c r="A9" s="2" t="str">
        <f>IF(C9=EDATE($C$5,0),1,"")</f>
        <v/>
      </c>
      <c r="B9" s="2" t="str">
        <f>IF(C9=EDATE($C$5,0),1,"")</f>
        <v/>
      </c>
      <c r="C9" s="24">
        <v>37622</v>
      </c>
      <c r="D9" s="25" t="str">
        <f>IF(OR(A9=1,B9=1,A9),TEXT(C9,"ge"),TEXT(C9," "))</f>
        <v xml:space="preserve"> </v>
      </c>
      <c r="E9" s="25" t="str">
        <f>IF(OR(A9=1,A9),TEXT(C9,"yyyy"),TEXT(C9,"yy"))</f>
        <v>03</v>
      </c>
      <c r="F9" s="28">
        <v>8681</v>
      </c>
      <c r="G9" s="28">
        <v>1863448</v>
      </c>
      <c r="H9" s="8"/>
      <c r="I9" s="8"/>
    </row>
    <row r="10" spans="1:18" x14ac:dyDescent="0.15">
      <c r="A10" s="2"/>
      <c r="B10" s="2"/>
      <c r="C10" s="24">
        <v>37987</v>
      </c>
      <c r="D10" s="25" t="str">
        <f>IF(OR(A10=1,B10=1,A10),TEXT(C10,"ge"),TEXT(C10," "))</f>
        <v xml:space="preserve"> </v>
      </c>
      <c r="E10" s="25" t="str">
        <f>IF(OR(A10=1,A10),TEXT(C10,"yyyy"),TEXT(C10,"yy"))</f>
        <v>04</v>
      </c>
      <c r="F10" s="28">
        <v>8442</v>
      </c>
      <c r="G10" s="28">
        <v>1707059</v>
      </c>
    </row>
    <row r="11" spans="1:18" x14ac:dyDescent="0.15">
      <c r="A11" s="2"/>
      <c r="B11" s="2"/>
      <c r="C11" s="24">
        <v>38353</v>
      </c>
      <c r="D11" s="25" t="str">
        <f>IF(OR(A11=1,B11=1,A11),TEXT(C11,"ge"),TEXT(C11," "))</f>
        <v xml:space="preserve"> </v>
      </c>
      <c r="E11" s="25" t="str">
        <f>IF(OR(A11=1,A11),TEXT(C11,"yyyy"),TEXT(C11,"yy"))</f>
        <v>05</v>
      </c>
      <c r="F11" s="28">
        <v>7561</v>
      </c>
      <c r="G11" s="28">
        <v>1571783</v>
      </c>
    </row>
    <row r="12" spans="1:18" x14ac:dyDescent="0.15">
      <c r="A12" s="2"/>
      <c r="B12" s="2"/>
      <c r="C12" s="24">
        <v>38718</v>
      </c>
      <c r="D12" s="25" t="str">
        <f t="shared" ref="D12:D28" si="0">IF(OR(A12=1,B12=1,A12),TEXT(C12,"ge"),TEXT(C12," "))</f>
        <v xml:space="preserve"> </v>
      </c>
      <c r="E12" s="25" t="str">
        <f t="shared" ref="E12:E28" si="1">IF(OR(A12=1,A12),TEXT(C12,"yyyy"),TEXT(C12,"yy"))</f>
        <v>06</v>
      </c>
      <c r="F12" s="28">
        <v>7886</v>
      </c>
      <c r="G12" s="28">
        <v>1684256</v>
      </c>
    </row>
    <row r="13" spans="1:18" x14ac:dyDescent="0.15">
      <c r="A13" s="2"/>
      <c r="B13" s="2"/>
      <c r="C13" s="24">
        <v>39083</v>
      </c>
      <c r="D13" s="25" t="str">
        <f t="shared" si="0"/>
        <v xml:space="preserve"> </v>
      </c>
      <c r="E13" s="25" t="str">
        <f t="shared" si="1"/>
        <v>07</v>
      </c>
      <c r="F13" s="28">
        <v>6360</v>
      </c>
      <c r="G13" s="28">
        <v>1435635</v>
      </c>
    </row>
    <row r="14" spans="1:18" x14ac:dyDescent="0.15">
      <c r="A14" s="2"/>
      <c r="B14" s="2"/>
      <c r="C14" s="24">
        <v>39448</v>
      </c>
      <c r="D14" s="25" t="str">
        <f t="shared" si="0"/>
        <v xml:space="preserve"> </v>
      </c>
      <c r="E14" s="25" t="str">
        <f t="shared" si="1"/>
        <v>08</v>
      </c>
      <c r="F14" s="28">
        <v>5948</v>
      </c>
      <c r="G14" s="28">
        <v>1281013</v>
      </c>
    </row>
    <row r="15" spans="1:18" x14ac:dyDescent="0.15">
      <c r="A15" s="2" t="str">
        <f t="shared" ref="A15:A78" si="2">IF(C15=EDATE($C$5,0),1,"")</f>
        <v/>
      </c>
      <c r="B15" s="2" t="str">
        <f>IF(C15=EDATE($C$5,0),1,"")</f>
        <v/>
      </c>
      <c r="C15" s="24">
        <v>39814</v>
      </c>
      <c r="D15" s="25" t="str">
        <f t="shared" si="0"/>
        <v xml:space="preserve"> </v>
      </c>
      <c r="E15" s="25" t="str">
        <f t="shared" si="1"/>
        <v>09</v>
      </c>
      <c r="F15" s="28">
        <v>5296</v>
      </c>
      <c r="G15" s="28">
        <v>970441</v>
      </c>
    </row>
    <row r="16" spans="1:18" x14ac:dyDescent="0.15">
      <c r="A16" s="2" t="str">
        <f t="shared" si="2"/>
        <v/>
      </c>
      <c r="B16" s="2" t="str">
        <f>IF(OR(A16=1,C16=$E$5),1,"")</f>
        <v/>
      </c>
      <c r="C16" s="24">
        <v>40179</v>
      </c>
      <c r="D16" s="25" t="str">
        <f t="shared" si="0"/>
        <v xml:space="preserve"> </v>
      </c>
      <c r="E16" s="25" t="str">
        <f t="shared" si="1"/>
        <v>10</v>
      </c>
      <c r="F16" s="28">
        <v>5484</v>
      </c>
      <c r="G16" s="28">
        <v>1095327</v>
      </c>
    </row>
    <row r="17" spans="1:7" x14ac:dyDescent="0.15">
      <c r="A17" s="2" t="str">
        <f t="shared" si="2"/>
        <v/>
      </c>
      <c r="B17" s="2" t="str">
        <f t="shared" ref="B17:B80" si="3">IF(OR(A17=1,C17=$E$5),1,"")</f>
        <v/>
      </c>
      <c r="C17" s="24">
        <v>40544</v>
      </c>
      <c r="D17" s="25" t="str">
        <f t="shared" si="0"/>
        <v xml:space="preserve"> </v>
      </c>
      <c r="E17" s="25" t="str">
        <f t="shared" si="1"/>
        <v>11</v>
      </c>
      <c r="F17" s="28">
        <v>5504</v>
      </c>
      <c r="G17" s="28">
        <v>1158805</v>
      </c>
    </row>
    <row r="18" spans="1:7" x14ac:dyDescent="0.15">
      <c r="A18" s="2" t="str">
        <f t="shared" si="2"/>
        <v/>
      </c>
      <c r="B18" s="2" t="str">
        <f t="shared" si="3"/>
        <v/>
      </c>
      <c r="C18" s="24">
        <v>40909</v>
      </c>
      <c r="D18" s="25" t="str">
        <f t="shared" si="0"/>
        <v xml:space="preserve"> </v>
      </c>
      <c r="E18" s="25" t="str">
        <f t="shared" si="1"/>
        <v>12</v>
      </c>
      <c r="F18" s="28">
        <v>6008</v>
      </c>
      <c r="G18" s="28">
        <v>1177329</v>
      </c>
    </row>
    <row r="19" spans="1:7" x14ac:dyDescent="0.15">
      <c r="A19" s="2" t="str">
        <f t="shared" si="2"/>
        <v/>
      </c>
      <c r="B19" s="2" t="str">
        <f t="shared" si="3"/>
        <v/>
      </c>
      <c r="C19" s="24">
        <v>41275</v>
      </c>
      <c r="D19" s="25" t="str">
        <f t="shared" si="0"/>
        <v xml:space="preserve"> </v>
      </c>
      <c r="E19" s="25" t="str">
        <f t="shared" si="1"/>
        <v>13</v>
      </c>
      <c r="F19" s="28">
        <v>6849</v>
      </c>
      <c r="G19" s="28">
        <v>1218028</v>
      </c>
    </row>
    <row r="20" spans="1:7" x14ac:dyDescent="0.15">
      <c r="A20" s="2" t="str">
        <f t="shared" si="2"/>
        <v/>
      </c>
      <c r="B20" s="2" t="str">
        <f t="shared" si="3"/>
        <v/>
      </c>
      <c r="C20" s="24">
        <v>41640</v>
      </c>
      <c r="D20" s="25" t="str">
        <f t="shared" si="0"/>
        <v xml:space="preserve"> </v>
      </c>
      <c r="E20" s="25" t="str">
        <f t="shared" si="1"/>
        <v>14</v>
      </c>
      <c r="F20" s="28">
        <v>6086</v>
      </c>
      <c r="G20" s="28">
        <v>1132021</v>
      </c>
    </row>
    <row r="21" spans="1:7" x14ac:dyDescent="0.15">
      <c r="A21" s="2">
        <f t="shared" si="2"/>
        <v>1</v>
      </c>
      <c r="B21" s="2">
        <f t="shared" si="3"/>
        <v>1</v>
      </c>
      <c r="C21" s="24">
        <v>42005</v>
      </c>
      <c r="D21" s="25" t="str">
        <f t="shared" si="0"/>
        <v>H27</v>
      </c>
      <c r="E21" s="25" t="str">
        <f t="shared" si="1"/>
        <v>2015</v>
      </c>
      <c r="F21" s="28">
        <v>6333</v>
      </c>
      <c r="G21" s="28">
        <v>1147399</v>
      </c>
    </row>
    <row r="22" spans="1:7" x14ac:dyDescent="0.15">
      <c r="A22" s="2" t="str">
        <f t="shared" si="2"/>
        <v/>
      </c>
      <c r="B22" s="2" t="str">
        <f t="shared" si="3"/>
        <v/>
      </c>
      <c r="C22" s="24">
        <v>42370</v>
      </c>
      <c r="D22" s="25" t="str">
        <f t="shared" si="0"/>
        <v xml:space="preserve"> </v>
      </c>
      <c r="E22" s="25" t="str">
        <f t="shared" si="1"/>
        <v>16</v>
      </c>
      <c r="F22" s="28">
        <v>6704</v>
      </c>
      <c r="G22" s="28">
        <v>1214427</v>
      </c>
    </row>
    <row r="23" spans="1:7" x14ac:dyDescent="0.15">
      <c r="A23" s="2" t="str">
        <f t="shared" si="2"/>
        <v/>
      </c>
      <c r="B23" s="2" t="str">
        <f t="shared" si="3"/>
        <v/>
      </c>
      <c r="C23" s="24">
        <v>42736</v>
      </c>
      <c r="D23" s="25" t="str">
        <f t="shared" si="0"/>
        <v xml:space="preserve"> </v>
      </c>
      <c r="E23" s="25" t="str">
        <f t="shared" si="1"/>
        <v>17</v>
      </c>
      <c r="F23" s="28">
        <v>6731</v>
      </c>
      <c r="G23" s="28">
        <v>1143670</v>
      </c>
    </row>
    <row r="24" spans="1:7" x14ac:dyDescent="0.15">
      <c r="A24" s="2" t="str">
        <f t="shared" si="2"/>
        <v/>
      </c>
      <c r="B24" s="2" t="str">
        <f t="shared" si="3"/>
        <v/>
      </c>
      <c r="C24" s="24">
        <v>43101</v>
      </c>
      <c r="D24" s="25" t="str">
        <f t="shared" si="0"/>
        <v xml:space="preserve"> </v>
      </c>
      <c r="E24" s="25" t="str">
        <f t="shared" si="1"/>
        <v>18</v>
      </c>
      <c r="F24" s="28">
        <v>6994</v>
      </c>
      <c r="G24" s="28">
        <v>1223042</v>
      </c>
    </row>
    <row r="25" spans="1:7" x14ac:dyDescent="0.15">
      <c r="A25" s="2" t="str">
        <f t="shared" si="2"/>
        <v/>
      </c>
      <c r="B25" s="2" t="str">
        <f t="shared" si="3"/>
        <v/>
      </c>
      <c r="C25" s="24">
        <v>43466</v>
      </c>
      <c r="D25" s="25" t="str">
        <f t="shared" si="0"/>
        <v xml:space="preserve"> </v>
      </c>
      <c r="E25" s="25" t="str">
        <f t="shared" si="1"/>
        <v>19</v>
      </c>
      <c r="F25" s="28">
        <v>6699</v>
      </c>
      <c r="G25" s="28">
        <v>1094701</v>
      </c>
    </row>
    <row r="26" spans="1:7" x14ac:dyDescent="0.15">
      <c r="A26" s="2" t="str">
        <f t="shared" si="2"/>
        <v/>
      </c>
      <c r="B26" s="2" t="str">
        <f t="shared" si="3"/>
        <v/>
      </c>
      <c r="C26" s="24">
        <v>43831</v>
      </c>
      <c r="D26" s="25" t="str">
        <f t="shared" si="0"/>
        <v xml:space="preserve"> </v>
      </c>
      <c r="E26" s="25" t="str">
        <f t="shared" si="1"/>
        <v>20</v>
      </c>
      <c r="F26" s="28">
        <v>7374</v>
      </c>
      <c r="G26" s="28">
        <v>1041662</v>
      </c>
    </row>
    <row r="27" spans="1:7" x14ac:dyDescent="0.15">
      <c r="A27" s="2" t="str">
        <f t="shared" si="2"/>
        <v/>
      </c>
      <c r="B27" s="2" t="str">
        <f t="shared" si="3"/>
        <v/>
      </c>
      <c r="C27" s="24">
        <v>44197</v>
      </c>
      <c r="D27" s="25" t="str">
        <f t="shared" si="0"/>
        <v xml:space="preserve"> </v>
      </c>
      <c r="E27" s="25" t="str">
        <f t="shared" si="1"/>
        <v>21</v>
      </c>
      <c r="F27" s="28">
        <v>6280</v>
      </c>
      <c r="G27" s="28">
        <v>961661</v>
      </c>
    </row>
    <row r="28" spans="1:7" x14ac:dyDescent="0.15">
      <c r="A28" s="2" t="str">
        <f t="shared" si="2"/>
        <v/>
      </c>
      <c r="B28" s="2">
        <f t="shared" si="3"/>
        <v>1</v>
      </c>
      <c r="C28" s="24">
        <v>44562</v>
      </c>
      <c r="D28" s="25" t="str">
        <f t="shared" si="0"/>
        <v>R4</v>
      </c>
      <c r="E28" s="25" t="str">
        <f t="shared" si="1"/>
        <v>22</v>
      </c>
      <c r="F28" s="28">
        <v>5678</v>
      </c>
      <c r="G28" s="28">
        <v>898307</v>
      </c>
    </row>
    <row r="29" spans="1:7" x14ac:dyDescent="0.15">
      <c r="A29" s="2" t="str">
        <f t="shared" si="2"/>
        <v/>
      </c>
      <c r="B29" s="2" t="str">
        <f t="shared" si="3"/>
        <v/>
      </c>
    </row>
    <row r="30" spans="1:7" x14ac:dyDescent="0.15">
      <c r="A30" s="2" t="str">
        <f t="shared" si="2"/>
        <v/>
      </c>
      <c r="B30" s="2" t="str">
        <f t="shared" si="3"/>
        <v/>
      </c>
    </row>
    <row r="31" spans="1:7" x14ac:dyDescent="0.15">
      <c r="A31" s="2" t="str">
        <f t="shared" si="2"/>
        <v/>
      </c>
      <c r="B31" s="2" t="str">
        <f t="shared" si="3"/>
        <v/>
      </c>
    </row>
    <row r="32" spans="1:7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si="2"/>
        <v/>
      </c>
      <c r="B74" s="2" t="str">
        <f t="shared" si="3"/>
        <v/>
      </c>
    </row>
    <row r="75" spans="1:2" x14ac:dyDescent="0.15">
      <c r="A75" s="2" t="str">
        <f t="shared" si="2"/>
        <v/>
      </c>
      <c r="B75" s="2" t="str">
        <f t="shared" si="3"/>
        <v/>
      </c>
    </row>
    <row r="76" spans="1:2" x14ac:dyDescent="0.15">
      <c r="A76" s="2" t="str">
        <f t="shared" si="2"/>
        <v/>
      </c>
      <c r="B76" s="2" t="str">
        <f t="shared" si="3"/>
        <v/>
      </c>
    </row>
    <row r="77" spans="1:2" x14ac:dyDescent="0.15">
      <c r="A77" s="2" t="str">
        <f t="shared" si="2"/>
        <v/>
      </c>
      <c r="B77" s="2" t="str">
        <f t="shared" si="3"/>
        <v/>
      </c>
    </row>
    <row r="78" spans="1:2" x14ac:dyDescent="0.15">
      <c r="A78" s="2" t="str">
        <f t="shared" si="2"/>
        <v/>
      </c>
      <c r="B78" s="2" t="str">
        <f t="shared" si="3"/>
        <v/>
      </c>
    </row>
    <row r="79" spans="1:2" x14ac:dyDescent="0.15">
      <c r="A79" s="2" t="str">
        <f t="shared" ref="A79:A114" si="4">IF(C79=EDATE($C$5,0),1,"")</f>
        <v/>
      </c>
      <c r="B79" s="2" t="str">
        <f t="shared" si="3"/>
        <v/>
      </c>
    </row>
    <row r="80" spans="1:2" x14ac:dyDescent="0.15">
      <c r="A80" s="2" t="str">
        <f t="shared" si="4"/>
        <v/>
      </c>
      <c r="B80" s="2" t="str">
        <f t="shared" si="3"/>
        <v/>
      </c>
    </row>
    <row r="81" spans="1:2" x14ac:dyDescent="0.15">
      <c r="A81" s="2" t="str">
        <f t="shared" si="4"/>
        <v/>
      </c>
      <c r="B81" s="2" t="str">
        <f t="shared" ref="B81:B114" si="5">IF(OR(A81=1,C81=$E$5),1,"")</f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  <row r="110" spans="1:2" x14ac:dyDescent="0.15">
      <c r="A110" s="2" t="str">
        <f t="shared" si="4"/>
        <v/>
      </c>
      <c r="B110" s="2" t="str">
        <f t="shared" si="5"/>
        <v/>
      </c>
    </row>
    <row r="111" spans="1:2" x14ac:dyDescent="0.15">
      <c r="A111" s="2" t="str">
        <f t="shared" si="4"/>
        <v/>
      </c>
      <c r="B111" s="2" t="str">
        <f t="shared" si="5"/>
        <v/>
      </c>
    </row>
    <row r="112" spans="1:2" x14ac:dyDescent="0.15">
      <c r="A112" s="2" t="str">
        <f t="shared" si="4"/>
        <v/>
      </c>
      <c r="B112" s="2" t="str">
        <f t="shared" si="5"/>
        <v/>
      </c>
    </row>
    <row r="113" spans="1:2" x14ac:dyDescent="0.15">
      <c r="A113" s="2" t="str">
        <f t="shared" si="4"/>
        <v/>
      </c>
      <c r="B113" s="2" t="str">
        <f t="shared" si="5"/>
        <v/>
      </c>
    </row>
    <row r="114" spans="1:2" x14ac:dyDescent="0.15">
      <c r="A114" s="2" t="str">
        <f t="shared" si="4"/>
        <v/>
      </c>
      <c r="B114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2023-12-28T06:14:06Z</cp:lastPrinted>
  <dcterms:created xsi:type="dcterms:W3CDTF">2023-12-07T05:31:35Z</dcterms:created>
  <dcterms:modified xsi:type="dcterms:W3CDTF">2024-01-11T00:29:24Z</dcterms:modified>
</cp:coreProperties>
</file>