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3_地域別情報\"/>
    </mc:Choice>
  </mc:AlternateContent>
  <xr:revisionPtr revIDLastSave="0" documentId="13_ncr:1_{FD284274-ADAD-40F5-9D90-967F43CB6216}" xr6:coauthVersionLast="36" xr6:coauthVersionMax="47" xr10:uidLastSave="{00000000-0000-0000-0000-000000000000}"/>
  <bookViews>
    <workbookView xWindow="-105" yWindow="-105" windowWidth="38625" windowHeight="21225" xr2:uid="{CCF9C46F-5EBF-4329-B785-038FA2BEA7AC}"/>
  </bookViews>
  <sheets>
    <sheet name="データ" sheetId="6" r:id="rId1"/>
    <sheet name="グラフ1(東青)" sheetId="7" r:id="rId2"/>
    <sheet name="グラフ2(中南)" sheetId="8" r:id="rId3"/>
    <sheet name="グラフ3(三八)" sheetId="9" r:id="rId4"/>
    <sheet name="グラフ4(西北)" sheetId="10" r:id="rId5"/>
    <sheet name="グラフ5(上北)" sheetId="11" r:id="rId6"/>
    <sheet name="グラフ6(下北)" sheetId="12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5" i="6" l="1"/>
  <c r="BE9" i="6"/>
  <c r="BF9" i="6"/>
  <c r="BG9" i="6"/>
  <c r="BE10" i="6"/>
  <c r="BF10" i="6"/>
  <c r="BG10" i="6"/>
  <c r="BE11" i="6"/>
  <c r="BF11" i="6"/>
  <c r="BG11" i="6"/>
  <c r="BE12" i="6"/>
  <c r="BF12" i="6"/>
  <c r="BG12" i="6"/>
  <c r="BE13" i="6"/>
  <c r="BF13" i="6"/>
  <c r="BG13" i="6"/>
  <c r="BE14" i="6"/>
  <c r="BF14" i="6"/>
  <c r="BG14" i="6"/>
  <c r="BE15" i="6"/>
  <c r="BF15" i="6"/>
  <c r="BG15" i="6"/>
  <c r="BD10" i="6"/>
  <c r="BD11" i="6"/>
  <c r="BD12" i="6"/>
  <c r="BD13" i="6"/>
  <c r="BD14" i="6"/>
  <c r="BD15" i="6"/>
  <c r="BD9" i="6"/>
  <c r="AV9" i="6"/>
  <c r="AW9" i="6"/>
  <c r="AX9" i="6"/>
  <c r="AV10" i="6"/>
  <c r="AW10" i="6"/>
  <c r="AX10" i="6"/>
  <c r="AV11" i="6"/>
  <c r="AW11" i="6"/>
  <c r="AX11" i="6"/>
  <c r="AV12" i="6"/>
  <c r="AW12" i="6"/>
  <c r="AX12" i="6"/>
  <c r="AV13" i="6"/>
  <c r="AW13" i="6"/>
  <c r="AX13" i="6"/>
  <c r="AV14" i="6"/>
  <c r="AW14" i="6"/>
  <c r="AX14" i="6"/>
  <c r="AV15" i="6"/>
  <c r="AW15" i="6"/>
  <c r="AX15" i="6"/>
  <c r="AU10" i="6"/>
  <c r="AU11" i="6"/>
  <c r="AU12" i="6"/>
  <c r="AU13" i="6"/>
  <c r="AU14" i="6"/>
  <c r="AU15" i="6"/>
  <c r="AU9" i="6"/>
  <c r="AO15" i="6"/>
  <c r="AM9" i="6"/>
  <c r="AN9" i="6"/>
  <c r="AO9" i="6"/>
  <c r="AM10" i="6"/>
  <c r="AN10" i="6"/>
  <c r="AO10" i="6"/>
  <c r="AM11" i="6"/>
  <c r="AN11" i="6"/>
  <c r="AO11" i="6"/>
  <c r="AM12" i="6"/>
  <c r="AN12" i="6"/>
  <c r="AO12" i="6"/>
  <c r="AM13" i="6"/>
  <c r="AN13" i="6"/>
  <c r="AO13" i="6"/>
  <c r="AM14" i="6"/>
  <c r="AN14" i="6"/>
  <c r="AO14" i="6"/>
  <c r="AM15" i="6"/>
  <c r="AL10" i="6"/>
  <c r="AL11" i="6"/>
  <c r="AL12" i="6"/>
  <c r="AL13" i="6"/>
  <c r="AL14" i="6"/>
  <c r="AL15" i="6"/>
  <c r="AL9" i="6"/>
  <c r="AF14" i="6"/>
  <c r="AD9" i="6"/>
  <c r="AE9" i="6"/>
  <c r="AF9" i="6"/>
  <c r="AD10" i="6"/>
  <c r="AE10" i="6"/>
  <c r="AF10" i="6"/>
  <c r="AD11" i="6"/>
  <c r="AE11" i="6"/>
  <c r="AF11" i="6"/>
  <c r="AD12" i="6"/>
  <c r="AE12" i="6"/>
  <c r="AF12" i="6"/>
  <c r="AD13" i="6"/>
  <c r="AE13" i="6"/>
  <c r="AF13" i="6"/>
  <c r="AD14" i="6"/>
  <c r="AE14" i="6"/>
  <c r="AD15" i="6"/>
  <c r="AE15" i="6"/>
  <c r="AF15" i="6"/>
  <c r="AC15" i="6"/>
  <c r="AC10" i="6"/>
  <c r="AC11" i="6"/>
  <c r="AC12" i="6"/>
  <c r="AC13" i="6"/>
  <c r="AC14" i="6"/>
  <c r="AC9" i="6"/>
  <c r="U9" i="6" l="1"/>
  <c r="V9" i="6"/>
  <c r="W9" i="6"/>
  <c r="U10" i="6"/>
  <c r="V10" i="6"/>
  <c r="W10" i="6"/>
  <c r="U11" i="6"/>
  <c r="V11" i="6"/>
  <c r="W11" i="6"/>
  <c r="U12" i="6"/>
  <c r="V12" i="6"/>
  <c r="W12" i="6"/>
  <c r="U13" i="6"/>
  <c r="V13" i="6"/>
  <c r="W13" i="6"/>
  <c r="U14" i="6"/>
  <c r="V14" i="6"/>
  <c r="W14" i="6"/>
  <c r="U15" i="6"/>
  <c r="V15" i="6"/>
  <c r="W15" i="6"/>
  <c r="T10" i="6"/>
  <c r="T11" i="6"/>
  <c r="T12" i="6"/>
  <c r="T13" i="6"/>
  <c r="T14" i="6"/>
  <c r="T15" i="6"/>
  <c r="T9" i="6"/>
  <c r="K10" i="6"/>
  <c r="L10" i="6"/>
  <c r="M10" i="6"/>
  <c r="N10" i="6"/>
  <c r="K11" i="6"/>
  <c r="L11" i="6"/>
  <c r="M11" i="6"/>
  <c r="N11" i="6"/>
  <c r="K12" i="6"/>
  <c r="L12" i="6"/>
  <c r="M12" i="6"/>
  <c r="N12" i="6"/>
  <c r="K13" i="6"/>
  <c r="L13" i="6"/>
  <c r="M13" i="6"/>
  <c r="N13" i="6"/>
  <c r="K14" i="6"/>
  <c r="L14" i="6"/>
  <c r="M14" i="6"/>
  <c r="N14" i="6"/>
  <c r="K15" i="6"/>
  <c r="L15" i="6"/>
  <c r="M15" i="6"/>
  <c r="N15" i="6"/>
  <c r="N9" i="6"/>
  <c r="L9" i="6"/>
  <c r="M9" i="6"/>
  <c r="K9" i="6"/>
  <c r="E13" i="6"/>
  <c r="E5" i="6"/>
  <c r="B36" i="6" s="1"/>
  <c r="B6" i="6"/>
  <c r="A9" i="6"/>
  <c r="E9" i="6" s="1"/>
  <c r="B9" i="6"/>
  <c r="A10" i="6"/>
  <c r="E10" i="6" s="1"/>
  <c r="B10" i="6"/>
  <c r="D10" i="6" s="1"/>
  <c r="A11" i="6"/>
  <c r="A12" i="6"/>
  <c r="A13" i="6"/>
  <c r="B13" i="6" s="1"/>
  <c r="D13" i="6" s="1"/>
  <c r="A14" i="6"/>
  <c r="B14" i="6" s="1"/>
  <c r="A15" i="6"/>
  <c r="A16" i="6"/>
  <c r="A17" i="6"/>
  <c r="A18" i="6"/>
  <c r="A19" i="6"/>
  <c r="A20" i="6"/>
  <c r="A21" i="6"/>
  <c r="B21" i="6" s="1"/>
  <c r="A22" i="6"/>
  <c r="B22" i="6" s="1"/>
  <c r="A23" i="6"/>
  <c r="A24" i="6"/>
  <c r="A25" i="6"/>
  <c r="A26" i="6"/>
  <c r="A27" i="6"/>
  <c r="A28" i="6"/>
  <c r="A29" i="6"/>
  <c r="B29" i="6" s="1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B66" i="6" s="1"/>
  <c r="A67" i="6"/>
  <c r="A68" i="6"/>
  <c r="A69" i="6"/>
  <c r="A70" i="6"/>
  <c r="A71" i="6"/>
  <c r="A72" i="6"/>
  <c r="A73" i="6"/>
  <c r="B73" i="6" s="1"/>
  <c r="A74" i="6"/>
  <c r="A75" i="6"/>
  <c r="A76" i="6"/>
  <c r="A77" i="6"/>
  <c r="A78" i="6"/>
  <c r="A79" i="6"/>
  <c r="A80" i="6"/>
  <c r="B80" i="6"/>
  <c r="A81" i="6"/>
  <c r="A82" i="6"/>
  <c r="A83" i="6"/>
  <c r="A84" i="6"/>
  <c r="A85" i="6"/>
  <c r="A86" i="6"/>
  <c r="A87" i="6"/>
  <c r="B87" i="6" s="1"/>
  <c r="A88" i="6"/>
  <c r="A89" i="6"/>
  <c r="A90" i="6"/>
  <c r="A91" i="6"/>
  <c r="A92" i="6"/>
  <c r="A93" i="6"/>
  <c r="A94" i="6"/>
  <c r="A95" i="6"/>
  <c r="B95" i="6" s="1"/>
  <c r="A96" i="6"/>
  <c r="A97" i="6"/>
  <c r="A98" i="6"/>
  <c r="A99" i="6"/>
  <c r="A100" i="6"/>
  <c r="A101" i="6"/>
  <c r="A102" i="6"/>
  <c r="B102" i="6" s="1"/>
  <c r="A103" i="6"/>
  <c r="B103" i="6" s="1"/>
  <c r="A104" i="6"/>
  <c r="A105" i="6"/>
  <c r="A106" i="6"/>
  <c r="A107" i="6"/>
  <c r="A108" i="6"/>
  <c r="A109" i="6"/>
  <c r="B109" i="6" s="1"/>
  <c r="B28" i="6" l="1"/>
  <c r="B51" i="6"/>
  <c r="B43" i="6"/>
  <c r="B35" i="6"/>
  <c r="B58" i="6"/>
  <c r="B50" i="6"/>
  <c r="B42" i="6"/>
  <c r="E15" i="6"/>
  <c r="B65" i="6"/>
  <c r="B57" i="6"/>
  <c r="E14" i="6"/>
  <c r="D14" i="6"/>
  <c r="B72" i="6"/>
  <c r="E12" i="6"/>
  <c r="B94" i="6"/>
  <c r="E11" i="6"/>
  <c r="B93" i="6"/>
  <c r="B71" i="6"/>
  <c r="B56" i="6"/>
  <c r="B41" i="6"/>
  <c r="B12" i="6"/>
  <c r="D12" i="6" s="1"/>
  <c r="B108" i="6"/>
  <c r="B92" i="6"/>
  <c r="B70" i="6"/>
  <c r="B48" i="6"/>
  <c r="B33" i="6"/>
  <c r="B19" i="6"/>
  <c r="B107" i="6"/>
  <c r="B91" i="6"/>
  <c r="B77" i="6"/>
  <c r="B62" i="6"/>
  <c r="B47" i="6"/>
  <c r="B25" i="6"/>
  <c r="B98" i="6"/>
  <c r="B83" i="6"/>
  <c r="B68" i="6"/>
  <c r="B54" i="6"/>
  <c r="B38" i="6"/>
  <c r="B105" i="6"/>
  <c r="B97" i="6"/>
  <c r="B89" i="6"/>
  <c r="B82" i="6"/>
  <c r="B75" i="6"/>
  <c r="B60" i="6"/>
  <c r="B53" i="6"/>
  <c r="B45" i="6"/>
  <c r="B37" i="6"/>
  <c r="B31" i="6"/>
  <c r="B101" i="6"/>
  <c r="B86" i="6"/>
  <c r="B79" i="6"/>
  <c r="B64" i="6"/>
  <c r="B49" i="6"/>
  <c r="B34" i="6"/>
  <c r="B27" i="6"/>
  <c r="B20" i="6"/>
  <c r="B100" i="6"/>
  <c r="B85" i="6"/>
  <c r="B78" i="6"/>
  <c r="B63" i="6"/>
  <c r="B40" i="6"/>
  <c r="B26" i="6"/>
  <c r="B11" i="6"/>
  <c r="D11" i="6" s="1"/>
  <c r="B99" i="6"/>
  <c r="B84" i="6"/>
  <c r="B69" i="6"/>
  <c r="B55" i="6"/>
  <c r="B39" i="6"/>
  <c r="B32" i="6"/>
  <c r="B106" i="6"/>
  <c r="B90" i="6"/>
  <c r="B76" i="6"/>
  <c r="B61" i="6"/>
  <c r="B46" i="6"/>
  <c r="B24" i="6"/>
  <c r="B104" i="6"/>
  <c r="B96" i="6"/>
  <c r="B88" i="6"/>
  <c r="B81" i="6"/>
  <c r="B74" i="6"/>
  <c r="B67" i="6"/>
  <c r="B59" i="6"/>
  <c r="B52" i="6"/>
  <c r="B44" i="6"/>
  <c r="B30" i="6"/>
  <c r="B23" i="6"/>
  <c r="B18" i="6"/>
  <c r="B17" i="6"/>
  <c r="D9" i="6"/>
  <c r="B16" i="6"/>
  <c r="B15" i="6"/>
  <c r="D15" i="6" s="1"/>
</calcChain>
</file>

<file path=xl/sharedStrings.xml><?xml version="1.0" encoding="utf-8"?>
<sst xmlns="http://schemas.openxmlformats.org/spreadsheetml/2006/main" count="67" uniqueCount="67">
  <si>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</si>
  <si>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</si>
  <si>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</si>
  <si>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</si>
  <si>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</si>
  <si>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</si>
  <si>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</si>
  <si>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</si>
  <si>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</si>
  <si>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</si>
  <si>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</si>
  <si>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【グラフシートにデータが反映されます】</t>
    <rPh sb="12" eb="14">
      <t>ハンエイ</t>
    </rPh>
    <phoneticPr fontId="4"/>
  </si>
  <si>
    <t>東青_0-14歳</t>
    <rPh sb="0" eb="2">
      <t>トウセイ</t>
    </rPh>
    <rPh sb="7" eb="8">
      <t>サイ</t>
    </rPh>
    <phoneticPr fontId="1"/>
  </si>
  <si>
    <t>東青_総人口</t>
    <rPh sb="0" eb="2">
      <t>トウセイ</t>
    </rPh>
    <rPh sb="3" eb="6">
      <t>ソウジンコウ</t>
    </rPh>
    <phoneticPr fontId="1"/>
  </si>
  <si>
    <t>東青_15-64歳</t>
    <rPh sb="0" eb="2">
      <t>トウセイ</t>
    </rPh>
    <rPh sb="8" eb="9">
      <t>サイ</t>
    </rPh>
    <phoneticPr fontId="1"/>
  </si>
  <si>
    <t>東青_75歳以上</t>
    <rPh sb="0" eb="2">
      <t>トウセイ</t>
    </rPh>
    <rPh sb="5" eb="8">
      <t>サイイジョウ</t>
    </rPh>
    <phoneticPr fontId="1"/>
  </si>
  <si>
    <t>東青_65-74歳</t>
    <rPh sb="0" eb="2">
      <t>トウセイ</t>
    </rPh>
    <rPh sb="8" eb="9">
      <t>サイ</t>
    </rPh>
    <phoneticPr fontId="1"/>
  </si>
  <si>
    <t>東青_0-14歳割合</t>
    <rPh sb="0" eb="2">
      <t>トウセイ</t>
    </rPh>
    <rPh sb="7" eb="8">
      <t>サイ</t>
    </rPh>
    <rPh sb="8" eb="10">
      <t>ワリアイ</t>
    </rPh>
    <phoneticPr fontId="1"/>
  </si>
  <si>
    <t>東青_15-64歳割合</t>
    <rPh sb="0" eb="2">
      <t>トウセイ</t>
    </rPh>
    <rPh sb="8" eb="9">
      <t>サイ</t>
    </rPh>
    <rPh sb="9" eb="11">
      <t>ワリアイ</t>
    </rPh>
    <phoneticPr fontId="1"/>
  </si>
  <si>
    <t>東青_65-74歳割合</t>
    <rPh sb="0" eb="2">
      <t>トウセイ</t>
    </rPh>
    <rPh sb="8" eb="9">
      <t>サイ</t>
    </rPh>
    <rPh sb="9" eb="11">
      <t>ワリアイ</t>
    </rPh>
    <phoneticPr fontId="1"/>
  </si>
  <si>
    <t>東青_75歳以上割合</t>
    <rPh sb="0" eb="2">
      <t>トウセイ</t>
    </rPh>
    <rPh sb="5" eb="8">
      <t>サイイジョウ</t>
    </rPh>
    <rPh sb="8" eb="10">
      <t>ワリアイ</t>
    </rPh>
    <phoneticPr fontId="1"/>
  </si>
  <si>
    <t>中南_総人口</t>
    <rPh sb="3" eb="6">
      <t>ソウジンコウ</t>
    </rPh>
    <phoneticPr fontId="1"/>
  </si>
  <si>
    <t>中南_0-14歳</t>
    <rPh sb="7" eb="8">
      <t>サイ</t>
    </rPh>
    <phoneticPr fontId="1"/>
  </si>
  <si>
    <t>中南_15-64歳</t>
    <rPh sb="8" eb="9">
      <t>サイ</t>
    </rPh>
    <phoneticPr fontId="1"/>
  </si>
  <si>
    <t>中南_65-74歳</t>
    <rPh sb="8" eb="9">
      <t>サイ</t>
    </rPh>
    <phoneticPr fontId="1"/>
  </si>
  <si>
    <t>中南_75歳以上</t>
    <rPh sb="5" eb="8">
      <t>サイイジョウ</t>
    </rPh>
    <phoneticPr fontId="1"/>
  </si>
  <si>
    <t>中南_0-14歳割合</t>
    <rPh sb="7" eb="8">
      <t>サイ</t>
    </rPh>
    <rPh sb="8" eb="10">
      <t>ワリアイ</t>
    </rPh>
    <phoneticPr fontId="1"/>
  </si>
  <si>
    <t>中南_15-64歳割合</t>
    <rPh sb="8" eb="9">
      <t>サイ</t>
    </rPh>
    <rPh sb="9" eb="11">
      <t>ワリアイ</t>
    </rPh>
    <phoneticPr fontId="1"/>
  </si>
  <si>
    <t>中南_65-74歳割合</t>
    <rPh sb="8" eb="9">
      <t>サイ</t>
    </rPh>
    <rPh sb="9" eb="11">
      <t>ワリアイ</t>
    </rPh>
    <phoneticPr fontId="1"/>
  </si>
  <si>
    <t>中南_75歳以上割合</t>
    <rPh sb="5" eb="8">
      <t>サイイジョウ</t>
    </rPh>
    <rPh sb="8" eb="10">
      <t>ワリアイ</t>
    </rPh>
    <phoneticPr fontId="1"/>
  </si>
  <si>
    <t>三八_総人口</t>
    <rPh sb="3" eb="6">
      <t>ソウジンコウ</t>
    </rPh>
    <phoneticPr fontId="1"/>
  </si>
  <si>
    <t>三八_0-14歳</t>
    <rPh sb="7" eb="8">
      <t>サイ</t>
    </rPh>
    <phoneticPr fontId="1"/>
  </si>
  <si>
    <t>三八_15-64歳</t>
    <rPh sb="8" eb="9">
      <t>サイ</t>
    </rPh>
    <phoneticPr fontId="1"/>
  </si>
  <si>
    <t>三八_65-74歳</t>
    <rPh sb="8" eb="9">
      <t>サイ</t>
    </rPh>
    <phoneticPr fontId="1"/>
  </si>
  <si>
    <t>三八_75歳以上</t>
    <rPh sb="5" eb="8">
      <t>サイイジョウ</t>
    </rPh>
    <phoneticPr fontId="1"/>
  </si>
  <si>
    <t>三八_0-14歳割合</t>
    <rPh sb="7" eb="8">
      <t>サイ</t>
    </rPh>
    <rPh sb="8" eb="10">
      <t>ワリアイ</t>
    </rPh>
    <phoneticPr fontId="1"/>
  </si>
  <si>
    <t>三八_15-64歳割合</t>
    <rPh sb="8" eb="9">
      <t>サイ</t>
    </rPh>
    <rPh sb="9" eb="11">
      <t>ワリアイ</t>
    </rPh>
    <phoneticPr fontId="1"/>
  </si>
  <si>
    <t>三八_65-74歳割合</t>
    <rPh sb="8" eb="9">
      <t>サイ</t>
    </rPh>
    <rPh sb="9" eb="11">
      <t>ワリアイ</t>
    </rPh>
    <phoneticPr fontId="1"/>
  </si>
  <si>
    <t>三八_75歳以上割合</t>
    <rPh sb="5" eb="8">
      <t>サイイジョウ</t>
    </rPh>
    <rPh sb="8" eb="10">
      <t>ワリアイ</t>
    </rPh>
    <phoneticPr fontId="1"/>
  </si>
  <si>
    <t>地域別将来推計人口（資料：国立社会保障・人口問題研究所「日本の地域別将来推計人口(令和5(2023)年推計)」）（単位：人、％）</t>
    <rPh sb="0" eb="2">
      <t>チイキ</t>
    </rPh>
    <rPh sb="2" eb="3">
      <t>ベツ</t>
    </rPh>
    <rPh sb="3" eb="5">
      <t>ショウライ</t>
    </rPh>
    <rPh sb="5" eb="7">
      <t>スイケイ</t>
    </rPh>
    <rPh sb="7" eb="9">
      <t>ジンコウ</t>
    </rPh>
    <rPh sb="10" eb="12">
      <t>シリョウ</t>
    </rPh>
    <rPh sb="57" eb="59">
      <t>タンイ</t>
    </rPh>
    <rPh sb="60" eb="61">
      <t>ニン</t>
    </rPh>
    <phoneticPr fontId="4"/>
  </si>
  <si>
    <t>西北_総人口</t>
    <rPh sb="3" eb="6">
      <t>ソウジンコウ</t>
    </rPh>
    <phoneticPr fontId="1"/>
  </si>
  <si>
    <t>西北_0-14歳</t>
    <rPh sb="7" eb="8">
      <t>サイ</t>
    </rPh>
    <phoneticPr fontId="1"/>
  </si>
  <si>
    <t>西北_15-64歳</t>
    <rPh sb="8" eb="9">
      <t>サイ</t>
    </rPh>
    <phoneticPr fontId="1"/>
  </si>
  <si>
    <t>西北_65-74歳</t>
    <rPh sb="8" eb="9">
      <t>サイ</t>
    </rPh>
    <phoneticPr fontId="1"/>
  </si>
  <si>
    <t>西北_75歳以上</t>
    <rPh sb="5" eb="8">
      <t>サイイジョウ</t>
    </rPh>
    <phoneticPr fontId="1"/>
  </si>
  <si>
    <t>西北_0-14歳割合</t>
    <rPh sb="7" eb="8">
      <t>サイ</t>
    </rPh>
    <rPh sb="8" eb="10">
      <t>ワリアイ</t>
    </rPh>
    <phoneticPr fontId="1"/>
  </si>
  <si>
    <t>西北_15-64歳割合</t>
    <rPh sb="8" eb="9">
      <t>サイ</t>
    </rPh>
    <rPh sb="9" eb="11">
      <t>ワリアイ</t>
    </rPh>
    <phoneticPr fontId="1"/>
  </si>
  <si>
    <t>西北_65-74歳割合</t>
    <rPh sb="8" eb="9">
      <t>サイ</t>
    </rPh>
    <rPh sb="9" eb="11">
      <t>ワリアイ</t>
    </rPh>
    <phoneticPr fontId="1"/>
  </si>
  <si>
    <t>西北_75歳以上割合</t>
    <rPh sb="5" eb="8">
      <t>サイイジョウ</t>
    </rPh>
    <rPh sb="8" eb="10">
      <t>ワリアイ</t>
    </rPh>
    <phoneticPr fontId="1"/>
  </si>
  <si>
    <t>上北_総人口</t>
    <rPh sb="3" eb="6">
      <t>ソウジンコウ</t>
    </rPh>
    <phoneticPr fontId="1"/>
  </si>
  <si>
    <t>上北_0-14歳</t>
    <rPh sb="7" eb="8">
      <t>サイ</t>
    </rPh>
    <phoneticPr fontId="1"/>
  </si>
  <si>
    <t>上北_15-64歳</t>
    <rPh sb="8" eb="9">
      <t>サイ</t>
    </rPh>
    <phoneticPr fontId="1"/>
  </si>
  <si>
    <t>上北_65-74歳</t>
    <rPh sb="8" eb="9">
      <t>サイ</t>
    </rPh>
    <phoneticPr fontId="1"/>
  </si>
  <si>
    <t>上北_75歳以上</t>
    <rPh sb="5" eb="8">
      <t>サイイジョウ</t>
    </rPh>
    <phoneticPr fontId="1"/>
  </si>
  <si>
    <t>上北_0-14歳割合</t>
    <rPh sb="7" eb="8">
      <t>サイ</t>
    </rPh>
    <rPh sb="8" eb="10">
      <t>ワリアイ</t>
    </rPh>
    <phoneticPr fontId="1"/>
  </si>
  <si>
    <t>上北_15-64歳割合</t>
    <rPh sb="8" eb="9">
      <t>サイ</t>
    </rPh>
    <rPh sb="9" eb="11">
      <t>ワリアイ</t>
    </rPh>
    <phoneticPr fontId="1"/>
  </si>
  <si>
    <t>上北_65-74歳割合</t>
    <rPh sb="8" eb="9">
      <t>サイ</t>
    </rPh>
    <rPh sb="9" eb="11">
      <t>ワリアイ</t>
    </rPh>
    <phoneticPr fontId="1"/>
  </si>
  <si>
    <t>上北_75歳以上割合</t>
    <rPh sb="5" eb="8">
      <t>サイイジョウ</t>
    </rPh>
    <rPh sb="8" eb="10">
      <t>ワリアイ</t>
    </rPh>
    <phoneticPr fontId="1"/>
  </si>
  <si>
    <t>下北_総人口</t>
    <rPh sb="3" eb="6">
      <t>ソウジンコウ</t>
    </rPh>
    <phoneticPr fontId="1"/>
  </si>
  <si>
    <t>下北_0-14歳</t>
    <rPh sb="7" eb="8">
      <t>サイ</t>
    </rPh>
    <phoneticPr fontId="1"/>
  </si>
  <si>
    <t>下北_15-64歳</t>
    <rPh sb="8" eb="9">
      <t>サイ</t>
    </rPh>
    <phoneticPr fontId="1"/>
  </si>
  <si>
    <t>下北_65-74歳</t>
    <rPh sb="8" eb="9">
      <t>サイ</t>
    </rPh>
    <phoneticPr fontId="1"/>
  </si>
  <si>
    <t>下北_75歳以上</t>
    <rPh sb="5" eb="8">
      <t>サイイジョウ</t>
    </rPh>
    <phoneticPr fontId="1"/>
  </si>
  <si>
    <t>下北_0-14歳割合</t>
    <rPh sb="7" eb="8">
      <t>サイ</t>
    </rPh>
    <rPh sb="8" eb="10">
      <t>ワリアイ</t>
    </rPh>
    <phoneticPr fontId="1"/>
  </si>
  <si>
    <t>下北_15-64歳割合</t>
    <rPh sb="8" eb="9">
      <t>サイ</t>
    </rPh>
    <rPh sb="9" eb="11">
      <t>ワリアイ</t>
    </rPh>
    <phoneticPr fontId="1"/>
  </si>
  <si>
    <t>下北_65-74歳割合</t>
    <rPh sb="8" eb="9">
      <t>サイ</t>
    </rPh>
    <rPh sb="9" eb="11">
      <t>ワリアイ</t>
    </rPh>
    <phoneticPr fontId="1"/>
  </si>
  <si>
    <t>下北_75歳以上割合</t>
    <rPh sb="5" eb="8">
      <t>サイイジョウ</t>
    </rPh>
    <rPh sb="8" eb="10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</si>
</sst>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#,##0_ "/>
    <numFmt numFmtId="178" formatCode="yyyy"/>
    <numFmt numFmtId="179" formatCode="#,##0_);[Red]\(#,##0\)"/>
    <numFmt numFmtId="180" formatCode="#,##0.0_);[Red]\(#,##0.0\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0" borderId="6" xfId="0" applyFont="1" applyBorder="1">
      <alignment vertical="center"/>
    </xf>
    <xf numFmtId="0" fontId="6" fillId="0" borderId="4" xfId="0" applyFont="1" applyBorder="1">
      <alignment vertical="center"/>
    </xf>
    <xf numFmtId="38" fontId="5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0" fontId="9" fillId="2" borderId="0" xfId="0" applyFont="1" applyFill="1" applyAlignment="1"/>
    <xf numFmtId="179" fontId="5" fillId="0" borderId="0" xfId="1" applyNumberFormat="1" applyFont="1">
      <alignment vertical="center"/>
    </xf>
    <xf numFmtId="0" fontId="5" fillId="2" borderId="0" xfId="0" applyFont="1" applyFill="1">
      <alignment vertical="center"/>
    </xf>
    <xf numFmtId="0" fontId="5" fillId="0" borderId="8" xfId="0" applyFont="1" applyBorder="1">
      <alignment vertical="center"/>
    </xf>
    <xf numFmtId="179" fontId="5" fillId="0" borderId="8" xfId="0" applyNumberFormat="1" applyFont="1" applyBorder="1">
      <alignment vertical="center"/>
    </xf>
    <xf numFmtId="179" fontId="5" fillId="0" borderId="1" xfId="0" applyNumberFormat="1" applyFont="1" applyBorder="1">
      <alignment vertical="center"/>
    </xf>
    <xf numFmtId="17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79" fontId="5" fillId="0" borderId="0" xfId="0" applyNumberFormat="1" applyFont="1">
      <alignment vertical="center"/>
    </xf>
    <xf numFmtId="179" fontId="5" fillId="0" borderId="7" xfId="0" applyNumberFormat="1" applyFont="1" applyBorder="1">
      <alignment vertical="center"/>
    </xf>
    <xf numFmtId="38" fontId="5" fillId="0" borderId="0" xfId="1" applyFont="1" applyFill="1">
      <alignment vertical="center"/>
    </xf>
    <xf numFmtId="14" fontId="5" fillId="3" borderId="5" xfId="0" applyNumberFormat="1" applyFont="1" applyFill="1" applyBorder="1">
      <alignment vertical="center"/>
    </xf>
    <xf numFmtId="0" fontId="5" fillId="0" borderId="3" xfId="0" applyFont="1" applyBorder="1">
      <alignment vertical="center"/>
    </xf>
    <xf numFmtId="178" fontId="5" fillId="0" borderId="3" xfId="0" applyNumberFormat="1" applyFont="1" applyBorder="1" applyAlignment="1">
      <alignment horizontal="center" vertical="center"/>
    </xf>
    <xf numFmtId="179" fontId="5" fillId="0" borderId="3" xfId="0" applyNumberFormat="1" applyFont="1" applyBorder="1">
      <alignment vertical="center"/>
    </xf>
    <xf numFmtId="179" fontId="5" fillId="0" borderId="2" xfId="0" applyNumberFormat="1" applyFont="1" applyBorder="1">
      <alignment vertical="center"/>
    </xf>
    <xf numFmtId="178" fontId="5" fillId="2" borderId="0" xfId="0" applyNumberFormat="1" applyFont="1" applyFill="1">
      <alignment vertical="center"/>
    </xf>
    <xf numFmtId="177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9" fontId="5" fillId="0" borderId="0" xfId="0" applyNumberFormat="1" applyFont="1" applyAlignment="1">
      <alignment vertical="center" wrapText="1"/>
    </xf>
    <xf numFmtId="178" fontId="5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180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FF2F2F"/>
      <color rgb="FFFE7F00"/>
      <color rgb="FF008000"/>
      <color rgb="FF259794"/>
      <color rgb="FF99FF99"/>
      <color rgb="FFFFCC99"/>
      <color rgb="FF66FFFF"/>
      <color rgb="FFFF9999"/>
      <color rgb="FF2CAE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将来推計人口の推移（東青地域）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0-14歳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データ!$G$9:$G$15</c:f>
              <c:numCache>
                <c:formatCode>#,##0_);[Red]\(#,##0\)</c:formatCode>
                <c:ptCount val="7"/>
                <c:pt idx="0">
                  <c:v>30609</c:v>
                </c:pt>
                <c:pt idx="1">
                  <c:v>25711</c:v>
                </c:pt>
                <c:pt idx="2">
                  <c:v>21541</c:v>
                </c:pt>
                <c:pt idx="3">
                  <c:v>18426</c:v>
                </c:pt>
                <c:pt idx="4">
                  <c:v>16628</c:v>
                </c:pt>
                <c:pt idx="5">
                  <c:v>14938</c:v>
                </c:pt>
                <c:pt idx="6">
                  <c:v>13088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41-4B6C-BF01-EEC37E9C0E7D}"/>
            </c:ext>
          </c:extLst>
        </c:ser>
        <c:ser>
          <c:idx val="1"/>
          <c:order val="1"/>
          <c:tx>
            <c:v>15-64歳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データ!$H$9:$H$15</c:f>
              <c:numCache>
                <c:formatCode>#,##0_);[Red]\(#,##0\)</c:formatCode>
                <c:ptCount val="7"/>
                <c:pt idx="0">
                  <c:v>167763</c:v>
                </c:pt>
                <c:pt idx="1">
                  <c:v>153163</c:v>
                </c:pt>
                <c:pt idx="2">
                  <c:v>138949</c:v>
                </c:pt>
                <c:pt idx="3">
                  <c:v>124443</c:v>
                </c:pt>
                <c:pt idx="4">
                  <c:v>107462</c:v>
                </c:pt>
                <c:pt idx="5">
                  <c:v>92727</c:v>
                </c:pt>
                <c:pt idx="6">
                  <c:v>81059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41-4B6C-BF01-EEC37E9C0E7D}"/>
            </c:ext>
          </c:extLst>
        </c:ser>
        <c:ser>
          <c:idx val="2"/>
          <c:order val="2"/>
          <c:tx>
            <c:v>65-74歳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データ!$I$9:$I$15</c:f>
              <c:numCache>
                <c:formatCode>#,##0_);[Red]\(#,##0\)</c:formatCode>
                <c:ptCount val="7"/>
                <c:pt idx="0">
                  <c:v>48921</c:v>
                </c:pt>
                <c:pt idx="1">
                  <c:v>43401</c:v>
                </c:pt>
                <c:pt idx="2">
                  <c:v>39505</c:v>
                </c:pt>
                <c:pt idx="3">
                  <c:v>37588</c:v>
                </c:pt>
                <c:pt idx="4">
                  <c:v>38147</c:v>
                </c:pt>
                <c:pt idx="5">
                  <c:v>37061</c:v>
                </c:pt>
                <c:pt idx="6">
                  <c:v>31811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41-4B6C-BF01-EEC37E9C0E7D}"/>
            </c:ext>
          </c:extLst>
        </c:ser>
        <c:ser>
          <c:idx val="3"/>
          <c:order val="3"/>
          <c:tx>
            <c:v>75歳以上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データ!$J$9:$J$15</c:f>
              <c:numCache>
                <c:formatCode>#,##0_);[Red]\(#,##0\)</c:formatCode>
                <c:ptCount val="7"/>
                <c:pt idx="0">
                  <c:v>48300</c:v>
                </c:pt>
                <c:pt idx="1">
                  <c:v>55693</c:v>
                </c:pt>
                <c:pt idx="2">
                  <c:v>59070</c:v>
                </c:pt>
                <c:pt idx="3">
                  <c:v>59352</c:v>
                </c:pt>
                <c:pt idx="4">
                  <c:v>58090</c:v>
                </c:pt>
                <c:pt idx="5">
                  <c:v>56276</c:v>
                </c:pt>
                <c:pt idx="6">
                  <c:v>56312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41-4B6C-BF01-EEC37E9C0E7D}"/>
            </c:ext>
          </c:extLst>
        </c:ser>
        <c:ser>
          <c:idx val="8"/>
          <c:order val="8"/>
          <c:tx>
            <c:v>総人口</c:v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データ!$F$9:$F$15</c:f>
              <c:numCache>
                <c:formatCode>#,##0_);[Red]\(#,##0\)</c:formatCode>
                <c:ptCount val="7"/>
                <c:pt idx="0">
                  <c:v>295593</c:v>
                </c:pt>
                <c:pt idx="1">
                  <c:v>277968</c:v>
                </c:pt>
                <c:pt idx="2">
                  <c:v>259065</c:v>
                </c:pt>
                <c:pt idx="3">
                  <c:v>239809</c:v>
                </c:pt>
                <c:pt idx="4">
                  <c:v>220327</c:v>
                </c:pt>
                <c:pt idx="5">
                  <c:v>201002</c:v>
                </c:pt>
                <c:pt idx="6">
                  <c:v>182270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41-4B6C-BF01-EEC37E9C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7513976"/>
        <c:axId val="607510696"/>
      </c:barChart>
      <c:lineChart>
        <c:grouping val="standard"/>
        <c:varyColors val="0"/>
        <c:ser>
          <c:idx val="4"/>
          <c:order val="4"/>
          <c:tx>
            <c:v>0-14歳割合(右目盛)</c:v>
          </c:tx>
          <c:spPr>
            <a:ln w="28575" cap="rnd">
              <a:solidFill>
                <a:srgbClr val="FF2F2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2F2F"/>
              </a:solidFill>
              <a:ln w="9525">
                <a:solidFill>
                  <a:srgbClr val="FF2F2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データ!$K$9:$K$15</c:f>
              <c:numCache>
                <c:formatCode>#,##0.0_);[Red]\(#,##0.0\)</c:formatCode>
                <c:ptCount val="7"/>
                <c:pt idx="0">
                  <c:v>10.35511666379109</c:v>
                </c:pt>
                <c:pt idx="1">
                  <c:v>9.2496258562136653</c:v>
                </c:pt>
                <c:pt idx="2">
                  <c:v>8.3149016656051558</c:v>
                </c:pt>
                <c:pt idx="3">
                  <c:v>7.6836148768394841</c:v>
                </c:pt>
                <c:pt idx="4">
                  <c:v>7.5469642849038028</c:v>
                </c:pt>
                <c:pt idx="5">
                  <c:v>7.4317668480910637</c:v>
                </c:pt>
                <c:pt idx="6">
                  <c:v>7.1805563175508862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41-4B6C-BF01-EEC37E9C0E7D}"/>
            </c:ext>
          </c:extLst>
        </c:ser>
        <c:ser>
          <c:idx val="5"/>
          <c:order val="5"/>
          <c:tx>
            <c:v>15-64歳割合(右目盛)</c:v>
          </c:tx>
          <c:spPr>
            <a:ln w="28575" cap="rnd">
              <a:solidFill>
                <a:srgbClr val="25979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59794"/>
              </a:solidFill>
              <a:ln w="9525">
                <a:solidFill>
                  <a:srgbClr val="25979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113116801093806E-2"/>
                  <c:y val="-2.85805007033014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41-4B6C-BF01-EEC37E9C0E7D}"/>
                </c:ext>
              </c:extLst>
            </c:dLbl>
            <c:dLbl>
              <c:idx val="1"/>
              <c:layout>
                <c:manualLayout>
                  <c:x val="-3.2476079732258273E-2"/>
                  <c:y val="-2.64943327687538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941-4B6C-BF01-EEC37E9C0E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259794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データ!$L$9:$L$15</c:f>
              <c:numCache>
                <c:formatCode>#,##0.0_);[Red]\(#,##0.0\)</c:formatCode>
                <c:ptCount val="7"/>
                <c:pt idx="0">
                  <c:v>56.754726938729938</c:v>
                </c:pt>
                <c:pt idx="1">
                  <c:v>55.100946871582344</c:v>
                </c:pt>
                <c:pt idx="2">
                  <c:v>53.634802076698897</c:v>
                </c:pt>
                <c:pt idx="3">
                  <c:v>51.892547819306202</c:v>
                </c:pt>
                <c:pt idx="4">
                  <c:v>48.77386793266372</c:v>
                </c:pt>
                <c:pt idx="5">
                  <c:v>46.132376792270726</c:v>
                </c:pt>
                <c:pt idx="6">
                  <c:v>44.471937235968618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41-4B6C-BF01-EEC37E9C0E7D}"/>
            </c:ext>
          </c:extLst>
        </c:ser>
        <c:ser>
          <c:idx val="6"/>
          <c:order val="6"/>
          <c:tx>
            <c:v>65-74歳割合(右目盛)</c:v>
          </c:tx>
          <c:spPr>
            <a:ln w="28575" cap="rnd">
              <a:solidFill>
                <a:srgbClr val="FE7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7F00"/>
              </a:solidFill>
              <a:ln w="9525">
                <a:solidFill>
                  <a:srgbClr val="FE7F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データ!$M$9:$M$15</c:f>
              <c:numCache>
                <c:formatCode>#,##0.0_);[Red]\(#,##0.0\)</c:formatCode>
                <c:ptCount val="7"/>
                <c:pt idx="0">
                  <c:v>16.550121281627103</c:v>
                </c:pt>
                <c:pt idx="1">
                  <c:v>15.613667760317734</c:v>
                </c:pt>
                <c:pt idx="2">
                  <c:v>15.249068766525776</c:v>
                </c:pt>
                <c:pt idx="3">
                  <c:v>15.674140670283435</c:v>
                </c:pt>
                <c:pt idx="4">
                  <c:v>17.313810835712374</c:v>
                </c:pt>
                <c:pt idx="5">
                  <c:v>18.438124993781159</c:v>
                </c:pt>
                <c:pt idx="6">
                  <c:v>17.452680089976408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941-4B6C-BF01-EEC37E9C0E7D}"/>
            </c:ext>
          </c:extLst>
        </c:ser>
        <c:ser>
          <c:idx val="7"/>
          <c:order val="7"/>
          <c:tx>
            <c:v>75歳以上割合(右目盛)</c:v>
          </c:tx>
          <c:spPr>
            <a:ln w="28575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9525">
                <a:solidFill>
                  <a:srgbClr val="008000"/>
                </a:solidFill>
              </a:ln>
              <a:effectLst/>
            </c:spPr>
          </c:marker>
          <c:dLbls>
            <c:dLbl>
              <c:idx val="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41-4B6C-BF01-EEC37E9C0E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8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データ!$N$9:$N$15</c:f>
              <c:numCache>
                <c:formatCode>#,##0.0_);[Red]\(#,##0.0\)</c:formatCode>
                <c:ptCount val="7"/>
                <c:pt idx="0">
                  <c:v>16.340035115851865</c:v>
                </c:pt>
                <c:pt idx="1">
                  <c:v>20.035759511886262</c:v>
                </c:pt>
                <c:pt idx="2">
                  <c:v>22.80122749117017</c:v>
                </c:pt>
                <c:pt idx="3">
                  <c:v>24.749696633570885</c:v>
                </c:pt>
                <c:pt idx="4">
                  <c:v>26.365356946720102</c:v>
                </c:pt>
                <c:pt idx="5">
                  <c:v>27.997731365857053</c:v>
                </c:pt>
                <c:pt idx="6">
                  <c:v>30.894826356504083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941-4B6C-BF01-EEC37E9C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977192"/>
        <c:axId val="495976536"/>
      </c:lineChart>
      <c:catAx>
        <c:axId val="60751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0696"/>
        <c:crosses val="autoZero"/>
        <c:auto val="1"/>
        <c:lblAlgn val="ctr"/>
        <c:lblOffset val="100"/>
        <c:noMultiLvlLbl val="0"/>
      </c:catAx>
      <c:valAx>
        <c:axId val="607510696"/>
        <c:scaling>
          <c:orientation val="minMax"/>
          <c:max val="4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3976"/>
        <c:crosses val="autoZero"/>
        <c:crossBetween val="between"/>
        <c:dispUnits>
          <c:builtInUnit val="thousands"/>
        </c:dispUnits>
      </c:valAx>
      <c:valAx>
        <c:axId val="495976536"/>
        <c:scaling>
          <c:orientation val="minMax"/>
          <c:max val="70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77192"/>
        <c:crosses val="max"/>
        <c:crossBetween val="between"/>
      </c:valAx>
      <c:catAx>
        <c:axId val="495977192"/>
        <c:scaling>
          <c:orientation val="minMax"/>
        </c:scaling>
        <c:delete val="1"/>
        <c:axPos val="b"/>
        <c:majorTickMark val="out"/>
        <c:minorTickMark val="none"/>
        <c:tickLblPos val="nextTo"/>
        <c:crossAx val="4959765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4975418535388558"/>
          <c:w val="1"/>
          <c:h val="7.93161048714977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将来推計人口の推移（</a:t>
            </a:r>
            <a:r>
              <a:rPr lang="ja-JP" altLang="en-US"/>
              <a:t>中南</a:t>
            </a:r>
            <a:r>
              <a:rPr lang="ja-JP"/>
              <a:t>地域）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0-14歳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データ!$P$9:$P$15</c:f>
              <c:numCache>
                <c:formatCode>#,##0_);[Red]\(#,##0\)</c:formatCode>
                <c:ptCount val="7"/>
                <c:pt idx="0">
                  <c:v>27229</c:v>
                </c:pt>
                <c:pt idx="1">
                  <c:v>23871</c:v>
                </c:pt>
                <c:pt idx="2">
                  <c:v>20561</c:v>
                </c:pt>
                <c:pt idx="3">
                  <c:v>17484</c:v>
                </c:pt>
                <c:pt idx="4">
                  <c:v>15721</c:v>
                </c:pt>
                <c:pt idx="5">
                  <c:v>14144</c:v>
                </c:pt>
                <c:pt idx="6">
                  <c:v>12528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4-482C-BF8D-6DF76595F6F8}"/>
            </c:ext>
          </c:extLst>
        </c:ser>
        <c:ser>
          <c:idx val="1"/>
          <c:order val="1"/>
          <c:tx>
            <c:v>15-64歳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データ!$Q$9:$Q$15</c:f>
              <c:numCache>
                <c:formatCode>#,##0_);[Red]\(#,##0\)</c:formatCode>
                <c:ptCount val="7"/>
                <c:pt idx="0">
                  <c:v>147731</c:v>
                </c:pt>
                <c:pt idx="1">
                  <c:v>133328</c:v>
                </c:pt>
                <c:pt idx="2">
                  <c:v>120913</c:v>
                </c:pt>
                <c:pt idx="3">
                  <c:v>109546</c:v>
                </c:pt>
                <c:pt idx="4">
                  <c:v>96277</c:v>
                </c:pt>
                <c:pt idx="5">
                  <c:v>83618</c:v>
                </c:pt>
                <c:pt idx="6">
                  <c:v>72925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44-482C-BF8D-6DF76595F6F8}"/>
            </c:ext>
          </c:extLst>
        </c:ser>
        <c:ser>
          <c:idx val="2"/>
          <c:order val="2"/>
          <c:tx>
            <c:v>65-74歳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データ!$R$9:$R$15</c:f>
              <c:numCache>
                <c:formatCode>#,##0_);[Red]\(#,##0\)</c:formatCode>
                <c:ptCount val="7"/>
                <c:pt idx="0">
                  <c:v>42411</c:v>
                </c:pt>
                <c:pt idx="1">
                  <c:v>37756</c:v>
                </c:pt>
                <c:pt idx="2">
                  <c:v>34758</c:v>
                </c:pt>
                <c:pt idx="3">
                  <c:v>32612</c:v>
                </c:pt>
                <c:pt idx="4">
                  <c:v>31580</c:v>
                </c:pt>
                <c:pt idx="5">
                  <c:v>31075</c:v>
                </c:pt>
                <c:pt idx="6">
                  <c:v>28210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44-482C-BF8D-6DF76595F6F8}"/>
            </c:ext>
          </c:extLst>
        </c:ser>
        <c:ser>
          <c:idx val="3"/>
          <c:order val="3"/>
          <c:tx>
            <c:v>75歳以上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データ!$S$9:$S$15</c:f>
              <c:numCache>
                <c:formatCode>#,##0_);[Red]\(#,##0\)</c:formatCode>
                <c:ptCount val="7"/>
                <c:pt idx="0">
                  <c:v>45437</c:v>
                </c:pt>
                <c:pt idx="1">
                  <c:v>49920</c:v>
                </c:pt>
                <c:pt idx="2">
                  <c:v>52302</c:v>
                </c:pt>
                <c:pt idx="3">
                  <c:v>52266</c:v>
                </c:pt>
                <c:pt idx="4">
                  <c:v>51608</c:v>
                </c:pt>
                <c:pt idx="5">
                  <c:v>49620</c:v>
                </c:pt>
                <c:pt idx="6">
                  <c:v>48613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44-482C-BF8D-6DF76595F6F8}"/>
            </c:ext>
          </c:extLst>
        </c:ser>
        <c:ser>
          <c:idx val="8"/>
          <c:order val="8"/>
          <c:tx>
            <c:v>総人口</c:v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データ!$O$9:$O$15</c:f>
              <c:numCache>
                <c:formatCode>#,##0_);[Red]\(#,##0\)</c:formatCode>
                <c:ptCount val="7"/>
                <c:pt idx="0">
                  <c:v>262808</c:v>
                </c:pt>
                <c:pt idx="1">
                  <c:v>244875</c:v>
                </c:pt>
                <c:pt idx="2">
                  <c:v>228534</c:v>
                </c:pt>
                <c:pt idx="3">
                  <c:v>211908</c:v>
                </c:pt>
                <c:pt idx="4">
                  <c:v>195186</c:v>
                </c:pt>
                <c:pt idx="5">
                  <c:v>178457</c:v>
                </c:pt>
                <c:pt idx="6">
                  <c:v>162276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44-482C-BF8D-6DF76595F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7513976"/>
        <c:axId val="607510696"/>
      </c:barChart>
      <c:lineChart>
        <c:grouping val="standard"/>
        <c:varyColors val="0"/>
        <c:ser>
          <c:idx val="4"/>
          <c:order val="4"/>
          <c:tx>
            <c:v>0-14歳割合(右目盛)</c:v>
          </c:tx>
          <c:spPr>
            <a:ln w="28575" cap="rnd">
              <a:solidFill>
                <a:srgbClr val="FF2F2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2F2F"/>
              </a:solidFill>
              <a:ln w="9525">
                <a:solidFill>
                  <a:srgbClr val="FF2F2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データ!$T$9:$T$15</c:f>
              <c:numCache>
                <c:formatCode>#,##0.0_);[Red]\(#,##0.0\)</c:formatCode>
                <c:ptCount val="7"/>
                <c:pt idx="0">
                  <c:v>10.360795713981309</c:v>
                </c:pt>
                <c:pt idx="1">
                  <c:v>9.7482388973966305</c:v>
                </c:pt>
                <c:pt idx="2">
                  <c:v>8.9969107441343521</c:v>
                </c:pt>
                <c:pt idx="3">
                  <c:v>8.2507503256130015</c:v>
                </c:pt>
                <c:pt idx="4">
                  <c:v>8.054368653489492</c:v>
                </c:pt>
                <c:pt idx="5">
                  <c:v>7.9257188006074291</c:v>
                </c:pt>
                <c:pt idx="6">
                  <c:v>7.7201804333357975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144-482C-BF8D-6DF76595F6F8}"/>
            </c:ext>
          </c:extLst>
        </c:ser>
        <c:ser>
          <c:idx val="5"/>
          <c:order val="5"/>
          <c:tx>
            <c:v>15-64歳割合(右目盛)</c:v>
          </c:tx>
          <c:spPr>
            <a:ln w="28575" cap="rnd">
              <a:solidFill>
                <a:srgbClr val="25979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59794"/>
              </a:solidFill>
              <a:ln w="9525">
                <a:solidFill>
                  <a:srgbClr val="25979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259794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データ!$U$9:$U$15</c:f>
              <c:numCache>
                <c:formatCode>#,##0.0_);[Red]\(#,##0.0\)</c:formatCode>
                <c:ptCount val="7"/>
                <c:pt idx="0">
                  <c:v>56.212520166813796</c:v>
                </c:pt>
                <c:pt idx="1">
                  <c:v>54.447371107708008</c:v>
                </c:pt>
                <c:pt idx="2">
                  <c:v>52.908101201571753</c:v>
                </c:pt>
                <c:pt idx="3">
                  <c:v>51.695075221322462</c:v>
                </c:pt>
                <c:pt idx="4">
                  <c:v>49.325771315565667</c:v>
                </c:pt>
                <c:pt idx="5">
                  <c:v>46.856105392335408</c:v>
                </c:pt>
                <c:pt idx="6">
                  <c:v>44.93886958022135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144-482C-BF8D-6DF76595F6F8}"/>
            </c:ext>
          </c:extLst>
        </c:ser>
        <c:ser>
          <c:idx val="6"/>
          <c:order val="6"/>
          <c:tx>
            <c:v>65-74歳割合(右目盛)</c:v>
          </c:tx>
          <c:spPr>
            <a:ln w="28575" cap="rnd">
              <a:solidFill>
                <a:srgbClr val="FE7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7F00"/>
              </a:solidFill>
              <a:ln w="9525">
                <a:solidFill>
                  <a:srgbClr val="FE7F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データ!$V$9:$V$15</c:f>
              <c:numCache>
                <c:formatCode>#,##0.0_);[Red]\(#,##0.0\)</c:formatCode>
                <c:ptCount val="7"/>
                <c:pt idx="0">
                  <c:v>16.13763660162552</c:v>
                </c:pt>
                <c:pt idx="1">
                  <c:v>15.418478815722308</c:v>
                </c:pt>
                <c:pt idx="2">
                  <c:v>15.209115492661923</c:v>
                </c:pt>
                <c:pt idx="3">
                  <c:v>15.389697415859713</c:v>
                </c:pt>
                <c:pt idx="4">
                  <c:v>16.179439099115715</c:v>
                </c:pt>
                <c:pt idx="5">
                  <c:v>17.413158351871878</c:v>
                </c:pt>
                <c:pt idx="6">
                  <c:v>17.38396312455323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144-482C-BF8D-6DF76595F6F8}"/>
            </c:ext>
          </c:extLst>
        </c:ser>
        <c:ser>
          <c:idx val="7"/>
          <c:order val="7"/>
          <c:tx>
            <c:v>75歳以上割合(右目盛)</c:v>
          </c:tx>
          <c:spPr>
            <a:ln w="28575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9525">
                <a:solidFill>
                  <a:srgbClr val="008000"/>
                </a:solidFill>
              </a:ln>
              <a:effectLst/>
            </c:spPr>
          </c:marker>
          <c:dLbls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144-482C-BF8D-6DF76595F6F8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144-482C-BF8D-6DF76595F6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8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データ!$W$9:$W$15</c:f>
              <c:numCache>
                <c:formatCode>#,##0.0_);[Red]\(#,##0.0\)</c:formatCode>
                <c:ptCount val="7"/>
                <c:pt idx="0">
                  <c:v>17.289047517579373</c:v>
                </c:pt>
                <c:pt idx="1">
                  <c:v>20.385911179173046</c:v>
                </c:pt>
                <c:pt idx="2">
                  <c:v>22.885872561631967</c:v>
                </c:pt>
                <c:pt idx="3">
                  <c:v>24.664477037204826</c:v>
                </c:pt>
                <c:pt idx="4">
                  <c:v>26.440420931829127</c:v>
                </c:pt>
                <c:pt idx="5">
                  <c:v>27.805017455185283</c:v>
                </c:pt>
                <c:pt idx="6">
                  <c:v>29.956986861889622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144-482C-BF8D-6DF76595F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977192"/>
        <c:axId val="495976536"/>
      </c:lineChart>
      <c:catAx>
        <c:axId val="60751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0696"/>
        <c:crosses val="autoZero"/>
        <c:auto val="1"/>
        <c:lblAlgn val="ctr"/>
        <c:lblOffset val="100"/>
        <c:noMultiLvlLbl val="0"/>
      </c:catAx>
      <c:valAx>
        <c:axId val="607510696"/>
        <c:scaling>
          <c:orientation val="minMax"/>
          <c:max val="4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3976"/>
        <c:crosses val="autoZero"/>
        <c:crossBetween val="between"/>
        <c:dispUnits>
          <c:builtInUnit val="thousands"/>
        </c:dispUnits>
      </c:valAx>
      <c:valAx>
        <c:axId val="495976536"/>
        <c:scaling>
          <c:orientation val="minMax"/>
          <c:max val="70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77192"/>
        <c:crosses val="max"/>
        <c:crossBetween val="between"/>
      </c:valAx>
      <c:catAx>
        <c:axId val="495977192"/>
        <c:scaling>
          <c:orientation val="minMax"/>
        </c:scaling>
        <c:delete val="1"/>
        <c:axPos val="b"/>
        <c:majorTickMark val="out"/>
        <c:minorTickMark val="none"/>
        <c:tickLblPos val="nextTo"/>
        <c:crossAx val="4959765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4975418535388558"/>
          <c:w val="1"/>
          <c:h val="7.93161048714977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将来推計人口の推移（</a:t>
            </a:r>
            <a:r>
              <a:rPr lang="ja-JP" altLang="en-US"/>
              <a:t>三八</a:t>
            </a:r>
            <a:r>
              <a:rPr lang="ja-JP"/>
              <a:t>地域）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0-14歳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データ!$Y$9:$Y$15</c:f>
              <c:numCache>
                <c:formatCode>#,##0_);[Red]\(#,##0\)</c:formatCode>
                <c:ptCount val="7"/>
                <c:pt idx="0">
                  <c:v>31357</c:v>
                </c:pt>
                <c:pt idx="1">
                  <c:v>27239</c:v>
                </c:pt>
                <c:pt idx="2">
                  <c:v>23248</c:v>
                </c:pt>
                <c:pt idx="3">
                  <c:v>20063</c:v>
                </c:pt>
                <c:pt idx="4">
                  <c:v>17970</c:v>
                </c:pt>
                <c:pt idx="5">
                  <c:v>16051</c:v>
                </c:pt>
                <c:pt idx="6">
                  <c:v>14073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9-4B3B-84C8-F35E5930AC22}"/>
            </c:ext>
          </c:extLst>
        </c:ser>
        <c:ser>
          <c:idx val="1"/>
          <c:order val="1"/>
          <c:tx>
            <c:v>15-64歳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データ!$Z$9:$Z$15</c:f>
              <c:numCache>
                <c:formatCode>#,##0_);[Red]\(#,##0\)</c:formatCode>
                <c:ptCount val="7"/>
                <c:pt idx="0">
                  <c:v>160332</c:v>
                </c:pt>
                <c:pt idx="1">
                  <c:v>147301</c:v>
                </c:pt>
                <c:pt idx="2">
                  <c:v>134792</c:v>
                </c:pt>
                <c:pt idx="3">
                  <c:v>121226</c:v>
                </c:pt>
                <c:pt idx="4">
                  <c:v>105906</c:v>
                </c:pt>
                <c:pt idx="5">
                  <c:v>93008</c:v>
                </c:pt>
                <c:pt idx="6">
                  <c:v>81904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A9-4B3B-84C8-F35E5930AC22}"/>
            </c:ext>
          </c:extLst>
        </c:ser>
        <c:ser>
          <c:idx val="2"/>
          <c:order val="2"/>
          <c:tx>
            <c:v>65-74歳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データ!$AA$9:$AA$15</c:f>
              <c:numCache>
                <c:formatCode>#,##0_);[Red]\(#,##0\)</c:formatCode>
                <c:ptCount val="7"/>
                <c:pt idx="0">
                  <c:v>46927</c:v>
                </c:pt>
                <c:pt idx="1">
                  <c:v>41806</c:v>
                </c:pt>
                <c:pt idx="2">
                  <c:v>37545</c:v>
                </c:pt>
                <c:pt idx="3">
                  <c:v>36766</c:v>
                </c:pt>
                <c:pt idx="4">
                  <c:v>37345</c:v>
                </c:pt>
                <c:pt idx="5">
                  <c:v>35342</c:v>
                </c:pt>
                <c:pt idx="6">
                  <c:v>30842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A9-4B3B-84C8-F35E5930AC22}"/>
            </c:ext>
          </c:extLst>
        </c:ser>
        <c:ser>
          <c:idx val="3"/>
          <c:order val="3"/>
          <c:tx>
            <c:v>75歳以上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データ!$AB$9:$AB$15</c:f>
              <c:numCache>
                <c:formatCode>#,##0_);[Red]\(#,##0\)</c:formatCode>
                <c:ptCount val="7"/>
                <c:pt idx="0">
                  <c:v>47393</c:v>
                </c:pt>
                <c:pt idx="1">
                  <c:v>53868</c:v>
                </c:pt>
                <c:pt idx="2">
                  <c:v>57772</c:v>
                </c:pt>
                <c:pt idx="3">
                  <c:v>57825</c:v>
                </c:pt>
                <c:pt idx="4">
                  <c:v>56747</c:v>
                </c:pt>
                <c:pt idx="5">
                  <c:v>55757</c:v>
                </c:pt>
                <c:pt idx="6">
                  <c:v>55792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A9-4B3B-84C8-F35E5930AC22}"/>
            </c:ext>
          </c:extLst>
        </c:ser>
        <c:ser>
          <c:idx val="8"/>
          <c:order val="8"/>
          <c:tx>
            <c:v>総人口</c:v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データ!$X$9:$X$15</c:f>
              <c:numCache>
                <c:formatCode>#,##0_);[Red]\(#,##0\)</c:formatCode>
                <c:ptCount val="7"/>
                <c:pt idx="0">
                  <c:v>286009</c:v>
                </c:pt>
                <c:pt idx="1">
                  <c:v>270214</c:v>
                </c:pt>
                <c:pt idx="2">
                  <c:v>253357</c:v>
                </c:pt>
                <c:pt idx="3">
                  <c:v>235880</c:v>
                </c:pt>
                <c:pt idx="4">
                  <c:v>217968</c:v>
                </c:pt>
                <c:pt idx="5">
                  <c:v>200158</c:v>
                </c:pt>
                <c:pt idx="6">
                  <c:v>182611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A9-4B3B-84C8-F35E5930AC2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07513976"/>
        <c:axId val="607510696"/>
      </c:barChart>
      <c:lineChart>
        <c:grouping val="standard"/>
        <c:varyColors val="0"/>
        <c:ser>
          <c:idx val="4"/>
          <c:order val="4"/>
          <c:tx>
            <c:v>0-14歳割合(右目盛)</c:v>
          </c:tx>
          <c:spPr>
            <a:ln w="28575" cap="rnd">
              <a:solidFill>
                <a:srgbClr val="FF2F2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2F2F"/>
              </a:solidFill>
              <a:ln w="9525">
                <a:solidFill>
                  <a:srgbClr val="FF2F2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データ!$AC$9:$AC$15</c:f>
              <c:numCache>
                <c:formatCode>#,##0.0_);[Red]\(#,##0.0\)</c:formatCode>
                <c:ptCount val="7"/>
                <c:pt idx="0">
                  <c:v>10.96364100430406</c:v>
                </c:pt>
                <c:pt idx="1">
                  <c:v>10.080528766089101</c:v>
                </c:pt>
                <c:pt idx="2">
                  <c:v>9.1759848750971944</c:v>
                </c:pt>
                <c:pt idx="3">
                  <c:v>8.5055960657961673</c:v>
                </c:pt>
                <c:pt idx="4">
                  <c:v>8.2443294428539975</c:v>
                </c:pt>
                <c:pt idx="5">
                  <c:v>8.0191648597607887</c:v>
                </c:pt>
                <c:pt idx="6">
                  <c:v>7.7065456078768522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A9-4B3B-84C8-F35E5930AC22}"/>
            </c:ext>
          </c:extLst>
        </c:ser>
        <c:ser>
          <c:idx val="5"/>
          <c:order val="5"/>
          <c:tx>
            <c:v>15-64歳割合(右目盛)</c:v>
          </c:tx>
          <c:spPr>
            <a:ln w="28575" cap="rnd">
              <a:solidFill>
                <a:srgbClr val="25979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59794"/>
              </a:solidFill>
              <a:ln w="9525">
                <a:solidFill>
                  <a:srgbClr val="25979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259794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データ!$AD$9:$AD$15</c:f>
              <c:numCache>
                <c:formatCode>#,##0.0_);[Red]\(#,##0.0\)</c:formatCode>
                <c:ptCount val="7"/>
                <c:pt idx="0">
                  <c:v>56.058375785377379</c:v>
                </c:pt>
                <c:pt idx="1">
                  <c:v>54.512719548209944</c:v>
                </c:pt>
                <c:pt idx="2">
                  <c:v>53.202398197010545</c:v>
                </c:pt>
                <c:pt idx="3">
                  <c:v>51.393081227742918</c:v>
                </c:pt>
                <c:pt idx="4">
                  <c:v>48.587866108786606</c:v>
                </c:pt>
                <c:pt idx="5">
                  <c:v>46.467290840236217</c:v>
                </c:pt>
                <c:pt idx="6">
                  <c:v>44.851624491405232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4A9-4B3B-84C8-F35E5930AC22}"/>
            </c:ext>
          </c:extLst>
        </c:ser>
        <c:ser>
          <c:idx val="6"/>
          <c:order val="6"/>
          <c:tx>
            <c:v>65-74歳割合(右目盛)</c:v>
          </c:tx>
          <c:spPr>
            <a:ln w="28575" cap="rnd">
              <a:solidFill>
                <a:srgbClr val="FE7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7F00"/>
              </a:solidFill>
              <a:ln w="9525">
                <a:solidFill>
                  <a:srgbClr val="FE7F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1113116801093806E-2"/>
                  <c:y val="2.23219968996586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A9-4B3B-84C8-F35E5930AC22}"/>
                </c:ext>
              </c:extLst>
            </c:dLbl>
            <c:dLbl>
              <c:idx val="1"/>
              <c:layout>
                <c:manualLayout>
                  <c:x val="-3.2476079732258273E-2"/>
                  <c:y val="2.64943327687538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4A9-4B3B-84C8-F35E5930AC22}"/>
                </c:ext>
              </c:extLst>
            </c:dLbl>
            <c:dLbl>
              <c:idx val="2"/>
              <c:layout>
                <c:manualLayout>
                  <c:x val="-3.2476079732258224E-2"/>
                  <c:y val="2.44081648342062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4A9-4B3B-84C8-F35E5930AC22}"/>
                </c:ext>
              </c:extLst>
            </c:dLbl>
            <c:dLbl>
              <c:idx val="3"/>
              <c:layout>
                <c:manualLayout>
                  <c:x val="-3.2476079732258273E-2"/>
                  <c:y val="3.0666668637848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4A9-4B3B-84C8-F35E5930AC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データ!$AE$9:$AE$15</c:f>
              <c:numCache>
                <c:formatCode>#,##0.0_);[Red]\(#,##0.0\)</c:formatCode>
                <c:ptCount val="7"/>
                <c:pt idx="0">
                  <c:v>16.40752563730512</c:v>
                </c:pt>
                <c:pt idx="1">
                  <c:v>15.471441154048273</c:v>
                </c:pt>
                <c:pt idx="2">
                  <c:v>14.819010329298186</c:v>
                </c:pt>
                <c:pt idx="3">
                  <c:v>15.586739019840598</c:v>
                </c:pt>
                <c:pt idx="4">
                  <c:v>17.133248917272258</c:v>
                </c:pt>
                <c:pt idx="5">
                  <c:v>17.657050929765486</c:v>
                </c:pt>
                <c:pt idx="6">
                  <c:v>16.889453537848212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4A9-4B3B-84C8-F35E5930AC22}"/>
            </c:ext>
          </c:extLst>
        </c:ser>
        <c:ser>
          <c:idx val="7"/>
          <c:order val="7"/>
          <c:tx>
            <c:v>75歳以上割合(右目盛)</c:v>
          </c:tx>
          <c:spPr>
            <a:ln w="28575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9525">
                <a:solidFill>
                  <a:srgbClr val="008000"/>
                </a:solidFill>
              </a:ln>
              <a:effectLst/>
            </c:spPr>
          </c:marker>
          <c:dLbls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A9-4B3B-84C8-F35E5930AC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8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データ!$AF$9:$AF$15</c:f>
              <c:numCache>
                <c:formatCode>#,##0.0_);[Red]\(#,##0.0\)</c:formatCode>
                <c:ptCount val="7"/>
                <c:pt idx="0">
                  <c:v>16.570457573013435</c:v>
                </c:pt>
                <c:pt idx="1">
                  <c:v>19.935310531652689</c:v>
                </c:pt>
                <c:pt idx="2">
                  <c:v>22.802606598594078</c:v>
                </c:pt>
                <c:pt idx="3">
                  <c:v>24.514583686620313</c:v>
                </c:pt>
                <c:pt idx="4">
                  <c:v>26.034555531087133</c:v>
                </c:pt>
                <c:pt idx="5">
                  <c:v>27.856493370237512</c:v>
                </c:pt>
                <c:pt idx="6">
                  <c:v>30.552376362869705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4A9-4B3B-84C8-F35E5930AC2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5977192"/>
        <c:axId val="495976536"/>
      </c:lineChart>
      <c:catAx>
        <c:axId val="60751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0696"/>
        <c:crosses val="autoZero"/>
        <c:auto val="1"/>
        <c:lblAlgn val="ctr"/>
        <c:lblOffset val="100"/>
        <c:noMultiLvlLbl val="0"/>
      </c:catAx>
      <c:valAx>
        <c:axId val="607510696"/>
        <c:scaling>
          <c:orientation val="minMax"/>
          <c:max val="4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3976"/>
        <c:crosses val="autoZero"/>
        <c:crossBetween val="between"/>
        <c:dispUnits>
          <c:builtInUnit val="thousands"/>
        </c:dispUnits>
      </c:valAx>
      <c:valAx>
        <c:axId val="495976536"/>
        <c:scaling>
          <c:orientation val="minMax"/>
          <c:max val="70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77192"/>
        <c:crosses val="max"/>
        <c:crossBetween val="between"/>
      </c:valAx>
      <c:catAx>
        <c:axId val="495977192"/>
        <c:scaling>
          <c:orientation val="minMax"/>
        </c:scaling>
        <c:delete val="1"/>
        <c:axPos val="b"/>
        <c:majorTickMark val="out"/>
        <c:minorTickMark val="none"/>
        <c:tickLblPos val="nextTo"/>
        <c:crossAx val="4959765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4975418535388558"/>
          <c:w val="1"/>
          <c:h val="7.93161048714977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将来推計人口の推移（</a:t>
            </a:r>
            <a:r>
              <a:rPr lang="ja-JP" altLang="en-US"/>
              <a:t>西北</a:t>
            </a:r>
            <a:r>
              <a:rPr lang="ja-JP"/>
              <a:t>地域）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0-14歳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データ!$AH$9:$AH$15</c:f>
              <c:numCache>
                <c:formatCode>#,##0_);[Red]\(#,##0\)</c:formatCode>
                <c:ptCount val="7"/>
                <c:pt idx="0">
                  <c:v>12169</c:v>
                </c:pt>
                <c:pt idx="1">
                  <c:v>9983</c:v>
                </c:pt>
                <c:pt idx="2">
                  <c:v>8099</c:v>
                </c:pt>
                <c:pt idx="3">
                  <c:v>6451</c:v>
                </c:pt>
                <c:pt idx="4">
                  <c:v>5432</c:v>
                </c:pt>
                <c:pt idx="5">
                  <c:v>4595</c:v>
                </c:pt>
                <c:pt idx="6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3B-49D8-ABAD-87457E5E9DE2}"/>
            </c:ext>
          </c:extLst>
        </c:ser>
        <c:ser>
          <c:idx val="1"/>
          <c:order val="1"/>
          <c:tx>
            <c:v>15-64歳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データ!$AI$9:$AI$15</c:f>
              <c:numCache>
                <c:formatCode>#,##0_);[Red]\(#,##0\)</c:formatCode>
                <c:ptCount val="7"/>
                <c:pt idx="0">
                  <c:v>69064</c:v>
                </c:pt>
                <c:pt idx="1">
                  <c:v>59166</c:v>
                </c:pt>
                <c:pt idx="2">
                  <c:v>50735</c:v>
                </c:pt>
                <c:pt idx="3">
                  <c:v>43240</c:v>
                </c:pt>
                <c:pt idx="4">
                  <c:v>35854</c:v>
                </c:pt>
                <c:pt idx="5">
                  <c:v>29451</c:v>
                </c:pt>
                <c:pt idx="6">
                  <c:v>24088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3B-49D8-ABAD-87457E5E9DE2}"/>
            </c:ext>
          </c:extLst>
        </c:ser>
        <c:ser>
          <c:idx val="2"/>
          <c:order val="2"/>
          <c:tx>
            <c:v>65-74歳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データ!$AJ$9:$AJ$15</c:f>
              <c:numCache>
                <c:formatCode>#,##0_);[Red]\(#,##0\)</c:formatCode>
                <c:ptCount val="7"/>
                <c:pt idx="0">
                  <c:v>23714</c:v>
                </c:pt>
                <c:pt idx="1">
                  <c:v>21594</c:v>
                </c:pt>
                <c:pt idx="2">
                  <c:v>19072</c:v>
                </c:pt>
                <c:pt idx="3">
                  <c:v>16993</c:v>
                </c:pt>
                <c:pt idx="4">
                  <c:v>15441</c:v>
                </c:pt>
                <c:pt idx="5">
                  <c:v>14015</c:v>
                </c:pt>
                <c:pt idx="6">
                  <c:v>12110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3B-49D8-ABAD-87457E5E9DE2}"/>
            </c:ext>
          </c:extLst>
        </c:ser>
        <c:ser>
          <c:idx val="3"/>
          <c:order val="3"/>
          <c:tx>
            <c:v>75歳以上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データ!$AK$9:$AK$15</c:f>
              <c:numCache>
                <c:formatCode>#,##0_);[Red]\(#,##0\)</c:formatCode>
                <c:ptCount val="7"/>
                <c:pt idx="0">
                  <c:v>28223</c:v>
                </c:pt>
                <c:pt idx="1">
                  <c:v>29426</c:v>
                </c:pt>
                <c:pt idx="2">
                  <c:v>30101</c:v>
                </c:pt>
                <c:pt idx="3">
                  <c:v>29675</c:v>
                </c:pt>
                <c:pt idx="4">
                  <c:v>28577</c:v>
                </c:pt>
                <c:pt idx="5">
                  <c:v>26776</c:v>
                </c:pt>
                <c:pt idx="6">
                  <c:v>24909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3B-49D8-ABAD-87457E5E9DE2}"/>
            </c:ext>
          </c:extLst>
        </c:ser>
        <c:ser>
          <c:idx val="8"/>
          <c:order val="8"/>
          <c:tx>
            <c:v>総人口</c:v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3630165911223768E-3"/>
                  <c:y val="0.201245392977367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33B-49D8-ABAD-87457E5E9DE2}"/>
                </c:ext>
              </c:extLst>
            </c:dLbl>
            <c:dLbl>
              <c:idx val="4"/>
              <c:layout>
                <c:manualLayout>
                  <c:x val="1.3630702510803092E-3"/>
                  <c:y val="0.1281074662307725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33B-49D8-ABAD-87457E5E9DE2}"/>
                </c:ext>
              </c:extLst>
            </c:dLbl>
            <c:dLbl>
              <c:idx val="5"/>
              <c:layout>
                <c:manualLayout>
                  <c:x val="5.3659957919861E-8"/>
                  <c:y val="0.1102892923570526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33B-49D8-ABAD-87457E5E9DE2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データ!$AG$9:$AG$15</c:f>
              <c:numCache>
                <c:formatCode>#,##0_);[Red]\(#,##0\)</c:formatCode>
                <c:ptCount val="7"/>
                <c:pt idx="0">
                  <c:v>133170</c:v>
                </c:pt>
                <c:pt idx="1">
                  <c:v>120169</c:v>
                </c:pt>
                <c:pt idx="2">
                  <c:v>108007</c:v>
                </c:pt>
                <c:pt idx="3">
                  <c:v>96359</c:v>
                </c:pt>
                <c:pt idx="4">
                  <c:v>85304</c:v>
                </c:pt>
                <c:pt idx="5">
                  <c:v>74837</c:v>
                </c:pt>
                <c:pt idx="6">
                  <c:v>64940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3B-49D8-ABAD-87457E5E9DE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07513976"/>
        <c:axId val="607510696"/>
      </c:barChart>
      <c:lineChart>
        <c:grouping val="standard"/>
        <c:varyColors val="0"/>
        <c:ser>
          <c:idx val="4"/>
          <c:order val="4"/>
          <c:tx>
            <c:v>0-14歳割合(右目盛)</c:v>
          </c:tx>
          <c:spPr>
            <a:ln w="28575" cap="rnd">
              <a:solidFill>
                <a:srgbClr val="FF2F2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2F2F"/>
              </a:solidFill>
              <a:ln w="9525">
                <a:solidFill>
                  <a:srgbClr val="FF2F2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データ!$AL$9:$AL$15</c:f>
              <c:numCache>
                <c:formatCode>#,##0.0_);[Red]\(#,##0.0\)</c:formatCode>
                <c:ptCount val="7"/>
                <c:pt idx="0">
                  <c:v>9.1379439813771874</c:v>
                </c:pt>
                <c:pt idx="1">
                  <c:v>8.3074669839975375</c:v>
                </c:pt>
                <c:pt idx="2">
                  <c:v>7.4985880544779508</c:v>
                </c:pt>
                <c:pt idx="3">
                  <c:v>6.6947560684523495</c:v>
                </c:pt>
                <c:pt idx="4">
                  <c:v>6.3678139360405144</c:v>
                </c:pt>
                <c:pt idx="5">
                  <c:v>6.140010957146866</c:v>
                </c:pt>
                <c:pt idx="6">
                  <c:v>5.9023714197720976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33B-49D8-ABAD-87457E5E9DE2}"/>
            </c:ext>
          </c:extLst>
        </c:ser>
        <c:ser>
          <c:idx val="5"/>
          <c:order val="5"/>
          <c:tx>
            <c:v>15-64歳割合(右目盛)</c:v>
          </c:tx>
          <c:spPr>
            <a:ln w="28575" cap="rnd">
              <a:solidFill>
                <a:srgbClr val="25979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59794"/>
              </a:solidFill>
              <a:ln w="9525">
                <a:solidFill>
                  <a:srgbClr val="259794"/>
                </a:solidFill>
              </a:ln>
              <a:effectLst/>
            </c:spPr>
          </c:marker>
          <c:dLbls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33B-49D8-ABAD-87457E5E9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259794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データ!$AM$9:$AM$15</c:f>
              <c:numCache>
                <c:formatCode>#,##0.0_);[Red]\(#,##0.0\)</c:formatCode>
                <c:ptCount val="7"/>
                <c:pt idx="0">
                  <c:v>51.861530374709019</c:v>
                </c:pt>
                <c:pt idx="1">
                  <c:v>49.23565977914437</c:v>
                </c:pt>
                <c:pt idx="2">
                  <c:v>46.973807253233588</c:v>
                </c:pt>
                <c:pt idx="3">
                  <c:v>44.873857138409491</c:v>
                </c:pt>
                <c:pt idx="4">
                  <c:v>42.030854356184939</c:v>
                </c:pt>
                <c:pt idx="5">
                  <c:v>39.35352833491455</c:v>
                </c:pt>
                <c:pt idx="6">
                  <c:v>37.092700954727441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33B-49D8-ABAD-87457E5E9DE2}"/>
            </c:ext>
          </c:extLst>
        </c:ser>
        <c:ser>
          <c:idx val="6"/>
          <c:order val="6"/>
          <c:tx>
            <c:v>65-74歳割合(右目盛)</c:v>
          </c:tx>
          <c:spPr>
            <a:ln w="28575" cap="rnd">
              <a:solidFill>
                <a:srgbClr val="FE7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7F00"/>
              </a:solidFill>
              <a:ln w="9525">
                <a:solidFill>
                  <a:srgbClr val="FE7F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データ!$AN$9:$AN$15</c:f>
              <c:numCache>
                <c:formatCode>#,##0.0_);[Red]\(#,##0.0\)</c:formatCode>
                <c:ptCount val="7"/>
                <c:pt idx="0">
                  <c:v>17.80731395960051</c:v>
                </c:pt>
                <c:pt idx="1">
                  <c:v>17.96969268280505</c:v>
                </c:pt>
                <c:pt idx="2">
                  <c:v>17.658114751821643</c:v>
                </c:pt>
                <c:pt idx="3">
                  <c:v>17.635093763945246</c:v>
                </c:pt>
                <c:pt idx="4">
                  <c:v>18.101144143299258</c:v>
                </c:pt>
                <c:pt idx="5">
                  <c:v>18.727367478653605</c:v>
                </c:pt>
                <c:pt idx="6">
                  <c:v>18.64798275331075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33B-49D8-ABAD-87457E5E9DE2}"/>
            </c:ext>
          </c:extLst>
        </c:ser>
        <c:ser>
          <c:idx val="7"/>
          <c:order val="7"/>
          <c:tx>
            <c:v>75歳以上割合(右目盛)</c:v>
          </c:tx>
          <c:spPr>
            <a:ln w="28575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9525">
                <a:solidFill>
                  <a:srgbClr val="008000"/>
                </a:solidFill>
              </a:ln>
              <a:effectLst/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33B-49D8-ABAD-87457E5E9DE2}"/>
                </c:ext>
              </c:extLst>
            </c:dLbl>
            <c:dLbl>
              <c:idx val="4"/>
              <c:layout>
                <c:manualLayout>
                  <c:x val="-3.3839042663422844E-2"/>
                  <c:y val="-2.4408164834206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33B-49D8-ABAD-87457E5E9DE2}"/>
                </c:ext>
              </c:extLst>
            </c:dLbl>
            <c:dLbl>
              <c:idx val="5"/>
              <c:layout>
                <c:manualLayout>
                  <c:x val="-3.2476079732258377E-2"/>
                  <c:y val="2.44081648342063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33B-49D8-ABAD-87457E5E9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8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データ!$AO$9:$AO$15</c:f>
              <c:numCache>
                <c:formatCode>#,##0.0_);[Red]\(#,##0.0\)</c:formatCode>
                <c:ptCount val="7"/>
                <c:pt idx="0">
                  <c:v>21.193211684313283</c:v>
                </c:pt>
                <c:pt idx="1">
                  <c:v>24.487180554053044</c:v>
                </c:pt>
                <c:pt idx="2">
                  <c:v>27.869489940466824</c:v>
                </c:pt>
                <c:pt idx="3">
                  <c:v>30.79629302919291</c:v>
                </c:pt>
                <c:pt idx="4">
                  <c:v>33.50018756447529</c:v>
                </c:pt>
                <c:pt idx="5">
                  <c:v>35.779093229284982</c:v>
                </c:pt>
                <c:pt idx="6">
                  <c:v>38.356944872189715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33B-49D8-ABAD-87457E5E9DE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5977192"/>
        <c:axId val="495976536"/>
      </c:lineChart>
      <c:catAx>
        <c:axId val="60751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0696"/>
        <c:crosses val="autoZero"/>
        <c:auto val="1"/>
        <c:lblAlgn val="ctr"/>
        <c:lblOffset val="100"/>
        <c:noMultiLvlLbl val="0"/>
      </c:catAx>
      <c:valAx>
        <c:axId val="607510696"/>
        <c:scaling>
          <c:orientation val="minMax"/>
          <c:max val="2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3976"/>
        <c:crosses val="autoZero"/>
        <c:crossBetween val="between"/>
        <c:dispUnits>
          <c:builtInUnit val="thousands"/>
        </c:dispUnits>
      </c:valAx>
      <c:valAx>
        <c:axId val="495976536"/>
        <c:scaling>
          <c:orientation val="minMax"/>
          <c:max val="70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77192"/>
        <c:crosses val="max"/>
        <c:crossBetween val="between"/>
      </c:valAx>
      <c:catAx>
        <c:axId val="495977192"/>
        <c:scaling>
          <c:orientation val="minMax"/>
        </c:scaling>
        <c:delete val="1"/>
        <c:axPos val="b"/>
        <c:majorTickMark val="out"/>
        <c:minorTickMark val="none"/>
        <c:tickLblPos val="nextTo"/>
        <c:crossAx val="4959765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4975418535388558"/>
          <c:w val="1"/>
          <c:h val="7.93161048714977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将来推計人口の推移（</a:t>
            </a:r>
            <a:r>
              <a:rPr lang="ja-JP" altLang="en-US"/>
              <a:t>上北</a:t>
            </a:r>
            <a:r>
              <a:rPr lang="ja-JP"/>
              <a:t>地域）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0-14歳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データ!$AQ$9:$AQ$15</c:f>
              <c:numCache>
                <c:formatCode>#,##0_);[Red]\(#,##0\)</c:formatCode>
                <c:ptCount val="7"/>
                <c:pt idx="0">
                  <c:v>21789</c:v>
                </c:pt>
                <c:pt idx="1">
                  <c:v>18724</c:v>
                </c:pt>
                <c:pt idx="2">
                  <c:v>16085</c:v>
                </c:pt>
                <c:pt idx="3">
                  <c:v>14038</c:v>
                </c:pt>
                <c:pt idx="4">
                  <c:v>12811</c:v>
                </c:pt>
                <c:pt idx="5">
                  <c:v>11565</c:v>
                </c:pt>
                <c:pt idx="6">
                  <c:v>10208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61-4F05-9F47-E4B4836A0A01}"/>
            </c:ext>
          </c:extLst>
        </c:ser>
        <c:ser>
          <c:idx val="1"/>
          <c:order val="1"/>
          <c:tx>
            <c:v>15-64歳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データ!$AR$9:$AR$15</c:f>
              <c:numCache>
                <c:formatCode>#,##0_);[Red]\(#,##0\)</c:formatCode>
                <c:ptCount val="7"/>
                <c:pt idx="0">
                  <c:v>107835</c:v>
                </c:pt>
                <c:pt idx="1">
                  <c:v>99445</c:v>
                </c:pt>
                <c:pt idx="2">
                  <c:v>92058</c:v>
                </c:pt>
                <c:pt idx="3">
                  <c:v>83849</c:v>
                </c:pt>
                <c:pt idx="4">
                  <c:v>73783</c:v>
                </c:pt>
                <c:pt idx="5">
                  <c:v>65134</c:v>
                </c:pt>
                <c:pt idx="6">
                  <c:v>57523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61-4F05-9F47-E4B4836A0A01}"/>
            </c:ext>
          </c:extLst>
        </c:ser>
        <c:ser>
          <c:idx val="2"/>
          <c:order val="2"/>
          <c:tx>
            <c:v>65-74歳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データ!$AS$9:$AS$15</c:f>
              <c:numCache>
                <c:formatCode>#,##0_);[Red]\(#,##0\)</c:formatCode>
                <c:ptCount val="7"/>
                <c:pt idx="0">
                  <c:v>31346</c:v>
                </c:pt>
                <c:pt idx="1">
                  <c:v>28337</c:v>
                </c:pt>
                <c:pt idx="2">
                  <c:v>24383</c:v>
                </c:pt>
                <c:pt idx="3">
                  <c:v>23157</c:v>
                </c:pt>
                <c:pt idx="4">
                  <c:v>24221</c:v>
                </c:pt>
                <c:pt idx="5">
                  <c:v>23565</c:v>
                </c:pt>
                <c:pt idx="6">
                  <c:v>20932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61-4F05-9F47-E4B4836A0A01}"/>
            </c:ext>
          </c:extLst>
        </c:ser>
        <c:ser>
          <c:idx val="3"/>
          <c:order val="3"/>
          <c:tx>
            <c:v>75歳以上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データ!$AT$9:$AT$15</c:f>
              <c:numCache>
                <c:formatCode>#,##0_);[Red]\(#,##0\)</c:formatCode>
                <c:ptCount val="7"/>
                <c:pt idx="0">
                  <c:v>31234</c:v>
                </c:pt>
                <c:pt idx="1">
                  <c:v>35243</c:v>
                </c:pt>
                <c:pt idx="2">
                  <c:v>38610</c:v>
                </c:pt>
                <c:pt idx="3">
                  <c:v>39130</c:v>
                </c:pt>
                <c:pt idx="4">
                  <c:v>38086</c:v>
                </c:pt>
                <c:pt idx="5">
                  <c:v>37027</c:v>
                </c:pt>
                <c:pt idx="6">
                  <c:v>37102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61-4F05-9F47-E4B4836A0A01}"/>
            </c:ext>
          </c:extLst>
        </c:ser>
        <c:ser>
          <c:idx val="8"/>
          <c:order val="8"/>
          <c:tx>
            <c:v>総人口</c:v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データ!$AP$9:$AP$15</c:f>
              <c:numCache>
                <c:formatCode>#,##0_);[Red]\(#,##0\)</c:formatCode>
                <c:ptCount val="7"/>
                <c:pt idx="0">
                  <c:v>192204</c:v>
                </c:pt>
                <c:pt idx="1">
                  <c:v>181749</c:v>
                </c:pt>
                <c:pt idx="2">
                  <c:v>171136</c:v>
                </c:pt>
                <c:pt idx="3">
                  <c:v>160174</c:v>
                </c:pt>
                <c:pt idx="4">
                  <c:v>148901</c:v>
                </c:pt>
                <c:pt idx="5">
                  <c:v>137291</c:v>
                </c:pt>
                <c:pt idx="6">
                  <c:v>125765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61-4F05-9F47-E4B4836A0A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07513976"/>
        <c:axId val="607510696"/>
      </c:barChart>
      <c:lineChart>
        <c:grouping val="standard"/>
        <c:varyColors val="0"/>
        <c:ser>
          <c:idx val="4"/>
          <c:order val="4"/>
          <c:tx>
            <c:v>0-14歳割合(右目盛)</c:v>
          </c:tx>
          <c:spPr>
            <a:ln w="28575" cap="rnd">
              <a:solidFill>
                <a:srgbClr val="FF2F2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2F2F"/>
              </a:solidFill>
              <a:ln w="9525">
                <a:solidFill>
                  <a:srgbClr val="FF2F2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データ!$AU$9:$AU$15</c:f>
              <c:numCache>
                <c:formatCode>#,##0.0_);[Red]\(#,##0.0\)</c:formatCode>
                <c:ptCount val="7"/>
                <c:pt idx="0">
                  <c:v>11.33639258288069</c:v>
                </c:pt>
                <c:pt idx="1">
                  <c:v>10.302119956643503</c:v>
                </c:pt>
                <c:pt idx="2">
                  <c:v>9.3989575542258788</c:v>
                </c:pt>
                <c:pt idx="3">
                  <c:v>8.7642189119332716</c:v>
                </c:pt>
                <c:pt idx="4">
                  <c:v>8.6037031316109367</c:v>
                </c:pt>
                <c:pt idx="5">
                  <c:v>8.4237131348741006</c:v>
                </c:pt>
                <c:pt idx="6">
                  <c:v>8.1167256390887772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161-4F05-9F47-E4B4836A0A01}"/>
            </c:ext>
          </c:extLst>
        </c:ser>
        <c:ser>
          <c:idx val="5"/>
          <c:order val="5"/>
          <c:tx>
            <c:v>15-64歳割合(右目盛)</c:v>
          </c:tx>
          <c:spPr>
            <a:ln w="28575" cap="rnd">
              <a:solidFill>
                <a:srgbClr val="25979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59794"/>
              </a:solidFill>
              <a:ln w="9525">
                <a:solidFill>
                  <a:srgbClr val="25979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259794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データ!$AV$9:$AV$15</c:f>
              <c:numCache>
                <c:formatCode>#,##0.0_);[Red]\(#,##0.0\)</c:formatCode>
                <c:ptCount val="7"/>
                <c:pt idx="0">
                  <c:v>56.104451520259722</c:v>
                </c:pt>
                <c:pt idx="1">
                  <c:v>54.715569274108802</c:v>
                </c:pt>
                <c:pt idx="2">
                  <c:v>53.792305534779359</c:v>
                </c:pt>
                <c:pt idx="3">
                  <c:v>52.348695793324765</c:v>
                </c:pt>
                <c:pt idx="4">
                  <c:v>49.551715569405175</c:v>
                </c:pt>
                <c:pt idx="5">
                  <c:v>47.442294105221755</c:v>
                </c:pt>
                <c:pt idx="6">
                  <c:v>45.738480499344014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161-4F05-9F47-E4B4836A0A01}"/>
            </c:ext>
          </c:extLst>
        </c:ser>
        <c:ser>
          <c:idx val="6"/>
          <c:order val="6"/>
          <c:tx>
            <c:v>65-74歳割合(右目盛)</c:v>
          </c:tx>
          <c:spPr>
            <a:ln w="28575" cap="rnd">
              <a:solidFill>
                <a:srgbClr val="FE7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7F00"/>
              </a:solidFill>
              <a:ln w="9525">
                <a:solidFill>
                  <a:srgbClr val="FE7F00"/>
                </a:solidFill>
              </a:ln>
              <a:effectLst/>
            </c:spPr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161-4F05-9F47-E4B4836A0A01}"/>
                </c:ext>
              </c:extLst>
            </c:dLbl>
            <c:dLbl>
              <c:idx val="1"/>
              <c:layout>
                <c:manualLayout>
                  <c:x val="-3.1113116801093806E-2"/>
                  <c:y val="2.6494332768753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161-4F05-9F47-E4B4836A0A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データ!$AW$9:$AW$15</c:f>
              <c:numCache>
                <c:formatCode>#,##0.0_);[Red]\(#,##0.0\)</c:formatCode>
                <c:ptCount val="7"/>
                <c:pt idx="0">
                  <c:v>16.30871365840461</c:v>
                </c:pt>
                <c:pt idx="1">
                  <c:v>15.591282482984775</c:v>
                </c:pt>
                <c:pt idx="2">
                  <c:v>14.247732797307405</c:v>
                </c:pt>
                <c:pt idx="3">
                  <c:v>14.457402574700016</c:v>
                </c:pt>
                <c:pt idx="4">
                  <c:v>16.266512649344193</c:v>
                </c:pt>
                <c:pt idx="5">
                  <c:v>17.164271510878354</c:v>
                </c:pt>
                <c:pt idx="6">
                  <c:v>16.643740309307038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161-4F05-9F47-E4B4836A0A01}"/>
            </c:ext>
          </c:extLst>
        </c:ser>
        <c:ser>
          <c:idx val="7"/>
          <c:order val="7"/>
          <c:tx>
            <c:v>75歳以上割合(右目盛)</c:v>
          </c:tx>
          <c:spPr>
            <a:ln w="28575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9525">
                <a:solidFill>
                  <a:srgbClr val="008000"/>
                </a:solidFill>
              </a:ln>
              <a:effectLst/>
            </c:spPr>
          </c:marker>
          <c:dLbls>
            <c:dLbl>
              <c:idx val="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161-4F05-9F47-E4B4836A0A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8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データ!$AX$9:$AX$15</c:f>
              <c:numCache>
                <c:formatCode>#,##0.0_);[Red]\(#,##0.0\)</c:formatCode>
                <c:ptCount val="7"/>
                <c:pt idx="0">
                  <c:v>16.250442238454976</c:v>
                </c:pt>
                <c:pt idx="1">
                  <c:v>19.391028286262923</c:v>
                </c:pt>
                <c:pt idx="2">
                  <c:v>22.56100411368736</c:v>
                </c:pt>
                <c:pt idx="3">
                  <c:v>24.429682720041953</c:v>
                </c:pt>
                <c:pt idx="4">
                  <c:v>25.578068649639697</c:v>
                </c:pt>
                <c:pt idx="5">
                  <c:v>26.969721249025792</c:v>
                </c:pt>
                <c:pt idx="6">
                  <c:v>29.501053552260171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161-4F05-9F47-E4B4836A0A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5977192"/>
        <c:axId val="495976536"/>
      </c:lineChart>
      <c:catAx>
        <c:axId val="60751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0696"/>
        <c:crosses val="autoZero"/>
        <c:auto val="1"/>
        <c:lblAlgn val="ctr"/>
        <c:lblOffset val="100"/>
        <c:noMultiLvlLbl val="0"/>
      </c:catAx>
      <c:valAx>
        <c:axId val="607510696"/>
        <c:scaling>
          <c:orientation val="minMax"/>
          <c:max val="3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3976"/>
        <c:crosses val="autoZero"/>
        <c:crossBetween val="between"/>
        <c:dispUnits>
          <c:builtInUnit val="thousands"/>
        </c:dispUnits>
      </c:valAx>
      <c:valAx>
        <c:axId val="495976536"/>
        <c:scaling>
          <c:orientation val="minMax"/>
          <c:max val="70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77192"/>
        <c:crosses val="max"/>
        <c:crossBetween val="between"/>
      </c:valAx>
      <c:catAx>
        <c:axId val="495977192"/>
        <c:scaling>
          <c:orientation val="minMax"/>
        </c:scaling>
        <c:delete val="1"/>
        <c:axPos val="b"/>
        <c:majorTickMark val="out"/>
        <c:minorTickMark val="none"/>
        <c:tickLblPos val="nextTo"/>
        <c:crossAx val="4959765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4975418535388558"/>
          <c:w val="1"/>
          <c:h val="7.93161048714977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将来推計人口の推移（</a:t>
            </a:r>
            <a:r>
              <a:rPr lang="ja-JP" altLang="en-US"/>
              <a:t>下北</a:t>
            </a:r>
            <a:r>
              <a:rPr lang="ja-JP"/>
              <a:t>地域）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0-14歳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データ!$AZ$9:$AZ$15</c:f>
              <c:numCache>
                <c:formatCode>#,##0_);[Red]\(#,##0\)</c:formatCode>
                <c:ptCount val="7"/>
                <c:pt idx="0">
                  <c:v>7106</c:v>
                </c:pt>
                <c:pt idx="1">
                  <c:v>5671</c:v>
                </c:pt>
                <c:pt idx="2">
                  <c:v>4445</c:v>
                </c:pt>
                <c:pt idx="3">
                  <c:v>3655</c:v>
                </c:pt>
                <c:pt idx="4">
                  <c:v>3167</c:v>
                </c:pt>
                <c:pt idx="5">
                  <c:v>2728</c:v>
                </c:pt>
                <c:pt idx="6">
                  <c:v>2281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FA-4C79-B91C-960116A1794A}"/>
            </c:ext>
          </c:extLst>
        </c:ser>
        <c:ser>
          <c:idx val="1"/>
          <c:order val="1"/>
          <c:tx>
            <c:v>15-64歳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データ!$BA$9:$BA$15</c:f>
              <c:numCache>
                <c:formatCode>#,##0_);[Red]\(#,##0\)</c:formatCode>
                <c:ptCount val="7"/>
                <c:pt idx="0">
                  <c:v>37185</c:v>
                </c:pt>
                <c:pt idx="1">
                  <c:v>32779</c:v>
                </c:pt>
                <c:pt idx="2">
                  <c:v>29464</c:v>
                </c:pt>
                <c:pt idx="3">
                  <c:v>25983</c:v>
                </c:pt>
                <c:pt idx="4">
                  <c:v>22065</c:v>
                </c:pt>
                <c:pt idx="5">
                  <c:v>18569</c:v>
                </c:pt>
                <c:pt idx="6">
                  <c:v>15812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FA-4C79-B91C-960116A1794A}"/>
            </c:ext>
          </c:extLst>
        </c:ser>
        <c:ser>
          <c:idx val="2"/>
          <c:order val="2"/>
          <c:tx>
            <c:v>65-74歳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データ!$BB$9:$BB$15</c:f>
              <c:numCache>
                <c:formatCode>#,##0_);[Red]\(#,##0\)</c:formatCode>
                <c:ptCount val="7"/>
                <c:pt idx="0">
                  <c:v>12066</c:v>
                </c:pt>
                <c:pt idx="1">
                  <c:v>10516</c:v>
                </c:pt>
                <c:pt idx="2">
                  <c:v>8764</c:v>
                </c:pt>
                <c:pt idx="3">
                  <c:v>8092</c:v>
                </c:pt>
                <c:pt idx="4">
                  <c:v>8143</c:v>
                </c:pt>
                <c:pt idx="5">
                  <c:v>7918</c:v>
                </c:pt>
                <c:pt idx="6">
                  <c:v>6728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FA-4C79-B91C-960116A1794A}"/>
            </c:ext>
          </c:extLst>
        </c:ser>
        <c:ser>
          <c:idx val="3"/>
          <c:order val="3"/>
          <c:tx>
            <c:v>75歳以上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データ!$E$9:$E$15</c:f>
              <c:strCache>
                <c:ptCount val="7"/>
                <c:pt idx="0">
                  <c:v>2020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</c:strCache>
            </c:strRef>
          </c:cat>
          <c:val>
            <c:numRef>
              <c:f>データ!$BC$9:$BC$15</c:f>
              <c:numCache>
                <c:formatCode>#,##0_);[Red]\(#,##0\)</c:formatCode>
                <c:ptCount val="7"/>
                <c:pt idx="0">
                  <c:v>11843</c:v>
                </c:pt>
                <c:pt idx="1">
                  <c:v>12969</c:v>
                </c:pt>
                <c:pt idx="2">
                  <c:v>14106</c:v>
                </c:pt>
                <c:pt idx="3">
                  <c:v>13911</c:v>
                </c:pt>
                <c:pt idx="4">
                  <c:v>13214</c:v>
                </c:pt>
                <c:pt idx="5">
                  <c:v>12427</c:v>
                </c:pt>
                <c:pt idx="6">
                  <c:v>12068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FA-4C79-B91C-960116A1794A}"/>
            </c:ext>
          </c:extLst>
        </c:ser>
        <c:ser>
          <c:idx val="8"/>
          <c:order val="8"/>
          <c:tx>
            <c:v>総人口</c:v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データ!$AY$9:$AY$15</c:f>
              <c:numCache>
                <c:formatCode>#,##0_);[Red]\(#,##0\)</c:formatCode>
                <c:ptCount val="7"/>
                <c:pt idx="0">
                  <c:v>68200</c:v>
                </c:pt>
                <c:pt idx="1">
                  <c:v>61935</c:v>
                </c:pt>
                <c:pt idx="2">
                  <c:v>56779</c:v>
                </c:pt>
                <c:pt idx="3">
                  <c:v>51641</c:v>
                </c:pt>
                <c:pt idx="4">
                  <c:v>46589</c:v>
                </c:pt>
                <c:pt idx="5">
                  <c:v>41642</c:v>
                </c:pt>
                <c:pt idx="6">
                  <c:v>36889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FA-4C79-B91C-960116A179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07513976"/>
        <c:axId val="607510696"/>
      </c:barChart>
      <c:lineChart>
        <c:grouping val="standard"/>
        <c:varyColors val="0"/>
        <c:ser>
          <c:idx val="4"/>
          <c:order val="4"/>
          <c:tx>
            <c:v>0-14歳割合(右目盛)</c:v>
          </c:tx>
          <c:spPr>
            <a:ln w="28575" cap="rnd">
              <a:solidFill>
                <a:srgbClr val="FF2F2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2F2F"/>
              </a:solidFill>
              <a:ln w="9525">
                <a:solidFill>
                  <a:srgbClr val="FF2F2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データ!$BD$9:$BD$15</c:f>
              <c:numCache>
                <c:formatCode>#,##0.0_);[Red]\(#,##0.0\)</c:formatCode>
                <c:ptCount val="7"/>
                <c:pt idx="0">
                  <c:v>10.419354838709676</c:v>
                </c:pt>
                <c:pt idx="1">
                  <c:v>9.1563736175022203</c:v>
                </c:pt>
                <c:pt idx="2">
                  <c:v>7.8285986015956599</c:v>
                </c:pt>
                <c:pt idx="3">
                  <c:v>7.0777095718518233</c:v>
                </c:pt>
                <c:pt idx="4">
                  <c:v>6.797741956255769</c:v>
                </c:pt>
                <c:pt idx="5">
                  <c:v>6.5510782383170829</c:v>
                </c:pt>
                <c:pt idx="6">
                  <c:v>6.1834151101954511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FA-4C79-B91C-960116A1794A}"/>
            </c:ext>
          </c:extLst>
        </c:ser>
        <c:ser>
          <c:idx val="5"/>
          <c:order val="5"/>
          <c:tx>
            <c:v>15-64歳割合(右目盛)</c:v>
          </c:tx>
          <c:spPr>
            <a:ln w="28575" cap="rnd">
              <a:solidFill>
                <a:srgbClr val="25979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59794"/>
              </a:solidFill>
              <a:ln w="9525">
                <a:solidFill>
                  <a:srgbClr val="25979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259794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データ!$BE$9:$BE$15</c:f>
              <c:numCache>
                <c:formatCode>#,##0.0_);[Red]\(#,##0.0\)</c:formatCode>
                <c:ptCount val="7"/>
                <c:pt idx="0">
                  <c:v>54.523460410557192</c:v>
                </c:pt>
                <c:pt idx="1">
                  <c:v>52.924840558650196</c:v>
                </c:pt>
                <c:pt idx="2">
                  <c:v>51.892425016291234</c:v>
                </c:pt>
                <c:pt idx="3">
                  <c:v>50.314672450184929</c:v>
                </c:pt>
                <c:pt idx="4">
                  <c:v>47.360965034664837</c:v>
                </c:pt>
                <c:pt idx="5">
                  <c:v>44.59199846309015</c:v>
                </c:pt>
                <c:pt idx="6">
                  <c:v>42.863726314077368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9FA-4C79-B91C-960116A1794A}"/>
            </c:ext>
          </c:extLst>
        </c:ser>
        <c:ser>
          <c:idx val="6"/>
          <c:order val="6"/>
          <c:tx>
            <c:v>65-74歳割合(右目盛)</c:v>
          </c:tx>
          <c:spPr>
            <a:ln w="28575" cap="rnd">
              <a:solidFill>
                <a:srgbClr val="FE7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E7F00"/>
              </a:solidFill>
              <a:ln w="9525">
                <a:solidFill>
                  <a:srgbClr val="FE7F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データ!$BF$9:$BF$15</c:f>
              <c:numCache>
                <c:formatCode>#,##0.0_);[Red]\(#,##0.0\)</c:formatCode>
                <c:ptCount val="7"/>
                <c:pt idx="0">
                  <c:v>17.69208211143695</c:v>
                </c:pt>
                <c:pt idx="1">
                  <c:v>16.979090982481633</c:v>
                </c:pt>
                <c:pt idx="2">
                  <c:v>15.435284171964986</c:v>
                </c:pt>
                <c:pt idx="3">
                  <c:v>15.669719796285897</c:v>
                </c:pt>
                <c:pt idx="4">
                  <c:v>17.478374723647214</c:v>
                </c:pt>
                <c:pt idx="5">
                  <c:v>19.014456558282504</c:v>
                </c:pt>
                <c:pt idx="6">
                  <c:v>18.23849928162867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9FA-4C79-B91C-960116A1794A}"/>
            </c:ext>
          </c:extLst>
        </c:ser>
        <c:ser>
          <c:idx val="7"/>
          <c:order val="7"/>
          <c:tx>
            <c:v>75歳以上割合(右目盛)</c:v>
          </c:tx>
          <c:spPr>
            <a:ln w="28575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9525">
                <a:solidFill>
                  <a:srgbClr val="008000"/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9FA-4C79-B91C-960116A1794A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FA-4C79-B91C-960116A179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8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データ!$BG$9:$BG$15</c:f>
              <c:numCache>
                <c:formatCode>#,##0.0_);[Red]\(#,##0.0\)</c:formatCode>
                <c:ptCount val="7"/>
                <c:pt idx="0">
                  <c:v>17.365102639296186</c:v>
                </c:pt>
                <c:pt idx="1">
                  <c:v>20.939694841365949</c:v>
                </c:pt>
                <c:pt idx="2">
                  <c:v>24.84369221014812</c:v>
                </c:pt>
                <c:pt idx="3">
                  <c:v>26.937898181677351</c:v>
                </c:pt>
                <c:pt idx="4">
                  <c:v>28.36291828543218</c:v>
                </c:pt>
                <c:pt idx="5">
                  <c:v>29.842466740310265</c:v>
                </c:pt>
                <c:pt idx="6">
                  <c:v>32.714359294098507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9FA-4C79-B91C-960116A179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5977192"/>
        <c:axId val="495976536"/>
      </c:lineChart>
      <c:catAx>
        <c:axId val="60751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0696"/>
        <c:crosses val="autoZero"/>
        <c:auto val="1"/>
        <c:lblAlgn val="ctr"/>
        <c:lblOffset val="100"/>
        <c:noMultiLvlLbl val="0"/>
      </c:catAx>
      <c:valAx>
        <c:axId val="607510696"/>
        <c:scaling>
          <c:orientation val="minMax"/>
          <c:max val="100000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07513976"/>
        <c:crosses val="autoZero"/>
        <c:crossBetween val="between"/>
        <c:majorUnit val="20000"/>
        <c:dispUnits>
          <c:builtInUnit val="thousands"/>
        </c:dispUnits>
      </c:valAx>
      <c:valAx>
        <c:axId val="495976536"/>
        <c:scaling>
          <c:orientation val="minMax"/>
          <c:max val="70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77192"/>
        <c:crosses val="max"/>
        <c:crossBetween val="between"/>
      </c:valAx>
      <c:catAx>
        <c:axId val="495977192"/>
        <c:scaling>
          <c:orientation val="minMax"/>
        </c:scaling>
        <c:delete val="1"/>
        <c:axPos val="b"/>
        <c:majorTickMark val="out"/>
        <c:minorTickMark val="none"/>
        <c:tickLblPos val="nextTo"/>
        <c:crossAx val="4959765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4975418535388558"/>
          <c:w val="1"/>
          <c:h val="7.93161048714977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5DB04E0-AA36-4BBA-B71C-E135509ED379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ABAB646-5CD2-47D3-8D42-BD0C98CE3633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5EDD1A-5FF8-4B2B-94C4-05495C694092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EC5872-A6E5-47BD-8486-B5AC9ECBE6DB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DE3E397-F819-467A-9A35-764624B64BB7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613640B-3E8E-409C-BC8A-2647E3B3A1DF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694820-E1B5-48A9-854F-ED084D3115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0.22582</cdr:x>
      <cdr:y>0.94568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B041A2-0CFF-4F9B-9E6B-99325ABD768D}"/>
            </a:ext>
          </a:extLst>
        </cdr:cNvPr>
        <cdr:cNvSpPr txBox="1"/>
      </cdr:nvSpPr>
      <cdr:spPr>
        <a:xfrm xmlns:a="http://schemas.openxmlformats.org/drawingml/2006/main">
          <a:off x="2104149" y="5757022"/>
          <a:ext cx="7213786" cy="330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資料：国立社会保障・人口問題研究所「日本の地域別将来推計人口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5(2023)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年推計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0.02556</cdr:x>
      <cdr:y>0.04372</cdr:y>
    </cdr:from>
    <cdr:to>
      <cdr:x>0.12369</cdr:x>
      <cdr:y>0.11735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C678866-3953-471B-96D5-AD912C537CE4}"/>
            </a:ext>
          </a:extLst>
        </cdr:cNvPr>
        <cdr:cNvSpPr txBox="1"/>
      </cdr:nvSpPr>
      <cdr:spPr>
        <a:xfrm xmlns:a="http://schemas.openxmlformats.org/drawingml/2006/main">
          <a:off x="238125" y="266140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0.88336</cdr:x>
      <cdr:y>0.04286</cdr:y>
    </cdr:from>
    <cdr:to>
      <cdr:x>0.98149</cdr:x>
      <cdr:y>0.11649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231094" y="260911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0.86682</cdr:x>
      <cdr:y>0.79756</cdr:y>
    </cdr:from>
    <cdr:to>
      <cdr:x>0.96496</cdr:x>
      <cdr:y>0.87119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077013" y="4855323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0.22399</cdr:x>
      <cdr:y>0.11274</cdr:y>
    </cdr:from>
    <cdr:to>
      <cdr:x>0.88993</cdr:x>
      <cdr:y>0.20248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C7B6E476-12CB-4672-A21B-28E68A832A0F}"/>
            </a:ext>
          </a:extLst>
        </cdr:cNvPr>
        <cdr:cNvSpPr/>
      </cdr:nvSpPr>
      <cdr:spPr>
        <a:xfrm xmlns:a="http://schemas.openxmlformats.org/drawingml/2006/main">
          <a:off x="2087097" y="686359"/>
          <a:ext cx="6205256" cy="546287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　計　値</a:t>
          </a:r>
          <a:endParaRPr 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0.19092</cdr:x>
      <cdr:y>0.10354</cdr:y>
    </cdr:from>
    <cdr:to>
      <cdr:x>0.19542</cdr:x>
      <cdr:y>0.78922</cdr:y>
    </cdr:to>
    <cdr:cxnSp macro="">
      <cdr:nvCxnSpPr>
        <cdr:cNvPr id="8" name="直線コネクタ 7">
          <a:extLst xmlns:a="http://schemas.openxmlformats.org/drawingml/2006/main">
            <a:ext uri="{FF2B5EF4-FFF2-40B4-BE49-F238E27FC236}">
              <a16:creationId xmlns:a16="http://schemas.microsoft.com/office/drawing/2014/main" id="{3290300A-8506-49D5-AE61-8F4138C30B8A}"/>
            </a:ext>
          </a:extLst>
        </cdr:cNvPr>
        <cdr:cNvCxnSpPr/>
      </cdr:nvCxnSpPr>
      <cdr:spPr>
        <a:xfrm xmlns:a="http://schemas.openxmlformats.org/drawingml/2006/main">
          <a:off x="1778934" y="630331"/>
          <a:ext cx="42022" cy="417419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2776AC6-E95B-4F26-9CDB-65F06AA036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0.22582</cdr:x>
      <cdr:y>0.94568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B041A2-0CFF-4F9B-9E6B-99325ABD768D}"/>
            </a:ext>
          </a:extLst>
        </cdr:cNvPr>
        <cdr:cNvSpPr txBox="1"/>
      </cdr:nvSpPr>
      <cdr:spPr>
        <a:xfrm xmlns:a="http://schemas.openxmlformats.org/drawingml/2006/main">
          <a:off x="2104149" y="5757022"/>
          <a:ext cx="7213786" cy="330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資料：国立社会保障・人口問題研究所「日本の地域別将来推計人口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5(2023)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年推計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0.02556</cdr:x>
      <cdr:y>0.04372</cdr:y>
    </cdr:from>
    <cdr:to>
      <cdr:x>0.12369</cdr:x>
      <cdr:y>0.11735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C678866-3953-471B-96D5-AD912C537CE4}"/>
            </a:ext>
          </a:extLst>
        </cdr:cNvPr>
        <cdr:cNvSpPr txBox="1"/>
      </cdr:nvSpPr>
      <cdr:spPr>
        <a:xfrm xmlns:a="http://schemas.openxmlformats.org/drawingml/2006/main">
          <a:off x="238125" y="266140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0.88336</cdr:x>
      <cdr:y>0.04286</cdr:y>
    </cdr:from>
    <cdr:to>
      <cdr:x>0.98149</cdr:x>
      <cdr:y>0.11649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231094" y="260911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0.86682</cdr:x>
      <cdr:y>0.79756</cdr:y>
    </cdr:from>
    <cdr:to>
      <cdr:x>0.96496</cdr:x>
      <cdr:y>0.87119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077013" y="4855323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0.22399</cdr:x>
      <cdr:y>0.11274</cdr:y>
    </cdr:from>
    <cdr:to>
      <cdr:x>0.88993</cdr:x>
      <cdr:y>0.20248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C7B6E476-12CB-4672-A21B-28E68A832A0F}"/>
            </a:ext>
          </a:extLst>
        </cdr:cNvPr>
        <cdr:cNvSpPr/>
      </cdr:nvSpPr>
      <cdr:spPr>
        <a:xfrm xmlns:a="http://schemas.openxmlformats.org/drawingml/2006/main">
          <a:off x="2087097" y="686359"/>
          <a:ext cx="6205256" cy="546287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　計　値</a:t>
          </a:r>
          <a:endParaRPr 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0.19092</cdr:x>
      <cdr:y>0.10354</cdr:y>
    </cdr:from>
    <cdr:to>
      <cdr:x>0.19542</cdr:x>
      <cdr:y>0.78922</cdr:y>
    </cdr:to>
    <cdr:cxnSp macro="">
      <cdr:nvCxnSpPr>
        <cdr:cNvPr id="8" name="直線コネクタ 7">
          <a:extLst xmlns:a="http://schemas.openxmlformats.org/drawingml/2006/main">
            <a:ext uri="{FF2B5EF4-FFF2-40B4-BE49-F238E27FC236}">
              <a16:creationId xmlns:a16="http://schemas.microsoft.com/office/drawing/2014/main" id="{3290300A-8506-49D5-AE61-8F4138C30B8A}"/>
            </a:ext>
          </a:extLst>
        </cdr:cNvPr>
        <cdr:cNvCxnSpPr/>
      </cdr:nvCxnSpPr>
      <cdr:spPr>
        <a:xfrm xmlns:a="http://schemas.openxmlformats.org/drawingml/2006/main">
          <a:off x="1778934" y="630331"/>
          <a:ext cx="42022" cy="417419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0.22582</cdr:x>
      <cdr:y>0.94568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B041A2-0CFF-4F9B-9E6B-99325ABD768D}"/>
            </a:ext>
          </a:extLst>
        </cdr:cNvPr>
        <cdr:cNvSpPr txBox="1"/>
      </cdr:nvSpPr>
      <cdr:spPr>
        <a:xfrm xmlns:a="http://schemas.openxmlformats.org/drawingml/2006/main">
          <a:off x="2104149" y="5757022"/>
          <a:ext cx="7213786" cy="330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資料：国立社会保障・人口問題研究所「日本の地域別将来推計人口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5(2023)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年推計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0.02556</cdr:x>
      <cdr:y>0.04372</cdr:y>
    </cdr:from>
    <cdr:to>
      <cdr:x>0.12369</cdr:x>
      <cdr:y>0.11735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C678866-3953-471B-96D5-AD912C537CE4}"/>
            </a:ext>
          </a:extLst>
        </cdr:cNvPr>
        <cdr:cNvSpPr txBox="1"/>
      </cdr:nvSpPr>
      <cdr:spPr>
        <a:xfrm xmlns:a="http://schemas.openxmlformats.org/drawingml/2006/main">
          <a:off x="238125" y="266140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0.88336</cdr:x>
      <cdr:y>0.04286</cdr:y>
    </cdr:from>
    <cdr:to>
      <cdr:x>0.98149</cdr:x>
      <cdr:y>0.11649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231094" y="260911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0.86682</cdr:x>
      <cdr:y>0.79756</cdr:y>
    </cdr:from>
    <cdr:to>
      <cdr:x>0.96496</cdr:x>
      <cdr:y>0.87119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077013" y="4855323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0.22399</cdr:x>
      <cdr:y>0.11274</cdr:y>
    </cdr:from>
    <cdr:to>
      <cdr:x>0.88993</cdr:x>
      <cdr:y>0.20248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C7B6E476-12CB-4672-A21B-28E68A832A0F}"/>
            </a:ext>
          </a:extLst>
        </cdr:cNvPr>
        <cdr:cNvSpPr/>
      </cdr:nvSpPr>
      <cdr:spPr>
        <a:xfrm xmlns:a="http://schemas.openxmlformats.org/drawingml/2006/main">
          <a:off x="2087097" y="686359"/>
          <a:ext cx="6205256" cy="546287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　計　値</a:t>
          </a:r>
          <a:endParaRPr 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0.19092</cdr:x>
      <cdr:y>0.10354</cdr:y>
    </cdr:from>
    <cdr:to>
      <cdr:x>0.19542</cdr:x>
      <cdr:y>0.78922</cdr:y>
    </cdr:to>
    <cdr:cxnSp macro="">
      <cdr:nvCxnSpPr>
        <cdr:cNvPr id="8" name="直線コネクタ 7">
          <a:extLst xmlns:a="http://schemas.openxmlformats.org/drawingml/2006/main">
            <a:ext uri="{FF2B5EF4-FFF2-40B4-BE49-F238E27FC236}">
              <a16:creationId xmlns:a16="http://schemas.microsoft.com/office/drawing/2014/main" id="{3290300A-8506-49D5-AE61-8F4138C30B8A}"/>
            </a:ext>
          </a:extLst>
        </cdr:cNvPr>
        <cdr:cNvCxnSpPr/>
      </cdr:nvCxnSpPr>
      <cdr:spPr>
        <a:xfrm xmlns:a="http://schemas.openxmlformats.org/drawingml/2006/main">
          <a:off x="1778934" y="630331"/>
          <a:ext cx="42022" cy="417419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DE6B5F4-B319-42B4-B4C7-C661DCABDC0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0.22582</cdr:x>
      <cdr:y>0.94568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B041A2-0CFF-4F9B-9E6B-99325ABD768D}"/>
            </a:ext>
          </a:extLst>
        </cdr:cNvPr>
        <cdr:cNvSpPr txBox="1"/>
      </cdr:nvSpPr>
      <cdr:spPr>
        <a:xfrm xmlns:a="http://schemas.openxmlformats.org/drawingml/2006/main">
          <a:off x="2104149" y="5757022"/>
          <a:ext cx="7213786" cy="330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資料：国立社会保障・人口問題研究所「日本の地域別将来推計人口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5(2023)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年推計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0.02556</cdr:x>
      <cdr:y>0.04372</cdr:y>
    </cdr:from>
    <cdr:to>
      <cdr:x>0.12369</cdr:x>
      <cdr:y>0.11735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C678866-3953-471B-96D5-AD912C537CE4}"/>
            </a:ext>
          </a:extLst>
        </cdr:cNvPr>
        <cdr:cNvSpPr txBox="1"/>
      </cdr:nvSpPr>
      <cdr:spPr>
        <a:xfrm xmlns:a="http://schemas.openxmlformats.org/drawingml/2006/main">
          <a:off x="238125" y="266140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0.88336</cdr:x>
      <cdr:y>0.04286</cdr:y>
    </cdr:from>
    <cdr:to>
      <cdr:x>0.98149</cdr:x>
      <cdr:y>0.11649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231094" y="260911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0.86682</cdr:x>
      <cdr:y>0.79756</cdr:y>
    </cdr:from>
    <cdr:to>
      <cdr:x>0.96496</cdr:x>
      <cdr:y>0.87119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077013" y="4855323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0.22399</cdr:x>
      <cdr:y>0.11274</cdr:y>
    </cdr:from>
    <cdr:to>
      <cdr:x>0.88993</cdr:x>
      <cdr:y>0.20248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C7B6E476-12CB-4672-A21B-28E68A832A0F}"/>
            </a:ext>
          </a:extLst>
        </cdr:cNvPr>
        <cdr:cNvSpPr/>
      </cdr:nvSpPr>
      <cdr:spPr>
        <a:xfrm xmlns:a="http://schemas.openxmlformats.org/drawingml/2006/main">
          <a:off x="2087097" y="686359"/>
          <a:ext cx="6205256" cy="546287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　計　値</a:t>
          </a:r>
          <a:endParaRPr 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0.19092</cdr:x>
      <cdr:y>0.10354</cdr:y>
    </cdr:from>
    <cdr:to>
      <cdr:x>0.19542</cdr:x>
      <cdr:y>0.78922</cdr:y>
    </cdr:to>
    <cdr:cxnSp macro="">
      <cdr:nvCxnSpPr>
        <cdr:cNvPr id="8" name="直線コネクタ 7">
          <a:extLst xmlns:a="http://schemas.openxmlformats.org/drawingml/2006/main">
            <a:ext uri="{FF2B5EF4-FFF2-40B4-BE49-F238E27FC236}">
              <a16:creationId xmlns:a16="http://schemas.microsoft.com/office/drawing/2014/main" id="{3290300A-8506-49D5-AE61-8F4138C30B8A}"/>
            </a:ext>
          </a:extLst>
        </cdr:cNvPr>
        <cdr:cNvCxnSpPr/>
      </cdr:nvCxnSpPr>
      <cdr:spPr>
        <a:xfrm xmlns:a="http://schemas.openxmlformats.org/drawingml/2006/main">
          <a:off x="1778934" y="630331"/>
          <a:ext cx="42022" cy="417419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DAE37ED-55D3-462A-A0DC-2D81B42E60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0.22582</cdr:x>
      <cdr:y>0.94568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B041A2-0CFF-4F9B-9E6B-99325ABD768D}"/>
            </a:ext>
          </a:extLst>
        </cdr:cNvPr>
        <cdr:cNvSpPr txBox="1"/>
      </cdr:nvSpPr>
      <cdr:spPr>
        <a:xfrm xmlns:a="http://schemas.openxmlformats.org/drawingml/2006/main">
          <a:off x="2104149" y="5757022"/>
          <a:ext cx="7213786" cy="330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資料：国立社会保障・人口問題研究所「日本の地域別将来推計人口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5(2023)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年推計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0.02556</cdr:x>
      <cdr:y>0.04372</cdr:y>
    </cdr:from>
    <cdr:to>
      <cdr:x>0.12369</cdr:x>
      <cdr:y>0.11735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C678866-3953-471B-96D5-AD912C537CE4}"/>
            </a:ext>
          </a:extLst>
        </cdr:cNvPr>
        <cdr:cNvSpPr txBox="1"/>
      </cdr:nvSpPr>
      <cdr:spPr>
        <a:xfrm xmlns:a="http://schemas.openxmlformats.org/drawingml/2006/main">
          <a:off x="238125" y="266140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0.88336</cdr:x>
      <cdr:y>0.04286</cdr:y>
    </cdr:from>
    <cdr:to>
      <cdr:x>0.98149</cdr:x>
      <cdr:y>0.11649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231094" y="260911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0.86682</cdr:x>
      <cdr:y>0.79756</cdr:y>
    </cdr:from>
    <cdr:to>
      <cdr:x>0.96496</cdr:x>
      <cdr:y>0.87119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077013" y="4855323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0.22399</cdr:x>
      <cdr:y>0.11274</cdr:y>
    </cdr:from>
    <cdr:to>
      <cdr:x>0.88993</cdr:x>
      <cdr:y>0.20248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C7B6E476-12CB-4672-A21B-28E68A832A0F}"/>
            </a:ext>
          </a:extLst>
        </cdr:cNvPr>
        <cdr:cNvSpPr/>
      </cdr:nvSpPr>
      <cdr:spPr>
        <a:xfrm xmlns:a="http://schemas.openxmlformats.org/drawingml/2006/main">
          <a:off x="2087097" y="686359"/>
          <a:ext cx="6205256" cy="546287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　計　値</a:t>
          </a:r>
          <a:endParaRPr 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0.19092</cdr:x>
      <cdr:y>0.10354</cdr:y>
    </cdr:from>
    <cdr:to>
      <cdr:x>0.19542</cdr:x>
      <cdr:y>0.78922</cdr:y>
    </cdr:to>
    <cdr:cxnSp macro="">
      <cdr:nvCxnSpPr>
        <cdr:cNvPr id="8" name="直線コネクタ 7">
          <a:extLst xmlns:a="http://schemas.openxmlformats.org/drawingml/2006/main">
            <a:ext uri="{FF2B5EF4-FFF2-40B4-BE49-F238E27FC236}">
              <a16:creationId xmlns:a16="http://schemas.microsoft.com/office/drawing/2014/main" id="{3290300A-8506-49D5-AE61-8F4138C30B8A}"/>
            </a:ext>
          </a:extLst>
        </cdr:cNvPr>
        <cdr:cNvCxnSpPr/>
      </cdr:nvCxnSpPr>
      <cdr:spPr>
        <a:xfrm xmlns:a="http://schemas.openxmlformats.org/drawingml/2006/main">
          <a:off x="1778934" y="630331"/>
          <a:ext cx="42022" cy="417419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28509C9-8CD9-4CB0-84F7-AF828402B9B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0.22582</cdr:x>
      <cdr:y>0.94568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B041A2-0CFF-4F9B-9E6B-99325ABD768D}"/>
            </a:ext>
          </a:extLst>
        </cdr:cNvPr>
        <cdr:cNvSpPr txBox="1"/>
      </cdr:nvSpPr>
      <cdr:spPr>
        <a:xfrm xmlns:a="http://schemas.openxmlformats.org/drawingml/2006/main">
          <a:off x="2104149" y="5757022"/>
          <a:ext cx="7213786" cy="330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資料：国立社会保障・人口問題研究所「日本の地域別将来推計人口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5(2023)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年推計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0.02556</cdr:x>
      <cdr:y>0.04372</cdr:y>
    </cdr:from>
    <cdr:to>
      <cdr:x>0.12369</cdr:x>
      <cdr:y>0.11735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C678866-3953-471B-96D5-AD912C537CE4}"/>
            </a:ext>
          </a:extLst>
        </cdr:cNvPr>
        <cdr:cNvSpPr txBox="1"/>
      </cdr:nvSpPr>
      <cdr:spPr>
        <a:xfrm xmlns:a="http://schemas.openxmlformats.org/drawingml/2006/main">
          <a:off x="238125" y="266140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0.88336</cdr:x>
      <cdr:y>0.04286</cdr:y>
    </cdr:from>
    <cdr:to>
      <cdr:x>0.98149</cdr:x>
      <cdr:y>0.11649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231094" y="260911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0.86682</cdr:x>
      <cdr:y>0.79756</cdr:y>
    </cdr:from>
    <cdr:to>
      <cdr:x>0.96496</cdr:x>
      <cdr:y>0.87119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C856C-6DAE-4B13-A09D-16278D57C124}"/>
            </a:ext>
          </a:extLst>
        </cdr:cNvPr>
        <cdr:cNvSpPr txBox="1"/>
      </cdr:nvSpPr>
      <cdr:spPr>
        <a:xfrm xmlns:a="http://schemas.openxmlformats.org/drawingml/2006/main">
          <a:off x="8077013" y="4855323"/>
          <a:ext cx="914400" cy="44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0.22399</cdr:x>
      <cdr:y>0.11274</cdr:y>
    </cdr:from>
    <cdr:to>
      <cdr:x>0.88993</cdr:x>
      <cdr:y>0.20248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C7B6E476-12CB-4672-A21B-28E68A832A0F}"/>
            </a:ext>
          </a:extLst>
        </cdr:cNvPr>
        <cdr:cNvSpPr/>
      </cdr:nvSpPr>
      <cdr:spPr>
        <a:xfrm xmlns:a="http://schemas.openxmlformats.org/drawingml/2006/main">
          <a:off x="2087097" y="686359"/>
          <a:ext cx="6205256" cy="546287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　計　値</a:t>
          </a:r>
          <a:endParaRPr 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0.19092</cdr:x>
      <cdr:y>0.10354</cdr:y>
    </cdr:from>
    <cdr:to>
      <cdr:x>0.19542</cdr:x>
      <cdr:y>0.78922</cdr:y>
    </cdr:to>
    <cdr:cxnSp macro="">
      <cdr:nvCxnSpPr>
        <cdr:cNvPr id="8" name="直線コネクタ 7">
          <a:extLst xmlns:a="http://schemas.openxmlformats.org/drawingml/2006/main">
            <a:ext uri="{FF2B5EF4-FFF2-40B4-BE49-F238E27FC236}">
              <a16:creationId xmlns:a16="http://schemas.microsoft.com/office/drawing/2014/main" id="{3290300A-8506-49D5-AE61-8F4138C30B8A}"/>
            </a:ext>
          </a:extLst>
        </cdr:cNvPr>
        <cdr:cNvCxnSpPr/>
      </cdr:nvCxnSpPr>
      <cdr:spPr>
        <a:xfrm xmlns:a="http://schemas.openxmlformats.org/drawingml/2006/main">
          <a:off x="1778934" y="630331"/>
          <a:ext cx="42022" cy="417419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50000"/>
              <a:lumOff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0267941-D408-4D8A-92D9-E577AE8E31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15B7A-2E79-4DD3-B835-7848F1AE662D}">
  <dimension ref="A1:BG109"/>
  <sheetViews>
    <sheetView tabSelected="1" workbookViewId="0">
      <selection activeCell="A17" sqref="A17"/>
    </sheetView>
  </sheetViews>
  <sheetFormatPr defaultRowHeight="13.5" x14ac:dyDescent="0.4"/>
  <cols>
    <col min="1" max="2" width="6" style="8" customWidth="1"/>
    <col min="3" max="3" width="9.5" style="14" bestFit="1" customWidth="1"/>
    <col min="4" max="4" width="11.25" style="14" customWidth="1"/>
    <col min="5" max="5" width="9.125" style="14" bestFit="1" customWidth="1"/>
    <col min="6" max="10" width="9" style="15" customWidth="1"/>
    <col min="11" max="13" width="9.125" style="14" bestFit="1" customWidth="1"/>
    <col min="14" max="14" width="10.75" style="14" customWidth="1"/>
    <col min="15" max="22" width="9.125" style="14" bestFit="1" customWidth="1"/>
    <col min="23" max="23" width="10.625" style="14" customWidth="1"/>
    <col min="24" max="31" width="9.125" style="14" bestFit="1" customWidth="1"/>
    <col min="32" max="32" width="9.75" style="14" customWidth="1"/>
    <col min="33" max="40" width="9.125" style="14" bestFit="1" customWidth="1"/>
    <col min="41" max="41" width="9.25" style="14" customWidth="1"/>
    <col min="42" max="49" width="9.125" style="14" bestFit="1" customWidth="1"/>
    <col min="50" max="50" width="9.5" style="14" customWidth="1"/>
    <col min="51" max="58" width="9.125" style="14" bestFit="1" customWidth="1"/>
    <col min="59" max="59" width="9.5" style="14" customWidth="1"/>
    <col min="60" max="16384" width="9" style="14"/>
  </cols>
  <sheetData>
    <row r="1" spans="1:59" x14ac:dyDescent="0.4">
      <c r="A1" s="1" t="s">
        <v>0</v>
      </c>
      <c r="C1" s="2" t="s">
        <v>11</v>
      </c>
      <c r="D1" s="9"/>
      <c r="E1" s="9"/>
      <c r="F1" s="10"/>
      <c r="G1" s="10"/>
      <c r="H1" s="10"/>
      <c r="I1" s="11"/>
      <c r="J1" s="12"/>
      <c r="K1" s="13"/>
      <c r="L1" s="13"/>
      <c r="M1" s="13"/>
      <c r="N1" s="13"/>
      <c r="O1" s="13"/>
      <c r="P1" s="13"/>
      <c r="Q1" s="13"/>
      <c r="R1" s="13"/>
    </row>
    <row r="2" spans="1:59" x14ac:dyDescent="0.4">
      <c r="A2" s="1" t="s">
        <v>1</v>
      </c>
      <c r="C2" s="3" t="s">
        <v>2</v>
      </c>
      <c r="I2" s="16"/>
      <c r="J2" s="7"/>
      <c r="K2" s="4"/>
      <c r="L2" s="4"/>
      <c r="M2" s="4"/>
      <c r="N2" s="4"/>
      <c r="O2" s="17"/>
      <c r="Q2" s="17"/>
      <c r="R2" s="17"/>
    </row>
    <row r="3" spans="1:59" x14ac:dyDescent="0.4">
      <c r="A3" s="1" t="s">
        <v>3</v>
      </c>
      <c r="C3" s="3" t="s">
        <v>4</v>
      </c>
      <c r="I3" s="16"/>
      <c r="J3" s="7"/>
      <c r="K3" s="4"/>
      <c r="L3" s="4"/>
      <c r="M3" s="4"/>
      <c r="N3" s="4"/>
      <c r="O3" s="4"/>
    </row>
    <row r="4" spans="1:59" x14ac:dyDescent="0.4">
      <c r="A4" s="1"/>
      <c r="C4" s="5" t="s">
        <v>5</v>
      </c>
      <c r="I4" s="16"/>
      <c r="J4" s="7"/>
      <c r="K4" s="4"/>
      <c r="L4" s="4"/>
      <c r="M4" s="4"/>
      <c r="N4" s="4"/>
      <c r="O4" s="4"/>
    </row>
    <row r="5" spans="1:59" ht="21" customHeight="1" x14ac:dyDescent="0.4">
      <c r="C5" s="18">
        <v>43831</v>
      </c>
      <c r="D5" s="19" t="s">
        <v>6</v>
      </c>
      <c r="E5" s="20">
        <f>MAX($C$9:$C$109)</f>
        <v>54789</v>
      </c>
      <c r="F5" s="21" t="s">
        <v>7</v>
      </c>
      <c r="G5" s="21"/>
      <c r="H5" s="21"/>
      <c r="I5" s="22"/>
      <c r="J5" s="7"/>
      <c r="K5" s="4"/>
      <c r="L5" s="4"/>
      <c r="M5" s="4"/>
      <c r="N5" s="4"/>
      <c r="O5" s="4"/>
    </row>
    <row r="6" spans="1:59" x14ac:dyDescent="0.4">
      <c r="B6" s="8">
        <f>COUNTA(C9:C109)-MATCH(C5,C9:C109,0)+1</f>
        <v>7</v>
      </c>
    </row>
    <row r="7" spans="1:59" x14ac:dyDescent="0.4">
      <c r="A7" s="23"/>
      <c r="C7" s="14" t="s">
        <v>39</v>
      </c>
      <c r="K7" s="24"/>
      <c r="L7" s="24"/>
    </row>
    <row r="8" spans="1:59" ht="27" x14ac:dyDescent="0.4">
      <c r="A8" s="25"/>
      <c r="B8" s="25"/>
      <c r="C8" s="26" t="s">
        <v>8</v>
      </c>
      <c r="D8" s="26" t="s">
        <v>9</v>
      </c>
      <c r="E8" s="26" t="s">
        <v>10</v>
      </c>
      <c r="F8" s="27" t="s">
        <v>13</v>
      </c>
      <c r="G8" s="27" t="s">
        <v>12</v>
      </c>
      <c r="H8" s="27" t="s">
        <v>14</v>
      </c>
      <c r="I8" s="27" t="s">
        <v>16</v>
      </c>
      <c r="J8" s="27" t="s">
        <v>15</v>
      </c>
      <c r="K8" s="27" t="s">
        <v>17</v>
      </c>
      <c r="L8" s="27" t="s">
        <v>18</v>
      </c>
      <c r="M8" s="27" t="s">
        <v>19</v>
      </c>
      <c r="N8" s="27" t="s">
        <v>20</v>
      </c>
      <c r="O8" s="27" t="s">
        <v>21</v>
      </c>
      <c r="P8" s="27" t="s">
        <v>22</v>
      </c>
      <c r="Q8" s="27" t="s">
        <v>23</v>
      </c>
      <c r="R8" s="27" t="s">
        <v>24</v>
      </c>
      <c r="S8" s="27" t="s">
        <v>25</v>
      </c>
      <c r="T8" s="27" t="s">
        <v>26</v>
      </c>
      <c r="U8" s="27" t="s">
        <v>27</v>
      </c>
      <c r="V8" s="27" t="s">
        <v>28</v>
      </c>
      <c r="W8" s="27" t="s">
        <v>29</v>
      </c>
      <c r="X8" s="27" t="s">
        <v>30</v>
      </c>
      <c r="Y8" s="27" t="s">
        <v>31</v>
      </c>
      <c r="Z8" s="27" t="s">
        <v>32</v>
      </c>
      <c r="AA8" s="27" t="s">
        <v>33</v>
      </c>
      <c r="AB8" s="27" t="s">
        <v>34</v>
      </c>
      <c r="AC8" s="27" t="s">
        <v>35</v>
      </c>
      <c r="AD8" s="27" t="s">
        <v>36</v>
      </c>
      <c r="AE8" s="27" t="s">
        <v>37</v>
      </c>
      <c r="AF8" s="27" t="s">
        <v>38</v>
      </c>
      <c r="AG8" s="27" t="s">
        <v>40</v>
      </c>
      <c r="AH8" s="27" t="s">
        <v>41</v>
      </c>
      <c r="AI8" s="27" t="s">
        <v>42</v>
      </c>
      <c r="AJ8" s="27" t="s">
        <v>43</v>
      </c>
      <c r="AK8" s="27" t="s">
        <v>44</v>
      </c>
      <c r="AL8" s="27" t="s">
        <v>45</v>
      </c>
      <c r="AM8" s="27" t="s">
        <v>46</v>
      </c>
      <c r="AN8" s="27" t="s">
        <v>47</v>
      </c>
      <c r="AO8" s="27" t="s">
        <v>48</v>
      </c>
      <c r="AP8" s="27" t="s">
        <v>49</v>
      </c>
      <c r="AQ8" s="27" t="s">
        <v>50</v>
      </c>
      <c r="AR8" s="27" t="s">
        <v>51</v>
      </c>
      <c r="AS8" s="27" t="s">
        <v>52</v>
      </c>
      <c r="AT8" s="27" t="s">
        <v>53</v>
      </c>
      <c r="AU8" s="27" t="s">
        <v>54</v>
      </c>
      <c r="AV8" s="27" t="s">
        <v>55</v>
      </c>
      <c r="AW8" s="27" t="s">
        <v>56</v>
      </c>
      <c r="AX8" s="27" t="s">
        <v>57</v>
      </c>
      <c r="AY8" s="27" t="s">
        <v>58</v>
      </c>
      <c r="AZ8" s="27" t="s">
        <v>59</v>
      </c>
      <c r="BA8" s="27" t="s">
        <v>60</v>
      </c>
      <c r="BB8" s="27" t="s">
        <v>61</v>
      </c>
      <c r="BC8" s="27" t="s">
        <v>62</v>
      </c>
      <c r="BD8" s="27" t="s">
        <v>63</v>
      </c>
      <c r="BE8" s="27" t="s">
        <v>64</v>
      </c>
      <c r="BF8" s="27" t="s">
        <v>65</v>
      </c>
      <c r="BG8" s="27" t="s">
        <v>66</v>
      </c>
    </row>
    <row r="9" spans="1:59" x14ac:dyDescent="0.15">
      <c r="A9" s="6">
        <f t="shared" ref="A9:A40" si="0">IF(C9=EDATE($C$5,0),1,"")</f>
        <v>1</v>
      </c>
      <c r="B9" s="6">
        <f>IF(C9=EDATE($C$5,0),1,"")</f>
        <v>1</v>
      </c>
      <c r="C9" s="28">
        <v>43831</v>
      </c>
      <c r="D9" s="29" t="str">
        <f t="shared" ref="D9:D10" si="1">IF(OR(A9=1,B9=1,A9),TEXT(C9,"ge"),TEXT(C9," "))</f>
        <v>R2</v>
      </c>
      <c r="E9" s="29" t="str">
        <f t="shared" ref="E9:E10" si="2">IF(OR(A9=1,A9),TEXT(C9,"yyyy"),TEXT(C9,"yy"))</f>
        <v>2020</v>
      </c>
      <c r="F9" s="15">
        <v>295593</v>
      </c>
      <c r="G9" s="15">
        <v>30609</v>
      </c>
      <c r="H9" s="15">
        <v>167763</v>
      </c>
      <c r="I9" s="15">
        <v>48921</v>
      </c>
      <c r="J9" s="15">
        <v>48300</v>
      </c>
      <c r="K9" s="30">
        <f>G9/$F9*100</f>
        <v>10.35511666379109</v>
      </c>
      <c r="L9" s="30">
        <f>H9/$F9*100</f>
        <v>56.754726938729938</v>
      </c>
      <c r="M9" s="30">
        <f t="shared" ref="M9" si="3">I9/$F9*100</f>
        <v>16.550121281627103</v>
      </c>
      <c r="N9" s="30">
        <f>J9/$F9*100</f>
        <v>16.340035115851865</v>
      </c>
      <c r="O9" s="15">
        <v>262808</v>
      </c>
      <c r="P9" s="15">
        <v>27229</v>
      </c>
      <c r="Q9" s="15">
        <v>147731</v>
      </c>
      <c r="R9" s="15">
        <v>42411</v>
      </c>
      <c r="S9" s="15">
        <v>45437</v>
      </c>
      <c r="T9" s="30">
        <f>P9/$O9*100</f>
        <v>10.360795713981309</v>
      </c>
      <c r="U9" s="30">
        <f t="shared" ref="U9:W15" si="4">Q9/$O9*100</f>
        <v>56.212520166813796</v>
      </c>
      <c r="V9" s="30">
        <f t="shared" si="4"/>
        <v>16.13763660162552</v>
      </c>
      <c r="W9" s="30">
        <f t="shared" si="4"/>
        <v>17.289047517579373</v>
      </c>
      <c r="X9" s="15">
        <v>286009</v>
      </c>
      <c r="Y9" s="15">
        <v>31357</v>
      </c>
      <c r="Z9" s="15">
        <v>160332</v>
      </c>
      <c r="AA9" s="15">
        <v>46927</v>
      </c>
      <c r="AB9" s="15">
        <v>47393</v>
      </c>
      <c r="AC9" s="30">
        <f>Y9/$X9*100</f>
        <v>10.96364100430406</v>
      </c>
      <c r="AD9" s="30">
        <f t="shared" ref="AD9:AF15" si="5">Z9/$X9*100</f>
        <v>56.058375785377379</v>
      </c>
      <c r="AE9" s="30">
        <f t="shared" si="5"/>
        <v>16.40752563730512</v>
      </c>
      <c r="AF9" s="30">
        <f t="shared" si="5"/>
        <v>16.570457573013435</v>
      </c>
      <c r="AG9" s="15">
        <v>133170</v>
      </c>
      <c r="AH9" s="15">
        <v>12169</v>
      </c>
      <c r="AI9" s="15">
        <v>69064</v>
      </c>
      <c r="AJ9" s="15">
        <v>23714</v>
      </c>
      <c r="AK9" s="15">
        <v>28223</v>
      </c>
      <c r="AL9" s="30">
        <f>AH9/$AG9*100</f>
        <v>9.1379439813771874</v>
      </c>
      <c r="AM9" s="30">
        <f t="shared" ref="AM9:AO15" si="6">AI9/$AG9*100</f>
        <v>51.861530374709019</v>
      </c>
      <c r="AN9" s="30">
        <f t="shared" si="6"/>
        <v>17.80731395960051</v>
      </c>
      <c r="AO9" s="30">
        <f t="shared" si="6"/>
        <v>21.193211684313283</v>
      </c>
      <c r="AP9" s="15">
        <v>192204</v>
      </c>
      <c r="AQ9" s="15">
        <v>21789</v>
      </c>
      <c r="AR9" s="15">
        <v>107835</v>
      </c>
      <c r="AS9" s="15">
        <v>31346</v>
      </c>
      <c r="AT9" s="15">
        <v>31234</v>
      </c>
      <c r="AU9" s="30">
        <f>AQ9/$AP9*100</f>
        <v>11.33639258288069</v>
      </c>
      <c r="AV9" s="30">
        <f t="shared" ref="AV9:AX15" si="7">AR9/$AP9*100</f>
        <v>56.104451520259722</v>
      </c>
      <c r="AW9" s="30">
        <f t="shared" si="7"/>
        <v>16.30871365840461</v>
      </c>
      <c r="AX9" s="30">
        <f t="shared" si="7"/>
        <v>16.250442238454976</v>
      </c>
      <c r="AY9" s="15">
        <v>68200</v>
      </c>
      <c r="AZ9" s="15">
        <v>7106</v>
      </c>
      <c r="BA9" s="15">
        <v>37185</v>
      </c>
      <c r="BB9" s="15">
        <v>12066</v>
      </c>
      <c r="BC9" s="15">
        <v>11843</v>
      </c>
      <c r="BD9" s="30">
        <f>AZ9/$AY9*100</f>
        <v>10.419354838709676</v>
      </c>
      <c r="BE9" s="30">
        <f t="shared" ref="BE9:BG15" si="8">BA9/$AY9*100</f>
        <v>54.523460410557192</v>
      </c>
      <c r="BF9" s="30">
        <f t="shared" si="8"/>
        <v>17.69208211143695</v>
      </c>
      <c r="BG9" s="30">
        <f t="shared" si="8"/>
        <v>17.365102639296186</v>
      </c>
    </row>
    <row r="10" spans="1:59" x14ac:dyDescent="0.15">
      <c r="A10" s="6" t="str">
        <f t="shared" si="0"/>
        <v/>
      </c>
      <c r="B10" s="6" t="str">
        <f>IF(C10=EDATE($C$5,0),1,"")</f>
        <v/>
      </c>
      <c r="C10" s="28">
        <v>45658</v>
      </c>
      <c r="D10" s="29" t="str">
        <f t="shared" si="1"/>
        <v xml:space="preserve"> </v>
      </c>
      <c r="E10" s="29" t="str">
        <f t="shared" si="2"/>
        <v>25</v>
      </c>
      <c r="F10" s="15">
        <v>277968</v>
      </c>
      <c r="G10" s="15">
        <v>25711</v>
      </c>
      <c r="H10" s="15">
        <v>153163</v>
      </c>
      <c r="I10" s="15">
        <v>43401</v>
      </c>
      <c r="J10" s="15">
        <v>55693</v>
      </c>
      <c r="K10" s="30">
        <f t="shared" ref="K10:K15" si="9">G10/$F10*100</f>
        <v>9.2496258562136653</v>
      </c>
      <c r="L10" s="30">
        <f t="shared" ref="L10:L15" si="10">H10/$F10*100</f>
        <v>55.100946871582344</v>
      </c>
      <c r="M10" s="30">
        <f t="shared" ref="M10:M15" si="11">I10/$F10*100</f>
        <v>15.613667760317734</v>
      </c>
      <c r="N10" s="30">
        <f t="shared" ref="N10:N15" si="12">J10/$F10*100</f>
        <v>20.035759511886262</v>
      </c>
      <c r="O10" s="15">
        <v>244875</v>
      </c>
      <c r="P10" s="15">
        <v>23871</v>
      </c>
      <c r="Q10" s="15">
        <v>133328</v>
      </c>
      <c r="R10" s="15">
        <v>37756</v>
      </c>
      <c r="S10" s="15">
        <v>49920</v>
      </c>
      <c r="T10" s="30">
        <f t="shared" ref="T10:T15" si="13">P10/$O10*100</f>
        <v>9.7482388973966305</v>
      </c>
      <c r="U10" s="30">
        <f t="shared" si="4"/>
        <v>54.447371107708008</v>
      </c>
      <c r="V10" s="30">
        <f t="shared" si="4"/>
        <v>15.418478815722308</v>
      </c>
      <c r="W10" s="30">
        <f t="shared" si="4"/>
        <v>20.385911179173046</v>
      </c>
      <c r="X10" s="15">
        <v>270214</v>
      </c>
      <c r="Y10" s="15">
        <v>27239</v>
      </c>
      <c r="Z10" s="15">
        <v>147301</v>
      </c>
      <c r="AA10" s="15">
        <v>41806</v>
      </c>
      <c r="AB10" s="15">
        <v>53868</v>
      </c>
      <c r="AC10" s="30">
        <f t="shared" ref="AC10:AC14" si="14">Y10/$X10*100</f>
        <v>10.080528766089101</v>
      </c>
      <c r="AD10" s="30">
        <f t="shared" si="5"/>
        <v>54.512719548209944</v>
      </c>
      <c r="AE10" s="30">
        <f t="shared" si="5"/>
        <v>15.471441154048273</v>
      </c>
      <c r="AF10" s="30">
        <f t="shared" si="5"/>
        <v>19.935310531652689</v>
      </c>
      <c r="AG10" s="15">
        <v>120169</v>
      </c>
      <c r="AH10" s="15">
        <v>9983</v>
      </c>
      <c r="AI10" s="15">
        <v>59166</v>
      </c>
      <c r="AJ10" s="15">
        <v>21594</v>
      </c>
      <c r="AK10" s="15">
        <v>29426</v>
      </c>
      <c r="AL10" s="30">
        <f t="shared" ref="AL10:AL15" si="15">AH10/$AG10*100</f>
        <v>8.3074669839975375</v>
      </c>
      <c r="AM10" s="30">
        <f t="shared" si="6"/>
        <v>49.23565977914437</v>
      </c>
      <c r="AN10" s="30">
        <f t="shared" si="6"/>
        <v>17.96969268280505</v>
      </c>
      <c r="AO10" s="30">
        <f t="shared" si="6"/>
        <v>24.487180554053044</v>
      </c>
      <c r="AP10" s="15">
        <v>181749</v>
      </c>
      <c r="AQ10" s="15">
        <v>18724</v>
      </c>
      <c r="AR10" s="15">
        <v>99445</v>
      </c>
      <c r="AS10" s="15">
        <v>28337</v>
      </c>
      <c r="AT10" s="15">
        <v>35243</v>
      </c>
      <c r="AU10" s="30">
        <f t="shared" ref="AU10:AU15" si="16">AQ10/$AP10*100</f>
        <v>10.302119956643503</v>
      </c>
      <c r="AV10" s="30">
        <f t="shared" si="7"/>
        <v>54.715569274108802</v>
      </c>
      <c r="AW10" s="30">
        <f t="shared" si="7"/>
        <v>15.591282482984775</v>
      </c>
      <c r="AX10" s="30">
        <f t="shared" si="7"/>
        <v>19.391028286262923</v>
      </c>
      <c r="AY10" s="15">
        <v>61935</v>
      </c>
      <c r="AZ10" s="15">
        <v>5671</v>
      </c>
      <c r="BA10" s="15">
        <v>32779</v>
      </c>
      <c r="BB10" s="15">
        <v>10516</v>
      </c>
      <c r="BC10" s="15">
        <v>12969</v>
      </c>
      <c r="BD10" s="30">
        <f t="shared" ref="BD10:BD15" si="17">AZ10/$AY10*100</f>
        <v>9.1563736175022203</v>
      </c>
      <c r="BE10" s="30">
        <f t="shared" si="8"/>
        <v>52.924840558650196</v>
      </c>
      <c r="BF10" s="30">
        <f t="shared" si="8"/>
        <v>16.979090982481633</v>
      </c>
      <c r="BG10" s="30">
        <f t="shared" si="8"/>
        <v>20.939694841365949</v>
      </c>
    </row>
    <row r="11" spans="1:59" x14ac:dyDescent="0.15">
      <c r="A11" s="6" t="str">
        <f t="shared" si="0"/>
        <v/>
      </c>
      <c r="B11" s="6" t="str">
        <f t="shared" ref="B11:B42" si="18">IF(OR(A11=1,C11=$E$5),1,"")</f>
        <v/>
      </c>
      <c r="C11" s="28">
        <v>47484</v>
      </c>
      <c r="D11" s="29" t="str">
        <f t="shared" ref="D11:D14" si="19">IF(OR(A11=1,B11=1,A11),TEXT(C11,"ge"),TEXT(C11," "))</f>
        <v xml:space="preserve"> </v>
      </c>
      <c r="E11" s="29" t="str">
        <f t="shared" ref="E11:E14" si="20">IF(OR(A11=1,A11),TEXT(C11,"yyyy"),TEXT(C11,"yy"))</f>
        <v>30</v>
      </c>
      <c r="F11" s="15">
        <v>259065</v>
      </c>
      <c r="G11" s="15">
        <v>21541</v>
      </c>
      <c r="H11" s="15">
        <v>138949</v>
      </c>
      <c r="I11" s="15">
        <v>39505</v>
      </c>
      <c r="J11" s="15">
        <v>59070</v>
      </c>
      <c r="K11" s="30">
        <f t="shared" si="9"/>
        <v>8.3149016656051558</v>
      </c>
      <c r="L11" s="30">
        <f t="shared" si="10"/>
        <v>53.634802076698897</v>
      </c>
      <c r="M11" s="30">
        <f t="shared" si="11"/>
        <v>15.249068766525776</v>
      </c>
      <c r="N11" s="30">
        <f t="shared" si="12"/>
        <v>22.80122749117017</v>
      </c>
      <c r="O11" s="15">
        <v>228534</v>
      </c>
      <c r="P11" s="15">
        <v>20561</v>
      </c>
      <c r="Q11" s="15">
        <v>120913</v>
      </c>
      <c r="R11" s="15">
        <v>34758</v>
      </c>
      <c r="S11" s="15">
        <v>52302</v>
      </c>
      <c r="T11" s="30">
        <f t="shared" si="13"/>
        <v>8.9969107441343521</v>
      </c>
      <c r="U11" s="30">
        <f t="shared" si="4"/>
        <v>52.908101201571753</v>
      </c>
      <c r="V11" s="30">
        <f t="shared" si="4"/>
        <v>15.209115492661923</v>
      </c>
      <c r="W11" s="30">
        <f t="shared" si="4"/>
        <v>22.885872561631967</v>
      </c>
      <c r="X11" s="15">
        <v>253357</v>
      </c>
      <c r="Y11" s="15">
        <v>23248</v>
      </c>
      <c r="Z11" s="15">
        <v>134792</v>
      </c>
      <c r="AA11" s="15">
        <v>37545</v>
      </c>
      <c r="AB11" s="15">
        <v>57772</v>
      </c>
      <c r="AC11" s="30">
        <f t="shared" si="14"/>
        <v>9.1759848750971944</v>
      </c>
      <c r="AD11" s="30">
        <f t="shared" si="5"/>
        <v>53.202398197010545</v>
      </c>
      <c r="AE11" s="30">
        <f t="shared" si="5"/>
        <v>14.819010329298186</v>
      </c>
      <c r="AF11" s="30">
        <f t="shared" si="5"/>
        <v>22.802606598594078</v>
      </c>
      <c r="AG11" s="15">
        <v>108007</v>
      </c>
      <c r="AH11" s="15">
        <v>8099</v>
      </c>
      <c r="AI11" s="15">
        <v>50735</v>
      </c>
      <c r="AJ11" s="15">
        <v>19072</v>
      </c>
      <c r="AK11" s="15">
        <v>30101</v>
      </c>
      <c r="AL11" s="30">
        <f t="shared" si="15"/>
        <v>7.4985880544779508</v>
      </c>
      <c r="AM11" s="30">
        <f t="shared" si="6"/>
        <v>46.973807253233588</v>
      </c>
      <c r="AN11" s="30">
        <f t="shared" si="6"/>
        <v>17.658114751821643</v>
      </c>
      <c r="AO11" s="30">
        <f t="shared" si="6"/>
        <v>27.869489940466824</v>
      </c>
      <c r="AP11" s="15">
        <v>171136</v>
      </c>
      <c r="AQ11" s="15">
        <v>16085</v>
      </c>
      <c r="AR11" s="15">
        <v>92058</v>
      </c>
      <c r="AS11" s="15">
        <v>24383</v>
      </c>
      <c r="AT11" s="15">
        <v>38610</v>
      </c>
      <c r="AU11" s="30">
        <f t="shared" si="16"/>
        <v>9.3989575542258788</v>
      </c>
      <c r="AV11" s="30">
        <f t="shared" si="7"/>
        <v>53.792305534779359</v>
      </c>
      <c r="AW11" s="30">
        <f t="shared" si="7"/>
        <v>14.247732797307405</v>
      </c>
      <c r="AX11" s="30">
        <f t="shared" si="7"/>
        <v>22.56100411368736</v>
      </c>
      <c r="AY11" s="15">
        <v>56779</v>
      </c>
      <c r="AZ11" s="15">
        <v>4445</v>
      </c>
      <c r="BA11" s="15">
        <v>29464</v>
      </c>
      <c r="BB11" s="15">
        <v>8764</v>
      </c>
      <c r="BC11" s="15">
        <v>14106</v>
      </c>
      <c r="BD11" s="30">
        <f t="shared" si="17"/>
        <v>7.8285986015956599</v>
      </c>
      <c r="BE11" s="30">
        <f t="shared" si="8"/>
        <v>51.892425016291234</v>
      </c>
      <c r="BF11" s="30">
        <f t="shared" si="8"/>
        <v>15.435284171964986</v>
      </c>
      <c r="BG11" s="30">
        <f t="shared" si="8"/>
        <v>24.84369221014812</v>
      </c>
    </row>
    <row r="12" spans="1:59" x14ac:dyDescent="0.15">
      <c r="A12" s="6" t="str">
        <f t="shared" si="0"/>
        <v/>
      </c>
      <c r="B12" s="6" t="str">
        <f t="shared" si="18"/>
        <v/>
      </c>
      <c r="C12" s="28">
        <v>49310</v>
      </c>
      <c r="D12" s="29" t="str">
        <f t="shared" si="19"/>
        <v xml:space="preserve"> </v>
      </c>
      <c r="E12" s="29" t="str">
        <f t="shared" si="20"/>
        <v>35</v>
      </c>
      <c r="F12" s="15">
        <v>239809</v>
      </c>
      <c r="G12" s="15">
        <v>18426</v>
      </c>
      <c r="H12" s="15">
        <v>124443</v>
      </c>
      <c r="I12" s="15">
        <v>37588</v>
      </c>
      <c r="J12" s="15">
        <v>59352</v>
      </c>
      <c r="K12" s="30">
        <f t="shared" si="9"/>
        <v>7.6836148768394841</v>
      </c>
      <c r="L12" s="30">
        <f t="shared" si="10"/>
        <v>51.892547819306202</v>
      </c>
      <c r="M12" s="30">
        <f t="shared" si="11"/>
        <v>15.674140670283435</v>
      </c>
      <c r="N12" s="30">
        <f t="shared" si="12"/>
        <v>24.749696633570885</v>
      </c>
      <c r="O12" s="15">
        <v>211908</v>
      </c>
      <c r="P12" s="15">
        <v>17484</v>
      </c>
      <c r="Q12" s="15">
        <v>109546</v>
      </c>
      <c r="R12" s="15">
        <v>32612</v>
      </c>
      <c r="S12" s="15">
        <v>52266</v>
      </c>
      <c r="T12" s="30">
        <f t="shared" si="13"/>
        <v>8.2507503256130015</v>
      </c>
      <c r="U12" s="30">
        <f t="shared" si="4"/>
        <v>51.695075221322462</v>
      </c>
      <c r="V12" s="30">
        <f t="shared" si="4"/>
        <v>15.389697415859713</v>
      </c>
      <c r="W12" s="30">
        <f t="shared" si="4"/>
        <v>24.664477037204826</v>
      </c>
      <c r="X12" s="15">
        <v>235880</v>
      </c>
      <c r="Y12" s="15">
        <v>20063</v>
      </c>
      <c r="Z12" s="15">
        <v>121226</v>
      </c>
      <c r="AA12" s="15">
        <v>36766</v>
      </c>
      <c r="AB12" s="15">
        <v>57825</v>
      </c>
      <c r="AC12" s="30">
        <f t="shared" si="14"/>
        <v>8.5055960657961673</v>
      </c>
      <c r="AD12" s="30">
        <f t="shared" si="5"/>
        <v>51.393081227742918</v>
      </c>
      <c r="AE12" s="30">
        <f t="shared" si="5"/>
        <v>15.586739019840598</v>
      </c>
      <c r="AF12" s="30">
        <f t="shared" si="5"/>
        <v>24.514583686620313</v>
      </c>
      <c r="AG12" s="15">
        <v>96359</v>
      </c>
      <c r="AH12" s="15">
        <v>6451</v>
      </c>
      <c r="AI12" s="15">
        <v>43240</v>
      </c>
      <c r="AJ12" s="15">
        <v>16993</v>
      </c>
      <c r="AK12" s="15">
        <v>29675</v>
      </c>
      <c r="AL12" s="30">
        <f t="shared" si="15"/>
        <v>6.6947560684523495</v>
      </c>
      <c r="AM12" s="30">
        <f t="shared" si="6"/>
        <v>44.873857138409491</v>
      </c>
      <c r="AN12" s="30">
        <f t="shared" si="6"/>
        <v>17.635093763945246</v>
      </c>
      <c r="AO12" s="30">
        <f t="shared" si="6"/>
        <v>30.79629302919291</v>
      </c>
      <c r="AP12" s="15">
        <v>160174</v>
      </c>
      <c r="AQ12" s="15">
        <v>14038</v>
      </c>
      <c r="AR12" s="15">
        <v>83849</v>
      </c>
      <c r="AS12" s="15">
        <v>23157</v>
      </c>
      <c r="AT12" s="15">
        <v>39130</v>
      </c>
      <c r="AU12" s="30">
        <f t="shared" si="16"/>
        <v>8.7642189119332716</v>
      </c>
      <c r="AV12" s="30">
        <f t="shared" si="7"/>
        <v>52.348695793324765</v>
      </c>
      <c r="AW12" s="30">
        <f t="shared" si="7"/>
        <v>14.457402574700016</v>
      </c>
      <c r="AX12" s="30">
        <f t="shared" si="7"/>
        <v>24.429682720041953</v>
      </c>
      <c r="AY12" s="15">
        <v>51641</v>
      </c>
      <c r="AZ12" s="15">
        <v>3655</v>
      </c>
      <c r="BA12" s="15">
        <v>25983</v>
      </c>
      <c r="BB12" s="15">
        <v>8092</v>
      </c>
      <c r="BC12" s="15">
        <v>13911</v>
      </c>
      <c r="BD12" s="30">
        <f t="shared" si="17"/>
        <v>7.0777095718518233</v>
      </c>
      <c r="BE12" s="30">
        <f t="shared" si="8"/>
        <v>50.314672450184929</v>
      </c>
      <c r="BF12" s="30">
        <f t="shared" si="8"/>
        <v>15.669719796285897</v>
      </c>
      <c r="BG12" s="30">
        <f t="shared" si="8"/>
        <v>26.937898181677351</v>
      </c>
    </row>
    <row r="13" spans="1:59" x14ac:dyDescent="0.15">
      <c r="A13" s="6" t="str">
        <f t="shared" si="0"/>
        <v/>
      </c>
      <c r="B13" s="6" t="str">
        <f t="shared" si="18"/>
        <v/>
      </c>
      <c r="C13" s="28">
        <v>51136</v>
      </c>
      <c r="D13" s="29" t="str">
        <f t="shared" si="19"/>
        <v xml:space="preserve"> </v>
      </c>
      <c r="E13" s="29" t="str">
        <f t="shared" si="20"/>
        <v>40</v>
      </c>
      <c r="F13" s="15">
        <v>220327</v>
      </c>
      <c r="G13" s="15">
        <v>16628</v>
      </c>
      <c r="H13" s="15">
        <v>107462</v>
      </c>
      <c r="I13" s="15">
        <v>38147</v>
      </c>
      <c r="J13" s="15">
        <v>58090</v>
      </c>
      <c r="K13" s="30">
        <f t="shared" si="9"/>
        <v>7.5469642849038028</v>
      </c>
      <c r="L13" s="30">
        <f t="shared" si="10"/>
        <v>48.77386793266372</v>
      </c>
      <c r="M13" s="30">
        <f t="shared" si="11"/>
        <v>17.313810835712374</v>
      </c>
      <c r="N13" s="30">
        <f t="shared" si="12"/>
        <v>26.365356946720102</v>
      </c>
      <c r="O13" s="15">
        <v>195186</v>
      </c>
      <c r="P13" s="15">
        <v>15721</v>
      </c>
      <c r="Q13" s="15">
        <v>96277</v>
      </c>
      <c r="R13" s="15">
        <v>31580</v>
      </c>
      <c r="S13" s="15">
        <v>51608</v>
      </c>
      <c r="T13" s="30">
        <f t="shared" si="13"/>
        <v>8.054368653489492</v>
      </c>
      <c r="U13" s="30">
        <f t="shared" si="4"/>
        <v>49.325771315565667</v>
      </c>
      <c r="V13" s="30">
        <f t="shared" si="4"/>
        <v>16.179439099115715</v>
      </c>
      <c r="W13" s="30">
        <f t="shared" si="4"/>
        <v>26.440420931829127</v>
      </c>
      <c r="X13" s="15">
        <v>217968</v>
      </c>
      <c r="Y13" s="15">
        <v>17970</v>
      </c>
      <c r="Z13" s="15">
        <v>105906</v>
      </c>
      <c r="AA13" s="15">
        <v>37345</v>
      </c>
      <c r="AB13" s="15">
        <v>56747</v>
      </c>
      <c r="AC13" s="30">
        <f t="shared" si="14"/>
        <v>8.2443294428539975</v>
      </c>
      <c r="AD13" s="30">
        <f t="shared" si="5"/>
        <v>48.587866108786606</v>
      </c>
      <c r="AE13" s="30">
        <f t="shared" si="5"/>
        <v>17.133248917272258</v>
      </c>
      <c r="AF13" s="30">
        <f t="shared" si="5"/>
        <v>26.034555531087133</v>
      </c>
      <c r="AG13" s="15">
        <v>85304</v>
      </c>
      <c r="AH13" s="15">
        <v>5432</v>
      </c>
      <c r="AI13" s="15">
        <v>35854</v>
      </c>
      <c r="AJ13" s="15">
        <v>15441</v>
      </c>
      <c r="AK13" s="15">
        <v>28577</v>
      </c>
      <c r="AL13" s="30">
        <f t="shared" si="15"/>
        <v>6.3678139360405144</v>
      </c>
      <c r="AM13" s="30">
        <f t="shared" si="6"/>
        <v>42.030854356184939</v>
      </c>
      <c r="AN13" s="30">
        <f t="shared" si="6"/>
        <v>18.101144143299258</v>
      </c>
      <c r="AO13" s="30">
        <f t="shared" si="6"/>
        <v>33.50018756447529</v>
      </c>
      <c r="AP13" s="15">
        <v>148901</v>
      </c>
      <c r="AQ13" s="15">
        <v>12811</v>
      </c>
      <c r="AR13" s="15">
        <v>73783</v>
      </c>
      <c r="AS13" s="15">
        <v>24221</v>
      </c>
      <c r="AT13" s="15">
        <v>38086</v>
      </c>
      <c r="AU13" s="30">
        <f t="shared" si="16"/>
        <v>8.6037031316109367</v>
      </c>
      <c r="AV13" s="30">
        <f t="shared" si="7"/>
        <v>49.551715569405175</v>
      </c>
      <c r="AW13" s="30">
        <f t="shared" si="7"/>
        <v>16.266512649344193</v>
      </c>
      <c r="AX13" s="30">
        <f t="shared" si="7"/>
        <v>25.578068649639697</v>
      </c>
      <c r="AY13" s="15">
        <v>46589</v>
      </c>
      <c r="AZ13" s="15">
        <v>3167</v>
      </c>
      <c r="BA13" s="15">
        <v>22065</v>
      </c>
      <c r="BB13" s="15">
        <v>8143</v>
      </c>
      <c r="BC13" s="15">
        <v>13214</v>
      </c>
      <c r="BD13" s="30">
        <f t="shared" si="17"/>
        <v>6.797741956255769</v>
      </c>
      <c r="BE13" s="30">
        <f t="shared" si="8"/>
        <v>47.360965034664837</v>
      </c>
      <c r="BF13" s="30">
        <f t="shared" si="8"/>
        <v>17.478374723647214</v>
      </c>
      <c r="BG13" s="30">
        <f t="shared" si="8"/>
        <v>28.36291828543218</v>
      </c>
    </row>
    <row r="14" spans="1:59" x14ac:dyDescent="0.15">
      <c r="A14" s="6" t="str">
        <f t="shared" si="0"/>
        <v/>
      </c>
      <c r="B14" s="6" t="str">
        <f t="shared" si="18"/>
        <v/>
      </c>
      <c r="C14" s="28">
        <v>52963</v>
      </c>
      <c r="D14" s="29" t="str">
        <f t="shared" si="19"/>
        <v xml:space="preserve"> </v>
      </c>
      <c r="E14" s="29" t="str">
        <f t="shared" si="20"/>
        <v>45</v>
      </c>
      <c r="F14" s="15">
        <v>201002</v>
      </c>
      <c r="G14" s="15">
        <v>14938</v>
      </c>
      <c r="H14" s="15">
        <v>92727</v>
      </c>
      <c r="I14" s="15">
        <v>37061</v>
      </c>
      <c r="J14" s="15">
        <v>56276</v>
      </c>
      <c r="K14" s="30">
        <f t="shared" si="9"/>
        <v>7.4317668480910637</v>
      </c>
      <c r="L14" s="30">
        <f t="shared" si="10"/>
        <v>46.132376792270726</v>
      </c>
      <c r="M14" s="30">
        <f t="shared" si="11"/>
        <v>18.438124993781159</v>
      </c>
      <c r="N14" s="30">
        <f t="shared" si="12"/>
        <v>27.997731365857053</v>
      </c>
      <c r="O14" s="15">
        <v>178457</v>
      </c>
      <c r="P14" s="15">
        <v>14144</v>
      </c>
      <c r="Q14" s="15">
        <v>83618</v>
      </c>
      <c r="R14" s="15">
        <v>31075</v>
      </c>
      <c r="S14" s="15">
        <v>49620</v>
      </c>
      <c r="T14" s="30">
        <f t="shared" si="13"/>
        <v>7.9257188006074291</v>
      </c>
      <c r="U14" s="30">
        <f t="shared" si="4"/>
        <v>46.856105392335408</v>
      </c>
      <c r="V14" s="30">
        <f t="shared" si="4"/>
        <v>17.413158351871878</v>
      </c>
      <c r="W14" s="30">
        <f t="shared" si="4"/>
        <v>27.805017455185283</v>
      </c>
      <c r="X14" s="15">
        <v>200158</v>
      </c>
      <c r="Y14" s="15">
        <v>16051</v>
      </c>
      <c r="Z14" s="15">
        <v>93008</v>
      </c>
      <c r="AA14" s="15">
        <v>35342</v>
      </c>
      <c r="AB14" s="15">
        <v>55757</v>
      </c>
      <c r="AC14" s="30">
        <f t="shared" si="14"/>
        <v>8.0191648597607887</v>
      </c>
      <c r="AD14" s="30">
        <f t="shared" si="5"/>
        <v>46.467290840236217</v>
      </c>
      <c r="AE14" s="30">
        <f t="shared" si="5"/>
        <v>17.657050929765486</v>
      </c>
      <c r="AF14" s="30">
        <f>AB14/$X14*100</f>
        <v>27.856493370237512</v>
      </c>
      <c r="AG14" s="15">
        <v>74837</v>
      </c>
      <c r="AH14" s="15">
        <v>4595</v>
      </c>
      <c r="AI14" s="15">
        <v>29451</v>
      </c>
      <c r="AJ14" s="15">
        <v>14015</v>
      </c>
      <c r="AK14" s="15">
        <v>26776</v>
      </c>
      <c r="AL14" s="30">
        <f t="shared" si="15"/>
        <v>6.140010957146866</v>
      </c>
      <c r="AM14" s="30">
        <f t="shared" si="6"/>
        <v>39.35352833491455</v>
      </c>
      <c r="AN14" s="30">
        <f t="shared" si="6"/>
        <v>18.727367478653605</v>
      </c>
      <c r="AO14" s="30">
        <f t="shared" si="6"/>
        <v>35.779093229284982</v>
      </c>
      <c r="AP14" s="15">
        <v>137291</v>
      </c>
      <c r="AQ14" s="15">
        <v>11565</v>
      </c>
      <c r="AR14" s="15">
        <v>65134</v>
      </c>
      <c r="AS14" s="15">
        <v>23565</v>
      </c>
      <c r="AT14" s="15">
        <v>37027</v>
      </c>
      <c r="AU14" s="30">
        <f t="shared" si="16"/>
        <v>8.4237131348741006</v>
      </c>
      <c r="AV14" s="30">
        <f t="shared" si="7"/>
        <v>47.442294105221755</v>
      </c>
      <c r="AW14" s="30">
        <f t="shared" si="7"/>
        <v>17.164271510878354</v>
      </c>
      <c r="AX14" s="30">
        <f t="shared" si="7"/>
        <v>26.969721249025792</v>
      </c>
      <c r="AY14" s="15">
        <v>41642</v>
      </c>
      <c r="AZ14" s="15">
        <v>2728</v>
      </c>
      <c r="BA14" s="15">
        <v>18569</v>
      </c>
      <c r="BB14" s="15">
        <v>7918</v>
      </c>
      <c r="BC14" s="15">
        <v>12427</v>
      </c>
      <c r="BD14" s="30">
        <f t="shared" si="17"/>
        <v>6.5510782383170829</v>
      </c>
      <c r="BE14" s="30">
        <f t="shared" si="8"/>
        <v>44.59199846309015</v>
      </c>
      <c r="BF14" s="30">
        <f t="shared" si="8"/>
        <v>19.014456558282504</v>
      </c>
      <c r="BG14" s="30">
        <f t="shared" si="8"/>
        <v>29.842466740310265</v>
      </c>
    </row>
    <row r="15" spans="1:59" x14ac:dyDescent="0.15">
      <c r="A15" s="6" t="str">
        <f t="shared" si="0"/>
        <v/>
      </c>
      <c r="B15" s="6">
        <f t="shared" si="18"/>
        <v>1</v>
      </c>
      <c r="C15" s="28">
        <v>54789</v>
      </c>
      <c r="D15" s="29" t="str">
        <f t="shared" ref="D15" si="21">IF(OR(A15=1,B15=1,A15),TEXT(C15,"ge"),TEXT(C15," "))</f>
        <v>R32</v>
      </c>
      <c r="E15" s="29" t="str">
        <f t="shared" ref="E15" si="22">IF(OR(A15=1,A15),TEXT(C15,"yyyy"),TEXT(C15,"yy"))</f>
        <v>50</v>
      </c>
      <c r="F15" s="15">
        <v>182270</v>
      </c>
      <c r="G15" s="15">
        <v>13088</v>
      </c>
      <c r="H15" s="15">
        <v>81059</v>
      </c>
      <c r="I15" s="15">
        <v>31811</v>
      </c>
      <c r="J15" s="15">
        <v>56312</v>
      </c>
      <c r="K15" s="30">
        <f t="shared" si="9"/>
        <v>7.1805563175508862</v>
      </c>
      <c r="L15" s="30">
        <f t="shared" si="10"/>
        <v>44.471937235968618</v>
      </c>
      <c r="M15" s="30">
        <f t="shared" si="11"/>
        <v>17.452680089976408</v>
      </c>
      <c r="N15" s="30">
        <f t="shared" si="12"/>
        <v>30.894826356504083</v>
      </c>
      <c r="O15" s="15">
        <v>162276</v>
      </c>
      <c r="P15" s="15">
        <v>12528</v>
      </c>
      <c r="Q15" s="15">
        <v>72925</v>
      </c>
      <c r="R15" s="15">
        <v>28210</v>
      </c>
      <c r="S15" s="15">
        <v>48613</v>
      </c>
      <c r="T15" s="30">
        <f t="shared" si="13"/>
        <v>7.7201804333357975</v>
      </c>
      <c r="U15" s="30">
        <f t="shared" si="4"/>
        <v>44.93886958022135</v>
      </c>
      <c r="V15" s="30">
        <f t="shared" si="4"/>
        <v>17.38396312455323</v>
      </c>
      <c r="W15" s="30">
        <f t="shared" si="4"/>
        <v>29.956986861889622</v>
      </c>
      <c r="X15" s="15">
        <v>182611</v>
      </c>
      <c r="Y15" s="15">
        <v>14073</v>
      </c>
      <c r="Z15" s="15">
        <v>81904</v>
      </c>
      <c r="AA15" s="15">
        <v>30842</v>
      </c>
      <c r="AB15" s="15">
        <v>55792</v>
      </c>
      <c r="AC15" s="30">
        <f>Y15/$X15*100</f>
        <v>7.7065456078768522</v>
      </c>
      <c r="AD15" s="30">
        <f t="shared" si="5"/>
        <v>44.851624491405232</v>
      </c>
      <c r="AE15" s="30">
        <f t="shared" si="5"/>
        <v>16.889453537848212</v>
      </c>
      <c r="AF15" s="30">
        <f t="shared" si="5"/>
        <v>30.552376362869705</v>
      </c>
      <c r="AG15" s="15">
        <v>64940</v>
      </c>
      <c r="AH15" s="15">
        <v>3833</v>
      </c>
      <c r="AI15" s="15">
        <v>24088</v>
      </c>
      <c r="AJ15" s="15">
        <v>12110</v>
      </c>
      <c r="AK15" s="15">
        <v>24909</v>
      </c>
      <c r="AL15" s="30">
        <f t="shared" si="15"/>
        <v>5.9023714197720976</v>
      </c>
      <c r="AM15" s="30">
        <f t="shared" si="6"/>
        <v>37.092700954727441</v>
      </c>
      <c r="AN15" s="30">
        <f>AJ15/$AG15*100</f>
        <v>18.64798275331075</v>
      </c>
      <c r="AO15" s="30">
        <f>AK15/$AG15*100</f>
        <v>38.356944872189715</v>
      </c>
      <c r="AP15" s="15">
        <v>125765</v>
      </c>
      <c r="AQ15" s="15">
        <v>10208</v>
      </c>
      <c r="AR15" s="15">
        <v>57523</v>
      </c>
      <c r="AS15" s="15">
        <v>20932</v>
      </c>
      <c r="AT15" s="15">
        <v>37102</v>
      </c>
      <c r="AU15" s="30">
        <f t="shared" si="16"/>
        <v>8.1167256390887772</v>
      </c>
      <c r="AV15" s="30">
        <f t="shared" si="7"/>
        <v>45.738480499344014</v>
      </c>
      <c r="AW15" s="30">
        <f t="shared" si="7"/>
        <v>16.643740309307038</v>
      </c>
      <c r="AX15" s="30">
        <f t="shared" si="7"/>
        <v>29.501053552260171</v>
      </c>
      <c r="AY15" s="15">
        <v>36889</v>
      </c>
      <c r="AZ15" s="15">
        <v>2281</v>
      </c>
      <c r="BA15" s="15">
        <v>15812</v>
      </c>
      <c r="BB15" s="15">
        <v>6728</v>
      </c>
      <c r="BC15" s="15">
        <v>12068</v>
      </c>
      <c r="BD15" s="30">
        <f t="shared" si="17"/>
        <v>6.1834151101954511</v>
      </c>
      <c r="BE15" s="30">
        <f t="shared" si="8"/>
        <v>42.863726314077368</v>
      </c>
      <c r="BF15" s="30">
        <f t="shared" si="8"/>
        <v>18.23849928162867</v>
      </c>
      <c r="BG15" s="30">
        <f t="shared" si="8"/>
        <v>32.714359294098507</v>
      </c>
    </row>
    <row r="16" spans="1:59" x14ac:dyDescent="0.15">
      <c r="A16" s="6" t="str">
        <f t="shared" si="0"/>
        <v/>
      </c>
      <c r="B16" s="6" t="str">
        <f t="shared" si="18"/>
        <v/>
      </c>
      <c r="K16" s="15"/>
    </row>
    <row r="17" spans="1:11" x14ac:dyDescent="0.15">
      <c r="A17" s="6" t="str">
        <f t="shared" si="0"/>
        <v/>
      </c>
      <c r="B17" s="6" t="str">
        <f t="shared" si="18"/>
        <v/>
      </c>
      <c r="K17" s="15"/>
    </row>
    <row r="18" spans="1:11" x14ac:dyDescent="0.15">
      <c r="A18" s="6" t="str">
        <f t="shared" si="0"/>
        <v/>
      </c>
      <c r="B18" s="6" t="str">
        <f t="shared" si="18"/>
        <v/>
      </c>
      <c r="K18" s="15"/>
    </row>
    <row r="19" spans="1:11" x14ac:dyDescent="0.15">
      <c r="A19" s="6" t="str">
        <f t="shared" si="0"/>
        <v/>
      </c>
      <c r="B19" s="6" t="str">
        <f t="shared" si="18"/>
        <v/>
      </c>
      <c r="K19" s="15"/>
    </row>
    <row r="20" spans="1:11" x14ac:dyDescent="0.15">
      <c r="A20" s="6" t="str">
        <f t="shared" si="0"/>
        <v/>
      </c>
      <c r="B20" s="6" t="str">
        <f t="shared" si="18"/>
        <v/>
      </c>
      <c r="K20" s="15"/>
    </row>
    <row r="21" spans="1:11" x14ac:dyDescent="0.15">
      <c r="A21" s="6" t="str">
        <f t="shared" si="0"/>
        <v/>
      </c>
      <c r="B21" s="6" t="str">
        <f t="shared" si="18"/>
        <v/>
      </c>
      <c r="K21" s="15"/>
    </row>
    <row r="22" spans="1:11" x14ac:dyDescent="0.15">
      <c r="A22" s="6" t="str">
        <f t="shared" si="0"/>
        <v/>
      </c>
      <c r="B22" s="6" t="str">
        <f t="shared" si="18"/>
        <v/>
      </c>
      <c r="K22" s="15"/>
    </row>
    <row r="23" spans="1:11" x14ac:dyDescent="0.15">
      <c r="A23" s="6" t="str">
        <f t="shared" si="0"/>
        <v/>
      </c>
      <c r="B23" s="6" t="str">
        <f t="shared" si="18"/>
        <v/>
      </c>
      <c r="K23" s="15"/>
    </row>
    <row r="24" spans="1:11" x14ac:dyDescent="0.15">
      <c r="A24" s="6" t="str">
        <f t="shared" si="0"/>
        <v/>
      </c>
      <c r="B24" s="6" t="str">
        <f t="shared" si="18"/>
        <v/>
      </c>
      <c r="K24" s="15"/>
    </row>
    <row r="25" spans="1:11" x14ac:dyDescent="0.15">
      <c r="A25" s="6" t="str">
        <f t="shared" si="0"/>
        <v/>
      </c>
      <c r="B25" s="6" t="str">
        <f t="shared" si="18"/>
        <v/>
      </c>
      <c r="K25" s="15"/>
    </row>
    <row r="26" spans="1:11" x14ac:dyDescent="0.15">
      <c r="A26" s="6" t="str">
        <f t="shared" si="0"/>
        <v/>
      </c>
      <c r="B26" s="6" t="str">
        <f t="shared" si="18"/>
        <v/>
      </c>
      <c r="K26" s="15"/>
    </row>
    <row r="27" spans="1:11" x14ac:dyDescent="0.15">
      <c r="A27" s="6" t="str">
        <f t="shared" si="0"/>
        <v/>
      </c>
      <c r="B27" s="6" t="str">
        <f t="shared" si="18"/>
        <v/>
      </c>
      <c r="K27" s="15"/>
    </row>
    <row r="28" spans="1:11" x14ac:dyDescent="0.15">
      <c r="A28" s="6" t="str">
        <f t="shared" si="0"/>
        <v/>
      </c>
      <c r="B28" s="6" t="str">
        <f t="shared" si="18"/>
        <v/>
      </c>
      <c r="K28" s="15"/>
    </row>
    <row r="29" spans="1:11" x14ac:dyDescent="0.15">
      <c r="A29" s="6" t="str">
        <f t="shared" si="0"/>
        <v/>
      </c>
      <c r="B29" s="6" t="str">
        <f t="shared" si="18"/>
        <v/>
      </c>
      <c r="K29" s="15"/>
    </row>
    <row r="30" spans="1:11" x14ac:dyDescent="0.15">
      <c r="A30" s="6" t="str">
        <f t="shared" si="0"/>
        <v/>
      </c>
      <c r="B30" s="6" t="str">
        <f t="shared" si="18"/>
        <v/>
      </c>
      <c r="K30" s="15"/>
    </row>
    <row r="31" spans="1:11" x14ac:dyDescent="0.15">
      <c r="A31" s="6" t="str">
        <f t="shared" si="0"/>
        <v/>
      </c>
      <c r="B31" s="6" t="str">
        <f t="shared" si="18"/>
        <v/>
      </c>
      <c r="K31" s="15"/>
    </row>
    <row r="32" spans="1:11" x14ac:dyDescent="0.15">
      <c r="A32" s="6" t="str">
        <f t="shared" si="0"/>
        <v/>
      </c>
      <c r="B32" s="6" t="str">
        <f t="shared" si="18"/>
        <v/>
      </c>
      <c r="K32" s="15"/>
    </row>
    <row r="33" spans="1:11" x14ac:dyDescent="0.15">
      <c r="A33" s="6" t="str">
        <f t="shared" si="0"/>
        <v/>
      </c>
      <c r="B33" s="6" t="str">
        <f t="shared" si="18"/>
        <v/>
      </c>
      <c r="K33" s="15"/>
    </row>
    <row r="34" spans="1:11" x14ac:dyDescent="0.15">
      <c r="A34" s="6" t="str">
        <f t="shared" si="0"/>
        <v/>
      </c>
      <c r="B34" s="6" t="str">
        <f t="shared" si="18"/>
        <v/>
      </c>
      <c r="K34" s="15"/>
    </row>
    <row r="35" spans="1:11" x14ac:dyDescent="0.15">
      <c r="A35" s="6" t="str">
        <f t="shared" si="0"/>
        <v/>
      </c>
      <c r="B35" s="6" t="str">
        <f t="shared" si="18"/>
        <v/>
      </c>
      <c r="K35" s="15"/>
    </row>
    <row r="36" spans="1:11" x14ac:dyDescent="0.15">
      <c r="A36" s="6" t="str">
        <f t="shared" si="0"/>
        <v/>
      </c>
      <c r="B36" s="6" t="str">
        <f t="shared" si="18"/>
        <v/>
      </c>
      <c r="K36" s="15"/>
    </row>
    <row r="37" spans="1:11" x14ac:dyDescent="0.15">
      <c r="A37" s="6" t="str">
        <f t="shared" si="0"/>
        <v/>
      </c>
      <c r="B37" s="6" t="str">
        <f t="shared" si="18"/>
        <v/>
      </c>
      <c r="K37" s="15"/>
    </row>
    <row r="38" spans="1:11" x14ac:dyDescent="0.15">
      <c r="A38" s="6" t="str">
        <f t="shared" si="0"/>
        <v/>
      </c>
      <c r="B38" s="6" t="str">
        <f t="shared" si="18"/>
        <v/>
      </c>
      <c r="K38" s="15"/>
    </row>
    <row r="39" spans="1:11" x14ac:dyDescent="0.15">
      <c r="A39" s="6" t="str">
        <f t="shared" si="0"/>
        <v/>
      </c>
      <c r="B39" s="6" t="str">
        <f t="shared" si="18"/>
        <v/>
      </c>
      <c r="K39" s="15"/>
    </row>
    <row r="40" spans="1:11" x14ac:dyDescent="0.15">
      <c r="A40" s="6" t="str">
        <f t="shared" si="0"/>
        <v/>
      </c>
      <c r="B40" s="6" t="str">
        <f t="shared" si="18"/>
        <v/>
      </c>
      <c r="K40" s="15"/>
    </row>
    <row r="41" spans="1:11" x14ac:dyDescent="0.15">
      <c r="A41" s="6" t="str">
        <f t="shared" ref="A41:A72" si="23">IF(C41=EDATE($C$5,0),1,"")</f>
        <v/>
      </c>
      <c r="B41" s="6" t="str">
        <f t="shared" si="18"/>
        <v/>
      </c>
      <c r="K41" s="15"/>
    </row>
    <row r="42" spans="1:11" x14ac:dyDescent="0.15">
      <c r="A42" s="6" t="str">
        <f t="shared" si="23"/>
        <v/>
      </c>
      <c r="B42" s="6" t="str">
        <f t="shared" si="18"/>
        <v/>
      </c>
      <c r="K42" s="15"/>
    </row>
    <row r="43" spans="1:11" x14ac:dyDescent="0.15">
      <c r="A43" s="6" t="str">
        <f t="shared" si="23"/>
        <v/>
      </c>
      <c r="B43" s="6" t="str">
        <f t="shared" ref="B43:B74" si="24">IF(OR(A43=1,C43=$E$5),1,"")</f>
        <v/>
      </c>
      <c r="K43" s="15"/>
    </row>
    <row r="44" spans="1:11" x14ac:dyDescent="0.15">
      <c r="A44" s="6" t="str">
        <f t="shared" si="23"/>
        <v/>
      </c>
      <c r="B44" s="6" t="str">
        <f t="shared" si="24"/>
        <v/>
      </c>
      <c r="K44" s="15"/>
    </row>
    <row r="45" spans="1:11" x14ac:dyDescent="0.15">
      <c r="A45" s="6" t="str">
        <f t="shared" si="23"/>
        <v/>
      </c>
      <c r="B45" s="6" t="str">
        <f t="shared" si="24"/>
        <v/>
      </c>
      <c r="K45" s="15"/>
    </row>
    <row r="46" spans="1:11" x14ac:dyDescent="0.15">
      <c r="A46" s="6" t="str">
        <f t="shared" si="23"/>
        <v/>
      </c>
      <c r="B46" s="6" t="str">
        <f t="shared" si="24"/>
        <v/>
      </c>
      <c r="K46" s="15"/>
    </row>
    <row r="47" spans="1:11" x14ac:dyDescent="0.15">
      <c r="A47" s="6" t="str">
        <f t="shared" si="23"/>
        <v/>
      </c>
      <c r="B47" s="6" t="str">
        <f t="shared" si="24"/>
        <v/>
      </c>
      <c r="K47" s="15"/>
    </row>
    <row r="48" spans="1:11" x14ac:dyDescent="0.15">
      <c r="A48" s="6" t="str">
        <f t="shared" si="23"/>
        <v/>
      </c>
      <c r="B48" s="6" t="str">
        <f t="shared" si="24"/>
        <v/>
      </c>
      <c r="K48" s="15"/>
    </row>
    <row r="49" spans="1:11" x14ac:dyDescent="0.15">
      <c r="A49" s="6" t="str">
        <f t="shared" si="23"/>
        <v/>
      </c>
      <c r="B49" s="6" t="str">
        <f t="shared" si="24"/>
        <v/>
      </c>
      <c r="K49" s="15"/>
    </row>
    <row r="50" spans="1:11" x14ac:dyDescent="0.15">
      <c r="A50" s="6" t="str">
        <f t="shared" si="23"/>
        <v/>
      </c>
      <c r="B50" s="6" t="str">
        <f t="shared" si="24"/>
        <v/>
      </c>
      <c r="K50" s="15"/>
    </row>
    <row r="51" spans="1:11" x14ac:dyDescent="0.15">
      <c r="A51" s="6" t="str">
        <f t="shared" si="23"/>
        <v/>
      </c>
      <c r="B51" s="6" t="str">
        <f t="shared" si="24"/>
        <v/>
      </c>
      <c r="K51" s="15"/>
    </row>
    <row r="52" spans="1:11" x14ac:dyDescent="0.15">
      <c r="A52" s="6" t="str">
        <f t="shared" si="23"/>
        <v/>
      </c>
      <c r="B52" s="6" t="str">
        <f t="shared" si="24"/>
        <v/>
      </c>
      <c r="K52" s="15"/>
    </row>
    <row r="53" spans="1:11" x14ac:dyDescent="0.15">
      <c r="A53" s="6" t="str">
        <f t="shared" si="23"/>
        <v/>
      </c>
      <c r="B53" s="6" t="str">
        <f t="shared" si="24"/>
        <v/>
      </c>
      <c r="K53" s="15"/>
    </row>
    <row r="54" spans="1:11" x14ac:dyDescent="0.15">
      <c r="A54" s="6" t="str">
        <f t="shared" si="23"/>
        <v/>
      </c>
      <c r="B54" s="6" t="str">
        <f t="shared" si="24"/>
        <v/>
      </c>
      <c r="K54" s="15"/>
    </row>
    <row r="55" spans="1:11" x14ac:dyDescent="0.15">
      <c r="A55" s="6" t="str">
        <f t="shared" si="23"/>
        <v/>
      </c>
      <c r="B55" s="6" t="str">
        <f t="shared" si="24"/>
        <v/>
      </c>
      <c r="K55" s="15"/>
    </row>
    <row r="56" spans="1:11" x14ac:dyDescent="0.15">
      <c r="A56" s="6" t="str">
        <f t="shared" si="23"/>
        <v/>
      </c>
      <c r="B56" s="6" t="str">
        <f t="shared" si="24"/>
        <v/>
      </c>
      <c r="K56" s="15"/>
    </row>
    <row r="57" spans="1:11" x14ac:dyDescent="0.15">
      <c r="A57" s="6" t="str">
        <f t="shared" si="23"/>
        <v/>
      </c>
      <c r="B57" s="6" t="str">
        <f t="shared" si="24"/>
        <v/>
      </c>
      <c r="K57" s="15"/>
    </row>
    <row r="58" spans="1:11" x14ac:dyDescent="0.15">
      <c r="A58" s="6" t="str">
        <f t="shared" si="23"/>
        <v/>
      </c>
      <c r="B58" s="6" t="str">
        <f t="shared" si="24"/>
        <v/>
      </c>
      <c r="K58" s="15"/>
    </row>
    <row r="59" spans="1:11" x14ac:dyDescent="0.15">
      <c r="A59" s="6" t="str">
        <f t="shared" si="23"/>
        <v/>
      </c>
      <c r="B59" s="6" t="str">
        <f t="shared" si="24"/>
        <v/>
      </c>
      <c r="K59" s="15"/>
    </row>
    <row r="60" spans="1:11" x14ac:dyDescent="0.15">
      <c r="A60" s="6" t="str">
        <f t="shared" si="23"/>
        <v/>
      </c>
      <c r="B60" s="6" t="str">
        <f t="shared" si="24"/>
        <v/>
      </c>
      <c r="K60" s="15"/>
    </row>
    <row r="61" spans="1:11" x14ac:dyDescent="0.15">
      <c r="A61" s="6" t="str">
        <f t="shared" si="23"/>
        <v/>
      </c>
      <c r="B61" s="6" t="str">
        <f t="shared" si="24"/>
        <v/>
      </c>
      <c r="K61" s="15"/>
    </row>
    <row r="62" spans="1:11" x14ac:dyDescent="0.15">
      <c r="A62" s="6" t="str">
        <f t="shared" si="23"/>
        <v/>
      </c>
      <c r="B62" s="6" t="str">
        <f t="shared" si="24"/>
        <v/>
      </c>
      <c r="K62" s="15"/>
    </row>
    <row r="63" spans="1:11" x14ac:dyDescent="0.15">
      <c r="A63" s="6" t="str">
        <f t="shared" si="23"/>
        <v/>
      </c>
      <c r="B63" s="6" t="str">
        <f t="shared" si="24"/>
        <v/>
      </c>
      <c r="K63" s="15"/>
    </row>
    <row r="64" spans="1:11" x14ac:dyDescent="0.15">
      <c r="A64" s="6" t="str">
        <f t="shared" si="23"/>
        <v/>
      </c>
      <c r="B64" s="6" t="str">
        <f t="shared" si="24"/>
        <v/>
      </c>
      <c r="K64" s="15"/>
    </row>
    <row r="65" spans="1:11" x14ac:dyDescent="0.15">
      <c r="A65" s="6" t="str">
        <f t="shared" si="23"/>
        <v/>
      </c>
      <c r="B65" s="6" t="str">
        <f t="shared" si="24"/>
        <v/>
      </c>
      <c r="K65" s="15"/>
    </row>
    <row r="66" spans="1:11" x14ac:dyDescent="0.15">
      <c r="A66" s="6" t="str">
        <f t="shared" si="23"/>
        <v/>
      </c>
      <c r="B66" s="6" t="str">
        <f t="shared" si="24"/>
        <v/>
      </c>
      <c r="K66" s="15"/>
    </row>
    <row r="67" spans="1:11" x14ac:dyDescent="0.15">
      <c r="A67" s="6" t="str">
        <f t="shared" si="23"/>
        <v/>
      </c>
      <c r="B67" s="6" t="str">
        <f t="shared" si="24"/>
        <v/>
      </c>
      <c r="K67" s="15"/>
    </row>
    <row r="68" spans="1:11" x14ac:dyDescent="0.15">
      <c r="A68" s="6" t="str">
        <f t="shared" si="23"/>
        <v/>
      </c>
      <c r="B68" s="6" t="str">
        <f t="shared" si="24"/>
        <v/>
      </c>
      <c r="K68" s="15"/>
    </row>
    <row r="69" spans="1:11" x14ac:dyDescent="0.15">
      <c r="A69" s="6" t="str">
        <f t="shared" si="23"/>
        <v/>
      </c>
      <c r="B69" s="6" t="str">
        <f t="shared" si="24"/>
        <v/>
      </c>
      <c r="K69" s="15"/>
    </row>
    <row r="70" spans="1:11" x14ac:dyDescent="0.15">
      <c r="A70" s="6" t="str">
        <f t="shared" si="23"/>
        <v/>
      </c>
      <c r="B70" s="6" t="str">
        <f t="shared" si="24"/>
        <v/>
      </c>
      <c r="K70" s="15"/>
    </row>
    <row r="71" spans="1:11" x14ac:dyDescent="0.15">
      <c r="A71" s="6" t="str">
        <f t="shared" si="23"/>
        <v/>
      </c>
      <c r="B71" s="6" t="str">
        <f t="shared" si="24"/>
        <v/>
      </c>
      <c r="K71" s="15"/>
    </row>
    <row r="72" spans="1:11" x14ac:dyDescent="0.15">
      <c r="A72" s="6" t="str">
        <f t="shared" si="23"/>
        <v/>
      </c>
      <c r="B72" s="6" t="str">
        <f t="shared" si="24"/>
        <v/>
      </c>
      <c r="K72" s="15"/>
    </row>
    <row r="73" spans="1:11" x14ac:dyDescent="0.15">
      <c r="A73" s="6" t="str">
        <f t="shared" ref="A73:A109" si="25">IF(C73=EDATE($C$5,0),1,"")</f>
        <v/>
      </c>
      <c r="B73" s="6" t="str">
        <f t="shared" si="24"/>
        <v/>
      </c>
      <c r="K73" s="15"/>
    </row>
    <row r="74" spans="1:11" x14ac:dyDescent="0.15">
      <c r="A74" s="6" t="str">
        <f t="shared" si="25"/>
        <v/>
      </c>
      <c r="B74" s="6" t="str">
        <f t="shared" si="24"/>
        <v/>
      </c>
      <c r="K74" s="15"/>
    </row>
    <row r="75" spans="1:11" x14ac:dyDescent="0.15">
      <c r="A75" s="6" t="str">
        <f t="shared" si="25"/>
        <v/>
      </c>
      <c r="B75" s="6" t="str">
        <f t="shared" ref="B75:B106" si="26">IF(OR(A75=1,C75=$E$5),1,"")</f>
        <v/>
      </c>
      <c r="K75" s="15"/>
    </row>
    <row r="76" spans="1:11" x14ac:dyDescent="0.15">
      <c r="A76" s="6" t="str">
        <f t="shared" si="25"/>
        <v/>
      </c>
      <c r="B76" s="6" t="str">
        <f t="shared" si="26"/>
        <v/>
      </c>
      <c r="K76" s="15"/>
    </row>
    <row r="77" spans="1:11" x14ac:dyDescent="0.15">
      <c r="A77" s="6" t="str">
        <f t="shared" si="25"/>
        <v/>
      </c>
      <c r="B77" s="6" t="str">
        <f t="shared" si="26"/>
        <v/>
      </c>
      <c r="K77" s="15"/>
    </row>
    <row r="78" spans="1:11" x14ac:dyDescent="0.15">
      <c r="A78" s="6" t="str">
        <f t="shared" si="25"/>
        <v/>
      </c>
      <c r="B78" s="6" t="str">
        <f t="shared" si="26"/>
        <v/>
      </c>
      <c r="K78" s="15"/>
    </row>
    <row r="79" spans="1:11" x14ac:dyDescent="0.15">
      <c r="A79" s="6" t="str">
        <f t="shared" si="25"/>
        <v/>
      </c>
      <c r="B79" s="6" t="str">
        <f t="shared" si="26"/>
        <v/>
      </c>
      <c r="K79" s="15"/>
    </row>
    <row r="80" spans="1:11" x14ac:dyDescent="0.15">
      <c r="A80" s="6" t="str">
        <f t="shared" si="25"/>
        <v/>
      </c>
      <c r="B80" s="6" t="str">
        <f t="shared" si="26"/>
        <v/>
      </c>
      <c r="K80" s="15"/>
    </row>
    <row r="81" spans="1:11" x14ac:dyDescent="0.15">
      <c r="A81" s="6" t="str">
        <f t="shared" si="25"/>
        <v/>
      </c>
      <c r="B81" s="6" t="str">
        <f t="shared" si="26"/>
        <v/>
      </c>
      <c r="K81" s="15"/>
    </row>
    <row r="82" spans="1:11" x14ac:dyDescent="0.15">
      <c r="A82" s="6" t="str">
        <f t="shared" si="25"/>
        <v/>
      </c>
      <c r="B82" s="6" t="str">
        <f t="shared" si="26"/>
        <v/>
      </c>
      <c r="K82" s="15"/>
    </row>
    <row r="83" spans="1:11" x14ac:dyDescent="0.15">
      <c r="A83" s="6" t="str">
        <f t="shared" si="25"/>
        <v/>
      </c>
      <c r="B83" s="6" t="str">
        <f t="shared" si="26"/>
        <v/>
      </c>
      <c r="K83" s="15"/>
    </row>
    <row r="84" spans="1:11" x14ac:dyDescent="0.15">
      <c r="A84" s="6" t="str">
        <f t="shared" si="25"/>
        <v/>
      </c>
      <c r="B84" s="6" t="str">
        <f t="shared" si="26"/>
        <v/>
      </c>
      <c r="K84" s="15"/>
    </row>
    <row r="85" spans="1:11" x14ac:dyDescent="0.15">
      <c r="A85" s="6" t="str">
        <f t="shared" si="25"/>
        <v/>
      </c>
      <c r="B85" s="6" t="str">
        <f t="shared" si="26"/>
        <v/>
      </c>
      <c r="K85" s="15"/>
    </row>
    <row r="86" spans="1:11" x14ac:dyDescent="0.15">
      <c r="A86" s="6" t="str">
        <f t="shared" si="25"/>
        <v/>
      </c>
      <c r="B86" s="6" t="str">
        <f t="shared" si="26"/>
        <v/>
      </c>
      <c r="K86" s="15"/>
    </row>
    <row r="87" spans="1:11" x14ac:dyDescent="0.15">
      <c r="A87" s="6" t="str">
        <f t="shared" si="25"/>
        <v/>
      </c>
      <c r="B87" s="6" t="str">
        <f t="shared" si="26"/>
        <v/>
      </c>
      <c r="K87" s="15"/>
    </row>
    <row r="88" spans="1:11" x14ac:dyDescent="0.15">
      <c r="A88" s="6" t="str">
        <f t="shared" si="25"/>
        <v/>
      </c>
      <c r="B88" s="6" t="str">
        <f t="shared" si="26"/>
        <v/>
      </c>
      <c r="K88" s="15"/>
    </row>
    <row r="89" spans="1:11" x14ac:dyDescent="0.15">
      <c r="A89" s="6" t="str">
        <f t="shared" si="25"/>
        <v/>
      </c>
      <c r="B89" s="6" t="str">
        <f t="shared" si="26"/>
        <v/>
      </c>
      <c r="K89" s="15"/>
    </row>
    <row r="90" spans="1:11" x14ac:dyDescent="0.15">
      <c r="A90" s="6" t="str">
        <f t="shared" si="25"/>
        <v/>
      </c>
      <c r="B90" s="6" t="str">
        <f t="shared" si="26"/>
        <v/>
      </c>
      <c r="K90" s="15"/>
    </row>
    <row r="91" spans="1:11" x14ac:dyDescent="0.15">
      <c r="A91" s="6" t="str">
        <f t="shared" si="25"/>
        <v/>
      </c>
      <c r="B91" s="6" t="str">
        <f t="shared" si="26"/>
        <v/>
      </c>
      <c r="K91" s="15"/>
    </row>
    <row r="92" spans="1:11" x14ac:dyDescent="0.15">
      <c r="A92" s="6" t="str">
        <f t="shared" si="25"/>
        <v/>
      </c>
      <c r="B92" s="6" t="str">
        <f t="shared" si="26"/>
        <v/>
      </c>
      <c r="K92" s="15"/>
    </row>
    <row r="93" spans="1:11" x14ac:dyDescent="0.15">
      <c r="A93" s="6" t="str">
        <f t="shared" si="25"/>
        <v/>
      </c>
      <c r="B93" s="6" t="str">
        <f t="shared" si="26"/>
        <v/>
      </c>
      <c r="K93" s="15"/>
    </row>
    <row r="94" spans="1:11" x14ac:dyDescent="0.15">
      <c r="A94" s="6" t="str">
        <f t="shared" si="25"/>
        <v/>
      </c>
      <c r="B94" s="6" t="str">
        <f t="shared" si="26"/>
        <v/>
      </c>
      <c r="K94" s="15"/>
    </row>
    <row r="95" spans="1:11" x14ac:dyDescent="0.15">
      <c r="A95" s="6" t="str">
        <f t="shared" si="25"/>
        <v/>
      </c>
      <c r="B95" s="6" t="str">
        <f t="shared" si="26"/>
        <v/>
      </c>
      <c r="K95" s="15"/>
    </row>
    <row r="96" spans="1:11" x14ac:dyDescent="0.15">
      <c r="A96" s="6" t="str">
        <f t="shared" si="25"/>
        <v/>
      </c>
      <c r="B96" s="6" t="str">
        <f t="shared" si="26"/>
        <v/>
      </c>
      <c r="K96" s="15"/>
    </row>
    <row r="97" spans="1:11" x14ac:dyDescent="0.15">
      <c r="A97" s="6" t="str">
        <f t="shared" si="25"/>
        <v/>
      </c>
      <c r="B97" s="6" t="str">
        <f t="shared" si="26"/>
        <v/>
      </c>
      <c r="K97" s="15"/>
    </row>
    <row r="98" spans="1:11" x14ac:dyDescent="0.15">
      <c r="A98" s="6" t="str">
        <f t="shared" si="25"/>
        <v/>
      </c>
      <c r="B98" s="6" t="str">
        <f t="shared" si="26"/>
        <v/>
      </c>
      <c r="K98" s="15"/>
    </row>
    <row r="99" spans="1:11" x14ac:dyDescent="0.15">
      <c r="A99" s="6" t="str">
        <f t="shared" si="25"/>
        <v/>
      </c>
      <c r="B99" s="6" t="str">
        <f t="shared" si="26"/>
        <v/>
      </c>
      <c r="K99" s="15"/>
    </row>
    <row r="100" spans="1:11" x14ac:dyDescent="0.15">
      <c r="A100" s="6" t="str">
        <f t="shared" si="25"/>
        <v/>
      </c>
      <c r="B100" s="6" t="str">
        <f t="shared" si="26"/>
        <v/>
      </c>
      <c r="K100" s="15"/>
    </row>
    <row r="101" spans="1:11" x14ac:dyDescent="0.15">
      <c r="A101" s="6" t="str">
        <f t="shared" si="25"/>
        <v/>
      </c>
      <c r="B101" s="6" t="str">
        <f t="shared" si="26"/>
        <v/>
      </c>
      <c r="K101" s="15"/>
    </row>
    <row r="102" spans="1:11" x14ac:dyDescent="0.15">
      <c r="A102" s="6" t="str">
        <f t="shared" si="25"/>
        <v/>
      </c>
      <c r="B102" s="6" t="str">
        <f t="shared" si="26"/>
        <v/>
      </c>
      <c r="K102" s="15"/>
    </row>
    <row r="103" spans="1:11" x14ac:dyDescent="0.15">
      <c r="A103" s="6" t="str">
        <f t="shared" si="25"/>
        <v/>
      </c>
      <c r="B103" s="6" t="str">
        <f t="shared" si="26"/>
        <v/>
      </c>
      <c r="K103" s="15"/>
    </row>
    <row r="104" spans="1:11" x14ac:dyDescent="0.15">
      <c r="A104" s="6" t="str">
        <f t="shared" si="25"/>
        <v/>
      </c>
      <c r="B104" s="6" t="str">
        <f t="shared" si="26"/>
        <v/>
      </c>
      <c r="K104" s="15"/>
    </row>
    <row r="105" spans="1:11" x14ac:dyDescent="0.15">
      <c r="A105" s="6" t="str">
        <f t="shared" si="25"/>
        <v/>
      </c>
      <c r="B105" s="6" t="str">
        <f t="shared" si="26"/>
        <v/>
      </c>
      <c r="K105" s="15"/>
    </row>
    <row r="106" spans="1:11" x14ac:dyDescent="0.15">
      <c r="A106" s="6" t="str">
        <f t="shared" si="25"/>
        <v/>
      </c>
      <c r="B106" s="6" t="str">
        <f t="shared" si="26"/>
        <v/>
      </c>
      <c r="K106" s="15"/>
    </row>
    <row r="107" spans="1:11" x14ac:dyDescent="0.15">
      <c r="A107" s="6" t="str">
        <f t="shared" si="25"/>
        <v/>
      </c>
      <c r="B107" s="6" t="str">
        <f t="shared" ref="B107:B138" si="27">IF(OR(A107=1,C107=$E$5),1,"")</f>
        <v/>
      </c>
      <c r="K107" s="15"/>
    </row>
    <row r="108" spans="1:11" x14ac:dyDescent="0.15">
      <c r="A108" s="6" t="str">
        <f t="shared" si="25"/>
        <v/>
      </c>
      <c r="B108" s="6" t="str">
        <f t="shared" si="27"/>
        <v/>
      </c>
      <c r="K108" s="15"/>
    </row>
    <row r="109" spans="1:11" x14ac:dyDescent="0.15">
      <c r="A109" s="6" t="str">
        <f t="shared" si="25"/>
        <v/>
      </c>
      <c r="B109" s="6" t="str">
        <f t="shared" si="27"/>
        <v/>
      </c>
      <c r="K109" s="15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6</vt:i4>
      </vt:variant>
    </vt:vector>
  </HeadingPairs>
  <TitlesOfParts>
    <vt:vector size="7" baseType="lpstr">
      <vt:lpstr>データ</vt:lpstr>
      <vt:lpstr>グラフ1(東青)</vt:lpstr>
      <vt:lpstr>グラフ2(中南)</vt:lpstr>
      <vt:lpstr>グラフ3(三八)</vt:lpstr>
      <vt:lpstr>グラフ4(西北)</vt:lpstr>
      <vt:lpstr>グラフ5(上北)</vt:lpstr>
      <vt:lpstr>グラフ6(下北)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2024-03-25T04:13:24Z</cp:lastPrinted>
  <dcterms:created xsi:type="dcterms:W3CDTF">2023-12-11T00:09:01Z</dcterms:created>
  <dcterms:modified xsi:type="dcterms:W3CDTF">2024-03-25T04:55:10Z</dcterms:modified>
</cp:coreProperties>
</file>