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2)医療\"/>
    </mc:Choice>
  </mc:AlternateContent>
  <xr:revisionPtr revIDLastSave="0" documentId="13_ncr:1_{F880136E-F177-41E9-918F-B7FDAC28BB7E}" xr6:coauthVersionLast="47" xr6:coauthVersionMax="47" xr10:uidLastSave="{00000000-0000-0000-0000-000000000000}"/>
  <bookViews>
    <workbookView xWindow="-110" yWindow="-110" windowWidth="19420" windowHeight="11500" activeTab="1" xr2:uid="{57F26F5A-201F-47E8-99BD-AFB3BE0157B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救急外来搬送">OFFSET(データ!$H$9,MATCH(データ!$C$5,データ!$C$9:$C$109,0)-1,0,データ!$B$6,1)</definedName>
    <definedName name="現場出動">OFFSET(データ!$G$9,MATCH(データ!$C$5,データ!$C$9:$C$109,0)-1,0,データ!$B$6,1)</definedName>
    <definedName name="施設間搬送">OFFSET(データ!$I$9,MATCH(データ!$C$5,データ!$C$9:$C$109,0)-1,0,データ!$B$6,1)</definedName>
    <definedName name="出動要請">OFFSET(データ!$J$9,MATCH(データ!$C$5,データ!$C$9:$C$109,0)-1,0,データ!$B$6,1)</definedName>
    <definedName name="不出動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A21" i="2"/>
  <c r="A20" i="2"/>
  <c r="E20" i="2" s="1"/>
  <c r="A19" i="2"/>
  <c r="A18" i="2"/>
  <c r="A17" i="2"/>
  <c r="A16" i="2"/>
  <c r="E16" i="2" s="1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98" i="2" l="1"/>
  <c r="E19" i="2"/>
  <c r="E15" i="2"/>
  <c r="E22" i="2"/>
  <c r="E18" i="2"/>
  <c r="E14" i="2"/>
  <c r="E21" i="2"/>
  <c r="E17" i="2"/>
  <c r="E13" i="2"/>
  <c r="D10" i="2"/>
  <c r="B53" i="2"/>
  <c r="B67" i="2"/>
  <c r="B40" i="2"/>
  <c r="B54" i="2"/>
  <c r="B85" i="2"/>
  <c r="B17" i="2"/>
  <c r="D17" i="2" s="1"/>
  <c r="B25" i="2"/>
  <c r="B33" i="2"/>
  <c r="B48" i="2"/>
  <c r="B78" i="2"/>
  <c r="B93" i="2"/>
  <c r="B12" i="2"/>
  <c r="D12" i="2" s="1"/>
  <c r="B28" i="2"/>
  <c r="B18" i="2"/>
  <c r="D18" i="2" s="1"/>
  <c r="B26" i="2"/>
  <c r="B72" i="2"/>
  <c r="B86" i="2"/>
  <c r="D9" i="2"/>
  <c r="B20" i="2"/>
  <c r="D20" i="2" s="1"/>
  <c r="B104" i="2"/>
  <c r="B59" i="2"/>
  <c r="B46" i="2"/>
  <c r="B61" i="2"/>
  <c r="B91" i="2"/>
  <c r="B99" i="2"/>
  <c r="B11" i="2"/>
  <c r="D11" i="2" s="1"/>
  <c r="B35" i="2"/>
  <c r="B80" i="2"/>
  <c r="B13" i="2"/>
  <c r="D13" i="2" s="1"/>
  <c r="B21" i="2"/>
  <c r="D21" i="2" s="1"/>
  <c r="B29" i="2"/>
  <c r="B36" i="2"/>
  <c r="B42" i="2"/>
  <c r="B49" i="2"/>
  <c r="B55" i="2"/>
  <c r="B68" i="2"/>
  <c r="B74" i="2"/>
  <c r="B81" i="2"/>
  <c r="B87" i="2"/>
  <c r="B100" i="2"/>
  <c r="B106" i="2"/>
  <c r="B30" i="2"/>
  <c r="B107" i="2"/>
  <c r="E12" i="2"/>
  <c r="B14" i="2"/>
  <c r="D14" i="2" s="1"/>
  <c r="B37" i="2"/>
  <c r="B56" i="2"/>
  <c r="B75" i="2"/>
  <c r="B101" i="2"/>
  <c r="B15" i="2"/>
  <c r="D15" i="2" s="1"/>
  <c r="B23" i="2"/>
  <c r="D23" i="2" s="1"/>
  <c r="B31" i="2"/>
  <c r="B44" i="2"/>
  <c r="B50" i="2"/>
  <c r="B57" i="2"/>
  <c r="B63" i="2"/>
  <c r="B76" i="2"/>
  <c r="B82" i="2"/>
  <c r="B89" i="2"/>
  <c r="B95" i="2"/>
  <c r="B108" i="2"/>
  <c r="B22" i="2"/>
  <c r="D22" i="2" s="1"/>
  <c r="B43" i="2"/>
  <c r="B62" i="2"/>
  <c r="B69" i="2"/>
  <c r="B88" i="2"/>
  <c r="B94" i="2"/>
  <c r="B16" i="2"/>
  <c r="D16" i="2" s="1"/>
  <c r="B24" i="2"/>
  <c r="B32" i="2"/>
  <c r="B38" i="2"/>
  <c r="B45" i="2"/>
  <c r="B51" i="2"/>
  <c r="B64" i="2"/>
  <c r="B70" i="2"/>
  <c r="B77" i="2"/>
  <c r="B83" i="2"/>
  <c r="B96" i="2"/>
  <c r="B102" i="2"/>
  <c r="B109" i="2"/>
  <c r="B39" i="2"/>
  <c r="B52" i="2"/>
  <c r="B58" i="2"/>
  <c r="B65" i="2"/>
  <c r="B71" i="2"/>
  <c r="B84" i="2"/>
  <c r="B90" i="2"/>
  <c r="B97" i="2"/>
  <c r="B103" i="2"/>
  <c r="E11" i="2"/>
  <c r="B19" i="2"/>
  <c r="D19" i="2" s="1"/>
  <c r="B27" i="2"/>
  <c r="B34" i="2"/>
  <c r="B41" i="2"/>
  <c r="B47" i="2"/>
  <c r="B60" i="2"/>
  <c r="B66" i="2"/>
  <c r="B73" i="2"/>
  <c r="B79" i="2"/>
  <c r="B92" i="2"/>
  <c r="B10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1DEDA10-5F38-4A5A-8525-F35FDD948CD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<sst xmlns="http://schemas.openxmlformats.org/spreadsheetml/2006/main" count="18" uniqueCount="18">
  <si>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不出動</t>
    <rPh sb="0" eb="1">
      <t>フ</t>
    </rPh>
    <rPh sb="1" eb="3">
      <t>シュツドウ</t>
    </rPh>
    <phoneticPr fontId="2"/>
  </si>
  <si>
    <t>現場出動</t>
    <rPh sb="0" eb="2">
      <t>ゲンバ</t>
    </rPh>
    <rPh sb="2" eb="4">
      <t>シュツドウ</t>
    </rPh>
    <phoneticPr fontId="2"/>
  </si>
  <si>
    <t>救急外来搬送</t>
    <rPh sb="0" eb="2">
      <t>キュウキュウ</t>
    </rPh>
    <rPh sb="2" eb="3">
      <t>ソト</t>
    </rPh>
    <rPh sb="3" eb="4">
      <t>キ</t>
    </rPh>
    <rPh sb="4" eb="6">
      <t>ハンソウ</t>
    </rPh>
    <phoneticPr fontId="2"/>
  </si>
  <si>
    <t>施設間搬送</t>
    <rPh sb="0" eb="2">
      <t>シセツ</t>
    </rPh>
    <rPh sb="2" eb="3">
      <t>カン</t>
    </rPh>
    <rPh sb="3" eb="5">
      <t>ハンソウ</t>
    </rPh>
    <phoneticPr fontId="2"/>
  </si>
  <si>
    <t>出動要請</t>
    <rPh sb="0" eb="2">
      <t>シュツドウ</t>
    </rPh>
    <rPh sb="2" eb="4">
      <t>ヨウセイ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</si>
  <si>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</si>
  <si>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</si>
  <si>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</si>
  <si>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</si>
  <si>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</si>
  <si>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</si>
  <si>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</si>
  <si>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</si>
  <si>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</si>
  <si>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</si>
  <si>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</si>
  <si>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【「グラフ1」シートにデータが反映されます】</t>
    <rPh sb="15" eb="17">
      <t>ハンエイ</t>
    </rPh>
    <phoneticPr fontId="2"/>
  </si>
  <si>
    <t>ドクターヘリ出動要請状況（資料：県健康医療福祉部）（単位：件）</t>
    <rPh sb="6" eb="8">
      <t>シュツドウ</t>
    </rPh>
    <rPh sb="8" eb="10">
      <t>ヨウセイ</t>
    </rPh>
    <rPh sb="10" eb="12">
      <t>ジョウキョウ</t>
    </rPh>
    <rPh sb="19" eb="21">
      <t>イリョウ</t>
    </rPh>
    <rPh sb="26" eb="28">
      <t>タンイ</t>
    </rPh>
    <rPh sb="29" eb="30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</si>
</sst>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2" borderId="0" xfId="0" applyFont="1" applyFill="1" applyAlignment="1"/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177" fontId="0" fillId="0" borderId="0" xfId="0" applyNumberFormat="1">
      <alignment vertical="center"/>
    </xf>
    <xf numFmtId="177" fontId="0" fillId="0" borderId="5" xfId="0" applyNumberFormat="1" applyBorder="1">
      <alignment vertical="center"/>
    </xf>
    <xf numFmtId="177" fontId="0" fillId="0" borderId="0" xfId="1" applyNumberFormat="1" applyFon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177" fontId="7" fillId="0" borderId="0" xfId="1" applyNumberFormat="1" applyFont="1">
      <alignment vertical="center"/>
    </xf>
    <xf numFmtId="38" fontId="7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177" fontId="0" fillId="0" borderId="7" xfId="0" applyNumberFormat="1" applyBorder="1">
      <alignment vertical="center"/>
    </xf>
    <xf numFmtId="177" fontId="0" fillId="0" borderId="8" xfId="0" applyNumberFormat="1" applyBorder="1">
      <alignment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/>
    </xf>
    <xf numFmtId="0" fontId="7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ドクターヘリ</a:t>
            </a:r>
            <a:r>
              <a:rPr lang="ja-JP" altLang="en-US"/>
              <a:t>出動要請状況</a:t>
            </a:r>
            <a:endParaRPr lang="ja-JP"/>
          </a:p>
        </c:rich>
      </c:tx>
      <c:layout>
        <c:manualLayout>
          <c:xMode val="edge"/>
          <c:yMode val="edge"/>
          <c:x val="0.36156104902202302"/>
          <c:y val="3.33842256576503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4983243198140573E-2"/>
          <c:y val="0.11545625982862517"/>
          <c:w val="0.87811095313772192"/>
          <c:h val="0.69219854395129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不出動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[0]!不出動</c:f>
              <c:numCache>
                <c:formatCode>#,##0_);[Red]\(#,##0\)</c:formatCode>
                <c:ptCount val="10"/>
                <c:pt idx="0">
                  <c:v>129</c:v>
                </c:pt>
                <c:pt idx="1">
                  <c:v>134</c:v>
                </c:pt>
                <c:pt idx="2">
                  <c:v>202</c:v>
                </c:pt>
                <c:pt idx="3">
                  <c:v>180</c:v>
                </c:pt>
                <c:pt idx="4">
                  <c:v>217</c:v>
                </c:pt>
                <c:pt idx="5">
                  <c:v>221</c:v>
                </c:pt>
                <c:pt idx="6">
                  <c:v>185</c:v>
                </c:pt>
                <c:pt idx="7">
                  <c:v>234</c:v>
                </c:pt>
                <c:pt idx="8">
                  <c:v>271</c:v>
                </c:pt>
                <c:pt idx="9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02-4274-BADC-B88AAB32F569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現場出動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[0]!現場出動</c:f>
              <c:numCache>
                <c:formatCode>#,##0_);[Red]\(#,##0\)</c:formatCode>
                <c:ptCount val="10"/>
                <c:pt idx="0">
                  <c:v>667</c:v>
                </c:pt>
                <c:pt idx="1">
                  <c:v>646</c:v>
                </c:pt>
                <c:pt idx="2">
                  <c:v>716</c:v>
                </c:pt>
                <c:pt idx="3">
                  <c:v>603</c:v>
                </c:pt>
                <c:pt idx="4">
                  <c:v>656</c:v>
                </c:pt>
                <c:pt idx="5">
                  <c:v>621</c:v>
                </c:pt>
                <c:pt idx="6">
                  <c:v>565</c:v>
                </c:pt>
                <c:pt idx="7">
                  <c:v>572</c:v>
                </c:pt>
                <c:pt idx="8">
                  <c:v>573</c:v>
                </c:pt>
                <c:pt idx="9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02-4274-BADC-B88AAB32F569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救急外来搬送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[0]!救急外来搬送</c:f>
              <c:numCache>
                <c:formatCode>#,##0_);[Red]\(#,##0\)</c:formatCode>
                <c:ptCount val="10"/>
                <c:pt idx="0">
                  <c:v>97</c:v>
                </c:pt>
                <c:pt idx="1">
                  <c:v>105</c:v>
                </c:pt>
                <c:pt idx="2">
                  <c:v>82</c:v>
                </c:pt>
                <c:pt idx="3">
                  <c:v>85</c:v>
                </c:pt>
                <c:pt idx="4">
                  <c:v>74</c:v>
                </c:pt>
                <c:pt idx="5">
                  <c:v>101</c:v>
                </c:pt>
                <c:pt idx="6">
                  <c:v>74</c:v>
                </c:pt>
                <c:pt idx="7">
                  <c:v>50</c:v>
                </c:pt>
                <c:pt idx="8">
                  <c:v>72</c:v>
                </c:pt>
                <c:pt idx="9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02-4274-BADC-B88AAB32F569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施設間搬送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[0]!施設間搬送</c:f>
              <c:numCache>
                <c:formatCode>#,##0_);[Red]\(#,##0\)</c:formatCode>
                <c:ptCount val="10"/>
                <c:pt idx="0">
                  <c:v>74</c:v>
                </c:pt>
                <c:pt idx="1">
                  <c:v>77</c:v>
                </c:pt>
                <c:pt idx="2">
                  <c:v>56</c:v>
                </c:pt>
                <c:pt idx="3">
                  <c:v>72</c:v>
                </c:pt>
                <c:pt idx="4">
                  <c:v>52</c:v>
                </c:pt>
                <c:pt idx="5">
                  <c:v>71</c:v>
                </c:pt>
                <c:pt idx="6">
                  <c:v>73</c:v>
                </c:pt>
                <c:pt idx="7">
                  <c:v>59</c:v>
                </c:pt>
                <c:pt idx="8">
                  <c:v>69</c:v>
                </c:pt>
                <c:pt idx="9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02-4274-BADC-B88AAB32F569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出動要請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[0]!出動要請</c:f>
              <c:numCache>
                <c:formatCode>#,##0_);[Red]\(#,##0\)</c:formatCode>
                <c:ptCount val="10"/>
                <c:pt idx="0">
                  <c:v>967</c:v>
                </c:pt>
                <c:pt idx="1">
                  <c:v>962</c:v>
                </c:pt>
                <c:pt idx="2">
                  <c:v>1056</c:v>
                </c:pt>
                <c:pt idx="3">
                  <c:v>940</c:v>
                </c:pt>
                <c:pt idx="4">
                  <c:v>999</c:v>
                </c:pt>
                <c:pt idx="5">
                  <c:v>1014</c:v>
                </c:pt>
                <c:pt idx="6">
                  <c:v>897</c:v>
                </c:pt>
                <c:pt idx="7">
                  <c:v>915</c:v>
                </c:pt>
                <c:pt idx="8">
                  <c:v>985</c:v>
                </c:pt>
                <c:pt idx="9">
                  <c:v>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02-4274-BADC-B88AAB32F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6201448"/>
        <c:axId val="466206040"/>
      </c:barChart>
      <c:catAx>
        <c:axId val="46620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66206040"/>
        <c:crosses val="autoZero"/>
        <c:auto val="1"/>
        <c:lblAlgn val="ctr"/>
        <c:lblOffset val="100"/>
        <c:noMultiLvlLbl val="0"/>
      </c:catAx>
      <c:valAx>
        <c:axId val="466206040"/>
        <c:scaling>
          <c:orientation val="minMax"/>
          <c:max val="14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66201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7.6383554420466696E-2"/>
          <c:y val="0.11963399677908472"/>
          <c:w val="0.88410333905943417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6EFC237-467B-41E6-A289-D8CBAC93E5B4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D1DB402-47A3-4E6C-9FC9-69426FBE26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0.89474</cdr:x>
      <cdr:y>0.8671</cdr:y>
    </cdr:from>
    <cdr:to>
      <cdr:x>0.99306</cdr:x>
      <cdr:y>0.93682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834B533-0E95-461E-A520-CE4F1DC027F3}"/>
            </a:ext>
          </a:extLst>
        </cdr:cNvPr>
        <cdr:cNvSpPr txBox="1"/>
      </cdr:nvSpPr>
      <cdr:spPr>
        <a:xfrm xmlns:a="http://schemas.openxmlformats.org/drawingml/2006/main">
          <a:off x="8321146" y="5265207"/>
          <a:ext cx="914400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0.03842</cdr:x>
      <cdr:y>0.0262</cdr:y>
    </cdr:from>
    <cdr:to>
      <cdr:x>0.16047</cdr:x>
      <cdr:y>0.13295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B313FDB-647C-468B-A7FB-FB1FABAE73F2}"/>
            </a:ext>
          </a:extLst>
        </cdr:cNvPr>
        <cdr:cNvSpPr txBox="1"/>
      </cdr:nvSpPr>
      <cdr:spPr>
        <a:xfrm xmlns:a="http://schemas.openxmlformats.org/drawingml/2006/main">
          <a:off x="357916" y="159484"/>
          <a:ext cx="1136981" cy="6497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0.73684</cdr:x>
      <cdr:y>0.92784</cdr:y>
    </cdr:from>
    <cdr:to>
      <cdr:x>0.99147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5F274E5C-FE07-42EB-9EEF-388E4D3FD211}"/>
            </a:ext>
          </a:extLst>
        </cdr:cNvPr>
        <cdr:cNvSpPr txBox="1"/>
      </cdr:nvSpPr>
      <cdr:spPr>
        <a:xfrm xmlns:a="http://schemas.openxmlformats.org/drawingml/2006/main">
          <a:off x="6852707" y="5634037"/>
          <a:ext cx="2368021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資料：県健康医療福祉部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B68F5-A6D8-4483-99DF-4B3897427AFA}">
  <dimension ref="A1:R109"/>
  <sheetViews>
    <sheetView workbookViewId="0">
      <selection activeCell="C7" sqref="C7"/>
    </sheetView>
  </sheetViews>
  <sheetFormatPr defaultColWidth="9" defaultRowHeight="13"/>
  <cols>
    <col min="1" max="2" width="6" style="3" customWidth="1"/>
    <col min="3" max="3" width="9.453125" bestFit="1" customWidth="1"/>
    <col min="4" max="4" width="12.36328125" customWidth="1"/>
    <col min="6" max="10" width="9" style="10"/>
  </cols>
  <sheetData>
    <row r="1" spans="1:18">
      <c r="A1" s="2" t="s">
        <v>5</v>
      </c>
      <c r="C1" s="29" t="s">
        <v>16</v>
      </c>
      <c r="D1" s="4"/>
      <c r="E1" s="4"/>
      <c r="F1" s="5"/>
      <c r="G1" s="5"/>
      <c r="H1" s="5"/>
      <c r="I1" s="6"/>
      <c r="J1" s="7"/>
      <c r="K1" s="8"/>
      <c r="L1" s="8"/>
      <c r="M1" s="8"/>
      <c r="N1" s="8"/>
      <c r="O1" s="8"/>
      <c r="P1" s="8"/>
      <c r="Q1" s="8"/>
      <c r="R1" s="8"/>
    </row>
    <row r="2" spans="1:18">
      <c r="A2" s="2" t="s">
        <v>6</v>
      </c>
      <c r="C2" s="9" t="s">
        <v>7</v>
      </c>
      <c r="I2" s="11"/>
      <c r="J2" s="12"/>
      <c r="K2" s="13"/>
      <c r="L2" s="13"/>
      <c r="M2" s="13"/>
      <c r="N2" s="13"/>
      <c r="O2" s="14"/>
      <c r="Q2" s="14"/>
      <c r="R2" s="14"/>
    </row>
    <row r="3" spans="1:18">
      <c r="A3" s="2" t="s">
        <v>8</v>
      </c>
      <c r="C3" s="9" t="s">
        <v>15</v>
      </c>
      <c r="I3" s="11"/>
      <c r="J3" s="15"/>
      <c r="K3" s="16"/>
      <c r="L3" s="16"/>
      <c r="M3" s="16"/>
      <c r="N3" s="16"/>
      <c r="O3" s="16"/>
    </row>
    <row r="4" spans="1:18">
      <c r="A4" s="2"/>
      <c r="C4" s="17" t="s">
        <v>9</v>
      </c>
      <c r="I4" s="11"/>
      <c r="J4" s="15"/>
      <c r="K4" s="16"/>
      <c r="L4" s="16"/>
      <c r="M4" s="16"/>
      <c r="N4" s="16"/>
      <c r="O4" s="16"/>
    </row>
    <row r="5" spans="1:18" ht="21" customHeight="1">
      <c r="C5" s="18">
        <v>41640</v>
      </c>
      <c r="D5" s="19" t="s">
        <v>10</v>
      </c>
      <c r="E5" s="20">
        <f>MAX($C$9:$C$109)</f>
        <v>44927</v>
      </c>
      <c r="F5" s="21" t="s">
        <v>11</v>
      </c>
      <c r="G5" s="21"/>
      <c r="H5" s="21"/>
      <c r="I5" s="22"/>
      <c r="J5" s="15"/>
      <c r="K5" s="16"/>
      <c r="L5" s="16"/>
      <c r="M5" s="16"/>
      <c r="N5" s="16"/>
      <c r="O5" s="16"/>
    </row>
    <row r="6" spans="1:18">
      <c r="B6" s="3">
        <f>COUNTA(C9:C109)-MATCH(C5,C9:C109,0)+1</f>
        <v>10</v>
      </c>
    </row>
    <row r="7" spans="1:18">
      <c r="A7" s="23"/>
      <c r="C7" t="s">
        <v>17</v>
      </c>
    </row>
    <row r="8" spans="1:18" s="25" customFormat="1" ht="26">
      <c r="A8" s="24"/>
      <c r="B8" s="24"/>
      <c r="C8" t="s">
        <v>12</v>
      </c>
      <c r="D8" s="25" t="s">
        <v>13</v>
      </c>
      <c r="E8" s="25" t="s">
        <v>14</v>
      </c>
      <c r="F8" s="26" t="s">
        <v>0</v>
      </c>
      <c r="G8" s="26" t="s">
        <v>1</v>
      </c>
      <c r="H8" s="26" t="s">
        <v>2</v>
      </c>
      <c r="I8" s="26" t="s">
        <v>3</v>
      </c>
      <c r="J8" s="26" t="s">
        <v>4</v>
      </c>
    </row>
    <row r="9" spans="1:18">
      <c r="A9" s="1" t="str">
        <f>IF(C9=EDATE($C$5,0),1,"")</f>
        <v/>
      </c>
      <c r="B9" s="1" t="str">
        <f>IF(C9=EDATE($C$5,0),1,"")</f>
        <v/>
      </c>
      <c r="C9" s="27">
        <v>39814</v>
      </c>
      <c r="D9" s="28" t="str">
        <f t="shared" ref="D9:D10" si="0">IF(OR(A9=1,B9=1,A9),TEXT(C9,"ge"),TEXT(C9," "))</f>
        <v xml:space="preserve"> </v>
      </c>
      <c r="E9" s="28" t="str">
        <f t="shared" ref="E9:E10" si="1">IF(OR(A9=1,A9),TEXT(C9,"yyyy"),TEXT(C9,"yy"))</f>
        <v>09</v>
      </c>
      <c r="F9" s="10">
        <v>23</v>
      </c>
      <c r="G9" s="10">
        <v>161</v>
      </c>
      <c r="H9" s="10">
        <v>53</v>
      </c>
      <c r="I9" s="10">
        <v>20</v>
      </c>
      <c r="J9" s="10">
        <v>257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7">
        <v>40179</v>
      </c>
      <c r="D10" s="28" t="str">
        <f t="shared" si="0"/>
        <v xml:space="preserve"> </v>
      </c>
      <c r="E10" s="28" t="str">
        <f t="shared" si="1"/>
        <v>10</v>
      </c>
      <c r="F10" s="10">
        <v>42</v>
      </c>
      <c r="G10" s="10">
        <v>221</v>
      </c>
      <c r="H10" s="10">
        <v>89</v>
      </c>
      <c r="I10" s="10">
        <v>42</v>
      </c>
      <c r="J10" s="10">
        <v>394</v>
      </c>
    </row>
    <row r="11" spans="1:18">
      <c r="A11" s="1" t="str">
        <f t="shared" si="2"/>
        <v/>
      </c>
      <c r="B11" s="1" t="str">
        <f>IF(OR(A11=1,C11=$E$5),1,"")</f>
        <v/>
      </c>
      <c r="C11" s="27">
        <v>40544</v>
      </c>
      <c r="D11" s="28" t="str">
        <f t="shared" ref="D11:D14" si="3">IF(OR(A11=1,B11=1,A11),TEXT(C11,"ge"),TEXT(C11," "))</f>
        <v xml:space="preserve"> </v>
      </c>
      <c r="E11" s="28" t="str">
        <f t="shared" ref="E11:E14" si="4">IF(OR(A11=1,A11),TEXT(C11,"yyyy"),TEXT(C11,"yy"))</f>
        <v>11</v>
      </c>
      <c r="F11" s="10">
        <v>94</v>
      </c>
      <c r="G11" s="10">
        <v>309</v>
      </c>
      <c r="H11" s="10">
        <v>50</v>
      </c>
      <c r="I11" s="10">
        <v>79</v>
      </c>
      <c r="J11" s="10">
        <v>532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27">
        <v>40909</v>
      </c>
      <c r="D12" s="28" t="str">
        <f t="shared" si="3"/>
        <v xml:space="preserve"> </v>
      </c>
      <c r="E12" s="28" t="str">
        <f t="shared" si="4"/>
        <v>12</v>
      </c>
      <c r="F12" s="10">
        <v>83</v>
      </c>
      <c r="G12" s="10">
        <v>408</v>
      </c>
      <c r="H12" s="10">
        <v>46</v>
      </c>
      <c r="I12" s="10">
        <v>86</v>
      </c>
      <c r="J12" s="10">
        <v>623</v>
      </c>
    </row>
    <row r="13" spans="1:18">
      <c r="A13" s="1" t="str">
        <f t="shared" si="2"/>
        <v/>
      </c>
      <c r="B13" s="1" t="str">
        <f t="shared" si="5"/>
        <v/>
      </c>
      <c r="C13" s="27">
        <v>41275</v>
      </c>
      <c r="D13" s="28" t="str">
        <f t="shared" si="3"/>
        <v xml:space="preserve"> </v>
      </c>
      <c r="E13" s="28" t="str">
        <f t="shared" si="4"/>
        <v>13</v>
      </c>
      <c r="F13" s="10">
        <v>156</v>
      </c>
      <c r="G13" s="10">
        <v>521</v>
      </c>
      <c r="H13" s="10">
        <v>98</v>
      </c>
      <c r="I13" s="10">
        <v>71</v>
      </c>
      <c r="J13" s="10">
        <v>846</v>
      </c>
    </row>
    <row r="14" spans="1:18">
      <c r="A14" s="1">
        <f t="shared" si="2"/>
        <v>1</v>
      </c>
      <c r="B14" s="1">
        <f t="shared" si="5"/>
        <v>1</v>
      </c>
      <c r="C14" s="27">
        <v>41640</v>
      </c>
      <c r="D14" s="28" t="str">
        <f t="shared" si="3"/>
        <v>H26</v>
      </c>
      <c r="E14" s="28" t="str">
        <f t="shared" si="4"/>
        <v>2014</v>
      </c>
      <c r="F14" s="10">
        <v>129</v>
      </c>
      <c r="G14" s="10">
        <v>667</v>
      </c>
      <c r="H14" s="10">
        <v>97</v>
      </c>
      <c r="I14" s="10">
        <v>74</v>
      </c>
      <c r="J14" s="10">
        <v>967</v>
      </c>
    </row>
    <row r="15" spans="1:18">
      <c r="A15" s="1" t="str">
        <f t="shared" si="2"/>
        <v/>
      </c>
      <c r="B15" s="1" t="str">
        <f t="shared" si="5"/>
        <v/>
      </c>
      <c r="C15" s="27">
        <v>42005</v>
      </c>
      <c r="D15" s="28" t="str">
        <f t="shared" ref="D15:D22" si="6">IF(OR(A15=1,B15=1,A15),TEXT(C15,"ge"),TEXT(C15," "))</f>
        <v xml:space="preserve"> </v>
      </c>
      <c r="E15" s="28" t="str">
        <f t="shared" ref="E15:E22" si="7">IF(OR(A15=1,A15),TEXT(C15,"yyyy"),TEXT(C15,"yy"))</f>
        <v>15</v>
      </c>
      <c r="F15" s="10">
        <v>134</v>
      </c>
      <c r="G15" s="10">
        <v>646</v>
      </c>
      <c r="H15" s="10">
        <v>105</v>
      </c>
      <c r="I15" s="10">
        <v>77</v>
      </c>
      <c r="J15" s="10">
        <v>962</v>
      </c>
    </row>
    <row r="16" spans="1:18">
      <c r="A16" s="1" t="str">
        <f t="shared" si="2"/>
        <v/>
      </c>
      <c r="B16" s="1" t="str">
        <f t="shared" si="5"/>
        <v/>
      </c>
      <c r="C16" s="27">
        <v>42370</v>
      </c>
      <c r="D16" s="28" t="str">
        <f t="shared" si="6"/>
        <v xml:space="preserve"> </v>
      </c>
      <c r="E16" s="28" t="str">
        <f t="shared" si="7"/>
        <v>16</v>
      </c>
      <c r="F16" s="10">
        <v>202</v>
      </c>
      <c r="G16" s="10">
        <v>716</v>
      </c>
      <c r="H16" s="10">
        <v>82</v>
      </c>
      <c r="I16" s="10">
        <v>56</v>
      </c>
      <c r="J16" s="10">
        <v>1056</v>
      </c>
    </row>
    <row r="17" spans="1:10">
      <c r="A17" s="1" t="str">
        <f t="shared" si="2"/>
        <v/>
      </c>
      <c r="B17" s="1" t="str">
        <f t="shared" si="5"/>
        <v/>
      </c>
      <c r="C17" s="27">
        <v>42736</v>
      </c>
      <c r="D17" s="28" t="str">
        <f t="shared" si="6"/>
        <v xml:space="preserve"> </v>
      </c>
      <c r="E17" s="28" t="str">
        <f t="shared" si="7"/>
        <v>17</v>
      </c>
      <c r="F17" s="10">
        <v>180</v>
      </c>
      <c r="G17" s="10">
        <v>603</v>
      </c>
      <c r="H17" s="10">
        <v>85</v>
      </c>
      <c r="I17" s="10">
        <v>72</v>
      </c>
      <c r="J17" s="10">
        <v>940</v>
      </c>
    </row>
    <row r="18" spans="1:10">
      <c r="A18" s="1" t="str">
        <f t="shared" si="2"/>
        <v/>
      </c>
      <c r="B18" s="1" t="str">
        <f t="shared" si="5"/>
        <v/>
      </c>
      <c r="C18" s="27">
        <v>43101</v>
      </c>
      <c r="D18" s="28" t="str">
        <f t="shared" si="6"/>
        <v xml:space="preserve"> </v>
      </c>
      <c r="E18" s="28" t="str">
        <f t="shared" si="7"/>
        <v>18</v>
      </c>
      <c r="F18" s="10">
        <v>217</v>
      </c>
      <c r="G18" s="10">
        <v>656</v>
      </c>
      <c r="H18" s="10">
        <v>74</v>
      </c>
      <c r="I18" s="10">
        <v>52</v>
      </c>
      <c r="J18" s="10">
        <v>999</v>
      </c>
    </row>
    <row r="19" spans="1:10">
      <c r="A19" s="1" t="str">
        <f t="shared" si="2"/>
        <v/>
      </c>
      <c r="B19" s="1" t="str">
        <f t="shared" si="5"/>
        <v/>
      </c>
      <c r="C19" s="27">
        <v>43466</v>
      </c>
      <c r="D19" s="28" t="str">
        <f t="shared" si="6"/>
        <v xml:space="preserve"> </v>
      </c>
      <c r="E19" s="28" t="str">
        <f t="shared" si="7"/>
        <v>19</v>
      </c>
      <c r="F19" s="10">
        <v>221</v>
      </c>
      <c r="G19" s="10">
        <v>621</v>
      </c>
      <c r="H19" s="10">
        <v>101</v>
      </c>
      <c r="I19" s="10">
        <v>71</v>
      </c>
      <c r="J19" s="10">
        <v>1014</v>
      </c>
    </row>
    <row r="20" spans="1:10">
      <c r="A20" s="1" t="str">
        <f t="shared" si="2"/>
        <v/>
      </c>
      <c r="B20" s="1" t="str">
        <f t="shared" si="5"/>
        <v/>
      </c>
      <c r="C20" s="27">
        <v>43831</v>
      </c>
      <c r="D20" s="28" t="str">
        <f t="shared" si="6"/>
        <v xml:space="preserve"> </v>
      </c>
      <c r="E20" s="28" t="str">
        <f t="shared" si="7"/>
        <v>20</v>
      </c>
      <c r="F20" s="10">
        <v>185</v>
      </c>
      <c r="G20" s="10">
        <v>565</v>
      </c>
      <c r="H20" s="10">
        <v>74</v>
      </c>
      <c r="I20" s="10">
        <v>73</v>
      </c>
      <c r="J20" s="10">
        <v>897</v>
      </c>
    </row>
    <row r="21" spans="1:10">
      <c r="A21" s="1" t="str">
        <f t="shared" si="2"/>
        <v/>
      </c>
      <c r="B21" s="1" t="str">
        <f t="shared" si="5"/>
        <v/>
      </c>
      <c r="C21" s="27">
        <v>44197</v>
      </c>
      <c r="D21" s="28" t="str">
        <f t="shared" si="6"/>
        <v xml:space="preserve"> </v>
      </c>
      <c r="E21" s="28" t="str">
        <f t="shared" si="7"/>
        <v>21</v>
      </c>
      <c r="F21" s="10">
        <v>234</v>
      </c>
      <c r="G21" s="10">
        <v>572</v>
      </c>
      <c r="H21" s="10">
        <v>50</v>
      </c>
      <c r="I21" s="10">
        <v>59</v>
      </c>
      <c r="J21" s="10">
        <v>915</v>
      </c>
    </row>
    <row r="22" spans="1:10">
      <c r="A22" s="1" t="str">
        <f t="shared" si="2"/>
        <v/>
      </c>
      <c r="B22" s="1" t="str">
        <f t="shared" si="5"/>
        <v/>
      </c>
      <c r="C22" s="27">
        <v>44562</v>
      </c>
      <c r="D22" s="28" t="str">
        <f t="shared" si="6"/>
        <v xml:space="preserve"> </v>
      </c>
      <c r="E22" s="28" t="str">
        <f t="shared" si="7"/>
        <v>22</v>
      </c>
      <c r="F22" s="10">
        <v>271</v>
      </c>
      <c r="G22" s="10">
        <v>573</v>
      </c>
      <c r="H22" s="10">
        <v>72</v>
      </c>
      <c r="I22" s="10">
        <v>69</v>
      </c>
      <c r="J22" s="10">
        <v>985</v>
      </c>
    </row>
    <row r="23" spans="1:10">
      <c r="A23" s="1" t="str">
        <f t="shared" si="2"/>
        <v/>
      </c>
      <c r="B23" s="1">
        <f t="shared" si="5"/>
        <v>1</v>
      </c>
      <c r="C23" s="27">
        <v>44927</v>
      </c>
      <c r="D23" s="28" t="str">
        <f t="shared" ref="D23" si="8">IF(OR(A23=1,B23=1,A23),TEXT(C23,"ge"),TEXT(C23," "))</f>
        <v>R5</v>
      </c>
      <c r="E23" s="28" t="str">
        <f t="shared" ref="E23" si="9">IF(OR(A23=1,A23),TEXT(C23,"yyyy"),TEXT(C23,"yy"))</f>
        <v>23</v>
      </c>
      <c r="F23" s="10">
        <v>209</v>
      </c>
      <c r="G23" s="10">
        <v>522</v>
      </c>
      <c r="H23" s="10">
        <v>63</v>
      </c>
      <c r="I23" s="10">
        <v>63</v>
      </c>
      <c r="J23" s="10">
        <v>857</v>
      </c>
    </row>
    <row r="24" spans="1:10">
      <c r="A24" s="1" t="str">
        <f t="shared" si="2"/>
        <v/>
      </c>
      <c r="B24" s="1" t="str">
        <f t="shared" si="5"/>
        <v/>
      </c>
    </row>
    <row r="25" spans="1:10">
      <c r="A25" s="1" t="str">
        <f t="shared" si="2"/>
        <v/>
      </c>
      <c r="B25" s="1" t="str">
        <f t="shared" si="5"/>
        <v/>
      </c>
    </row>
    <row r="26" spans="1:10">
      <c r="A26" s="1" t="str">
        <f t="shared" si="2"/>
        <v/>
      </c>
      <c r="B26" s="1" t="str">
        <f t="shared" si="5"/>
        <v/>
      </c>
    </row>
    <row r="27" spans="1:10">
      <c r="A27" s="1" t="str">
        <f t="shared" si="2"/>
        <v/>
      </c>
      <c r="B27" s="1" t="str">
        <f t="shared" si="5"/>
        <v/>
      </c>
    </row>
    <row r="28" spans="1:10">
      <c r="A28" s="1" t="str">
        <f t="shared" si="2"/>
        <v/>
      </c>
      <c r="B28" s="1" t="str">
        <f t="shared" si="5"/>
        <v/>
      </c>
    </row>
    <row r="29" spans="1:10">
      <c r="A29" s="1" t="str">
        <f t="shared" si="2"/>
        <v/>
      </c>
      <c r="B29" s="1" t="str">
        <f t="shared" si="5"/>
        <v/>
      </c>
    </row>
    <row r="30" spans="1:10">
      <c r="A30" s="1" t="str">
        <f t="shared" si="2"/>
        <v/>
      </c>
      <c r="B30" s="1" t="str">
        <f t="shared" si="5"/>
        <v/>
      </c>
    </row>
    <row r="31" spans="1:10">
      <c r="A31" s="1" t="str">
        <f t="shared" si="2"/>
        <v/>
      </c>
      <c r="B31" s="1" t="str">
        <f t="shared" si="5"/>
        <v/>
      </c>
    </row>
    <row r="32" spans="1:10">
      <c r="A32" s="1" t="str">
        <f t="shared" si="2"/>
        <v/>
      </c>
      <c r="B32" s="1" t="str">
        <f t="shared" si="5"/>
        <v/>
      </c>
    </row>
    <row r="33" spans="1:2">
      <c r="A33" s="1" t="str">
        <f t="shared" si="2"/>
        <v/>
      </c>
      <c r="B33" s="1" t="str">
        <f t="shared" si="5"/>
        <v/>
      </c>
    </row>
    <row r="34" spans="1:2">
      <c r="A34" s="1" t="str">
        <f t="shared" si="2"/>
        <v/>
      </c>
      <c r="B34" s="1" t="str">
        <f t="shared" si="5"/>
        <v/>
      </c>
    </row>
    <row r="35" spans="1:2">
      <c r="A35" s="1" t="str">
        <f t="shared" si="2"/>
        <v/>
      </c>
      <c r="B35" s="1" t="str">
        <f t="shared" si="5"/>
        <v/>
      </c>
    </row>
    <row r="36" spans="1:2">
      <c r="A36" s="1" t="str">
        <f t="shared" si="2"/>
        <v/>
      </c>
      <c r="B36" s="1" t="str">
        <f t="shared" si="5"/>
        <v/>
      </c>
    </row>
    <row r="37" spans="1:2">
      <c r="A37" s="1" t="str">
        <f t="shared" si="2"/>
        <v/>
      </c>
      <c r="B37" s="1" t="str">
        <f t="shared" si="5"/>
        <v/>
      </c>
    </row>
    <row r="38" spans="1:2">
      <c r="A38" s="1" t="str">
        <f t="shared" si="2"/>
        <v/>
      </c>
      <c r="B38" s="1" t="str">
        <f t="shared" si="5"/>
        <v/>
      </c>
    </row>
    <row r="39" spans="1:2">
      <c r="A39" s="1" t="str">
        <f t="shared" si="2"/>
        <v/>
      </c>
      <c r="B39" s="1" t="str">
        <f t="shared" si="5"/>
        <v/>
      </c>
    </row>
    <row r="40" spans="1:2">
      <c r="A40" s="1" t="str">
        <f t="shared" si="2"/>
        <v/>
      </c>
      <c r="B40" s="1" t="str">
        <f t="shared" si="5"/>
        <v/>
      </c>
    </row>
    <row r="41" spans="1:2">
      <c r="A41" s="1" t="str">
        <f t="shared" si="2"/>
        <v/>
      </c>
      <c r="B41" s="1" t="str">
        <f t="shared" si="5"/>
        <v/>
      </c>
    </row>
    <row r="42" spans="1:2">
      <c r="A42" s="1" t="str">
        <f t="shared" si="2"/>
        <v/>
      </c>
      <c r="B42" s="1" t="str">
        <f t="shared" si="5"/>
        <v/>
      </c>
    </row>
    <row r="43" spans="1:2">
      <c r="A43" s="1" t="str">
        <f t="shared" si="2"/>
        <v/>
      </c>
      <c r="B43" s="1" t="str">
        <f t="shared" si="5"/>
        <v/>
      </c>
    </row>
    <row r="44" spans="1:2">
      <c r="A44" s="1" t="str">
        <f t="shared" si="2"/>
        <v/>
      </c>
      <c r="B44" s="1" t="str">
        <f t="shared" si="5"/>
        <v/>
      </c>
    </row>
    <row r="45" spans="1:2">
      <c r="A45" s="1" t="str">
        <f t="shared" si="2"/>
        <v/>
      </c>
      <c r="B45" s="1" t="str">
        <f t="shared" si="5"/>
        <v/>
      </c>
    </row>
    <row r="46" spans="1:2">
      <c r="A46" s="1" t="str">
        <f t="shared" si="2"/>
        <v/>
      </c>
      <c r="B46" s="1" t="str">
        <f t="shared" si="5"/>
        <v/>
      </c>
    </row>
    <row r="47" spans="1:2">
      <c r="A47" s="1" t="str">
        <f t="shared" si="2"/>
        <v/>
      </c>
      <c r="B47" s="1" t="str">
        <f t="shared" si="5"/>
        <v/>
      </c>
    </row>
    <row r="48" spans="1:2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0">IF(C74=EDATE($C$5,0),1,"")</f>
        <v/>
      </c>
      <c r="B74" s="1" t="str">
        <f t="shared" si="5"/>
        <v/>
      </c>
    </row>
    <row r="75" spans="1:2">
      <c r="A75" s="1" t="str">
        <f t="shared" si="10"/>
        <v/>
      </c>
      <c r="B75" s="1" t="str">
        <f t="shared" si="5"/>
        <v/>
      </c>
    </row>
    <row r="76" spans="1:2">
      <c r="A76" s="1" t="str">
        <f t="shared" si="10"/>
        <v/>
      </c>
      <c r="B76" s="1" t="str">
        <f t="shared" ref="B76:B109" si="11">IF(OR(A76=1,C76=$E$5),1,"")</f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2023-11-13T01:19:05Z</dcterms:created>
  <dcterms:modified xsi:type="dcterms:W3CDTF">2025-03-14T08:03:21Z</dcterms:modified>
</cp:coreProperties>
</file>