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942089F5-E2A5-4D99-9F1D-9C7C0E40C207}" xr6:coauthVersionLast="47" xr6:coauthVersionMax="47" xr10:uidLastSave="{00000000-0000-0000-0000-000000000000}"/>
  <bookViews>
    <workbookView xWindow="9510" yWindow="0" windowWidth="9780" windowHeight="11370" xr2:uid="{7A6C2352-E3C9-4AD4-9179-F89DF5B952FC}"/>
  </bookViews>
  <sheets>
    <sheet name="データ" sheetId="2" r:id="rId1"/>
    <sheet name="グラフ1" sheetId="3" r:id="rId2"/>
  </sheets>
  <definedNames>
    <definedName name="_xlnm.Print_Area" localSheetId="0">データ!$A$1:$L$31</definedName>
    <definedName name="横軸ラベル_西暦">OFFSET(データ!$E$9,MATCH(データ!$C$5,データ!$C$9:$C$109,0)-1,0,データ!$B$6,1)</definedName>
    <definedName name="割合">OFFSET(データ!$L$9,MATCH(データ!$C$5,データ!$C$9:$C$109,0)-1,0,データ!$B$6,1)</definedName>
    <definedName name="計">OFFSET(データ!$J$9,MATCH(データ!$C$5,データ!$C$9:$C$109,0)-1,0,データ!$B$6,1)</definedName>
    <definedName name="心理的虐待">OFFSET(データ!$H$9,MATCH(データ!$C$5,データ!$C$9:$C$109,0)-1,0,データ!$B$6,1)</definedName>
    <definedName name="身体的虐待">OFFSET(データ!$F$9,MATCH(データ!$C$5,データ!$C$9:$C$109,0)-1,0,データ!$B$6,1)</definedName>
    <definedName name="性的虐待">OFFSET(データ!$G$9,MATCH(データ!$C$5,データ!$C$9:$C$109,0)-1,0,データ!$B$6,1)</definedName>
    <definedName name="保護の怠慢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B76" i="2" s="1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E25" i="2" s="1"/>
  <c r="A24" i="2"/>
  <c r="E24" i="2" s="1"/>
  <c r="A23" i="2"/>
  <c r="E23" i="2" s="1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E27" i="2" l="1"/>
  <c r="J27" i="2" s="1"/>
  <c r="B92" i="2"/>
  <c r="B20" i="2"/>
  <c r="B68" i="2"/>
  <c r="B12" i="2"/>
  <c r="D12" i="2" s="1"/>
  <c r="B36" i="2"/>
  <c r="B60" i="2"/>
  <c r="B84" i="2"/>
  <c r="B108" i="2"/>
  <c r="B4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00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  <c r="E1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2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2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E22" i="2"/>
  <c r="E26" i="2"/>
  <c r="J26" i="2" s="1"/>
  <c r="L26" i="2" s="1"/>
  <c r="L11" i="2" l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10" i="2"/>
  <c r="L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FC94950-E8EB-44D7-9204-36D6727F930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<sst xmlns="http://schemas.openxmlformats.org/spreadsheetml/2006/main" count="20" uniqueCount="20">
  <si>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養護相談</t>
    <rPh sb="0" eb="2">
      <t>ヨウゴ</t>
    </rPh>
    <rPh sb="2" eb="4">
      <t>ソウダン</t>
    </rPh>
    <phoneticPr fontId="2"/>
  </si>
  <si>
    <t>計</t>
    <rPh sb="0" eb="1">
      <t>ケイ</t>
    </rPh>
    <phoneticPr fontId="2"/>
  </si>
  <si>
    <t>身体的虐待</t>
    <rPh sb="0" eb="3">
      <t>シンタイテキ</t>
    </rPh>
    <rPh sb="3" eb="5">
      <t>ギャクタイ</t>
    </rPh>
    <phoneticPr fontId="2"/>
  </si>
  <si>
    <t>性的虐待</t>
    <rPh sb="0" eb="2">
      <t>セイテキ</t>
    </rPh>
    <rPh sb="2" eb="4">
      <t>ギャクタイ</t>
    </rPh>
    <phoneticPr fontId="2"/>
  </si>
  <si>
    <t>心理的虐待</t>
    <rPh sb="0" eb="3">
      <t>シンリテキ</t>
    </rPh>
    <rPh sb="3" eb="5">
      <t>ギャクタイ</t>
    </rPh>
    <phoneticPr fontId="2"/>
  </si>
  <si>
    <t>保護の怠慢・拒否</t>
    <rPh sb="0" eb="2">
      <t>ホゴ</t>
    </rPh>
    <rPh sb="3" eb="5">
      <t>タイマン</t>
    </rPh>
    <rPh sb="6" eb="8">
      <t>キョヒ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</si>
  <si>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</si>
  <si>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</si>
  <si>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</si>
  <si>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</si>
  <si>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</si>
  <si>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</si>
  <si>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</si>
  <si>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</si>
  <si>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</si>
  <si>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</si>
  <si>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</si>
  <si>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養護相談に占める児童虐待相談対応件数の割合（右目盛）</t>
    <rPh sb="0" eb="2">
      <t>ヨウゴ</t>
    </rPh>
    <rPh sb="2" eb="4">
      <t>ソウダン</t>
    </rPh>
    <rPh sb="5" eb="6">
      <t>シ</t>
    </rPh>
    <rPh sb="8" eb="10">
      <t>ジドウ</t>
    </rPh>
    <rPh sb="10" eb="12">
      <t>ギャクタイ</t>
    </rPh>
    <rPh sb="12" eb="14">
      <t>ソウダン</t>
    </rPh>
    <rPh sb="14" eb="16">
      <t>タイオウ</t>
    </rPh>
    <rPh sb="16" eb="18">
      <t>ケンスウ</t>
    </rPh>
    <rPh sb="19" eb="21">
      <t>ワリアイ</t>
    </rPh>
    <rPh sb="22" eb="23">
      <t>ミギ</t>
    </rPh>
    <rPh sb="23" eb="25">
      <t>メモ</t>
    </rPh>
    <phoneticPr fontId="2"/>
  </si>
  <si>
    <t>【「グラフ1」シートにデータが反映されます】</t>
    <rPh sb="15" eb="17">
      <t>ハンエイ</t>
    </rPh>
    <phoneticPr fontId="2"/>
  </si>
  <si>
    <t>児童虐待相談対応件数（資料：県こども家庭部）（単位：件）</t>
    <rPh sb="0" eb="2">
      <t>ジドウ</t>
    </rPh>
    <rPh sb="2" eb="4">
      <t>ギャクタイ</t>
    </rPh>
    <rPh sb="4" eb="6">
      <t>ソウダン</t>
    </rPh>
    <rPh sb="6" eb="8">
      <t>タイオウ</t>
    </rPh>
    <rPh sb="8" eb="10">
      <t>ケンスウ</t>
    </rPh>
    <rPh sb="18" eb="20">
      <t>カテイ</t>
    </rPh>
    <rPh sb="20" eb="21">
      <t>ブ</t>
    </rPh>
    <rPh sb="23" eb="25">
      <t>タンイ</t>
    </rPh>
    <rPh sb="26" eb="27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</si>
</sst>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);[Red]\(#,##0\)"/>
    <numFmt numFmtId="178" formatCode="yyyy"/>
  </numFmts>
  <fonts count="12"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5" xfId="0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6" fillId="0" borderId="1" xfId="0" applyFont="1" applyBorder="1">
      <alignment vertical="center"/>
    </xf>
    <xf numFmtId="177" fontId="0" fillId="0" borderId="7" xfId="0" applyNumberFormat="1" applyBorder="1">
      <alignment vertical="center"/>
    </xf>
    <xf numFmtId="177" fontId="3" fillId="0" borderId="0" xfId="1" applyNumberFormat="1" applyFont="1">
      <alignment vertical="center"/>
    </xf>
    <xf numFmtId="177" fontId="3" fillId="0" borderId="0" xfId="1" applyNumberFormat="1" applyFont="1" applyFill="1">
      <alignment vertical="center"/>
    </xf>
    <xf numFmtId="177" fontId="8" fillId="0" borderId="0" xfId="1" applyNumberFormat="1" applyFont="1">
      <alignment vertical="center"/>
    </xf>
    <xf numFmtId="0" fontId="9" fillId="0" borderId="1" xfId="0" applyFont="1" applyBorder="1" applyAlignment="1">
      <alignment horizontal="center" vertical="center"/>
    </xf>
    <xf numFmtId="14" fontId="0" fillId="3" borderId="2" xfId="0" applyNumberFormat="1" applyFill="1" applyBorder="1">
      <alignment vertical="center"/>
    </xf>
    <xf numFmtId="0" fontId="0" fillId="0" borderId="3" xfId="0" applyBorder="1">
      <alignment vertical="center"/>
    </xf>
    <xf numFmtId="178" fontId="0" fillId="0" borderId="3" xfId="0" applyNumberFormat="1" applyBorder="1" applyAlignment="1">
      <alignment horizontal="center" vertical="center"/>
    </xf>
    <xf numFmtId="177" fontId="0" fillId="0" borderId="3" xfId="0" applyNumberFormat="1" applyBorder="1">
      <alignment vertical="center"/>
    </xf>
    <xf numFmtId="177" fontId="0" fillId="0" borderId="8" xfId="0" applyNumberFormat="1" applyBorder="1">
      <alignment vertical="center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4" fillId="2" borderId="0" xfId="0" applyFont="1" applyFill="1" applyAlignment="1"/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3" fillId="0" borderId="0" xfId="0" applyFont="1" applyAlignment="1">
      <alignment horizontal="right"/>
    </xf>
    <xf numFmtId="177" fontId="0" fillId="0" borderId="0" xfId="0" applyNumberFormat="1" applyAlignment="1">
      <alignment vertical="center" wrapText="1"/>
    </xf>
    <xf numFmtId="0" fontId="8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児童虐待相談対応件数</a:t>
            </a:r>
          </a:p>
        </c:rich>
      </c:tx>
      <c:layout>
        <c:manualLayout>
          <c:xMode val="edge"/>
          <c:yMode val="edge"/>
          <c:x val="0.35094011710074702"/>
          <c:y val="2.0915034401937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58154532465443E-2"/>
          <c:y val="0.10266152870456724"/>
          <c:w val="0.83258939900026929"/>
          <c:h val="0.6070101266644126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データ!$I$8</c:f>
              <c:strCache>
                <c:ptCount val="1"/>
                <c:pt idx="0">
                  <c:v>保護の怠慢・拒否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[0]!保護の怠慢</c:f>
              <c:numCache>
                <c:formatCode>#,##0_);[Red]\(#,##0\)</c:formatCode>
                <c:ptCount val="10"/>
                <c:pt idx="0">
                  <c:v>146</c:v>
                </c:pt>
                <c:pt idx="1">
                  <c:v>186</c:v>
                </c:pt>
                <c:pt idx="2">
                  <c:v>170</c:v>
                </c:pt>
                <c:pt idx="3">
                  <c:v>272</c:v>
                </c:pt>
                <c:pt idx="4">
                  <c:v>239</c:v>
                </c:pt>
                <c:pt idx="5">
                  <c:v>318</c:v>
                </c:pt>
                <c:pt idx="6">
                  <c:v>311</c:v>
                </c:pt>
                <c:pt idx="7">
                  <c:v>325</c:v>
                </c:pt>
                <c:pt idx="8">
                  <c:v>431</c:v>
                </c:pt>
                <c:pt idx="9">
                  <c:v>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6-423A-88FC-44F4D48FC9D9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心理的虐待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[0]!心理的虐待</c:f>
              <c:numCache>
                <c:formatCode>#,##0_);[Red]\(#,##0\)</c:formatCode>
                <c:ptCount val="10"/>
                <c:pt idx="0">
                  <c:v>454</c:v>
                </c:pt>
                <c:pt idx="1">
                  <c:v>476</c:v>
                </c:pt>
                <c:pt idx="2">
                  <c:v>502</c:v>
                </c:pt>
                <c:pt idx="3">
                  <c:v>541</c:v>
                </c:pt>
                <c:pt idx="4">
                  <c:v>800</c:v>
                </c:pt>
                <c:pt idx="5">
                  <c:v>892</c:v>
                </c:pt>
                <c:pt idx="6">
                  <c:v>975</c:v>
                </c:pt>
                <c:pt idx="7">
                  <c:v>929</c:v>
                </c:pt>
                <c:pt idx="8">
                  <c:v>1124</c:v>
                </c:pt>
                <c:pt idx="9">
                  <c:v>1340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6-423A-88FC-44F4D48FC9D9}"/>
            </c:ext>
          </c:extLst>
        </c:ser>
        <c:ser>
          <c:idx val="1"/>
          <c:order val="2"/>
          <c:tx>
            <c:strRef>
              <c:f>データ!$G$8</c:f>
              <c:strCache>
                <c:ptCount val="1"/>
                <c:pt idx="0">
                  <c:v>性的虐待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[0]!性的虐待</c:f>
              <c:numCache>
                <c:formatCode>#,##0_);[Red]\(#,##0\)</c:formatCode>
                <c:ptCount val="10"/>
                <c:pt idx="0">
                  <c:v>6</c:v>
                </c:pt>
                <c:pt idx="1">
                  <c:v>13</c:v>
                </c:pt>
                <c:pt idx="2">
                  <c:v>13</c:v>
                </c:pt>
                <c:pt idx="3">
                  <c:v>14</c:v>
                </c:pt>
                <c:pt idx="4">
                  <c:v>10</c:v>
                </c:pt>
                <c:pt idx="5">
                  <c:v>2</c:v>
                </c:pt>
                <c:pt idx="6">
                  <c:v>16</c:v>
                </c:pt>
                <c:pt idx="7">
                  <c:v>19</c:v>
                </c:pt>
                <c:pt idx="8">
                  <c:v>15</c:v>
                </c:pt>
                <c:pt idx="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23A-88FC-44F4D48FC9D9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身体的虐待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[0]!身体的虐待</c:f>
              <c:numCache>
                <c:formatCode>#,##0_);[Red]\(#,##0\)</c:formatCode>
                <c:ptCount val="10"/>
                <c:pt idx="0">
                  <c:v>228</c:v>
                </c:pt>
                <c:pt idx="1">
                  <c:v>247</c:v>
                </c:pt>
                <c:pt idx="2">
                  <c:v>264</c:v>
                </c:pt>
                <c:pt idx="3">
                  <c:v>246</c:v>
                </c:pt>
                <c:pt idx="4">
                  <c:v>364</c:v>
                </c:pt>
                <c:pt idx="5">
                  <c:v>408</c:v>
                </c:pt>
                <c:pt idx="6">
                  <c:v>447</c:v>
                </c:pt>
                <c:pt idx="7">
                  <c:v>420</c:v>
                </c:pt>
                <c:pt idx="8">
                  <c:v>469</c:v>
                </c:pt>
                <c:pt idx="9">
                  <c:v>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23A-88FC-44F4D48FC9D9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834</c:v>
                </c:pt>
                <c:pt idx="1">
                  <c:v>922</c:v>
                </c:pt>
                <c:pt idx="2">
                  <c:v>949</c:v>
                </c:pt>
                <c:pt idx="3">
                  <c:v>1073</c:v>
                </c:pt>
                <c:pt idx="4">
                  <c:v>1413</c:v>
                </c:pt>
                <c:pt idx="5">
                  <c:v>1620</c:v>
                </c:pt>
                <c:pt idx="6">
                  <c:v>1749</c:v>
                </c:pt>
                <c:pt idx="7">
                  <c:v>1693</c:v>
                </c:pt>
                <c:pt idx="8">
                  <c:v>2039</c:v>
                </c:pt>
                <c:pt idx="9">
                  <c:v>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6-423A-88FC-44F4D48FC9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46748000"/>
        <c:axId val="546746688"/>
      </c:barChart>
      <c:lineChart>
        <c:grouping val="standard"/>
        <c:varyColors val="0"/>
        <c:ser>
          <c:idx val="5"/>
          <c:order val="5"/>
          <c:tx>
            <c:strRef>
              <c:f>データ!$L$8</c:f>
              <c:strCache>
                <c:ptCount val="1"/>
                <c:pt idx="0">
                  <c:v>養護相談に占める児童虐待相談対応件数の割合（右目盛）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[0]!割合</c:f>
              <c:numCache>
                <c:formatCode>0.0_ </c:formatCode>
                <c:ptCount val="10"/>
                <c:pt idx="0">
                  <c:v>60.831509846827139</c:v>
                </c:pt>
                <c:pt idx="1">
                  <c:v>65.39007092198581</c:v>
                </c:pt>
                <c:pt idx="2">
                  <c:v>63.056478405315616</c:v>
                </c:pt>
                <c:pt idx="3">
                  <c:v>66.770379589296823</c:v>
                </c:pt>
                <c:pt idx="4">
                  <c:v>69.881305637982194</c:v>
                </c:pt>
                <c:pt idx="5">
                  <c:v>67.867616254713028</c:v>
                </c:pt>
                <c:pt idx="6">
                  <c:v>73.118729096989966</c:v>
                </c:pt>
                <c:pt idx="7">
                  <c:v>70.482930890924237</c:v>
                </c:pt>
                <c:pt idx="8">
                  <c:v>75.40680473372781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86-423A-88FC-44F4D48FC9D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4246288"/>
        <c:axId val="464245304"/>
      </c:lineChart>
      <c:catAx>
        <c:axId val="5467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6746688"/>
        <c:crosses val="autoZero"/>
        <c:auto val="1"/>
        <c:lblAlgn val="ctr"/>
        <c:lblOffset val="100"/>
        <c:noMultiLvlLbl val="0"/>
      </c:catAx>
      <c:valAx>
        <c:axId val="546746688"/>
        <c:scaling>
          <c:orientation val="minMax"/>
          <c:max val="30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6748000"/>
        <c:crosses val="autoZero"/>
        <c:crossBetween val="between"/>
      </c:valAx>
      <c:valAx>
        <c:axId val="464245304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64246288"/>
        <c:crosses val="max"/>
        <c:crossBetween val="between"/>
      </c:valAx>
      <c:catAx>
        <c:axId val="464246288"/>
        <c:scaling>
          <c:orientation val="minMax"/>
        </c:scaling>
        <c:delete val="1"/>
        <c:axPos val="b"/>
        <c:majorTickMark val="out"/>
        <c:minorTickMark val="none"/>
        <c:tickLblPos val="nextTo"/>
        <c:crossAx val="4642453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6.9134450501379618E-2"/>
          <c:y val="0.79335501360547678"/>
          <c:w val="0.63233997011398846"/>
          <c:h val="0.1961874691935541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FE26EE-392E-4C71-B6C8-38D47C3146CD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694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A13636-07DA-4F9B-8685-B1593B356B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0.69702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15C4A1-41E4-48C6-8780-70044443EC3A}"/>
            </a:ext>
          </a:extLst>
        </cdr:cNvPr>
        <cdr:cNvSpPr txBox="1"/>
      </cdr:nvSpPr>
      <cdr:spPr>
        <a:xfrm xmlns:a="http://schemas.openxmlformats.org/drawingml/2006/main">
          <a:off x="6473138" y="5688546"/>
          <a:ext cx="2813737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</a:t>
          </a:r>
        </a:p>
      </cdr:txBody>
    </cdr:sp>
  </cdr:relSizeAnchor>
  <cdr:relSizeAnchor xmlns:cdr="http://schemas.openxmlformats.org/drawingml/2006/chartDrawing">
    <cdr:from>
      <cdr:x>0.04245</cdr:x>
      <cdr:y>0.03451</cdr:y>
    </cdr:from>
    <cdr:to>
      <cdr:x>0.11522</cdr:x>
      <cdr:y>0.09769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27689DB-5A40-427A-9188-18F690BB0D2B}"/>
            </a:ext>
          </a:extLst>
        </cdr:cNvPr>
        <cdr:cNvSpPr txBox="1"/>
      </cdr:nvSpPr>
      <cdr:spPr>
        <a:xfrm xmlns:a="http://schemas.openxmlformats.org/drawingml/2006/main">
          <a:off x="394759" y="209550"/>
          <a:ext cx="676804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0.86606</cdr:x>
      <cdr:y>0.76871</cdr:y>
    </cdr:from>
    <cdr:to>
      <cdr:x>0.93883</cdr:x>
      <cdr:y>0.8319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14043ED-99D2-4CBD-826D-A680B75B3788}"/>
            </a:ext>
          </a:extLst>
        </cdr:cNvPr>
        <cdr:cNvSpPr txBox="1"/>
      </cdr:nvSpPr>
      <cdr:spPr>
        <a:xfrm xmlns:a="http://schemas.openxmlformats.org/drawingml/2006/main">
          <a:off x="8054446" y="4667780"/>
          <a:ext cx="676804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0.91777</cdr:x>
      <cdr:y>0.02299</cdr:y>
    </cdr:from>
    <cdr:to>
      <cdr:x>0.99054</cdr:x>
      <cdr:y>0.08617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E76A8-221D-4499-A75E-85D6867DABC1}"/>
            </a:ext>
          </a:extLst>
        </cdr:cNvPr>
        <cdr:cNvSpPr txBox="1"/>
      </cdr:nvSpPr>
      <cdr:spPr>
        <a:xfrm xmlns:a="http://schemas.openxmlformats.org/drawingml/2006/main">
          <a:off x="8523197" y="139572"/>
          <a:ext cx="675806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E859-F615-4FFA-A2FE-02CCA2579E23}">
  <sheetPr>
    <pageSetUpPr fitToPage="1"/>
  </sheetPr>
  <dimension ref="A1:T109"/>
  <sheetViews>
    <sheetView tabSelected="1" zoomScaleNormal="100" workbookViewId="0">
      <selection activeCell="C8" sqref="C8"/>
    </sheetView>
  </sheetViews>
  <sheetFormatPr defaultRowHeight="13"/>
  <cols>
    <col min="1" max="2" width="6" style="3" customWidth="1"/>
    <col min="3" max="3" width="9.453125" bestFit="1" customWidth="1"/>
    <col min="4" max="4" width="11.7265625" customWidth="1"/>
    <col min="6" max="11" width="9" style="8"/>
    <col min="12" max="12" width="14.453125" customWidth="1"/>
  </cols>
  <sheetData>
    <row r="1" spans="1:20">
      <c r="A1" s="2" t="s">
        <v>6</v>
      </c>
      <c r="C1" s="27" t="s">
        <v>18</v>
      </c>
      <c r="D1" s="4"/>
      <c r="E1" s="4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>
      <c r="A2" s="2" t="s">
        <v>7</v>
      </c>
      <c r="C2" s="9" t="s">
        <v>8</v>
      </c>
      <c r="I2" s="10"/>
      <c r="J2" s="11"/>
      <c r="K2" s="11"/>
      <c r="L2" s="11"/>
      <c r="M2" s="11"/>
      <c r="N2" s="11"/>
      <c r="O2" s="12"/>
      <c r="P2" s="8"/>
      <c r="Q2" s="12"/>
      <c r="R2" s="12"/>
      <c r="S2" s="8"/>
      <c r="T2" s="8"/>
    </row>
    <row r="3" spans="1:20">
      <c r="A3" s="2" t="s">
        <v>9</v>
      </c>
      <c r="C3" s="9" t="s">
        <v>10</v>
      </c>
      <c r="I3" s="10"/>
      <c r="J3" s="13"/>
      <c r="K3" s="13"/>
      <c r="L3" s="13"/>
      <c r="M3" s="13"/>
      <c r="N3" s="13"/>
      <c r="O3" s="13"/>
      <c r="P3" s="8"/>
      <c r="Q3" s="8"/>
      <c r="R3" s="8"/>
      <c r="S3" s="8"/>
      <c r="T3" s="8"/>
    </row>
    <row r="4" spans="1:20">
      <c r="A4" s="2"/>
      <c r="C4" s="14" t="s">
        <v>11</v>
      </c>
      <c r="I4" s="10"/>
      <c r="J4" s="13"/>
      <c r="K4" s="13"/>
      <c r="L4" s="13"/>
      <c r="M4" s="13"/>
      <c r="N4" s="13"/>
      <c r="O4" s="13"/>
      <c r="P4" s="8"/>
      <c r="Q4" s="8"/>
      <c r="R4" s="8"/>
      <c r="S4" s="8"/>
      <c r="T4" s="8"/>
    </row>
    <row r="5" spans="1:20" ht="21" customHeight="1">
      <c r="C5" s="15">
        <v>41640</v>
      </c>
      <c r="D5" s="16" t="s">
        <v>12</v>
      </c>
      <c r="E5" s="17">
        <f>MAX($C$9:$C$109)</f>
        <v>44927</v>
      </c>
      <c r="F5" s="18" t="s">
        <v>13</v>
      </c>
      <c r="G5" s="18"/>
      <c r="H5" s="18"/>
      <c r="I5" s="19"/>
      <c r="J5" s="13"/>
      <c r="K5" s="13"/>
      <c r="L5" s="13"/>
      <c r="M5" s="13"/>
      <c r="N5" s="13"/>
      <c r="O5" s="13"/>
      <c r="P5" s="8"/>
      <c r="Q5" s="8"/>
      <c r="R5" s="8"/>
      <c r="S5" s="8"/>
      <c r="T5" s="8"/>
    </row>
    <row r="6" spans="1:20">
      <c r="B6" s="3">
        <f>COUNTA(C9:C109)-MATCH(C5,C9:C109,0)+1</f>
        <v>10</v>
      </c>
      <c r="L6" s="8"/>
      <c r="M6" s="8"/>
      <c r="N6" s="8"/>
      <c r="O6" s="8"/>
      <c r="P6" s="8"/>
      <c r="Q6" s="8"/>
      <c r="R6" s="8"/>
      <c r="S6" s="8"/>
      <c r="T6" s="8"/>
    </row>
    <row r="7" spans="1:20">
      <c r="A7" s="20"/>
      <c r="C7" t="s">
        <v>19</v>
      </c>
      <c r="L7" s="8"/>
      <c r="M7" s="8"/>
      <c r="N7" s="8"/>
      <c r="O7" s="8"/>
      <c r="P7" s="8"/>
      <c r="Q7" s="8"/>
      <c r="R7" s="8"/>
      <c r="S7" s="8"/>
      <c r="T7" s="8"/>
    </row>
    <row r="8" spans="1:20" s="23" customFormat="1" ht="52">
      <c r="A8" s="21"/>
      <c r="B8" s="21"/>
      <c r="C8" t="s">
        <v>14</v>
      </c>
      <c r="D8" s="23" t="s">
        <v>15</v>
      </c>
      <c r="E8" s="23" t="s">
        <v>16</v>
      </c>
      <c r="F8" s="26" t="s">
        <v>2</v>
      </c>
      <c r="G8" s="26" t="s">
        <v>3</v>
      </c>
      <c r="H8" s="26" t="s">
        <v>4</v>
      </c>
      <c r="I8" s="26" t="s">
        <v>5</v>
      </c>
      <c r="J8" s="26" t="s">
        <v>1</v>
      </c>
      <c r="K8" s="26" t="s">
        <v>0</v>
      </c>
      <c r="L8" s="23" t="s">
        <v>17</v>
      </c>
    </row>
    <row r="9" spans="1:20">
      <c r="A9" s="22" t="str">
        <f>IF(C9=EDATE($C$5,0),1,"")</f>
        <v/>
      </c>
      <c r="B9" s="22" t="str">
        <f>IF(C9=EDATE($C$5,0),1,"")</f>
        <v/>
      </c>
      <c r="C9" s="24">
        <v>38353</v>
      </c>
      <c r="D9" s="25" t="str">
        <f t="shared" ref="D9:D26" si="0">IF(OR(A9=1,B9=1,A9),TEXT(C9,"ge"),TEXT(C9," "))</f>
        <v xml:space="preserve"> </v>
      </c>
      <c r="E9" s="25" t="str">
        <f t="shared" ref="E9:E26" si="1">IF(OR(A9=1,A9),TEXT(C9,"yyyy"),TEXT(C9,"yy"))</f>
        <v>05</v>
      </c>
      <c r="F9" s="8">
        <v>149</v>
      </c>
      <c r="G9" s="8">
        <v>20</v>
      </c>
      <c r="H9" s="8">
        <v>42</v>
      </c>
      <c r="I9" s="8">
        <v>82</v>
      </c>
      <c r="J9" s="8">
        <v>293</v>
      </c>
      <c r="K9" s="8">
        <v>778</v>
      </c>
      <c r="L9" s="1">
        <f>J9/K9*100</f>
        <v>37.660668380462724</v>
      </c>
    </row>
    <row r="10" spans="1:20">
      <c r="A10" s="22" t="str">
        <f t="shared" ref="A10:A73" si="2">IF(C10=EDATE($C$5,0),1,"")</f>
        <v/>
      </c>
      <c r="B10" s="22" t="str">
        <f>IF(C10=EDATE($C$5,0),1,"")</f>
        <v/>
      </c>
      <c r="C10" s="24">
        <v>38718</v>
      </c>
      <c r="D10" s="25" t="str">
        <f t="shared" si="0"/>
        <v xml:space="preserve"> </v>
      </c>
      <c r="E10" s="25" t="str">
        <f t="shared" si="1"/>
        <v>06</v>
      </c>
      <c r="F10" s="8">
        <v>134</v>
      </c>
      <c r="G10" s="8">
        <v>13</v>
      </c>
      <c r="H10" s="8">
        <v>46</v>
      </c>
      <c r="I10" s="8">
        <v>139</v>
      </c>
      <c r="J10" s="8">
        <v>332</v>
      </c>
      <c r="K10" s="8">
        <v>780</v>
      </c>
      <c r="L10" s="1">
        <f>J10/K10*100</f>
        <v>42.564102564102562</v>
      </c>
    </row>
    <row r="11" spans="1:20">
      <c r="A11" s="22" t="str">
        <f t="shared" si="2"/>
        <v/>
      </c>
      <c r="B11" s="22" t="str">
        <f>IF(OR(A11=1,C11=$E$5),1,"")</f>
        <v/>
      </c>
      <c r="C11" s="24">
        <v>39083</v>
      </c>
      <c r="D11" s="25" t="str">
        <f t="shared" si="0"/>
        <v xml:space="preserve"> </v>
      </c>
      <c r="E11" s="25" t="str">
        <f t="shared" si="1"/>
        <v>07</v>
      </c>
      <c r="F11" s="8">
        <v>158</v>
      </c>
      <c r="G11" s="8">
        <v>13</v>
      </c>
      <c r="H11" s="8">
        <v>75</v>
      </c>
      <c r="I11" s="8">
        <v>168</v>
      </c>
      <c r="J11" s="8">
        <v>414</v>
      </c>
      <c r="K11" s="8">
        <v>941</v>
      </c>
      <c r="L11" s="1">
        <f t="shared" ref="L11:L26" si="3">J11/K11*100</f>
        <v>43.99574920297556</v>
      </c>
    </row>
    <row r="12" spans="1:20">
      <c r="A12" s="22" t="str">
        <f t="shared" si="2"/>
        <v/>
      </c>
      <c r="B12" s="22" t="str">
        <f t="shared" ref="B12:B75" si="4">IF(OR(A12=1,C12=$E$5),1,"")</f>
        <v/>
      </c>
      <c r="C12" s="24">
        <v>39448</v>
      </c>
      <c r="D12" s="25" t="str">
        <f t="shared" si="0"/>
        <v xml:space="preserve"> </v>
      </c>
      <c r="E12" s="25" t="str">
        <f t="shared" si="1"/>
        <v>08</v>
      </c>
      <c r="F12" s="8">
        <v>159</v>
      </c>
      <c r="G12" s="8">
        <v>10</v>
      </c>
      <c r="H12" s="8">
        <v>118</v>
      </c>
      <c r="I12" s="8">
        <v>158</v>
      </c>
      <c r="J12" s="8">
        <v>445</v>
      </c>
      <c r="K12" s="8">
        <v>968</v>
      </c>
      <c r="L12" s="1">
        <f t="shared" si="3"/>
        <v>45.971074380165291</v>
      </c>
    </row>
    <row r="13" spans="1:20">
      <c r="A13" s="22" t="str">
        <f t="shared" si="2"/>
        <v/>
      </c>
      <c r="B13" s="22" t="str">
        <f t="shared" si="4"/>
        <v/>
      </c>
      <c r="C13" s="24">
        <v>39814</v>
      </c>
      <c r="D13" s="25" t="str">
        <f t="shared" si="0"/>
        <v xml:space="preserve"> </v>
      </c>
      <c r="E13" s="25" t="str">
        <f t="shared" si="1"/>
        <v>09</v>
      </c>
      <c r="F13" s="8">
        <v>137</v>
      </c>
      <c r="G13" s="8">
        <v>14</v>
      </c>
      <c r="H13" s="8">
        <v>181</v>
      </c>
      <c r="I13" s="8">
        <v>143</v>
      </c>
      <c r="J13" s="8">
        <v>475</v>
      </c>
      <c r="K13" s="8">
        <v>1073</v>
      </c>
      <c r="L13" s="1">
        <f t="shared" si="3"/>
        <v>44.268406337371857</v>
      </c>
    </row>
    <row r="14" spans="1:20">
      <c r="A14" s="22" t="str">
        <f t="shared" si="2"/>
        <v/>
      </c>
      <c r="B14" s="22" t="str">
        <f t="shared" si="4"/>
        <v/>
      </c>
      <c r="C14" s="24">
        <v>40179</v>
      </c>
      <c r="D14" s="25" t="str">
        <f t="shared" si="0"/>
        <v xml:space="preserve"> </v>
      </c>
      <c r="E14" s="25" t="str">
        <f t="shared" si="1"/>
        <v>10</v>
      </c>
      <c r="F14" s="8">
        <v>245</v>
      </c>
      <c r="G14" s="8">
        <v>17</v>
      </c>
      <c r="H14" s="8">
        <v>257</v>
      </c>
      <c r="I14" s="8">
        <v>173</v>
      </c>
      <c r="J14" s="8">
        <v>692</v>
      </c>
      <c r="K14" s="8">
        <v>1132</v>
      </c>
      <c r="L14" s="1">
        <f t="shared" si="3"/>
        <v>61.130742049469966</v>
      </c>
    </row>
    <row r="15" spans="1:20">
      <c r="A15" s="22" t="str">
        <f t="shared" si="2"/>
        <v/>
      </c>
      <c r="B15" s="22" t="str">
        <f t="shared" si="4"/>
        <v/>
      </c>
      <c r="C15" s="24">
        <v>40544</v>
      </c>
      <c r="D15" s="25" t="str">
        <f t="shared" si="0"/>
        <v xml:space="preserve"> </v>
      </c>
      <c r="E15" s="25" t="str">
        <f t="shared" si="1"/>
        <v>11</v>
      </c>
      <c r="F15" s="8">
        <v>208</v>
      </c>
      <c r="G15" s="8">
        <v>8</v>
      </c>
      <c r="H15" s="8">
        <v>323</v>
      </c>
      <c r="I15" s="8">
        <v>159</v>
      </c>
      <c r="J15" s="8">
        <v>698</v>
      </c>
      <c r="K15" s="8">
        <v>1126</v>
      </c>
      <c r="L15" s="1">
        <f t="shared" si="3"/>
        <v>61.989342806394319</v>
      </c>
    </row>
    <row r="16" spans="1:20">
      <c r="A16" s="22" t="str">
        <f t="shared" si="2"/>
        <v/>
      </c>
      <c r="B16" s="22" t="str">
        <f t="shared" si="4"/>
        <v/>
      </c>
      <c r="C16" s="24">
        <v>40909</v>
      </c>
      <c r="D16" s="25" t="str">
        <f t="shared" si="0"/>
        <v xml:space="preserve"> </v>
      </c>
      <c r="E16" s="25" t="str">
        <f t="shared" si="1"/>
        <v>12</v>
      </c>
      <c r="F16" s="8">
        <v>267</v>
      </c>
      <c r="G16" s="8">
        <v>13</v>
      </c>
      <c r="H16" s="8">
        <v>366</v>
      </c>
      <c r="I16" s="8">
        <v>196</v>
      </c>
      <c r="J16" s="8">
        <v>842</v>
      </c>
      <c r="K16" s="8">
        <v>1258</v>
      </c>
      <c r="L16" s="1">
        <f t="shared" si="3"/>
        <v>66.931637519872808</v>
      </c>
    </row>
    <row r="17" spans="1:12">
      <c r="A17" s="22" t="str">
        <f t="shared" si="2"/>
        <v/>
      </c>
      <c r="B17" s="22" t="str">
        <f t="shared" si="4"/>
        <v/>
      </c>
      <c r="C17" s="24">
        <v>41275</v>
      </c>
      <c r="D17" s="25" t="str">
        <f t="shared" si="0"/>
        <v xml:space="preserve"> </v>
      </c>
      <c r="E17" s="25" t="str">
        <f t="shared" si="1"/>
        <v>13</v>
      </c>
      <c r="F17" s="8">
        <v>263</v>
      </c>
      <c r="G17" s="8">
        <v>7</v>
      </c>
      <c r="H17" s="8">
        <v>437</v>
      </c>
      <c r="I17" s="8">
        <v>115</v>
      </c>
      <c r="J17" s="8">
        <v>822</v>
      </c>
      <c r="K17" s="8">
        <v>1312</v>
      </c>
      <c r="L17" s="1">
        <f t="shared" si="3"/>
        <v>62.65243902439024</v>
      </c>
    </row>
    <row r="18" spans="1:12">
      <c r="A18" s="22">
        <f t="shared" si="2"/>
        <v>1</v>
      </c>
      <c r="B18" s="22">
        <f t="shared" si="4"/>
        <v>1</v>
      </c>
      <c r="C18" s="24">
        <v>41640</v>
      </c>
      <c r="D18" s="25" t="str">
        <f t="shared" si="0"/>
        <v>H26</v>
      </c>
      <c r="E18" s="25" t="str">
        <f t="shared" si="1"/>
        <v>2014</v>
      </c>
      <c r="F18" s="8">
        <v>228</v>
      </c>
      <c r="G18" s="8">
        <v>6</v>
      </c>
      <c r="H18" s="8">
        <v>454</v>
      </c>
      <c r="I18" s="8">
        <v>146</v>
      </c>
      <c r="J18" s="8">
        <v>834</v>
      </c>
      <c r="K18" s="8">
        <v>1371</v>
      </c>
      <c r="L18" s="1">
        <f t="shared" si="3"/>
        <v>60.831509846827139</v>
      </c>
    </row>
    <row r="19" spans="1:12">
      <c r="A19" s="22" t="str">
        <f t="shared" si="2"/>
        <v/>
      </c>
      <c r="B19" s="22" t="str">
        <f t="shared" si="4"/>
        <v/>
      </c>
      <c r="C19" s="24">
        <v>42005</v>
      </c>
      <c r="D19" s="25" t="str">
        <f t="shared" si="0"/>
        <v xml:space="preserve"> </v>
      </c>
      <c r="E19" s="25" t="str">
        <f t="shared" si="1"/>
        <v>15</v>
      </c>
      <c r="F19" s="8">
        <v>247</v>
      </c>
      <c r="G19" s="8">
        <v>13</v>
      </c>
      <c r="H19" s="8">
        <v>476</v>
      </c>
      <c r="I19" s="8">
        <v>186</v>
      </c>
      <c r="J19" s="8">
        <v>922</v>
      </c>
      <c r="K19" s="8">
        <v>1410</v>
      </c>
      <c r="L19" s="1">
        <f t="shared" si="3"/>
        <v>65.39007092198581</v>
      </c>
    </row>
    <row r="20" spans="1:12">
      <c r="A20" s="22" t="str">
        <f t="shared" si="2"/>
        <v/>
      </c>
      <c r="B20" s="22" t="str">
        <f t="shared" si="4"/>
        <v/>
      </c>
      <c r="C20" s="24">
        <v>42370</v>
      </c>
      <c r="D20" s="25" t="str">
        <f t="shared" si="0"/>
        <v xml:space="preserve"> </v>
      </c>
      <c r="E20" s="25" t="str">
        <f t="shared" si="1"/>
        <v>16</v>
      </c>
      <c r="F20" s="8">
        <v>264</v>
      </c>
      <c r="G20" s="8">
        <v>13</v>
      </c>
      <c r="H20" s="8">
        <v>502</v>
      </c>
      <c r="I20" s="8">
        <v>170</v>
      </c>
      <c r="J20" s="8">
        <v>949</v>
      </c>
      <c r="K20" s="8">
        <v>1505</v>
      </c>
      <c r="L20" s="1">
        <f t="shared" si="3"/>
        <v>63.056478405315616</v>
      </c>
    </row>
    <row r="21" spans="1:12">
      <c r="A21" s="22" t="str">
        <f t="shared" si="2"/>
        <v/>
      </c>
      <c r="B21" s="22" t="str">
        <f t="shared" si="4"/>
        <v/>
      </c>
      <c r="C21" s="24">
        <v>42736</v>
      </c>
      <c r="D21" s="25" t="str">
        <f t="shared" si="0"/>
        <v xml:space="preserve"> </v>
      </c>
      <c r="E21" s="25" t="str">
        <f t="shared" si="1"/>
        <v>17</v>
      </c>
      <c r="F21" s="8">
        <v>246</v>
      </c>
      <c r="G21" s="8">
        <v>14</v>
      </c>
      <c r="H21" s="8">
        <v>541</v>
      </c>
      <c r="I21" s="8">
        <v>272</v>
      </c>
      <c r="J21" s="8">
        <v>1073</v>
      </c>
      <c r="K21" s="8">
        <v>1607</v>
      </c>
      <c r="L21" s="1">
        <f t="shared" si="3"/>
        <v>66.770379589296823</v>
      </c>
    </row>
    <row r="22" spans="1:12">
      <c r="A22" s="22" t="str">
        <f t="shared" si="2"/>
        <v/>
      </c>
      <c r="B22" s="22" t="str">
        <f t="shared" si="4"/>
        <v/>
      </c>
      <c r="C22" s="24">
        <v>43101</v>
      </c>
      <c r="D22" s="25" t="str">
        <f t="shared" si="0"/>
        <v xml:space="preserve"> </v>
      </c>
      <c r="E22" s="25" t="str">
        <f t="shared" si="1"/>
        <v>18</v>
      </c>
      <c r="F22" s="8">
        <v>364</v>
      </c>
      <c r="G22" s="8">
        <v>10</v>
      </c>
      <c r="H22" s="8">
        <v>800</v>
      </c>
      <c r="I22" s="8">
        <v>239</v>
      </c>
      <c r="J22" s="8">
        <v>1413</v>
      </c>
      <c r="K22" s="8">
        <v>2022</v>
      </c>
      <c r="L22" s="1">
        <f t="shared" si="3"/>
        <v>69.881305637982194</v>
      </c>
    </row>
    <row r="23" spans="1:12">
      <c r="A23" s="22" t="str">
        <f t="shared" si="2"/>
        <v/>
      </c>
      <c r="B23" s="22" t="str">
        <f t="shared" si="4"/>
        <v/>
      </c>
      <c r="C23" s="24">
        <v>43466</v>
      </c>
      <c r="D23" s="25" t="str">
        <f t="shared" si="0"/>
        <v xml:space="preserve"> </v>
      </c>
      <c r="E23" s="25" t="str">
        <f t="shared" si="1"/>
        <v>19</v>
      </c>
      <c r="F23" s="8">
        <v>408</v>
      </c>
      <c r="G23" s="8">
        <v>2</v>
      </c>
      <c r="H23" s="8">
        <v>892</v>
      </c>
      <c r="I23" s="8">
        <v>318</v>
      </c>
      <c r="J23" s="8">
        <v>1620</v>
      </c>
      <c r="K23" s="8">
        <v>2387</v>
      </c>
      <c r="L23" s="1">
        <f t="shared" si="3"/>
        <v>67.867616254713028</v>
      </c>
    </row>
    <row r="24" spans="1:12">
      <c r="A24" s="22" t="str">
        <f t="shared" si="2"/>
        <v/>
      </c>
      <c r="B24" s="22" t="str">
        <f t="shared" si="4"/>
        <v/>
      </c>
      <c r="C24" s="24">
        <v>43831</v>
      </c>
      <c r="D24" s="25" t="str">
        <f t="shared" si="0"/>
        <v xml:space="preserve"> </v>
      </c>
      <c r="E24" s="25" t="str">
        <f t="shared" si="1"/>
        <v>20</v>
      </c>
      <c r="F24" s="8">
        <v>447</v>
      </c>
      <c r="G24" s="8">
        <v>16</v>
      </c>
      <c r="H24" s="8">
        <v>975</v>
      </c>
      <c r="I24" s="8">
        <v>311</v>
      </c>
      <c r="J24" s="8">
        <v>1749</v>
      </c>
      <c r="K24" s="8">
        <v>2392</v>
      </c>
      <c r="L24" s="1">
        <f t="shared" si="3"/>
        <v>73.118729096989966</v>
      </c>
    </row>
    <row r="25" spans="1:12">
      <c r="A25" s="22" t="str">
        <f t="shared" si="2"/>
        <v/>
      </c>
      <c r="B25" s="22" t="str">
        <f t="shared" si="4"/>
        <v/>
      </c>
      <c r="C25" s="24">
        <v>44197</v>
      </c>
      <c r="D25" s="25" t="str">
        <f t="shared" si="0"/>
        <v xml:space="preserve"> </v>
      </c>
      <c r="E25" s="25" t="str">
        <f t="shared" si="1"/>
        <v>21</v>
      </c>
      <c r="F25" s="8">
        <v>420</v>
      </c>
      <c r="G25" s="8">
        <v>19</v>
      </c>
      <c r="H25" s="8">
        <v>929</v>
      </c>
      <c r="I25" s="8">
        <v>325</v>
      </c>
      <c r="J25" s="8">
        <v>1693</v>
      </c>
      <c r="K25" s="8">
        <v>2402</v>
      </c>
      <c r="L25" s="1">
        <f t="shared" si="3"/>
        <v>70.482930890924237</v>
      </c>
    </row>
    <row r="26" spans="1:12">
      <c r="A26" s="22" t="str">
        <f t="shared" si="2"/>
        <v/>
      </c>
      <c r="B26" s="22" t="str">
        <f t="shared" si="4"/>
        <v/>
      </c>
      <c r="C26" s="24">
        <v>44562</v>
      </c>
      <c r="D26" s="25" t="str">
        <f t="shared" si="0"/>
        <v xml:space="preserve"> </v>
      </c>
      <c r="E26" s="25" t="str">
        <f t="shared" si="1"/>
        <v>22</v>
      </c>
      <c r="F26" s="8">
        <v>469</v>
      </c>
      <c r="G26" s="8">
        <v>15</v>
      </c>
      <c r="H26" s="8">
        <v>1124</v>
      </c>
      <c r="I26" s="8">
        <v>431</v>
      </c>
      <c r="J26" s="8">
        <f>SUM(E26:I26)</f>
        <v>2039</v>
      </c>
      <c r="K26" s="8">
        <v>2704</v>
      </c>
      <c r="L26" s="1">
        <f t="shared" si="3"/>
        <v>75.40680473372781</v>
      </c>
    </row>
    <row r="27" spans="1:12">
      <c r="A27" s="22" t="str">
        <f t="shared" si="2"/>
        <v/>
      </c>
      <c r="B27" s="22">
        <f t="shared" si="4"/>
        <v>1</v>
      </c>
      <c r="C27" s="24">
        <v>44927</v>
      </c>
      <c r="D27" s="25" t="str">
        <f t="shared" ref="D27" si="5">IF(OR(A27=1,B27=1,A27),TEXT(C27,"ge"),TEXT(C27," "))</f>
        <v>R5</v>
      </c>
      <c r="E27" s="25" t="str">
        <f t="shared" ref="E27" si="6">IF(OR(A27=1,A27),TEXT(C27,"yyyy"),TEXT(C27,"yy"))</f>
        <v>23</v>
      </c>
      <c r="F27" s="8">
        <v>588</v>
      </c>
      <c r="G27" s="8">
        <v>24</v>
      </c>
      <c r="H27" s="8">
        <v>1340</v>
      </c>
      <c r="I27" s="8">
        <v>462</v>
      </c>
      <c r="J27" s="8">
        <f>SUM(E27:I27)</f>
        <v>2414</v>
      </c>
    </row>
    <row r="28" spans="1:12">
      <c r="A28" s="22" t="str">
        <f t="shared" si="2"/>
        <v/>
      </c>
      <c r="B28" s="22" t="str">
        <f t="shared" si="4"/>
        <v/>
      </c>
    </row>
    <row r="29" spans="1:12">
      <c r="A29" s="22" t="str">
        <f t="shared" si="2"/>
        <v/>
      </c>
      <c r="B29" s="22" t="str">
        <f t="shared" si="4"/>
        <v/>
      </c>
    </row>
    <row r="30" spans="1:12">
      <c r="A30" s="22" t="str">
        <f t="shared" si="2"/>
        <v/>
      </c>
      <c r="B30" s="22" t="str">
        <f t="shared" si="4"/>
        <v/>
      </c>
    </row>
    <row r="31" spans="1:12">
      <c r="A31" s="22" t="str">
        <f t="shared" si="2"/>
        <v/>
      </c>
      <c r="B31" s="22" t="str">
        <f t="shared" si="4"/>
        <v/>
      </c>
    </row>
    <row r="32" spans="1:12">
      <c r="A32" s="22" t="str">
        <f t="shared" si="2"/>
        <v/>
      </c>
      <c r="B32" s="22" t="str">
        <f t="shared" si="4"/>
        <v/>
      </c>
    </row>
    <row r="33" spans="1:2">
      <c r="A33" s="22" t="str">
        <f t="shared" si="2"/>
        <v/>
      </c>
      <c r="B33" s="22" t="str">
        <f t="shared" si="4"/>
        <v/>
      </c>
    </row>
    <row r="34" spans="1:2">
      <c r="A34" s="22" t="str">
        <f t="shared" si="2"/>
        <v/>
      </c>
      <c r="B34" s="22" t="str">
        <f t="shared" si="4"/>
        <v/>
      </c>
    </row>
    <row r="35" spans="1:2">
      <c r="A35" s="22" t="str">
        <f t="shared" si="2"/>
        <v/>
      </c>
      <c r="B35" s="22" t="str">
        <f t="shared" si="4"/>
        <v/>
      </c>
    </row>
    <row r="36" spans="1:2">
      <c r="A36" s="22" t="str">
        <f t="shared" si="2"/>
        <v/>
      </c>
      <c r="B36" s="22" t="str">
        <f t="shared" si="4"/>
        <v/>
      </c>
    </row>
    <row r="37" spans="1:2">
      <c r="A37" s="22" t="str">
        <f t="shared" si="2"/>
        <v/>
      </c>
      <c r="B37" s="22" t="str">
        <f t="shared" si="4"/>
        <v/>
      </c>
    </row>
    <row r="38" spans="1:2">
      <c r="A38" s="22" t="str">
        <f t="shared" si="2"/>
        <v/>
      </c>
      <c r="B38" s="22" t="str">
        <f t="shared" si="4"/>
        <v/>
      </c>
    </row>
    <row r="39" spans="1:2">
      <c r="A39" s="22" t="str">
        <f t="shared" si="2"/>
        <v/>
      </c>
      <c r="B39" s="22" t="str">
        <f t="shared" si="4"/>
        <v/>
      </c>
    </row>
    <row r="40" spans="1:2">
      <c r="A40" s="22" t="str">
        <f t="shared" si="2"/>
        <v/>
      </c>
      <c r="B40" s="22" t="str">
        <f t="shared" si="4"/>
        <v/>
      </c>
    </row>
    <row r="41" spans="1:2">
      <c r="A41" s="22" t="str">
        <f t="shared" si="2"/>
        <v/>
      </c>
      <c r="B41" s="22" t="str">
        <f t="shared" si="4"/>
        <v/>
      </c>
    </row>
    <row r="42" spans="1:2">
      <c r="A42" s="22" t="str">
        <f t="shared" si="2"/>
        <v/>
      </c>
      <c r="B42" s="22" t="str">
        <f t="shared" si="4"/>
        <v/>
      </c>
    </row>
    <row r="43" spans="1:2">
      <c r="A43" s="22" t="str">
        <f t="shared" si="2"/>
        <v/>
      </c>
      <c r="B43" s="22" t="str">
        <f t="shared" si="4"/>
        <v/>
      </c>
    </row>
    <row r="44" spans="1:2">
      <c r="A44" s="22" t="str">
        <f t="shared" si="2"/>
        <v/>
      </c>
      <c r="B44" s="22" t="str">
        <f t="shared" si="4"/>
        <v/>
      </c>
    </row>
    <row r="45" spans="1:2">
      <c r="A45" s="22" t="str">
        <f t="shared" si="2"/>
        <v/>
      </c>
      <c r="B45" s="22" t="str">
        <f t="shared" si="4"/>
        <v/>
      </c>
    </row>
    <row r="46" spans="1:2">
      <c r="A46" s="22" t="str">
        <f t="shared" si="2"/>
        <v/>
      </c>
      <c r="B46" s="22" t="str">
        <f t="shared" si="4"/>
        <v/>
      </c>
    </row>
    <row r="47" spans="1:2">
      <c r="A47" s="22" t="str">
        <f t="shared" si="2"/>
        <v/>
      </c>
      <c r="B47" s="22" t="str">
        <f t="shared" si="4"/>
        <v/>
      </c>
    </row>
    <row r="48" spans="1:2">
      <c r="A48" s="22" t="str">
        <f t="shared" si="2"/>
        <v/>
      </c>
      <c r="B48" s="22" t="str">
        <f t="shared" si="4"/>
        <v/>
      </c>
    </row>
    <row r="49" spans="1:2">
      <c r="A49" s="22" t="str">
        <f t="shared" si="2"/>
        <v/>
      </c>
      <c r="B49" s="22" t="str">
        <f t="shared" si="4"/>
        <v/>
      </c>
    </row>
    <row r="50" spans="1:2">
      <c r="A50" s="22" t="str">
        <f t="shared" si="2"/>
        <v/>
      </c>
      <c r="B50" s="22" t="str">
        <f t="shared" si="4"/>
        <v/>
      </c>
    </row>
    <row r="51" spans="1:2">
      <c r="A51" s="22" t="str">
        <f t="shared" si="2"/>
        <v/>
      </c>
      <c r="B51" s="22" t="str">
        <f t="shared" si="4"/>
        <v/>
      </c>
    </row>
    <row r="52" spans="1:2">
      <c r="A52" s="22" t="str">
        <f t="shared" si="2"/>
        <v/>
      </c>
      <c r="B52" s="22" t="str">
        <f t="shared" si="4"/>
        <v/>
      </c>
    </row>
    <row r="53" spans="1:2">
      <c r="A53" s="22" t="str">
        <f t="shared" si="2"/>
        <v/>
      </c>
      <c r="B53" s="22" t="str">
        <f t="shared" si="4"/>
        <v/>
      </c>
    </row>
    <row r="54" spans="1:2">
      <c r="A54" s="22" t="str">
        <f t="shared" si="2"/>
        <v/>
      </c>
      <c r="B54" s="22" t="str">
        <f t="shared" si="4"/>
        <v/>
      </c>
    </row>
    <row r="55" spans="1:2">
      <c r="A55" s="22" t="str">
        <f t="shared" si="2"/>
        <v/>
      </c>
      <c r="B55" s="22" t="str">
        <f t="shared" si="4"/>
        <v/>
      </c>
    </row>
    <row r="56" spans="1:2">
      <c r="A56" s="22" t="str">
        <f t="shared" si="2"/>
        <v/>
      </c>
      <c r="B56" s="22" t="str">
        <f t="shared" si="4"/>
        <v/>
      </c>
    </row>
    <row r="57" spans="1:2">
      <c r="A57" s="22" t="str">
        <f t="shared" si="2"/>
        <v/>
      </c>
      <c r="B57" s="22" t="str">
        <f t="shared" si="4"/>
        <v/>
      </c>
    </row>
    <row r="58" spans="1:2">
      <c r="A58" s="22" t="str">
        <f t="shared" si="2"/>
        <v/>
      </c>
      <c r="B58" s="22" t="str">
        <f t="shared" si="4"/>
        <v/>
      </c>
    </row>
    <row r="59" spans="1:2">
      <c r="A59" s="22" t="str">
        <f t="shared" si="2"/>
        <v/>
      </c>
      <c r="B59" s="22" t="str">
        <f t="shared" si="4"/>
        <v/>
      </c>
    </row>
    <row r="60" spans="1:2">
      <c r="A60" s="22" t="str">
        <f t="shared" si="2"/>
        <v/>
      </c>
      <c r="B60" s="22" t="str">
        <f t="shared" si="4"/>
        <v/>
      </c>
    </row>
    <row r="61" spans="1:2">
      <c r="A61" s="22" t="str">
        <f t="shared" si="2"/>
        <v/>
      </c>
      <c r="B61" s="22" t="str">
        <f t="shared" si="4"/>
        <v/>
      </c>
    </row>
    <row r="62" spans="1:2">
      <c r="A62" s="22" t="str">
        <f t="shared" si="2"/>
        <v/>
      </c>
      <c r="B62" s="22" t="str">
        <f t="shared" si="4"/>
        <v/>
      </c>
    </row>
    <row r="63" spans="1:2">
      <c r="A63" s="22" t="str">
        <f t="shared" si="2"/>
        <v/>
      </c>
      <c r="B63" s="22" t="str">
        <f t="shared" si="4"/>
        <v/>
      </c>
    </row>
    <row r="64" spans="1:2">
      <c r="A64" s="22" t="str">
        <f t="shared" si="2"/>
        <v/>
      </c>
      <c r="B64" s="22" t="str">
        <f t="shared" si="4"/>
        <v/>
      </c>
    </row>
    <row r="65" spans="1:2">
      <c r="A65" s="22" t="str">
        <f t="shared" si="2"/>
        <v/>
      </c>
      <c r="B65" s="22" t="str">
        <f t="shared" si="4"/>
        <v/>
      </c>
    </row>
    <row r="66" spans="1:2">
      <c r="A66" s="22" t="str">
        <f t="shared" si="2"/>
        <v/>
      </c>
      <c r="B66" s="22" t="str">
        <f t="shared" si="4"/>
        <v/>
      </c>
    </row>
    <row r="67" spans="1:2">
      <c r="A67" s="22" t="str">
        <f t="shared" si="2"/>
        <v/>
      </c>
      <c r="B67" s="22" t="str">
        <f t="shared" si="4"/>
        <v/>
      </c>
    </row>
    <row r="68" spans="1:2">
      <c r="A68" s="22" t="str">
        <f t="shared" si="2"/>
        <v/>
      </c>
      <c r="B68" s="22" t="str">
        <f t="shared" si="4"/>
        <v/>
      </c>
    </row>
    <row r="69" spans="1:2">
      <c r="A69" s="22" t="str">
        <f t="shared" si="2"/>
        <v/>
      </c>
      <c r="B69" s="22" t="str">
        <f t="shared" si="4"/>
        <v/>
      </c>
    </row>
    <row r="70" spans="1:2">
      <c r="A70" s="22" t="str">
        <f t="shared" si="2"/>
        <v/>
      </c>
      <c r="B70" s="22" t="str">
        <f t="shared" si="4"/>
        <v/>
      </c>
    </row>
    <row r="71" spans="1:2">
      <c r="A71" s="22" t="str">
        <f t="shared" si="2"/>
        <v/>
      </c>
      <c r="B71" s="22" t="str">
        <f t="shared" si="4"/>
        <v/>
      </c>
    </row>
    <row r="72" spans="1:2">
      <c r="A72" s="22" t="str">
        <f t="shared" si="2"/>
        <v/>
      </c>
      <c r="B72" s="22" t="str">
        <f t="shared" si="4"/>
        <v/>
      </c>
    </row>
    <row r="73" spans="1:2">
      <c r="A73" s="22" t="str">
        <f t="shared" si="2"/>
        <v/>
      </c>
      <c r="B73" s="22" t="str">
        <f t="shared" si="4"/>
        <v/>
      </c>
    </row>
    <row r="74" spans="1:2">
      <c r="A74" s="22" t="str">
        <f t="shared" ref="A74:A109" si="7">IF(C74=EDATE($C$5,0),1,"")</f>
        <v/>
      </c>
      <c r="B74" s="22" t="str">
        <f t="shared" si="4"/>
        <v/>
      </c>
    </row>
    <row r="75" spans="1:2">
      <c r="A75" s="22" t="str">
        <f t="shared" si="7"/>
        <v/>
      </c>
      <c r="B75" s="22" t="str">
        <f t="shared" si="4"/>
        <v/>
      </c>
    </row>
    <row r="76" spans="1:2">
      <c r="A76" s="22" t="str">
        <f t="shared" si="7"/>
        <v/>
      </c>
      <c r="B76" s="22" t="str">
        <f t="shared" ref="B76:B109" si="8">IF(OR(A76=1,C76=$E$5),1,"")</f>
        <v/>
      </c>
    </row>
    <row r="77" spans="1:2">
      <c r="A77" s="22" t="str">
        <f t="shared" si="7"/>
        <v/>
      </c>
      <c r="B77" s="22" t="str">
        <f t="shared" si="8"/>
        <v/>
      </c>
    </row>
    <row r="78" spans="1:2">
      <c r="A78" s="22" t="str">
        <f t="shared" si="7"/>
        <v/>
      </c>
      <c r="B78" s="22" t="str">
        <f t="shared" si="8"/>
        <v/>
      </c>
    </row>
    <row r="79" spans="1:2">
      <c r="A79" s="22" t="str">
        <f t="shared" si="7"/>
        <v/>
      </c>
      <c r="B79" s="22" t="str">
        <f t="shared" si="8"/>
        <v/>
      </c>
    </row>
    <row r="80" spans="1:2">
      <c r="A80" s="22" t="str">
        <f t="shared" si="7"/>
        <v/>
      </c>
      <c r="B80" s="22" t="str">
        <f t="shared" si="8"/>
        <v/>
      </c>
    </row>
    <row r="81" spans="1:2">
      <c r="A81" s="22" t="str">
        <f t="shared" si="7"/>
        <v/>
      </c>
      <c r="B81" s="22" t="str">
        <f t="shared" si="8"/>
        <v/>
      </c>
    </row>
    <row r="82" spans="1:2">
      <c r="A82" s="22" t="str">
        <f t="shared" si="7"/>
        <v/>
      </c>
      <c r="B82" s="22" t="str">
        <f t="shared" si="8"/>
        <v/>
      </c>
    </row>
    <row r="83" spans="1:2">
      <c r="A83" s="22" t="str">
        <f t="shared" si="7"/>
        <v/>
      </c>
      <c r="B83" s="22" t="str">
        <f t="shared" si="8"/>
        <v/>
      </c>
    </row>
    <row r="84" spans="1:2">
      <c r="A84" s="22" t="str">
        <f t="shared" si="7"/>
        <v/>
      </c>
      <c r="B84" s="22" t="str">
        <f t="shared" si="8"/>
        <v/>
      </c>
    </row>
    <row r="85" spans="1:2">
      <c r="A85" s="22" t="str">
        <f t="shared" si="7"/>
        <v/>
      </c>
      <c r="B85" s="22" t="str">
        <f t="shared" si="8"/>
        <v/>
      </c>
    </row>
    <row r="86" spans="1:2">
      <c r="A86" s="22" t="str">
        <f t="shared" si="7"/>
        <v/>
      </c>
      <c r="B86" s="22" t="str">
        <f t="shared" si="8"/>
        <v/>
      </c>
    </row>
    <row r="87" spans="1:2">
      <c r="A87" s="22" t="str">
        <f t="shared" si="7"/>
        <v/>
      </c>
      <c r="B87" s="22" t="str">
        <f t="shared" si="8"/>
        <v/>
      </c>
    </row>
    <row r="88" spans="1:2">
      <c r="A88" s="22" t="str">
        <f t="shared" si="7"/>
        <v/>
      </c>
      <c r="B88" s="22" t="str">
        <f t="shared" si="8"/>
        <v/>
      </c>
    </row>
    <row r="89" spans="1:2">
      <c r="A89" s="22" t="str">
        <f t="shared" si="7"/>
        <v/>
      </c>
      <c r="B89" s="22" t="str">
        <f t="shared" si="8"/>
        <v/>
      </c>
    </row>
    <row r="90" spans="1:2">
      <c r="A90" s="22" t="str">
        <f t="shared" si="7"/>
        <v/>
      </c>
      <c r="B90" s="22" t="str">
        <f t="shared" si="8"/>
        <v/>
      </c>
    </row>
    <row r="91" spans="1:2">
      <c r="A91" s="22" t="str">
        <f t="shared" si="7"/>
        <v/>
      </c>
      <c r="B91" s="22" t="str">
        <f t="shared" si="8"/>
        <v/>
      </c>
    </row>
    <row r="92" spans="1:2">
      <c r="A92" s="22" t="str">
        <f t="shared" si="7"/>
        <v/>
      </c>
      <c r="B92" s="22" t="str">
        <f t="shared" si="8"/>
        <v/>
      </c>
    </row>
    <row r="93" spans="1:2">
      <c r="A93" s="22" t="str">
        <f t="shared" si="7"/>
        <v/>
      </c>
      <c r="B93" s="22" t="str">
        <f t="shared" si="8"/>
        <v/>
      </c>
    </row>
    <row r="94" spans="1:2">
      <c r="A94" s="22" t="str">
        <f t="shared" si="7"/>
        <v/>
      </c>
      <c r="B94" s="22" t="str">
        <f t="shared" si="8"/>
        <v/>
      </c>
    </row>
    <row r="95" spans="1:2">
      <c r="A95" s="22" t="str">
        <f t="shared" si="7"/>
        <v/>
      </c>
      <c r="B95" s="22" t="str">
        <f t="shared" si="8"/>
        <v/>
      </c>
    </row>
    <row r="96" spans="1:2">
      <c r="A96" s="22" t="str">
        <f t="shared" si="7"/>
        <v/>
      </c>
      <c r="B96" s="22" t="str">
        <f t="shared" si="8"/>
        <v/>
      </c>
    </row>
    <row r="97" spans="1:2">
      <c r="A97" s="22" t="str">
        <f t="shared" si="7"/>
        <v/>
      </c>
      <c r="B97" s="22" t="str">
        <f t="shared" si="8"/>
        <v/>
      </c>
    </row>
    <row r="98" spans="1:2">
      <c r="A98" s="22" t="str">
        <f t="shared" si="7"/>
        <v/>
      </c>
      <c r="B98" s="22" t="str">
        <f t="shared" si="8"/>
        <v/>
      </c>
    </row>
    <row r="99" spans="1:2">
      <c r="A99" s="22" t="str">
        <f t="shared" si="7"/>
        <v/>
      </c>
      <c r="B99" s="22" t="str">
        <f t="shared" si="8"/>
        <v/>
      </c>
    </row>
    <row r="100" spans="1:2">
      <c r="A100" s="22" t="str">
        <f t="shared" si="7"/>
        <v/>
      </c>
      <c r="B100" s="22" t="str">
        <f t="shared" si="8"/>
        <v/>
      </c>
    </row>
    <row r="101" spans="1:2">
      <c r="A101" s="22" t="str">
        <f t="shared" si="7"/>
        <v/>
      </c>
      <c r="B101" s="22" t="str">
        <f t="shared" si="8"/>
        <v/>
      </c>
    </row>
    <row r="102" spans="1:2">
      <c r="A102" s="22" t="str">
        <f t="shared" si="7"/>
        <v/>
      </c>
      <c r="B102" s="22" t="str">
        <f t="shared" si="8"/>
        <v/>
      </c>
    </row>
    <row r="103" spans="1:2">
      <c r="A103" s="22" t="str">
        <f t="shared" si="7"/>
        <v/>
      </c>
      <c r="B103" s="22" t="str">
        <f t="shared" si="8"/>
        <v/>
      </c>
    </row>
    <row r="104" spans="1:2">
      <c r="A104" s="22" t="str">
        <f t="shared" si="7"/>
        <v/>
      </c>
      <c r="B104" s="22" t="str">
        <f t="shared" si="8"/>
        <v/>
      </c>
    </row>
    <row r="105" spans="1:2">
      <c r="A105" s="22" t="str">
        <f t="shared" si="7"/>
        <v/>
      </c>
      <c r="B105" s="22" t="str">
        <f t="shared" si="8"/>
        <v/>
      </c>
    </row>
    <row r="106" spans="1:2">
      <c r="A106" s="22" t="str">
        <f t="shared" si="7"/>
        <v/>
      </c>
      <c r="B106" s="22" t="str">
        <f t="shared" si="8"/>
        <v/>
      </c>
    </row>
    <row r="107" spans="1:2">
      <c r="A107" s="22" t="str">
        <f t="shared" si="7"/>
        <v/>
      </c>
      <c r="B107" s="22" t="str">
        <f t="shared" si="8"/>
        <v/>
      </c>
    </row>
    <row r="108" spans="1:2">
      <c r="A108" s="22" t="str">
        <f t="shared" si="7"/>
        <v/>
      </c>
      <c r="B108" s="22" t="str">
        <f t="shared" si="8"/>
        <v/>
      </c>
    </row>
    <row r="109" spans="1:2">
      <c r="A109" s="22" t="str">
        <f t="shared" si="7"/>
        <v/>
      </c>
      <c r="B109" s="2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2024-01-17T00:20:00Z</cp:lastPrinted>
  <dcterms:created xsi:type="dcterms:W3CDTF">2023-11-14T06:36:35Z</dcterms:created>
  <dcterms:modified xsi:type="dcterms:W3CDTF">2025-02-14T05:50:40Z</dcterms:modified>
</cp:coreProperties>
</file>