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9E96162D-4ECF-48A8-8A96-7A0696C3E827}" xr6:coauthVersionLast="47" xr6:coauthVersionMax="47" xr10:uidLastSave="{00000000-0000-0000-0000-000000000000}"/>
  <bookViews>
    <workbookView xWindow="-110" yWindow="-110" windowWidth="19420" windowHeight="11500" activeTab="1" xr2:uid="{02D8F0C5-F9A3-4B77-BE55-98550B5D3CE7}"/>
  </bookViews>
  <sheets>
    <sheet name="データ" sheetId="2" r:id="rId1"/>
    <sheet name="グラフ1" sheetId="3" r:id="rId2"/>
  </sheets>
  <definedNames>
    <definedName name="_xlnm.Print_Area" localSheetId="0">データ!$A$1:$N$30</definedName>
    <definedName name="その他">OFFSET(データ!$L$9,MATCH(データ!$C$5,データ!$C$9:$C$109,0)-1,0,データ!$B$6,1)</definedName>
    <definedName name="タイ">OFFSET(データ!$K$9,MATCH(データ!$C$5,データ!$C$9:$C$109,0)-1,0,データ!$B$6,1)</definedName>
    <definedName name="横軸ラベル_西暦">OFFSET(データ!$E$9,MATCH(データ!$C$5,データ!$C$9:$C$109,0)-1,0,データ!$B$6,1)</definedName>
    <definedName name="韓国">OFFSET(データ!$F$9,MATCH(データ!$C$5,データ!$C$9:$C$108,0)-1,0,データ!$B$6,1)</definedName>
    <definedName name="香港">OFFSET(データ!$H$9,MATCH(データ!$C$5,データ!$C$9:$C$108,0)-1,0,データ!$B$6,1)</definedName>
    <definedName name="合計">OFFSET(データ!$M$9,MATCH(データ!$C$5,データ!$C$9:$C$108,0)-1,0,データ!$B$6,1)</definedName>
    <definedName name="台湾">OFFSET(データ!$I$9,MATCH(データ!$C$5,データ!$C$9:$C$108,0)-1,0,データ!$B$6,1)</definedName>
    <definedName name="中国">OFFSET(データ!$G$9,MATCH(データ!$C$5,データ!$C$9:$C$108,0)-1,0,データ!$B$6,1)</definedName>
    <definedName name="米国">OFFSET(データ!$J$9,MATCH(データ!$C$5,データ!$C$9:$C$108,0)-1,0,データ!$B$6,1)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2" l="1"/>
  <c r="L25" i="2"/>
  <c r="L23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E22" i="2" s="1"/>
  <c r="A21" i="2"/>
  <c r="E21" i="2" s="1"/>
  <c r="A20" i="2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A11" i="2"/>
  <c r="E11" i="2" s="1"/>
  <c r="A10" i="2"/>
  <c r="E10" i="2" s="1"/>
  <c r="B9" i="2"/>
  <c r="A9" i="2"/>
  <c r="D9" i="2" s="1"/>
  <c r="B8" i="2"/>
  <c r="A8" i="2"/>
  <c r="B6" i="2"/>
  <c r="E5" i="2"/>
  <c r="E25" i="2" l="1"/>
  <c r="E9" i="2"/>
  <c r="B68" i="2"/>
  <c r="B12" i="2"/>
  <c r="D12" i="2" s="1"/>
  <c r="B36" i="2"/>
  <c r="B44" i="2"/>
  <c r="B76" i="2"/>
  <c r="B108" i="2"/>
  <c r="B28" i="2"/>
  <c r="B52" i="2"/>
  <c r="E24" i="2"/>
  <c r="B20" i="2"/>
  <c r="B60" i="2"/>
  <c r="B92" i="2"/>
  <c r="B29" i="2"/>
  <c r="B61" i="2"/>
  <c r="B30" i="2"/>
  <c r="B54" i="2"/>
  <c r="B70" i="2"/>
  <c r="B86" i="2"/>
  <c r="B102" i="2"/>
  <c r="B15" i="2"/>
  <c r="B23" i="2"/>
  <c r="B31" i="2"/>
  <c r="B39" i="2"/>
  <c r="B47" i="2"/>
  <c r="B55" i="2"/>
  <c r="B63" i="2"/>
  <c r="B71" i="2"/>
  <c r="B79" i="2"/>
  <c r="B87" i="2"/>
  <c r="B95" i="2"/>
  <c r="B103" i="2"/>
  <c r="B84" i="2"/>
  <c r="B100" i="2"/>
  <c r="B45" i="2"/>
  <c r="B69" i="2"/>
  <c r="B85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53" i="2"/>
  <c r="B22" i="2"/>
  <c r="B38" i="2"/>
  <c r="B46" i="2"/>
  <c r="B62" i="2"/>
  <c r="B78" i="2"/>
  <c r="B94" i="2"/>
  <c r="E12" i="2"/>
  <c r="E20" i="2"/>
  <c r="B25" i="2"/>
  <c r="D25" i="2" s="1"/>
  <c r="B33" i="2"/>
  <c r="B41" i="2"/>
  <c r="B49" i="2"/>
  <c r="B57" i="2"/>
  <c r="B65" i="2"/>
  <c r="B73" i="2"/>
  <c r="B81" i="2"/>
  <c r="B89" i="2"/>
  <c r="B97" i="2"/>
  <c r="B105" i="2"/>
  <c r="B37" i="2"/>
  <c r="B77" i="2"/>
  <c r="B93" i="2"/>
  <c r="B101" i="2"/>
  <c r="B14" i="2"/>
  <c r="D14" i="2" s="1"/>
  <c r="B10" i="2"/>
  <c r="D10" i="2" s="1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D22" i="2"/>
  <c r="B13" i="2"/>
  <c r="D13" i="2" s="1"/>
  <c r="B17" i="2"/>
  <c r="D17" i="2" s="1"/>
  <c r="B21" i="2"/>
  <c r="D21" i="2" s="1"/>
  <c r="D15" i="2"/>
  <c r="D23" i="2"/>
  <c r="D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DAA8862-BD9F-46CA-A5CD-B7E397AC1F4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<sst xmlns="http://schemas.openxmlformats.org/spreadsheetml/2006/main" count="22" uniqueCount="22">
  <si>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合計</t>
    <rPh sb="0" eb="2">
      <t>ゴウケイ</t>
    </rPh>
    <phoneticPr fontId="2"/>
  </si>
  <si>
    <t>韓国</t>
    <rPh sb="0" eb="2">
      <t>カンコク</t>
    </rPh>
    <phoneticPr fontId="4"/>
  </si>
  <si>
    <t>中国</t>
    <rPh sb="0" eb="2">
      <t>チュウゴク</t>
    </rPh>
    <phoneticPr fontId="4"/>
  </si>
  <si>
    <t>香港</t>
    <rPh sb="0" eb="2">
      <t>ホンコン</t>
    </rPh>
    <phoneticPr fontId="4"/>
  </si>
  <si>
    <t>台湾</t>
    <rPh sb="0" eb="2">
      <t>タイワン</t>
    </rPh>
    <phoneticPr fontId="4"/>
  </si>
  <si>
    <t>米国</t>
    <rPh sb="0" eb="2">
      <t>ベイコク</t>
    </rPh>
    <phoneticPr fontId="2"/>
  </si>
  <si>
    <t>その他</t>
    <rPh sb="2" eb="3">
      <t>タ</t>
    </rPh>
    <phoneticPr fontId="2"/>
  </si>
  <si>
    <t>タイ</t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</si>
  <si>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</si>
  <si>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</si>
  <si>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</si>
  <si>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</si>
  <si>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</si>
  <si>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</si>
  <si>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</si>
  <si>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</si>
  <si>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</si>
  <si>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</si>
  <si>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</si>
  <si>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国籍別外国人延べ宿泊者数　※従業者数10人以上の施設が対象。最新年は速報値（資料：観光庁「宿泊旅行統計調査」）（単位：人泊）</t>
    <rPh sb="0" eb="2">
      <t>コクセキ</t>
    </rPh>
    <rPh sb="2" eb="3">
      <t>ベツ</t>
    </rPh>
    <rPh sb="3" eb="5">
      <t>ガイコク</t>
    </rPh>
    <rPh sb="5" eb="6">
      <t>ジン</t>
    </rPh>
    <rPh sb="6" eb="7">
      <t>ノ</t>
    </rPh>
    <rPh sb="8" eb="10">
      <t>シュクハク</t>
    </rPh>
    <rPh sb="10" eb="11">
      <t>シャ</t>
    </rPh>
    <rPh sb="11" eb="12">
      <t>スウ</t>
    </rPh>
    <rPh sb="30" eb="33">
      <t>サイシンネン</t>
    </rPh>
    <rPh sb="41" eb="44">
      <t>カンコウチョウ</t>
    </rPh>
    <rPh sb="45" eb="47">
      <t>シュクハク</t>
    </rPh>
    <rPh sb="47" eb="53">
      <t>リョコウトウケイチョウサ</t>
    </rPh>
    <rPh sb="56" eb="58">
      <t>タンイ</t>
    </rPh>
    <rPh sb="59" eb="60">
      <t>ニン</t>
    </rPh>
    <rPh sb="60" eb="61">
      <t>ハク</t>
    </rPh>
    <phoneticPr fontId="2"/>
  </si>
  <si>
    <t>【「グラフ1」シートにデータが反映されます】</t>
    <rPh sb="15" eb="17">
      <t>ハンエイ</t>
    </rPh>
    <phoneticPr fontId="1"/>
  </si>
  <si>
    <t>https://www.mlit.go.jp/kankocho/tokei_hakusyo/shukuhakutokei.html（年の確定値を使用）</t>
    <rPh sb="66" eb="67">
      <t>ネン</t>
    </rPh>
    <rPh sb="68" eb="71">
      <t>カクテイチ</t>
    </rPh>
    <rPh sb="72" eb="74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</si>
</sst>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176" fontId="7" fillId="0" borderId="7" xfId="0" applyNumberFormat="1" applyFont="1" applyBorder="1" applyAlignment="1">
      <alignment horizontal="center" vertical="center"/>
    </xf>
    <xf numFmtId="176" fontId="7" fillId="2" borderId="0" xfId="0" applyNumberFormat="1" applyFont="1" applyFill="1" applyAlignment="1">
      <alignment vertical="center"/>
    </xf>
    <xf numFmtId="177" fontId="7" fillId="0" borderId="2" xfId="0" applyNumberFormat="1" applyFont="1" applyBorder="1" applyAlignment="1">
      <alignment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vertical="center"/>
    </xf>
    <xf numFmtId="177" fontId="1" fillId="0" borderId="5" xfId="1" applyNumberFormat="1" applyFont="1" applyBorder="1" applyAlignment="1">
      <alignment vertical="center"/>
    </xf>
    <xf numFmtId="177" fontId="1" fillId="0" borderId="0" xfId="1" applyNumberFormat="1" applyFont="1" applyAlignment="1">
      <alignment vertical="center"/>
    </xf>
    <xf numFmtId="177" fontId="1" fillId="0" borderId="0" xfId="1" applyNumberFormat="1" applyFont="1" applyFill="1" applyAlignment="1">
      <alignment vertical="center"/>
    </xf>
    <xf numFmtId="177" fontId="7" fillId="0" borderId="5" xfId="1" applyNumberFormat="1" applyFont="1" applyBorder="1" applyAlignment="1">
      <alignment vertical="center"/>
    </xf>
    <xf numFmtId="177" fontId="7" fillId="0" borderId="0" xfId="1" applyNumberFormat="1" applyFont="1" applyAlignment="1">
      <alignment vertical="center"/>
    </xf>
    <xf numFmtId="177" fontId="7" fillId="0" borderId="7" xfId="0" applyNumberFormat="1" applyFont="1" applyBorder="1" applyAlignment="1">
      <alignment vertical="center"/>
    </xf>
    <xf numFmtId="177" fontId="7" fillId="0" borderId="8" xfId="1" applyNumberFormat="1" applyFont="1" applyBorder="1" applyAlignment="1">
      <alignment vertical="center"/>
    </xf>
    <xf numFmtId="177" fontId="0" fillId="0" borderId="0" xfId="0" applyNumberFormat="1"/>
    <xf numFmtId="176" fontId="7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vertical="center" wrapText="1"/>
    </xf>
    <xf numFmtId="0" fontId="3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99FF"/>
      <color rgb="FF99FFCC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国籍別外国人延べ宿泊者数</a:t>
            </a:r>
          </a:p>
        </c:rich>
      </c:tx>
      <c:layout>
        <c:manualLayout>
          <c:xMode val="edge"/>
          <c:yMode val="edge"/>
          <c:x val="0.37589167507907667"/>
          <c:y val="2.50680685558596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81479314078"/>
          <c:y val="0.10690180516051088"/>
          <c:w val="0.84988707180833167"/>
          <c:h val="0.711430705952643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韓国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[0]!韓国</c:f>
              <c:numCache>
                <c:formatCode>#,##0_);[Red]\(#,##0\)</c:formatCode>
                <c:ptCount val="10"/>
                <c:pt idx="0">
                  <c:v>19380</c:v>
                </c:pt>
                <c:pt idx="1">
                  <c:v>24380</c:v>
                </c:pt>
                <c:pt idx="2">
                  <c:v>30510</c:v>
                </c:pt>
                <c:pt idx="3">
                  <c:v>37960</c:v>
                </c:pt>
                <c:pt idx="4">
                  <c:v>27930</c:v>
                </c:pt>
                <c:pt idx="5">
                  <c:v>3460</c:v>
                </c:pt>
                <c:pt idx="6">
                  <c:v>320</c:v>
                </c:pt>
                <c:pt idx="7">
                  <c:v>950</c:v>
                </c:pt>
                <c:pt idx="8">
                  <c:v>10010</c:v>
                </c:pt>
                <c:pt idx="9">
                  <c:v>37710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3-478A-980C-F69C57B478F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[0]!中国</c:f>
              <c:numCache>
                <c:formatCode>#,##0_);[Red]\(#,##0\)</c:formatCode>
                <c:ptCount val="10"/>
                <c:pt idx="0">
                  <c:v>11280</c:v>
                </c:pt>
                <c:pt idx="1">
                  <c:v>17040</c:v>
                </c:pt>
                <c:pt idx="2">
                  <c:v>64430</c:v>
                </c:pt>
                <c:pt idx="3">
                  <c:v>72210</c:v>
                </c:pt>
                <c:pt idx="4">
                  <c:v>64710</c:v>
                </c:pt>
                <c:pt idx="5">
                  <c:v>14490</c:v>
                </c:pt>
                <c:pt idx="6">
                  <c:v>950</c:v>
                </c:pt>
                <c:pt idx="7">
                  <c:v>2580</c:v>
                </c:pt>
                <c:pt idx="8">
                  <c:v>29100</c:v>
                </c:pt>
                <c:pt idx="9">
                  <c:v>55820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E3-478A-980C-F69C57B478F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香港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[0]!香港</c:f>
              <c:numCache>
                <c:formatCode>#,##0_);[Red]\(#,##0\)</c:formatCode>
                <c:ptCount val="10"/>
                <c:pt idx="0">
                  <c:v>5090</c:v>
                </c:pt>
                <c:pt idx="1">
                  <c:v>7470</c:v>
                </c:pt>
                <c:pt idx="2">
                  <c:v>16670</c:v>
                </c:pt>
                <c:pt idx="3">
                  <c:v>24110</c:v>
                </c:pt>
                <c:pt idx="4">
                  <c:v>34600</c:v>
                </c:pt>
                <c:pt idx="5">
                  <c:v>5870</c:v>
                </c:pt>
                <c:pt idx="6">
                  <c:v>60</c:v>
                </c:pt>
                <c:pt idx="7">
                  <c:v>3370</c:v>
                </c:pt>
                <c:pt idx="8">
                  <c:v>30530</c:v>
                </c:pt>
                <c:pt idx="9">
                  <c:v>34270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E3-478A-980C-F69C57B478F7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台湾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[0]!台湾</c:f>
              <c:numCache>
                <c:formatCode>#,##0_);[Red]\(#,##0\)</c:formatCode>
                <c:ptCount val="10"/>
                <c:pt idx="0">
                  <c:v>30610</c:v>
                </c:pt>
                <c:pt idx="1">
                  <c:v>51200</c:v>
                </c:pt>
                <c:pt idx="2">
                  <c:v>80920</c:v>
                </c:pt>
                <c:pt idx="3">
                  <c:v>95820</c:v>
                </c:pt>
                <c:pt idx="4">
                  <c:v>122500</c:v>
                </c:pt>
                <c:pt idx="5">
                  <c:v>21250</c:v>
                </c:pt>
                <c:pt idx="6">
                  <c:v>220</c:v>
                </c:pt>
                <c:pt idx="7">
                  <c:v>3650</c:v>
                </c:pt>
                <c:pt idx="8">
                  <c:v>85860</c:v>
                </c:pt>
                <c:pt idx="9">
                  <c:v>130800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E3-478A-980C-F69C57B478F7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米国</c:v>
                </c:pt>
              </c:strCache>
            </c:strRef>
          </c:tx>
          <c:spPr>
            <a:solidFill>
              <a:srgbClr val="99FFCC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[0]!米国</c:f>
              <c:numCache>
                <c:formatCode>#,##0_);[Red]\(#,##0\)</c:formatCode>
                <c:ptCount val="10"/>
                <c:pt idx="0">
                  <c:v>19810</c:v>
                </c:pt>
                <c:pt idx="1">
                  <c:v>18490</c:v>
                </c:pt>
                <c:pt idx="2">
                  <c:v>19510</c:v>
                </c:pt>
                <c:pt idx="3">
                  <c:v>21250</c:v>
                </c:pt>
                <c:pt idx="4">
                  <c:v>22500</c:v>
                </c:pt>
                <c:pt idx="5">
                  <c:v>6370</c:v>
                </c:pt>
                <c:pt idx="6">
                  <c:v>4710</c:v>
                </c:pt>
                <c:pt idx="7">
                  <c:v>5150</c:v>
                </c:pt>
                <c:pt idx="8">
                  <c:v>17420</c:v>
                </c:pt>
                <c:pt idx="9">
                  <c:v>28200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3-478A-980C-F69C57B478F7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タイ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-8.0601092896174759E-2"/>
                  <c:y val="-6.9037656903765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[0]!タイ</c:f>
              <c:numCache>
                <c:formatCode>#,##0_);[Red]\(#,##0\)</c:formatCode>
                <c:ptCount val="10"/>
                <c:pt idx="0">
                  <c:v>5010</c:v>
                </c:pt>
                <c:pt idx="1">
                  <c:v>6220</c:v>
                </c:pt>
                <c:pt idx="2">
                  <c:v>7510</c:v>
                </c:pt>
                <c:pt idx="3">
                  <c:v>8980</c:v>
                </c:pt>
                <c:pt idx="4">
                  <c:v>13320</c:v>
                </c:pt>
                <c:pt idx="5">
                  <c:v>2400</c:v>
                </c:pt>
                <c:pt idx="6">
                  <c:v>90</c:v>
                </c:pt>
                <c:pt idx="7">
                  <c:v>2110</c:v>
                </c:pt>
                <c:pt idx="8">
                  <c:v>12840</c:v>
                </c:pt>
                <c:pt idx="9">
                  <c:v>9830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E3-478A-980C-F69C57B478F7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18720</c:v>
                </c:pt>
                <c:pt idx="1">
                  <c:v>18790</c:v>
                </c:pt>
                <c:pt idx="2">
                  <c:v>23430</c:v>
                </c:pt>
                <c:pt idx="3">
                  <c:v>35910</c:v>
                </c:pt>
                <c:pt idx="4">
                  <c:v>52060</c:v>
                </c:pt>
                <c:pt idx="5">
                  <c:v>19980</c:v>
                </c:pt>
                <c:pt idx="6">
                  <c:v>6890</c:v>
                </c:pt>
                <c:pt idx="7">
                  <c:v>10380</c:v>
                </c:pt>
                <c:pt idx="8">
                  <c:v>69480</c:v>
                </c:pt>
                <c:pt idx="9">
                  <c:v>93470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E3-478A-980C-F69C57B478F7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-8.1967213114755109E-3"/>
                  <c:y val="0.1410834184429874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EB-4978-8BE4-08524201BC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10"/>
                <c:pt idx="0">
                  <c:v>109900</c:v>
                </c:pt>
                <c:pt idx="1">
                  <c:v>143590</c:v>
                </c:pt>
                <c:pt idx="2">
                  <c:v>242980</c:v>
                </c:pt>
                <c:pt idx="3">
                  <c:v>296240</c:v>
                </c:pt>
                <c:pt idx="4">
                  <c:v>337620</c:v>
                </c:pt>
                <c:pt idx="5">
                  <c:v>73820</c:v>
                </c:pt>
                <c:pt idx="6">
                  <c:v>13240</c:v>
                </c:pt>
                <c:pt idx="7">
                  <c:v>28190</c:v>
                </c:pt>
                <c:pt idx="8">
                  <c:v>255240</c:v>
                </c:pt>
                <c:pt idx="9">
                  <c:v>390100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E3-478A-980C-F69C57B47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9765935"/>
        <c:axId val="2141135823"/>
      </c:barChart>
      <c:catAx>
        <c:axId val="2119765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141135823"/>
        <c:crosses val="autoZero"/>
        <c:auto val="1"/>
        <c:lblAlgn val="ctr"/>
        <c:lblOffset val="100"/>
        <c:noMultiLvlLbl val="0"/>
      </c:catAx>
      <c:valAx>
        <c:axId val="2141135823"/>
        <c:scaling>
          <c:orientation val="minMax"/>
          <c:max val="5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119765935"/>
        <c:crosses val="autoZero"/>
        <c:crossBetween val="between"/>
        <c:majorUnit val="10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0.14467525405478163"/>
          <c:y val="0.10690744537347088"/>
          <c:w val="0.81994385962798566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885BB74-75C5-4942-A80C-156A9FF699AA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96657C-6D3A-94E9-72F0-F1BE64D8A1D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0.04445</cdr:x>
      <cdr:y>0.02107</cdr:y>
    </cdr:from>
    <cdr:to>
      <cdr:x>0.14282</cdr:x>
      <cdr:y>0.08625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64AD713-0716-308A-1C41-A80B4EA1D85A}"/>
            </a:ext>
          </a:extLst>
        </cdr:cNvPr>
        <cdr:cNvSpPr txBox="1"/>
      </cdr:nvSpPr>
      <cdr:spPr>
        <a:xfrm xmlns:a="http://schemas.openxmlformats.org/drawingml/2006/main">
          <a:off x="412816" y="127917"/>
          <a:ext cx="913550" cy="395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（人泊）</a:t>
          </a:r>
        </a:p>
      </cdr:txBody>
    </cdr:sp>
  </cdr:relSizeAnchor>
  <cdr:relSizeAnchor xmlns:cdr="http://schemas.openxmlformats.org/drawingml/2006/chartDrawing">
    <cdr:from>
      <cdr:x>0.89666</cdr:x>
      <cdr:y>0.86424</cdr:y>
    </cdr:from>
    <cdr:to>
      <cdr:x>0.99502</cdr:x>
      <cdr:y>0.92085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B8B4813-BA7A-2FBB-68BD-5BB4C9A89106}"/>
            </a:ext>
          </a:extLst>
        </cdr:cNvPr>
        <cdr:cNvSpPr txBox="1"/>
      </cdr:nvSpPr>
      <cdr:spPr>
        <a:xfrm xmlns:a="http://schemas.openxmlformats.org/drawingml/2006/main">
          <a:off x="8327131" y="5247850"/>
          <a:ext cx="913457" cy="343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0.60582</cdr:x>
      <cdr:y>0.93654</cdr:y>
    </cdr:from>
    <cdr:to>
      <cdr:x>0.95633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C3B088D-C31E-588C-EBC4-9387F6C5857E}"/>
            </a:ext>
          </a:extLst>
        </cdr:cNvPr>
        <cdr:cNvSpPr txBox="1"/>
      </cdr:nvSpPr>
      <cdr:spPr>
        <a:xfrm xmlns:a="http://schemas.openxmlformats.org/drawingml/2006/main">
          <a:off x="5631722" y="5683770"/>
          <a:ext cx="3258278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0.10414</cdr:x>
      <cdr:y>0.88851</cdr:y>
    </cdr:from>
    <cdr:to>
      <cdr:x>0.60582</cdr:x>
      <cdr:y>0.9554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0C619F65-9C7D-21E2-BBA5-92F8D905AEEA}"/>
            </a:ext>
          </a:extLst>
        </cdr:cNvPr>
        <cdr:cNvSpPr txBox="1"/>
      </cdr:nvSpPr>
      <cdr:spPr>
        <a:xfrm xmlns:a="http://schemas.openxmlformats.org/drawingml/2006/main">
          <a:off x="968115" y="5392294"/>
          <a:ext cx="4663606" cy="405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従業者数</a:t>
          </a:r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10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人以上の施設が対象。</a:t>
          </a:r>
          <a:r>
            <a:rPr lang="en-US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2024</a:t>
          </a:r>
          <a:r>
            <a:rPr lang="ja-JP" altLang="en-US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</a:t>
          </a:r>
          <a:r>
            <a:rPr lang="ja-JP" altLang="ja-JP" sz="14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は速報値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D472E-51A7-4600-9E3A-77AA1E52123E}">
  <sheetPr>
    <pageSetUpPr fitToPage="1"/>
  </sheetPr>
  <dimension ref="A1:N108"/>
  <sheetViews>
    <sheetView topLeftCell="A6" workbookViewId="0">
      <selection activeCell="F25" sqref="F25"/>
    </sheetView>
  </sheetViews>
  <sheetFormatPr defaultRowHeight="13"/>
  <cols>
    <col min="1" max="2" width="6" style="2" customWidth="1"/>
    <col min="3" max="3" width="9.453125" bestFit="1" customWidth="1"/>
    <col min="4" max="4" width="11.90625" customWidth="1"/>
    <col min="6" max="14" width="8.7265625" style="23"/>
  </cols>
  <sheetData>
    <row r="1" spans="1:14" s="5" customFormat="1">
      <c r="A1" s="1" t="s">
        <v>8</v>
      </c>
      <c r="B1" s="2"/>
      <c r="C1" s="3" t="s">
        <v>20</v>
      </c>
      <c r="D1" s="4"/>
      <c r="E1" s="4"/>
      <c r="F1" s="12"/>
      <c r="G1" s="12"/>
      <c r="H1" s="12"/>
      <c r="I1" s="13"/>
      <c r="J1" s="14"/>
      <c r="K1" s="14"/>
      <c r="L1" s="14"/>
      <c r="M1" s="14"/>
      <c r="N1" s="14"/>
    </row>
    <row r="2" spans="1:14" s="5" customFormat="1">
      <c r="A2" s="1" t="s">
        <v>9</v>
      </c>
      <c r="B2" s="2"/>
      <c r="C2" s="6" t="s">
        <v>10</v>
      </c>
      <c r="F2" s="15"/>
      <c r="G2" s="15"/>
      <c r="H2" s="15"/>
      <c r="I2" s="16"/>
      <c r="J2" s="23" t="s">
        <v>21</v>
      </c>
      <c r="K2" s="17"/>
      <c r="L2" s="17"/>
      <c r="M2" s="17"/>
      <c r="N2" s="18"/>
    </row>
    <row r="3" spans="1:14" s="5" customFormat="1">
      <c r="A3" s="1" t="s">
        <v>11</v>
      </c>
      <c r="B3" s="2"/>
      <c r="C3" s="6" t="s">
        <v>12</v>
      </c>
      <c r="F3" s="15"/>
      <c r="G3" s="15"/>
      <c r="H3" s="15"/>
      <c r="I3" s="19"/>
      <c r="J3" s="20"/>
      <c r="K3" s="20"/>
      <c r="L3" s="20"/>
      <c r="M3" s="20"/>
      <c r="N3" s="20"/>
    </row>
    <row r="4" spans="1:14" s="5" customFormat="1">
      <c r="A4" s="1"/>
      <c r="B4" s="2"/>
      <c r="C4" s="7" t="s">
        <v>13</v>
      </c>
      <c r="F4" s="15"/>
      <c r="G4" s="15"/>
      <c r="H4" s="15"/>
      <c r="I4" s="19"/>
      <c r="J4" s="20"/>
      <c r="K4" s="20"/>
      <c r="L4" s="20"/>
      <c r="M4" s="20"/>
      <c r="N4" s="20"/>
    </row>
    <row r="5" spans="1:14" s="5" customFormat="1" ht="21" customHeight="1">
      <c r="A5" s="2"/>
      <c r="B5" s="2"/>
      <c r="C5" s="8">
        <v>42005</v>
      </c>
      <c r="D5" s="9" t="s">
        <v>14</v>
      </c>
      <c r="E5" s="10">
        <f>MAX($C$8:$C$108)</f>
        <v>45292</v>
      </c>
      <c r="F5" s="21" t="s">
        <v>15</v>
      </c>
      <c r="G5" s="21"/>
      <c r="H5" s="21"/>
      <c r="I5" s="22"/>
      <c r="J5" s="20"/>
      <c r="K5" s="20"/>
      <c r="L5" s="20"/>
      <c r="M5" s="20"/>
      <c r="N5" s="20"/>
    </row>
    <row r="6" spans="1:14" s="5" customFormat="1">
      <c r="A6" s="2"/>
      <c r="B6" s="2">
        <f>COUNTA(C8:C108)-MATCH(C5,C8:C108,0)+1</f>
        <v>10</v>
      </c>
      <c r="F6" s="15"/>
      <c r="G6" s="15"/>
      <c r="H6" s="15"/>
      <c r="I6" s="15"/>
      <c r="J6" s="15"/>
      <c r="K6" s="15"/>
      <c r="L6" s="15"/>
      <c r="M6" s="15"/>
      <c r="N6" s="15"/>
    </row>
    <row r="7" spans="1:14" s="5" customFormat="1">
      <c r="A7" s="11"/>
      <c r="B7" s="2"/>
      <c r="C7" s="5" t="s">
        <v>19</v>
      </c>
      <c r="F7" s="15"/>
      <c r="G7" s="15"/>
      <c r="H7" s="15"/>
      <c r="I7" s="15"/>
      <c r="J7" s="15"/>
      <c r="K7" s="15"/>
      <c r="L7" s="15"/>
      <c r="M7" s="15"/>
      <c r="N7" s="15"/>
    </row>
    <row r="8" spans="1:14" ht="26">
      <c r="A8" s="27" t="str">
        <f>IF(C8=EDATE($C$5,0),1,"")</f>
        <v/>
      </c>
      <c r="B8" s="27" t="str">
        <f>IF(C8=EDATE($C$5,0),1,"")</f>
        <v/>
      </c>
      <c r="C8" s="29" t="s">
        <v>16</v>
      </c>
      <c r="D8" s="26" t="s">
        <v>17</v>
      </c>
      <c r="E8" s="26" t="s">
        <v>18</v>
      </c>
      <c r="F8" s="23" t="s">
        <v>1</v>
      </c>
      <c r="G8" s="23" t="s">
        <v>2</v>
      </c>
      <c r="H8" s="23" t="s">
        <v>3</v>
      </c>
      <c r="I8" s="23" t="s">
        <v>4</v>
      </c>
      <c r="J8" s="23" t="s">
        <v>5</v>
      </c>
      <c r="K8" s="23" t="s">
        <v>7</v>
      </c>
      <c r="L8" s="23" t="s">
        <v>6</v>
      </c>
      <c r="M8" s="23" t="s">
        <v>0</v>
      </c>
    </row>
    <row r="9" spans="1:14">
      <c r="A9" s="27" t="str">
        <f t="shared" ref="A9:A72" si="0">IF(C9=EDATE($C$5,0),1,"")</f>
        <v/>
      </c>
      <c r="B9" s="27" t="str">
        <f>IF(C9=EDATE($C$5,0),1,"")</f>
        <v/>
      </c>
      <c r="C9" s="24">
        <v>39448</v>
      </c>
      <c r="D9" s="25" t="str">
        <f t="shared" ref="D9:D24" si="1">IF(OR(A9=1,B9=1,A9),TEXT(C9,"ge"),TEXT(C9," "))</f>
        <v xml:space="preserve"> </v>
      </c>
      <c r="E9" s="25" t="str">
        <f t="shared" ref="E9:E24" si="2">IF(OR(A9=1,A9),TEXT(C9,"yyyy"),TEXT(C9,"yy"))</f>
        <v>08</v>
      </c>
      <c r="F9" s="23">
        <v>26720</v>
      </c>
      <c r="G9" s="23">
        <v>4580</v>
      </c>
      <c r="H9" s="23">
        <v>4430</v>
      </c>
      <c r="I9" s="23">
        <v>16410</v>
      </c>
      <c r="J9" s="23">
        <v>5590</v>
      </c>
      <c r="L9" s="23">
        <v>14090</v>
      </c>
      <c r="M9" s="23">
        <v>71820</v>
      </c>
    </row>
    <row r="10" spans="1:14">
      <c r="A10" s="27" t="str">
        <f t="shared" si="0"/>
        <v/>
      </c>
      <c r="B10" s="27" t="str">
        <f>IF(OR(A10=1,C10=$E$5),1,"")</f>
        <v/>
      </c>
      <c r="C10" s="24">
        <v>39814</v>
      </c>
      <c r="D10" s="25" t="str">
        <f t="shared" si="1"/>
        <v xml:space="preserve"> </v>
      </c>
      <c r="E10" s="25" t="str">
        <f t="shared" si="2"/>
        <v>09</v>
      </c>
      <c r="F10" s="23">
        <v>16210</v>
      </c>
      <c r="G10" s="23">
        <v>4040</v>
      </c>
      <c r="H10" s="23">
        <v>3210</v>
      </c>
      <c r="I10" s="23">
        <v>15210</v>
      </c>
      <c r="J10" s="23">
        <v>8720</v>
      </c>
      <c r="L10" s="23">
        <v>11780</v>
      </c>
      <c r="M10" s="23">
        <v>59170</v>
      </c>
    </row>
    <row r="11" spans="1:14">
      <c r="A11" s="27" t="str">
        <f t="shared" si="0"/>
        <v/>
      </c>
      <c r="B11" s="27" t="str">
        <f t="shared" ref="B11:B74" si="3">IF(OR(A11=1,C11=$E$5),1,"")</f>
        <v/>
      </c>
      <c r="C11" s="24">
        <v>40179</v>
      </c>
      <c r="D11" s="25" t="str">
        <f t="shared" si="1"/>
        <v xml:space="preserve"> </v>
      </c>
      <c r="E11" s="25" t="str">
        <f t="shared" si="2"/>
        <v>10</v>
      </c>
      <c r="F11" s="23">
        <v>14420</v>
      </c>
      <c r="G11" s="23">
        <v>5690</v>
      </c>
      <c r="H11" s="23">
        <v>7250</v>
      </c>
      <c r="I11" s="23">
        <v>12580</v>
      </c>
      <c r="J11" s="23">
        <v>9240</v>
      </c>
      <c r="L11" s="23">
        <v>9920</v>
      </c>
      <c r="M11" s="23">
        <v>59100</v>
      </c>
    </row>
    <row r="12" spans="1:14">
      <c r="A12" s="27" t="str">
        <f t="shared" si="0"/>
        <v/>
      </c>
      <c r="B12" s="27" t="str">
        <f t="shared" si="3"/>
        <v/>
      </c>
      <c r="C12" s="24">
        <v>40544</v>
      </c>
      <c r="D12" s="25" t="str">
        <f t="shared" si="1"/>
        <v xml:space="preserve"> </v>
      </c>
      <c r="E12" s="25" t="str">
        <f t="shared" si="2"/>
        <v>11</v>
      </c>
      <c r="F12" s="23">
        <v>8320</v>
      </c>
      <c r="G12" s="23">
        <v>2380</v>
      </c>
      <c r="H12" s="23">
        <v>1670</v>
      </c>
      <c r="I12" s="23">
        <v>2850</v>
      </c>
      <c r="J12" s="23">
        <v>5700</v>
      </c>
      <c r="L12" s="23">
        <v>6680</v>
      </c>
      <c r="M12" s="23">
        <v>27600</v>
      </c>
    </row>
    <row r="13" spans="1:14">
      <c r="A13" s="27" t="str">
        <f t="shared" si="0"/>
        <v/>
      </c>
      <c r="B13" s="27" t="str">
        <f t="shared" si="3"/>
        <v/>
      </c>
      <c r="C13" s="24">
        <v>40909</v>
      </c>
      <c r="D13" s="25" t="str">
        <f t="shared" si="1"/>
        <v xml:space="preserve"> </v>
      </c>
      <c r="E13" s="25" t="str">
        <f t="shared" si="2"/>
        <v>12</v>
      </c>
      <c r="F13" s="23">
        <v>8860</v>
      </c>
      <c r="G13" s="23">
        <v>4070</v>
      </c>
      <c r="H13" s="23">
        <v>2160</v>
      </c>
      <c r="I13" s="23">
        <v>6070</v>
      </c>
      <c r="J13" s="23">
        <v>9660</v>
      </c>
      <c r="L13" s="23">
        <v>8570</v>
      </c>
      <c r="M13" s="23">
        <v>39390</v>
      </c>
    </row>
    <row r="14" spans="1:14">
      <c r="A14" s="27" t="str">
        <f t="shared" si="0"/>
        <v/>
      </c>
      <c r="B14" s="27" t="str">
        <f t="shared" si="3"/>
        <v/>
      </c>
      <c r="C14" s="24">
        <v>41275</v>
      </c>
      <c r="D14" s="25" t="str">
        <f t="shared" si="1"/>
        <v xml:space="preserve"> </v>
      </c>
      <c r="E14" s="25" t="str">
        <f t="shared" si="2"/>
        <v>13</v>
      </c>
      <c r="F14" s="23">
        <v>16030</v>
      </c>
      <c r="G14" s="23">
        <v>4200</v>
      </c>
      <c r="H14" s="23">
        <v>3380</v>
      </c>
      <c r="I14" s="23">
        <v>17370</v>
      </c>
      <c r="J14" s="23">
        <v>6600</v>
      </c>
      <c r="K14" s="23">
        <v>1760</v>
      </c>
      <c r="L14" s="23">
        <v>7790</v>
      </c>
      <c r="M14" s="23">
        <v>57130</v>
      </c>
    </row>
    <row r="15" spans="1:14">
      <c r="A15" s="27" t="str">
        <f t="shared" si="0"/>
        <v/>
      </c>
      <c r="B15" s="27" t="str">
        <f t="shared" si="3"/>
        <v/>
      </c>
      <c r="C15" s="24">
        <v>41640</v>
      </c>
      <c r="D15" s="25" t="str">
        <f t="shared" si="1"/>
        <v xml:space="preserve"> </v>
      </c>
      <c r="E15" s="25" t="str">
        <f t="shared" si="2"/>
        <v>14</v>
      </c>
      <c r="F15" s="23">
        <v>13630</v>
      </c>
      <c r="G15" s="23">
        <v>5080</v>
      </c>
      <c r="H15" s="23">
        <v>3850</v>
      </c>
      <c r="I15" s="23">
        <v>21920</v>
      </c>
      <c r="J15" s="23">
        <v>9850</v>
      </c>
      <c r="K15" s="23">
        <v>2640</v>
      </c>
      <c r="L15" s="23">
        <v>12700</v>
      </c>
      <c r="M15" s="23">
        <v>69670</v>
      </c>
    </row>
    <row r="16" spans="1:14">
      <c r="A16" s="27">
        <f t="shared" si="0"/>
        <v>1</v>
      </c>
      <c r="B16" s="27">
        <f t="shared" si="3"/>
        <v>1</v>
      </c>
      <c r="C16" s="24">
        <v>42005</v>
      </c>
      <c r="D16" s="25" t="str">
        <f t="shared" si="1"/>
        <v>H27</v>
      </c>
      <c r="E16" s="25" t="str">
        <f t="shared" si="2"/>
        <v>2015</v>
      </c>
      <c r="F16" s="23">
        <v>19380</v>
      </c>
      <c r="G16" s="23">
        <v>11280</v>
      </c>
      <c r="H16" s="23">
        <v>5090</v>
      </c>
      <c r="I16" s="23">
        <v>30610</v>
      </c>
      <c r="J16" s="23">
        <v>19810</v>
      </c>
      <c r="K16" s="23">
        <v>5010</v>
      </c>
      <c r="L16" s="23">
        <v>18720</v>
      </c>
      <c r="M16" s="23">
        <v>109900</v>
      </c>
    </row>
    <row r="17" spans="1:13">
      <c r="A17" s="27" t="str">
        <f t="shared" si="0"/>
        <v/>
      </c>
      <c r="B17" s="27" t="str">
        <f t="shared" si="3"/>
        <v/>
      </c>
      <c r="C17" s="24">
        <v>42370</v>
      </c>
      <c r="D17" s="25" t="str">
        <f t="shared" si="1"/>
        <v xml:space="preserve"> </v>
      </c>
      <c r="E17" s="25" t="str">
        <f t="shared" si="2"/>
        <v>16</v>
      </c>
      <c r="F17" s="23">
        <v>24380</v>
      </c>
      <c r="G17" s="23">
        <v>17040</v>
      </c>
      <c r="H17" s="23">
        <v>7470</v>
      </c>
      <c r="I17" s="23">
        <v>51200</v>
      </c>
      <c r="J17" s="23">
        <v>18490</v>
      </c>
      <c r="K17" s="23">
        <v>6220</v>
      </c>
      <c r="L17" s="23">
        <v>18790</v>
      </c>
      <c r="M17" s="23">
        <v>143590</v>
      </c>
    </row>
    <row r="18" spans="1:13">
      <c r="A18" s="27" t="str">
        <f t="shared" si="0"/>
        <v/>
      </c>
      <c r="B18" s="27" t="str">
        <f t="shared" si="3"/>
        <v/>
      </c>
      <c r="C18" s="24">
        <v>42736</v>
      </c>
      <c r="D18" s="25" t="str">
        <f t="shared" si="1"/>
        <v xml:space="preserve"> </v>
      </c>
      <c r="E18" s="25" t="str">
        <f t="shared" si="2"/>
        <v>17</v>
      </c>
      <c r="F18" s="23">
        <v>30510</v>
      </c>
      <c r="G18" s="23">
        <v>64430</v>
      </c>
      <c r="H18" s="23">
        <v>16670</v>
      </c>
      <c r="I18" s="23">
        <v>80920</v>
      </c>
      <c r="J18" s="23">
        <v>19510</v>
      </c>
      <c r="K18" s="23">
        <v>7510</v>
      </c>
      <c r="L18" s="23">
        <v>23430</v>
      </c>
      <c r="M18" s="23">
        <v>242980</v>
      </c>
    </row>
    <row r="19" spans="1:13">
      <c r="A19" s="27" t="str">
        <f t="shared" si="0"/>
        <v/>
      </c>
      <c r="B19" s="27" t="str">
        <f t="shared" si="3"/>
        <v/>
      </c>
      <c r="C19" s="24">
        <v>43101</v>
      </c>
      <c r="D19" s="25" t="str">
        <f t="shared" si="1"/>
        <v xml:space="preserve"> </v>
      </c>
      <c r="E19" s="25" t="str">
        <f t="shared" si="2"/>
        <v>18</v>
      </c>
      <c r="F19" s="23">
        <v>37960</v>
      </c>
      <c r="G19" s="23">
        <v>72210</v>
      </c>
      <c r="H19" s="23">
        <v>24110</v>
      </c>
      <c r="I19" s="23">
        <v>95820</v>
      </c>
      <c r="J19" s="23">
        <v>21250</v>
      </c>
      <c r="K19" s="23">
        <v>8980</v>
      </c>
      <c r="L19" s="23">
        <v>35910</v>
      </c>
      <c r="M19" s="23">
        <v>296240</v>
      </c>
    </row>
    <row r="20" spans="1:13">
      <c r="A20" s="27" t="str">
        <f t="shared" si="0"/>
        <v/>
      </c>
      <c r="B20" s="27" t="str">
        <f t="shared" si="3"/>
        <v/>
      </c>
      <c r="C20" s="24">
        <v>43466</v>
      </c>
      <c r="D20" s="25" t="str">
        <f t="shared" si="1"/>
        <v xml:space="preserve"> </v>
      </c>
      <c r="E20" s="25" t="str">
        <f t="shared" si="2"/>
        <v>19</v>
      </c>
      <c r="F20" s="23">
        <v>27930</v>
      </c>
      <c r="G20" s="23">
        <v>64710</v>
      </c>
      <c r="H20" s="23">
        <v>34600</v>
      </c>
      <c r="I20" s="23">
        <v>122500</v>
      </c>
      <c r="J20" s="23">
        <v>22500</v>
      </c>
      <c r="K20" s="23">
        <v>13320</v>
      </c>
      <c r="L20" s="23">
        <v>52060</v>
      </c>
      <c r="M20" s="23">
        <v>337620</v>
      </c>
    </row>
    <row r="21" spans="1:13">
      <c r="A21" s="27" t="str">
        <f t="shared" si="0"/>
        <v/>
      </c>
      <c r="B21" s="27" t="str">
        <f t="shared" si="3"/>
        <v/>
      </c>
      <c r="C21" s="24">
        <v>43831</v>
      </c>
      <c r="D21" s="25" t="str">
        <f t="shared" si="1"/>
        <v xml:space="preserve"> </v>
      </c>
      <c r="E21" s="25" t="str">
        <f t="shared" si="2"/>
        <v>20</v>
      </c>
      <c r="F21" s="23">
        <v>3460</v>
      </c>
      <c r="G21" s="23">
        <v>14490</v>
      </c>
      <c r="H21" s="23">
        <v>5870</v>
      </c>
      <c r="I21" s="23">
        <v>21250</v>
      </c>
      <c r="J21" s="23">
        <v>6370</v>
      </c>
      <c r="K21" s="23">
        <v>2400</v>
      </c>
      <c r="L21" s="23">
        <v>19980</v>
      </c>
      <c r="M21" s="23">
        <v>73820</v>
      </c>
    </row>
    <row r="22" spans="1:13">
      <c r="A22" s="27" t="str">
        <f t="shared" si="0"/>
        <v/>
      </c>
      <c r="B22" s="27" t="str">
        <f t="shared" si="3"/>
        <v/>
      </c>
      <c r="C22" s="24">
        <v>44197</v>
      </c>
      <c r="D22" s="25" t="str">
        <f t="shared" si="1"/>
        <v xml:space="preserve"> </v>
      </c>
      <c r="E22" s="25" t="str">
        <f t="shared" si="2"/>
        <v>21</v>
      </c>
      <c r="F22" s="23">
        <v>320</v>
      </c>
      <c r="G22" s="23">
        <v>950</v>
      </c>
      <c r="H22" s="23">
        <v>60</v>
      </c>
      <c r="I22" s="23">
        <v>220</v>
      </c>
      <c r="J22" s="23">
        <v>4710</v>
      </c>
      <c r="K22" s="23">
        <v>90</v>
      </c>
      <c r="L22" s="23">
        <v>6890</v>
      </c>
      <c r="M22" s="23">
        <v>13240</v>
      </c>
    </row>
    <row r="23" spans="1:13">
      <c r="A23" s="27" t="str">
        <f t="shared" si="0"/>
        <v/>
      </c>
      <c r="B23" s="27" t="str">
        <f t="shared" si="3"/>
        <v/>
      </c>
      <c r="C23" s="24">
        <v>44562</v>
      </c>
      <c r="D23" s="25" t="str">
        <f t="shared" si="1"/>
        <v xml:space="preserve"> </v>
      </c>
      <c r="E23" s="25" t="str">
        <f t="shared" si="2"/>
        <v>22</v>
      </c>
      <c r="F23" s="23">
        <v>950</v>
      </c>
      <c r="G23" s="23">
        <v>2580</v>
      </c>
      <c r="H23" s="23">
        <v>3370</v>
      </c>
      <c r="I23" s="23">
        <v>3650</v>
      </c>
      <c r="J23" s="23">
        <v>5150</v>
      </c>
      <c r="K23" s="23">
        <v>2110</v>
      </c>
      <c r="L23" s="23">
        <f>M23-SUM(F23:K23)</f>
        <v>10380</v>
      </c>
      <c r="M23" s="23">
        <v>28190</v>
      </c>
    </row>
    <row r="24" spans="1:13">
      <c r="A24" s="27" t="str">
        <f t="shared" si="0"/>
        <v/>
      </c>
      <c r="B24" s="27" t="str">
        <f t="shared" si="3"/>
        <v/>
      </c>
      <c r="C24" s="24">
        <v>44927</v>
      </c>
      <c r="D24" s="28" t="str">
        <f t="shared" si="1"/>
        <v xml:space="preserve"> </v>
      </c>
      <c r="E24" s="28" t="str">
        <f t="shared" si="2"/>
        <v>23</v>
      </c>
      <c r="F24" s="23">
        <v>10010</v>
      </c>
      <c r="G24" s="23">
        <v>29100</v>
      </c>
      <c r="H24" s="23">
        <v>30530</v>
      </c>
      <c r="I24" s="23">
        <v>85860</v>
      </c>
      <c r="J24" s="23">
        <v>17420</v>
      </c>
      <c r="K24" s="23">
        <v>12840</v>
      </c>
      <c r="L24" s="23">
        <f>M24-SUM(F24:K24)</f>
        <v>69480</v>
      </c>
      <c r="M24" s="23">
        <v>255240</v>
      </c>
    </row>
    <row r="25" spans="1:13">
      <c r="A25" s="27" t="str">
        <f t="shared" si="0"/>
        <v/>
      </c>
      <c r="B25" s="27">
        <f t="shared" si="3"/>
        <v>1</v>
      </c>
      <c r="C25" s="24">
        <v>45292</v>
      </c>
      <c r="D25" s="25" t="str">
        <f t="shared" ref="D25" si="4">IF(OR(A25=1,B25=1,A25),TEXT(C25,"ge"),TEXT(C25," "))</f>
        <v>R6</v>
      </c>
      <c r="E25" s="25" t="str">
        <f t="shared" ref="E25" si="5">IF(OR(A25=1,A25),TEXT(C25,"yyyy"),TEXT(C25,"yy"))</f>
        <v>24</v>
      </c>
      <c r="F25" s="23">
        <v>37710</v>
      </c>
      <c r="G25" s="23">
        <v>55820</v>
      </c>
      <c r="H25" s="23">
        <v>34270</v>
      </c>
      <c r="I25" s="23">
        <v>130800</v>
      </c>
      <c r="J25" s="23">
        <v>28200</v>
      </c>
      <c r="K25" s="23">
        <v>9830</v>
      </c>
      <c r="L25" s="23">
        <f>M25-SUM(F25:K25)</f>
        <v>93470</v>
      </c>
      <c r="M25" s="23">
        <v>390100</v>
      </c>
    </row>
    <row r="26" spans="1:13">
      <c r="A26" s="27" t="str">
        <f t="shared" si="0"/>
        <v/>
      </c>
      <c r="B26" s="27" t="str">
        <f t="shared" si="3"/>
        <v/>
      </c>
      <c r="C26" s="24"/>
    </row>
    <row r="27" spans="1:13">
      <c r="A27" s="27" t="str">
        <f t="shared" si="0"/>
        <v/>
      </c>
      <c r="B27" s="27" t="str">
        <f t="shared" si="3"/>
        <v/>
      </c>
      <c r="C27" s="24"/>
    </row>
    <row r="28" spans="1:13">
      <c r="A28" s="27" t="str">
        <f t="shared" si="0"/>
        <v/>
      </c>
      <c r="B28" s="27" t="str">
        <f t="shared" si="3"/>
        <v/>
      </c>
      <c r="C28" s="24"/>
    </row>
    <row r="29" spans="1:13">
      <c r="A29" s="27" t="str">
        <f t="shared" si="0"/>
        <v/>
      </c>
      <c r="B29" s="27" t="str">
        <f t="shared" si="3"/>
        <v/>
      </c>
      <c r="C29" s="24"/>
    </row>
    <row r="30" spans="1:13">
      <c r="A30" s="27" t="str">
        <f t="shared" si="0"/>
        <v/>
      </c>
      <c r="B30" s="27" t="str">
        <f t="shared" si="3"/>
        <v/>
      </c>
      <c r="C30" s="24"/>
    </row>
    <row r="31" spans="1:13">
      <c r="A31" s="27" t="str">
        <f t="shared" si="0"/>
        <v/>
      </c>
      <c r="B31" s="27" t="str">
        <f t="shared" si="3"/>
        <v/>
      </c>
      <c r="C31" s="24"/>
    </row>
    <row r="32" spans="1:13">
      <c r="A32" s="27" t="str">
        <f t="shared" si="0"/>
        <v/>
      </c>
      <c r="B32" s="27" t="str">
        <f t="shared" si="3"/>
        <v/>
      </c>
      <c r="C32" s="24"/>
    </row>
    <row r="33" spans="1:3">
      <c r="A33" s="27" t="str">
        <f t="shared" si="0"/>
        <v/>
      </c>
      <c r="B33" s="27" t="str">
        <f t="shared" si="3"/>
        <v/>
      </c>
      <c r="C33" s="24"/>
    </row>
    <row r="34" spans="1:3">
      <c r="A34" s="27" t="str">
        <f t="shared" si="0"/>
        <v/>
      </c>
      <c r="B34" s="27" t="str">
        <f t="shared" si="3"/>
        <v/>
      </c>
      <c r="C34" s="24"/>
    </row>
    <row r="35" spans="1:3">
      <c r="A35" s="27" t="str">
        <f t="shared" si="0"/>
        <v/>
      </c>
      <c r="B35" s="27" t="str">
        <f t="shared" si="3"/>
        <v/>
      </c>
      <c r="C35" s="24"/>
    </row>
    <row r="36" spans="1:3">
      <c r="A36" s="27" t="str">
        <f t="shared" si="0"/>
        <v/>
      </c>
      <c r="B36" s="27" t="str">
        <f t="shared" si="3"/>
        <v/>
      </c>
      <c r="C36" s="24"/>
    </row>
    <row r="37" spans="1:3">
      <c r="A37" s="27" t="str">
        <f t="shared" si="0"/>
        <v/>
      </c>
      <c r="B37" s="27" t="str">
        <f t="shared" si="3"/>
        <v/>
      </c>
      <c r="C37" s="24"/>
    </row>
    <row r="38" spans="1:3">
      <c r="A38" s="27" t="str">
        <f t="shared" si="0"/>
        <v/>
      </c>
      <c r="B38" s="27" t="str">
        <f t="shared" si="3"/>
        <v/>
      </c>
      <c r="C38" s="24"/>
    </row>
    <row r="39" spans="1:3">
      <c r="A39" s="27" t="str">
        <f t="shared" si="0"/>
        <v/>
      </c>
      <c r="B39" s="27" t="str">
        <f t="shared" si="3"/>
        <v/>
      </c>
      <c r="C39" s="24"/>
    </row>
    <row r="40" spans="1:3">
      <c r="A40" s="27" t="str">
        <f t="shared" si="0"/>
        <v/>
      </c>
      <c r="B40" s="27" t="str">
        <f t="shared" si="3"/>
        <v/>
      </c>
      <c r="C40" s="24"/>
    </row>
    <row r="41" spans="1:3">
      <c r="A41" s="27" t="str">
        <f t="shared" si="0"/>
        <v/>
      </c>
      <c r="B41" s="27" t="str">
        <f t="shared" si="3"/>
        <v/>
      </c>
      <c r="C41" s="24"/>
    </row>
    <row r="42" spans="1:3">
      <c r="A42" s="27" t="str">
        <f t="shared" si="0"/>
        <v/>
      </c>
      <c r="B42" s="27" t="str">
        <f t="shared" si="3"/>
        <v/>
      </c>
      <c r="C42" s="24"/>
    </row>
    <row r="43" spans="1:3">
      <c r="A43" s="27" t="str">
        <f t="shared" si="0"/>
        <v/>
      </c>
      <c r="B43" s="27" t="str">
        <f t="shared" si="3"/>
        <v/>
      </c>
      <c r="C43" s="24"/>
    </row>
    <row r="44" spans="1:3">
      <c r="A44" s="27" t="str">
        <f t="shared" si="0"/>
        <v/>
      </c>
      <c r="B44" s="27" t="str">
        <f t="shared" si="3"/>
        <v/>
      </c>
      <c r="C44" s="24"/>
    </row>
    <row r="45" spans="1:3">
      <c r="A45" s="27" t="str">
        <f t="shared" si="0"/>
        <v/>
      </c>
      <c r="B45" s="27" t="str">
        <f t="shared" si="3"/>
        <v/>
      </c>
      <c r="C45" s="24"/>
    </row>
    <row r="46" spans="1:3">
      <c r="A46" s="27" t="str">
        <f t="shared" si="0"/>
        <v/>
      </c>
      <c r="B46" s="27" t="str">
        <f t="shared" si="3"/>
        <v/>
      </c>
      <c r="C46" s="24"/>
    </row>
    <row r="47" spans="1:3">
      <c r="A47" s="27" t="str">
        <f t="shared" si="0"/>
        <v/>
      </c>
      <c r="B47" s="27" t="str">
        <f t="shared" si="3"/>
        <v/>
      </c>
      <c r="C47" s="24"/>
    </row>
    <row r="48" spans="1:3">
      <c r="A48" s="27" t="str">
        <f t="shared" si="0"/>
        <v/>
      </c>
      <c r="B48" s="27" t="str">
        <f t="shared" si="3"/>
        <v/>
      </c>
      <c r="C48" s="24"/>
    </row>
    <row r="49" spans="1:3">
      <c r="A49" s="27" t="str">
        <f t="shared" si="0"/>
        <v/>
      </c>
      <c r="B49" s="27" t="str">
        <f t="shared" si="3"/>
        <v/>
      </c>
      <c r="C49" s="24"/>
    </row>
    <row r="50" spans="1:3">
      <c r="A50" s="27" t="str">
        <f t="shared" si="0"/>
        <v/>
      </c>
      <c r="B50" s="27" t="str">
        <f t="shared" si="3"/>
        <v/>
      </c>
      <c r="C50" s="24"/>
    </row>
    <row r="51" spans="1:3">
      <c r="A51" s="27" t="str">
        <f t="shared" si="0"/>
        <v/>
      </c>
      <c r="B51" s="27" t="str">
        <f t="shared" si="3"/>
        <v/>
      </c>
      <c r="C51" s="24"/>
    </row>
    <row r="52" spans="1:3">
      <c r="A52" s="27" t="str">
        <f t="shared" si="0"/>
        <v/>
      </c>
      <c r="B52" s="27" t="str">
        <f t="shared" si="3"/>
        <v/>
      </c>
      <c r="C52" s="24"/>
    </row>
    <row r="53" spans="1:3">
      <c r="A53" s="27" t="str">
        <f t="shared" si="0"/>
        <v/>
      </c>
      <c r="B53" s="27" t="str">
        <f t="shared" si="3"/>
        <v/>
      </c>
      <c r="C53" s="24"/>
    </row>
    <row r="54" spans="1:3">
      <c r="A54" s="27" t="str">
        <f t="shared" si="0"/>
        <v/>
      </c>
      <c r="B54" s="27" t="str">
        <f t="shared" si="3"/>
        <v/>
      </c>
      <c r="C54" s="24"/>
    </row>
    <row r="55" spans="1:3">
      <c r="A55" s="27" t="str">
        <f t="shared" si="0"/>
        <v/>
      </c>
      <c r="B55" s="27" t="str">
        <f t="shared" si="3"/>
        <v/>
      </c>
      <c r="C55" s="24"/>
    </row>
    <row r="56" spans="1:3">
      <c r="A56" s="27" t="str">
        <f t="shared" si="0"/>
        <v/>
      </c>
      <c r="B56" s="27" t="str">
        <f t="shared" si="3"/>
        <v/>
      </c>
      <c r="C56" s="24"/>
    </row>
    <row r="57" spans="1:3">
      <c r="A57" s="27" t="str">
        <f t="shared" si="0"/>
        <v/>
      </c>
      <c r="B57" s="27" t="str">
        <f t="shared" si="3"/>
        <v/>
      </c>
      <c r="C57" s="24"/>
    </row>
    <row r="58" spans="1:3">
      <c r="A58" s="27" t="str">
        <f t="shared" si="0"/>
        <v/>
      </c>
      <c r="B58" s="27" t="str">
        <f t="shared" si="3"/>
        <v/>
      </c>
      <c r="C58" s="24"/>
    </row>
    <row r="59" spans="1:3">
      <c r="A59" s="27" t="str">
        <f t="shared" si="0"/>
        <v/>
      </c>
      <c r="B59" s="27" t="str">
        <f t="shared" si="3"/>
        <v/>
      </c>
      <c r="C59" s="24"/>
    </row>
    <row r="60" spans="1:3">
      <c r="A60" s="27" t="str">
        <f t="shared" si="0"/>
        <v/>
      </c>
      <c r="B60" s="27" t="str">
        <f t="shared" si="3"/>
        <v/>
      </c>
      <c r="C60" s="24"/>
    </row>
    <row r="61" spans="1:3">
      <c r="A61" s="27" t="str">
        <f t="shared" si="0"/>
        <v/>
      </c>
      <c r="B61" s="27" t="str">
        <f t="shared" si="3"/>
        <v/>
      </c>
      <c r="C61" s="24"/>
    </row>
    <row r="62" spans="1:3">
      <c r="A62" s="27" t="str">
        <f t="shared" si="0"/>
        <v/>
      </c>
      <c r="B62" s="27" t="str">
        <f t="shared" si="3"/>
        <v/>
      </c>
      <c r="C62" s="24"/>
    </row>
    <row r="63" spans="1:3">
      <c r="A63" s="27" t="str">
        <f t="shared" si="0"/>
        <v/>
      </c>
      <c r="B63" s="27" t="str">
        <f t="shared" si="3"/>
        <v/>
      </c>
      <c r="C63" s="24"/>
    </row>
    <row r="64" spans="1:3">
      <c r="A64" s="27" t="str">
        <f t="shared" si="0"/>
        <v/>
      </c>
      <c r="B64" s="27" t="str">
        <f t="shared" si="3"/>
        <v/>
      </c>
      <c r="C64" s="24"/>
    </row>
    <row r="65" spans="1:3">
      <c r="A65" s="27" t="str">
        <f t="shared" si="0"/>
        <v/>
      </c>
      <c r="B65" s="27" t="str">
        <f t="shared" si="3"/>
        <v/>
      </c>
      <c r="C65" s="24"/>
    </row>
    <row r="66" spans="1:3">
      <c r="A66" s="27" t="str">
        <f t="shared" si="0"/>
        <v/>
      </c>
      <c r="B66" s="27" t="str">
        <f t="shared" si="3"/>
        <v/>
      </c>
      <c r="C66" s="24"/>
    </row>
    <row r="67" spans="1:3">
      <c r="A67" s="27" t="str">
        <f t="shared" si="0"/>
        <v/>
      </c>
      <c r="B67" s="27" t="str">
        <f t="shared" si="3"/>
        <v/>
      </c>
      <c r="C67" s="24"/>
    </row>
    <row r="68" spans="1:3">
      <c r="A68" s="27" t="str">
        <f t="shared" si="0"/>
        <v/>
      </c>
      <c r="B68" s="27" t="str">
        <f t="shared" si="3"/>
        <v/>
      </c>
      <c r="C68" s="24"/>
    </row>
    <row r="69" spans="1:3">
      <c r="A69" s="27" t="str">
        <f t="shared" si="0"/>
        <v/>
      </c>
      <c r="B69" s="27" t="str">
        <f t="shared" si="3"/>
        <v/>
      </c>
      <c r="C69" s="24"/>
    </row>
    <row r="70" spans="1:3">
      <c r="A70" s="27" t="str">
        <f t="shared" si="0"/>
        <v/>
      </c>
      <c r="B70" s="27" t="str">
        <f t="shared" si="3"/>
        <v/>
      </c>
      <c r="C70" s="24"/>
    </row>
    <row r="71" spans="1:3">
      <c r="A71" s="27" t="str">
        <f t="shared" si="0"/>
        <v/>
      </c>
      <c r="B71" s="27" t="str">
        <f t="shared" si="3"/>
        <v/>
      </c>
      <c r="C71" s="24"/>
    </row>
    <row r="72" spans="1:3">
      <c r="A72" s="27" t="str">
        <f t="shared" si="0"/>
        <v/>
      </c>
      <c r="B72" s="27" t="str">
        <f t="shared" si="3"/>
        <v/>
      </c>
      <c r="C72" s="24"/>
    </row>
    <row r="73" spans="1:3">
      <c r="A73" s="27" t="str">
        <f t="shared" ref="A73:A108" si="6">IF(C73=EDATE($C$5,0),1,"")</f>
        <v/>
      </c>
      <c r="B73" s="27" t="str">
        <f t="shared" si="3"/>
        <v/>
      </c>
      <c r="C73" s="24"/>
    </row>
    <row r="74" spans="1:3">
      <c r="A74" s="27" t="str">
        <f t="shared" si="6"/>
        <v/>
      </c>
      <c r="B74" s="27" t="str">
        <f t="shared" si="3"/>
        <v/>
      </c>
      <c r="C74" s="24"/>
    </row>
    <row r="75" spans="1:3">
      <c r="A75" s="27" t="str">
        <f t="shared" si="6"/>
        <v/>
      </c>
      <c r="B75" s="27" t="str">
        <f t="shared" ref="B75:B108" si="7">IF(OR(A75=1,C75=$E$5),1,"")</f>
        <v/>
      </c>
      <c r="C75" s="24"/>
    </row>
    <row r="76" spans="1:3">
      <c r="A76" s="27" t="str">
        <f t="shared" si="6"/>
        <v/>
      </c>
      <c r="B76" s="27" t="str">
        <f t="shared" si="7"/>
        <v/>
      </c>
      <c r="C76" s="24"/>
    </row>
    <row r="77" spans="1:3">
      <c r="A77" s="27" t="str">
        <f t="shared" si="6"/>
        <v/>
      </c>
      <c r="B77" s="27" t="str">
        <f t="shared" si="7"/>
        <v/>
      </c>
      <c r="C77" s="24"/>
    </row>
    <row r="78" spans="1:3">
      <c r="A78" s="27" t="str">
        <f t="shared" si="6"/>
        <v/>
      </c>
      <c r="B78" s="27" t="str">
        <f t="shared" si="7"/>
        <v/>
      </c>
      <c r="C78" s="24"/>
    </row>
    <row r="79" spans="1:3">
      <c r="A79" s="27" t="str">
        <f t="shared" si="6"/>
        <v/>
      </c>
      <c r="B79" s="27" t="str">
        <f t="shared" si="7"/>
        <v/>
      </c>
      <c r="C79" s="24"/>
    </row>
    <row r="80" spans="1:3">
      <c r="A80" s="27" t="str">
        <f t="shared" si="6"/>
        <v/>
      </c>
      <c r="B80" s="27" t="str">
        <f t="shared" si="7"/>
        <v/>
      </c>
      <c r="C80" s="24"/>
    </row>
    <row r="81" spans="1:3">
      <c r="A81" s="27" t="str">
        <f t="shared" si="6"/>
        <v/>
      </c>
      <c r="B81" s="27" t="str">
        <f t="shared" si="7"/>
        <v/>
      </c>
      <c r="C81" s="24"/>
    </row>
    <row r="82" spans="1:3">
      <c r="A82" s="27" t="str">
        <f t="shared" si="6"/>
        <v/>
      </c>
      <c r="B82" s="27" t="str">
        <f t="shared" si="7"/>
        <v/>
      </c>
      <c r="C82" s="24"/>
    </row>
    <row r="83" spans="1:3">
      <c r="A83" s="27" t="str">
        <f t="shared" si="6"/>
        <v/>
      </c>
      <c r="B83" s="27" t="str">
        <f t="shared" si="7"/>
        <v/>
      </c>
      <c r="C83" s="24"/>
    </row>
    <row r="84" spans="1:3">
      <c r="A84" s="27" t="str">
        <f t="shared" si="6"/>
        <v/>
      </c>
      <c r="B84" s="27" t="str">
        <f t="shared" si="7"/>
        <v/>
      </c>
      <c r="C84" s="24"/>
    </row>
    <row r="85" spans="1:3">
      <c r="A85" s="27" t="str">
        <f t="shared" si="6"/>
        <v/>
      </c>
      <c r="B85" s="27" t="str">
        <f t="shared" si="7"/>
        <v/>
      </c>
      <c r="C85" s="24"/>
    </row>
    <row r="86" spans="1:3">
      <c r="A86" s="27" t="str">
        <f t="shared" si="6"/>
        <v/>
      </c>
      <c r="B86" s="27" t="str">
        <f t="shared" si="7"/>
        <v/>
      </c>
      <c r="C86" s="24"/>
    </row>
    <row r="87" spans="1:3">
      <c r="A87" s="27" t="str">
        <f t="shared" si="6"/>
        <v/>
      </c>
      <c r="B87" s="27" t="str">
        <f t="shared" si="7"/>
        <v/>
      </c>
      <c r="C87" s="24"/>
    </row>
    <row r="88" spans="1:3">
      <c r="A88" s="27" t="str">
        <f t="shared" si="6"/>
        <v/>
      </c>
      <c r="B88" s="27" t="str">
        <f t="shared" si="7"/>
        <v/>
      </c>
      <c r="C88" s="24"/>
    </row>
    <row r="89" spans="1:3">
      <c r="A89" s="27" t="str">
        <f t="shared" si="6"/>
        <v/>
      </c>
      <c r="B89" s="27" t="str">
        <f t="shared" si="7"/>
        <v/>
      </c>
      <c r="C89" s="24"/>
    </row>
    <row r="90" spans="1:3">
      <c r="A90" s="27" t="str">
        <f t="shared" si="6"/>
        <v/>
      </c>
      <c r="B90" s="27" t="str">
        <f t="shared" si="7"/>
        <v/>
      </c>
      <c r="C90" s="24"/>
    </row>
    <row r="91" spans="1:3">
      <c r="A91" s="27" t="str">
        <f t="shared" si="6"/>
        <v/>
      </c>
      <c r="B91" s="27" t="str">
        <f t="shared" si="7"/>
        <v/>
      </c>
      <c r="C91" s="24"/>
    </row>
    <row r="92" spans="1:3">
      <c r="A92" s="27" t="str">
        <f t="shared" si="6"/>
        <v/>
      </c>
      <c r="B92" s="27" t="str">
        <f t="shared" si="7"/>
        <v/>
      </c>
      <c r="C92" s="24"/>
    </row>
    <row r="93" spans="1:3">
      <c r="A93" s="27" t="str">
        <f t="shared" si="6"/>
        <v/>
      </c>
      <c r="B93" s="27" t="str">
        <f t="shared" si="7"/>
        <v/>
      </c>
      <c r="C93" s="24"/>
    </row>
    <row r="94" spans="1:3">
      <c r="A94" s="27" t="str">
        <f t="shared" si="6"/>
        <v/>
      </c>
      <c r="B94" s="27" t="str">
        <f t="shared" si="7"/>
        <v/>
      </c>
      <c r="C94" s="24"/>
    </row>
    <row r="95" spans="1:3">
      <c r="A95" s="27" t="str">
        <f t="shared" si="6"/>
        <v/>
      </c>
      <c r="B95" s="27" t="str">
        <f t="shared" si="7"/>
        <v/>
      </c>
      <c r="C95" s="24"/>
    </row>
    <row r="96" spans="1:3">
      <c r="A96" s="27" t="str">
        <f t="shared" si="6"/>
        <v/>
      </c>
      <c r="B96" s="27" t="str">
        <f t="shared" si="7"/>
        <v/>
      </c>
      <c r="C96" s="24"/>
    </row>
    <row r="97" spans="1:3">
      <c r="A97" s="27" t="str">
        <f t="shared" si="6"/>
        <v/>
      </c>
      <c r="B97" s="27" t="str">
        <f t="shared" si="7"/>
        <v/>
      </c>
      <c r="C97" s="24"/>
    </row>
    <row r="98" spans="1:3">
      <c r="A98" s="27" t="str">
        <f t="shared" si="6"/>
        <v/>
      </c>
      <c r="B98" s="27" t="str">
        <f t="shared" si="7"/>
        <v/>
      </c>
      <c r="C98" s="24"/>
    </row>
    <row r="99" spans="1:3">
      <c r="A99" s="27" t="str">
        <f t="shared" si="6"/>
        <v/>
      </c>
      <c r="B99" s="27" t="str">
        <f t="shared" si="7"/>
        <v/>
      </c>
      <c r="C99" s="24"/>
    </row>
    <row r="100" spans="1:3">
      <c r="A100" s="27" t="str">
        <f t="shared" si="6"/>
        <v/>
      </c>
      <c r="B100" s="27" t="str">
        <f t="shared" si="7"/>
        <v/>
      </c>
      <c r="C100" s="24"/>
    </row>
    <row r="101" spans="1:3">
      <c r="A101" s="27" t="str">
        <f t="shared" si="6"/>
        <v/>
      </c>
      <c r="B101" s="27" t="str">
        <f t="shared" si="7"/>
        <v/>
      </c>
    </row>
    <row r="102" spans="1:3">
      <c r="A102" s="27" t="str">
        <f t="shared" si="6"/>
        <v/>
      </c>
      <c r="B102" s="27" t="str">
        <f t="shared" si="7"/>
        <v/>
      </c>
    </row>
    <row r="103" spans="1:3">
      <c r="A103" s="27" t="str">
        <f t="shared" si="6"/>
        <v/>
      </c>
      <c r="B103" s="27" t="str">
        <f t="shared" si="7"/>
        <v/>
      </c>
    </row>
    <row r="104" spans="1:3">
      <c r="A104" s="27" t="str">
        <f t="shared" si="6"/>
        <v/>
      </c>
      <c r="B104" s="27" t="str">
        <f t="shared" si="7"/>
        <v/>
      </c>
    </row>
    <row r="105" spans="1:3">
      <c r="A105" s="27" t="str">
        <f t="shared" si="6"/>
        <v/>
      </c>
      <c r="B105" s="27" t="str">
        <f t="shared" si="7"/>
        <v/>
      </c>
    </row>
    <row r="106" spans="1:3">
      <c r="A106" s="27" t="str">
        <f t="shared" si="6"/>
        <v/>
      </c>
      <c r="B106" s="27" t="str">
        <f t="shared" si="7"/>
        <v/>
      </c>
    </row>
    <row r="107" spans="1:3">
      <c r="A107" s="27" t="str">
        <f t="shared" si="6"/>
        <v/>
      </c>
      <c r="B107" s="27" t="str">
        <f t="shared" si="7"/>
        <v/>
      </c>
    </row>
    <row r="108" spans="1:3">
      <c r="A108" s="27" t="str">
        <f t="shared" si="6"/>
        <v/>
      </c>
      <c r="B108" s="27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2025-01-20T08:36:14Z</cp:lastPrinted>
  <dcterms:created xsi:type="dcterms:W3CDTF">2023-11-03T12:28:03Z</dcterms:created>
  <dcterms:modified xsi:type="dcterms:W3CDTF">2025-03-07T07:08:30Z</dcterms:modified>
</cp:coreProperties>
</file>