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9B7D0D49-835F-4C65-84C9-BFE4874AB7E6}" xr6:coauthVersionLast="47" xr6:coauthVersionMax="47" xr10:uidLastSave="{00000000-0000-0000-0000-000000000000}"/>
  <bookViews>
    <workbookView xWindow="9510" yWindow="0" windowWidth="9780" windowHeight="11370" xr2:uid="{2C0EA731-0F3C-411D-88B5-01295F8E50A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OFFSET(データ!$K$9,MATCH(データ!$C$5,データ!$C$9:$C$109,0)-1,0,データ!$B$6,1)</definedName>
    <definedName name="札幌線">OFFSET(データ!$H$9,MATCH(データ!$C$5,データ!$C$9:$C$109,0)-1,0,データ!$B$6,1)</definedName>
    <definedName name="神戸線">OFFSET(データ!$J$9,MATCH(データ!$C$5,データ!$C$9:$C$109,0)-1,0,データ!$B$6,1)</definedName>
    <definedName name="大阪線">OFFSET(データ!$G$9,MATCH(データ!$C$5,データ!$C$9:$C$109,0)-1,0,データ!$B$6,1)</definedName>
    <definedName name="東京線">OFFSET(データ!$F$9,MATCH(データ!$C$5,データ!$C$9:$C$109,0)-1,0,データ!$B$6,1)</definedName>
    <definedName name="名古屋線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2" l="1"/>
  <c r="K26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E22" i="2" s="1"/>
  <c r="A21" i="2"/>
  <c r="A20" i="2"/>
  <c r="A19" i="2"/>
  <c r="A18" i="2"/>
  <c r="A17" i="2"/>
  <c r="A16" i="2"/>
  <c r="E16" i="2" s="1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7" i="2" l="1"/>
  <c r="E11" i="2"/>
  <c r="B26" i="2"/>
  <c r="B42" i="2"/>
  <c r="B50" i="2"/>
  <c r="B58" i="2"/>
  <c r="B66" i="2"/>
  <c r="B74" i="2"/>
  <c r="B18" i="2"/>
  <c r="D18" i="2" s="1"/>
  <c r="B11" i="2"/>
  <c r="D11" i="2" s="1"/>
  <c r="B19" i="2"/>
  <c r="D19" i="2" s="1"/>
  <c r="B35" i="2"/>
  <c r="B43" i="2"/>
  <c r="B51" i="2"/>
  <c r="B34" i="2"/>
  <c r="B27" i="2"/>
  <c r="D27" i="2" s="1"/>
  <c r="B59" i="2"/>
  <c r="B15" i="2"/>
  <c r="D15" i="2" s="1"/>
  <c r="B23" i="2"/>
  <c r="D23" i="2" s="1"/>
  <c r="D9" i="2"/>
  <c r="B17" i="2"/>
  <c r="D17" i="2" s="1"/>
  <c r="B25" i="2"/>
  <c r="D25" i="2" s="1"/>
  <c r="B82" i="2"/>
  <c r="B90" i="2"/>
  <c r="B98" i="2"/>
  <c r="B106" i="2"/>
  <c r="D10" i="2"/>
  <c r="B67" i="2"/>
  <c r="B75" i="2"/>
  <c r="B99" i="2"/>
  <c r="B83" i="2"/>
  <c r="B91" i="2"/>
  <c r="B107" i="2"/>
  <c r="E26" i="2"/>
  <c r="D2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E1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5" i="2"/>
  <c r="E19" i="2"/>
  <c r="E23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31" i="2"/>
  <c r="B39" i="2"/>
  <c r="B47" i="2"/>
  <c r="B55" i="2"/>
  <c r="B63" i="2"/>
  <c r="B71" i="2"/>
  <c r="B79" i="2"/>
  <c r="B87" i="2"/>
  <c r="B95" i="2"/>
  <c r="B103" i="2"/>
  <c r="E12" i="2"/>
  <c r="E20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33" i="2"/>
  <c r="B41" i="2"/>
  <c r="B49" i="2"/>
  <c r="B57" i="2"/>
  <c r="B65" i="2"/>
  <c r="B73" i="2"/>
  <c r="B81" i="2"/>
  <c r="B89" i="2"/>
  <c r="B97" i="2"/>
  <c r="B105" i="2"/>
  <c r="E13" i="2"/>
  <c r="E17" i="2"/>
  <c r="E21" i="2"/>
  <c r="E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914E225-FAF9-499C-92A9-6B9C6E64D64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<sst xmlns="http://schemas.openxmlformats.org/spreadsheetml/2006/main" count="30" uniqueCount="20">
  <si>
    <t>東京線</t>
    <rPh sb="0" eb="2">
      <t>トウキョウ</t>
    </rPh>
    <rPh sb="2" eb="3">
      <t>セン</t>
    </rPh>
    <phoneticPr fontId="2"/>
  </si>
  <si>
    <t>大阪線</t>
    <rPh sb="0" eb="2">
      <t>オオサカ</t>
    </rPh>
    <rPh sb="2" eb="3">
      <t>セン</t>
    </rPh>
    <phoneticPr fontId="2"/>
  </si>
  <si>
    <t>札幌線</t>
    <rPh sb="0" eb="2">
      <t>サッポロ</t>
    </rPh>
    <rPh sb="2" eb="3">
      <t>セン</t>
    </rPh>
    <phoneticPr fontId="2"/>
  </si>
  <si>
    <t>名古屋線</t>
    <rPh sb="0" eb="3">
      <t>ナゴヤ</t>
    </rPh>
    <rPh sb="3" eb="4">
      <t>セン</t>
    </rPh>
    <phoneticPr fontId="2"/>
  </si>
  <si>
    <t>神戸線</t>
    <rPh sb="0" eb="3">
      <t>コウベセン</t>
    </rPh>
    <phoneticPr fontId="2"/>
  </si>
  <si>
    <t>計</t>
    <rPh sb="0" eb="1">
      <t>ケイ</t>
    </rPh>
    <phoneticPr fontId="2"/>
  </si>
  <si>
    <t>-</t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</si>
  <si>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</si>
  <si>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</si>
  <si>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</si>
  <si>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</si>
  <si>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</si>
  <si>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</si>
  <si>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</si>
  <si>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</si>
  <si>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</si>
  <si>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</si>
  <si>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</si>
  <si>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</si>
  <si>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青森空港国内線乗降客数（資料：県県土整備部「青森空港概要」）（単位：千人）</t>
    <rPh sb="31" eb="33">
      <t>タンイ</t>
    </rPh>
    <rPh sb="34" eb="36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</si>
</sst>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青森空港国内線乗降客数</a:t>
            </a:r>
          </a:p>
        </c:rich>
      </c:tx>
      <c:layout>
        <c:manualLayout>
          <c:xMode val="edge"/>
          <c:yMode val="edge"/>
          <c:x val="0.34308165625449011"/>
          <c:y val="2.7199237960053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25830644115443E-2"/>
          <c:y val="0.1089958973753557"/>
          <c:w val="0.88004602201759619"/>
          <c:h val="0.719801203967615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東京線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[0]!東京線</c:f>
              <c:numCache>
                <c:formatCode>#,##0_ </c:formatCode>
                <c:ptCount val="10"/>
                <c:pt idx="0">
                  <c:v>516404</c:v>
                </c:pt>
                <c:pt idx="1">
                  <c:v>550000</c:v>
                </c:pt>
                <c:pt idx="2">
                  <c:v>575000</c:v>
                </c:pt>
                <c:pt idx="3">
                  <c:v>589000</c:v>
                </c:pt>
                <c:pt idx="4">
                  <c:v>588000</c:v>
                </c:pt>
                <c:pt idx="5">
                  <c:v>578000</c:v>
                </c:pt>
                <c:pt idx="6">
                  <c:v>133000</c:v>
                </c:pt>
                <c:pt idx="7">
                  <c:v>212000</c:v>
                </c:pt>
                <c:pt idx="8">
                  <c:v>453000</c:v>
                </c:pt>
                <c:pt idx="9">
                  <c:v>525000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2-45FA-A592-C0FAB12F5BD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大阪線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[0]!大阪線</c:f>
              <c:numCache>
                <c:formatCode>#,##0_ </c:formatCode>
                <c:ptCount val="10"/>
                <c:pt idx="0">
                  <c:v>174690</c:v>
                </c:pt>
                <c:pt idx="1">
                  <c:v>201000</c:v>
                </c:pt>
                <c:pt idx="2">
                  <c:v>214000</c:v>
                </c:pt>
                <c:pt idx="3">
                  <c:v>232000</c:v>
                </c:pt>
                <c:pt idx="4">
                  <c:v>256000</c:v>
                </c:pt>
                <c:pt idx="5">
                  <c:v>260000</c:v>
                </c:pt>
                <c:pt idx="6">
                  <c:v>92000</c:v>
                </c:pt>
                <c:pt idx="7">
                  <c:v>128000</c:v>
                </c:pt>
                <c:pt idx="8">
                  <c:v>235000</c:v>
                </c:pt>
                <c:pt idx="9">
                  <c:v>297000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E2-45FA-A592-C0FAB12F5BD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札幌線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[0]!札幌線</c:f>
              <c:numCache>
                <c:formatCode>#,##0_ </c:formatCode>
                <c:ptCount val="10"/>
                <c:pt idx="0">
                  <c:v>117932</c:v>
                </c:pt>
                <c:pt idx="1">
                  <c:v>129000</c:v>
                </c:pt>
                <c:pt idx="2">
                  <c:v>128000</c:v>
                </c:pt>
                <c:pt idx="3">
                  <c:v>152000</c:v>
                </c:pt>
                <c:pt idx="4">
                  <c:v>161000</c:v>
                </c:pt>
                <c:pt idx="5">
                  <c:v>162000</c:v>
                </c:pt>
                <c:pt idx="6">
                  <c:v>50000</c:v>
                </c:pt>
                <c:pt idx="7">
                  <c:v>73000</c:v>
                </c:pt>
                <c:pt idx="8">
                  <c:v>137000</c:v>
                </c:pt>
                <c:pt idx="9">
                  <c:v>168000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E2-45FA-A592-C0FAB12F5BD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名古屋線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1.0021032301798658E-16"/>
                  <c:y val="-2.09267553675472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4F-452B-AEEF-F37E3B506A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[0]!名古屋線</c:f>
              <c:numCache>
                <c:formatCode>#,##0_ </c:formatCode>
                <c:ptCount val="10"/>
                <c:pt idx="0">
                  <c:v>90843</c:v>
                </c:pt>
                <c:pt idx="1">
                  <c:v>100000</c:v>
                </c:pt>
                <c:pt idx="2">
                  <c:v>112000</c:v>
                </c:pt>
                <c:pt idx="3">
                  <c:v>118000</c:v>
                </c:pt>
                <c:pt idx="4">
                  <c:v>119000</c:v>
                </c:pt>
                <c:pt idx="5">
                  <c:v>129000</c:v>
                </c:pt>
                <c:pt idx="6">
                  <c:v>44000</c:v>
                </c:pt>
                <c:pt idx="7">
                  <c:v>64000</c:v>
                </c:pt>
                <c:pt idx="8">
                  <c:v>115000</c:v>
                </c:pt>
                <c:pt idx="9">
                  <c:v>131000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E2-45FA-A592-C0FAB12F5BD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神戸線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FA-4078-8098-975BAC80A0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FA-4078-8098-975BAC80A0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FA-4078-8098-975BAC80A06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E2-45FA-A592-C0FAB12F5B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E2-45FA-A592-C0FAB12F5B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E2-45FA-A592-C0FAB12F5BD1}"/>
                </c:ext>
              </c:extLst>
            </c:dLbl>
            <c:dLbl>
              <c:idx val="6"/>
              <c:layout>
                <c:manualLayout>
                  <c:x val="3.9629085532220339E-2"/>
                  <c:y val="-4.185351073509594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E2-45FA-A592-C0FAB12F5BD1}"/>
                </c:ext>
              </c:extLst>
            </c:dLbl>
            <c:dLbl>
              <c:idx val="7"/>
              <c:layout>
                <c:manualLayout>
                  <c:x val="3.9629085532220241E-2"/>
                  <c:y val="-6.278026610264391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09-496A-A4CB-5852A32EEC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[0]!神戸線</c:f>
              <c:numCache>
                <c:formatCode>#,##0_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15000</c:v>
                </c:pt>
                <c:pt idx="7">
                  <c:v>21000</c:v>
                </c:pt>
                <c:pt idx="8">
                  <c:v>38000</c:v>
                </c:pt>
                <c:pt idx="9">
                  <c:v>33000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E2-45FA-A592-C0FAB12F5BD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899869</c:v>
                </c:pt>
                <c:pt idx="1">
                  <c:v>980000</c:v>
                </c:pt>
                <c:pt idx="2">
                  <c:v>1029000</c:v>
                </c:pt>
                <c:pt idx="3">
                  <c:v>1091000</c:v>
                </c:pt>
                <c:pt idx="4">
                  <c:v>1124000</c:v>
                </c:pt>
                <c:pt idx="5">
                  <c:v>1129000</c:v>
                </c:pt>
                <c:pt idx="6">
                  <c:v>334000</c:v>
                </c:pt>
                <c:pt idx="7">
                  <c:v>498000</c:v>
                </c:pt>
                <c:pt idx="8">
                  <c:v>978000</c:v>
                </c:pt>
                <c:pt idx="9">
                  <c:v>1154000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E2-45FA-A592-C0FAB12F5BD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21127663"/>
        <c:axId val="205858687"/>
      </c:barChart>
      <c:catAx>
        <c:axId val="22112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5858687"/>
        <c:crosses val="autoZero"/>
        <c:auto val="1"/>
        <c:lblAlgn val="ctr"/>
        <c:lblOffset val="100"/>
        <c:noMultiLvlLbl val="0"/>
      </c:catAx>
      <c:valAx>
        <c:axId val="205858687"/>
        <c:scaling>
          <c:orientation val="minMax"/>
          <c:max val="160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127663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20435835517789186"/>
          <c:y val="0.11527230317548354"/>
          <c:w val="0.6049451031757369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BBD273-4D04-4239-8C82-DF868C2C9E89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410C23-2AB1-9E95-EE12-C25F78072F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0.05622</cdr:x>
      <cdr:y>0.03154</cdr:y>
    </cdr:from>
    <cdr:to>
      <cdr:x>0.17007</cdr:x>
      <cdr:y>0.09881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9206F8-67C9-1C1A-6F80-D05819985F6E}"/>
            </a:ext>
          </a:extLst>
        </cdr:cNvPr>
        <cdr:cNvSpPr txBox="1"/>
      </cdr:nvSpPr>
      <cdr:spPr>
        <a:xfrm xmlns:a="http://schemas.openxmlformats.org/drawingml/2006/main">
          <a:off x="522325" y="191437"/>
          <a:ext cx="1057804" cy="4083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千人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0.37505</cdr:x>
      <cdr:y>0.93446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E42182-C5FC-23F1-C448-C55089024EE4}"/>
            </a:ext>
          </a:extLst>
        </cdr:cNvPr>
        <cdr:cNvSpPr txBox="1"/>
      </cdr:nvSpPr>
      <cdr:spPr>
        <a:xfrm xmlns:a="http://schemas.openxmlformats.org/drawingml/2006/main">
          <a:off x="3486486" y="5671175"/>
          <a:ext cx="5809498" cy="397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資料：県県土整備部「青森空港概要」</a:t>
          </a:r>
        </a:p>
      </cdr:txBody>
    </cdr:sp>
  </cdr:relSizeAnchor>
  <cdr:relSizeAnchor xmlns:cdr="http://schemas.openxmlformats.org/drawingml/2006/chartDrawing">
    <cdr:from>
      <cdr:x>0.87592</cdr:x>
      <cdr:y>0.88727</cdr:y>
    </cdr:from>
    <cdr:to>
      <cdr:x>0.99193</cdr:x>
      <cdr:y>0.94409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BADCF8F-C706-C8D7-E6B5-87894A8137A5}"/>
            </a:ext>
          </a:extLst>
        </cdr:cNvPr>
        <cdr:cNvSpPr txBox="1"/>
      </cdr:nvSpPr>
      <cdr:spPr>
        <a:xfrm xmlns:a="http://schemas.openxmlformats.org/drawingml/2006/main">
          <a:off x="8138343" y="5385771"/>
          <a:ext cx="1077873" cy="344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0.18014</cdr:x>
      <cdr:y>0.84936</cdr:y>
    </cdr:from>
    <cdr:to>
      <cdr:x>0.27855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E632950-7180-44A6-B992-4A148FC0A637}"/>
            </a:ext>
          </a:extLst>
        </cdr:cNvPr>
        <cdr:cNvSpPr txBox="1"/>
      </cdr:nvSpPr>
      <cdr:spPr>
        <a:xfrm xmlns:a="http://schemas.openxmlformats.org/drawingml/2006/main">
          <a:off x="1673679" y="594632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0.10545</cdr:x>
      <cdr:y>0.91237</cdr:y>
    </cdr:from>
    <cdr:to>
      <cdr:x>0.42617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76723D8E-8A7C-4887-AAAC-105D1B326D10}"/>
            </a:ext>
          </a:extLst>
        </cdr:cNvPr>
        <cdr:cNvSpPr txBox="1"/>
      </cdr:nvSpPr>
      <cdr:spPr>
        <a:xfrm xmlns:a="http://schemas.openxmlformats.org/drawingml/2006/main">
          <a:off x="979714" y="5538107"/>
          <a:ext cx="2979965" cy="531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神戸線は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月から運航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7B554-3925-40A6-AB75-942F1F8B9357}">
  <dimension ref="A1:R109"/>
  <sheetViews>
    <sheetView tabSelected="1" workbookViewId="0">
      <selection activeCell="C8" sqref="C8"/>
    </sheetView>
  </sheetViews>
  <sheetFormatPr defaultRowHeight="13"/>
  <cols>
    <col min="1" max="2" width="6" style="4" customWidth="1"/>
    <col min="3" max="3" width="9.453125" bestFit="1" customWidth="1"/>
    <col min="5" max="5" width="8.90625" bestFit="1" customWidth="1"/>
    <col min="6" max="10" width="8.90625" style="19" bestFit="1" customWidth="1"/>
    <col min="11" max="11" width="9.7265625" style="19" bestFit="1" customWidth="1"/>
  </cols>
  <sheetData>
    <row r="1" spans="1:18">
      <c r="A1" s="3" t="s">
        <v>7</v>
      </c>
      <c r="C1" s="1" t="s">
        <v>8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9</v>
      </c>
      <c r="C2" s="8" t="s">
        <v>10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11</v>
      </c>
      <c r="C3" s="8" t="s">
        <v>18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12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13</v>
      </c>
      <c r="E5" s="16">
        <f>MAX($C$9:$C$109)</f>
        <v>44927</v>
      </c>
      <c r="F5" s="15" t="s">
        <v>14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  <c r="I6"/>
      <c r="J6"/>
      <c r="K6"/>
    </row>
    <row r="7" spans="1:18">
      <c r="A7" s="18"/>
      <c r="C7" t="s">
        <v>19</v>
      </c>
    </row>
    <row r="8" spans="1:18" ht="26">
      <c r="A8" s="20"/>
      <c r="B8" s="20"/>
      <c r="C8" t="s">
        <v>15</v>
      </c>
      <c r="D8" s="21" t="s">
        <v>16</v>
      </c>
      <c r="E8" s="21" t="s">
        <v>17</v>
      </c>
      <c r="F8" s="19" t="s">
        <v>0</v>
      </c>
      <c r="G8" s="19" t="s">
        <v>1</v>
      </c>
      <c r="H8" s="19" t="s">
        <v>2</v>
      </c>
      <c r="I8" s="19" t="s">
        <v>3</v>
      </c>
      <c r="J8" s="19" t="s">
        <v>4</v>
      </c>
      <c r="K8" s="19" t="s">
        <v>5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38353</v>
      </c>
      <c r="D9" s="23" t="str">
        <f t="shared" ref="D9:D10" si="0">IF(OR(A9=1,B9=1,A9),TEXT(C9,"ge"),TEXT(C9," "))</f>
        <v xml:space="preserve"> </v>
      </c>
      <c r="E9" s="23" t="str">
        <f t="shared" ref="E9:E10" si="1">IF(OR(A9=1,A9),TEXT(C9,"yyyy"),TEXT(C9,"yy"))</f>
        <v>05</v>
      </c>
      <c r="F9" s="19">
        <v>735077</v>
      </c>
      <c r="G9" s="19">
        <v>175872</v>
      </c>
      <c r="H9" s="19">
        <v>117874</v>
      </c>
      <c r="I9" s="19">
        <v>132944</v>
      </c>
      <c r="J9" s="19">
        <v>39797</v>
      </c>
      <c r="K9" s="19">
        <v>1228215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38718</v>
      </c>
      <c r="D10" s="23" t="str">
        <f t="shared" si="0"/>
        <v xml:space="preserve"> </v>
      </c>
      <c r="E10" s="23" t="str">
        <f t="shared" si="1"/>
        <v>06</v>
      </c>
      <c r="F10" s="19">
        <v>767280</v>
      </c>
      <c r="G10" s="19">
        <v>171774</v>
      </c>
      <c r="H10" s="19">
        <v>117540</v>
      </c>
      <c r="I10" s="19">
        <v>117674</v>
      </c>
      <c r="J10" s="19">
        <v>33184</v>
      </c>
      <c r="K10" s="19">
        <v>1207452</v>
      </c>
    </row>
    <row r="11" spans="1:18">
      <c r="A11" s="2" t="str">
        <f t="shared" si="2"/>
        <v/>
      </c>
      <c r="B11" s="2" t="str">
        <f>IF(OR(A11=1,C11=$E$5),1,"")</f>
        <v/>
      </c>
      <c r="C11" s="22">
        <v>39083</v>
      </c>
      <c r="D11" s="23" t="str">
        <f t="shared" ref="D11" si="3">IF(OR(A11=1,B11=1,A11),TEXT(C11,"ge"),TEXT(C11," "))</f>
        <v xml:space="preserve"> </v>
      </c>
      <c r="E11" s="23" t="str">
        <f t="shared" ref="E11" si="4">IF(OR(A11=1,A11),TEXT(C11,"yyyy"),TEXT(C11,"yy"))</f>
        <v>07</v>
      </c>
      <c r="F11" s="19">
        <v>776560</v>
      </c>
      <c r="G11" s="19">
        <v>166851</v>
      </c>
      <c r="H11" s="19">
        <v>113329</v>
      </c>
      <c r="I11" s="19">
        <v>117886</v>
      </c>
      <c r="J11" s="19">
        <v>18813</v>
      </c>
      <c r="K11" s="19">
        <v>1193439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2">
        <v>39448</v>
      </c>
      <c r="D12" s="23" t="str">
        <f t="shared" ref="D12:D25" si="6">IF(OR(A12=1,B12=1,A12),TEXT(C12,"ge"),TEXT(C12," "))</f>
        <v xml:space="preserve"> </v>
      </c>
      <c r="E12" s="23" t="str">
        <f t="shared" ref="E12:E25" si="7">IF(OR(A12=1,A12),TEXT(C12,"yyyy"),TEXT(C12,"yy"))</f>
        <v>08</v>
      </c>
      <c r="F12" s="19">
        <v>730000</v>
      </c>
      <c r="G12" s="19">
        <v>154000</v>
      </c>
      <c r="H12" s="19">
        <v>106000</v>
      </c>
      <c r="I12" s="19">
        <v>103000</v>
      </c>
      <c r="J12" s="19" t="s">
        <v>6</v>
      </c>
      <c r="K12" s="19">
        <v>1093000</v>
      </c>
    </row>
    <row r="13" spans="1:18">
      <c r="A13" s="2" t="str">
        <f t="shared" si="2"/>
        <v/>
      </c>
      <c r="B13" s="2" t="str">
        <f t="shared" si="5"/>
        <v/>
      </c>
      <c r="C13" s="22">
        <v>39814</v>
      </c>
      <c r="D13" s="23" t="str">
        <f t="shared" si="6"/>
        <v xml:space="preserve"> </v>
      </c>
      <c r="E13" s="23" t="str">
        <f t="shared" si="7"/>
        <v>09</v>
      </c>
      <c r="F13" s="19">
        <v>667000</v>
      </c>
      <c r="G13" s="19">
        <v>145000</v>
      </c>
      <c r="H13" s="19">
        <v>98000</v>
      </c>
      <c r="I13" s="19">
        <v>96000</v>
      </c>
      <c r="J13" s="19" t="s">
        <v>6</v>
      </c>
      <c r="K13" s="19">
        <v>1006000</v>
      </c>
    </row>
    <row r="14" spans="1:18">
      <c r="A14" s="2" t="str">
        <f t="shared" si="2"/>
        <v/>
      </c>
      <c r="B14" s="2" t="str">
        <f t="shared" si="5"/>
        <v/>
      </c>
      <c r="C14" s="22">
        <v>40179</v>
      </c>
      <c r="D14" s="23" t="str">
        <f t="shared" si="6"/>
        <v xml:space="preserve"> </v>
      </c>
      <c r="E14" s="23" t="str">
        <f t="shared" si="7"/>
        <v>10</v>
      </c>
      <c r="F14" s="19">
        <v>635000</v>
      </c>
      <c r="G14" s="19">
        <v>146000</v>
      </c>
      <c r="H14" s="19">
        <v>92000</v>
      </c>
      <c r="I14" s="19">
        <v>68000</v>
      </c>
      <c r="J14" s="19" t="s">
        <v>6</v>
      </c>
      <c r="K14" s="19">
        <v>942000</v>
      </c>
    </row>
    <row r="15" spans="1:18">
      <c r="A15" s="2" t="str">
        <f t="shared" si="2"/>
        <v/>
      </c>
      <c r="B15" s="2" t="str">
        <f t="shared" si="5"/>
        <v/>
      </c>
      <c r="C15" s="22">
        <v>40544</v>
      </c>
      <c r="D15" s="23" t="str">
        <f t="shared" si="6"/>
        <v xml:space="preserve"> </v>
      </c>
      <c r="E15" s="23" t="str">
        <f t="shared" si="7"/>
        <v>11</v>
      </c>
      <c r="F15" s="19">
        <v>559000</v>
      </c>
      <c r="G15" s="19">
        <v>105000</v>
      </c>
      <c r="H15" s="19">
        <v>91000</v>
      </c>
      <c r="I15" s="19">
        <v>29000</v>
      </c>
      <c r="J15" s="19" t="s">
        <v>6</v>
      </c>
      <c r="K15" s="19">
        <v>783000</v>
      </c>
    </row>
    <row r="16" spans="1:18">
      <c r="A16" s="2" t="str">
        <f t="shared" si="2"/>
        <v/>
      </c>
      <c r="B16" s="2" t="str">
        <f t="shared" si="5"/>
        <v/>
      </c>
      <c r="C16" s="22">
        <v>40909</v>
      </c>
      <c r="D16" s="23" t="str">
        <f t="shared" si="6"/>
        <v xml:space="preserve"> </v>
      </c>
      <c r="E16" s="23" t="str">
        <f t="shared" si="7"/>
        <v>12</v>
      </c>
      <c r="F16" s="19">
        <v>520000</v>
      </c>
      <c r="G16" s="19">
        <v>117000</v>
      </c>
      <c r="H16" s="19">
        <v>89000</v>
      </c>
      <c r="I16" s="19">
        <v>69000</v>
      </c>
      <c r="J16" s="19" t="s">
        <v>6</v>
      </c>
      <c r="K16" s="19">
        <v>795000</v>
      </c>
    </row>
    <row r="17" spans="1:12">
      <c r="A17" s="2" t="str">
        <f t="shared" si="2"/>
        <v/>
      </c>
      <c r="B17" s="2" t="str">
        <f t="shared" si="5"/>
        <v/>
      </c>
      <c r="C17" s="22">
        <v>41275</v>
      </c>
      <c r="D17" s="23" t="str">
        <f t="shared" si="6"/>
        <v xml:space="preserve"> </v>
      </c>
      <c r="E17" s="23" t="str">
        <f t="shared" si="7"/>
        <v>13</v>
      </c>
      <c r="F17" s="19">
        <v>532546</v>
      </c>
      <c r="G17" s="19">
        <v>108504</v>
      </c>
      <c r="H17" s="19">
        <v>94460</v>
      </c>
      <c r="I17" s="19">
        <v>89216</v>
      </c>
      <c r="J17" s="19" t="s">
        <v>6</v>
      </c>
      <c r="K17" s="19">
        <v>824726</v>
      </c>
    </row>
    <row r="18" spans="1:12">
      <c r="A18" s="2">
        <f t="shared" si="2"/>
        <v>1</v>
      </c>
      <c r="B18" s="2">
        <f t="shared" si="5"/>
        <v>1</v>
      </c>
      <c r="C18" s="22">
        <v>41640</v>
      </c>
      <c r="D18" s="23" t="str">
        <f t="shared" si="6"/>
        <v>H26</v>
      </c>
      <c r="E18" s="23" t="str">
        <f t="shared" si="7"/>
        <v>2014</v>
      </c>
      <c r="F18" s="19">
        <v>516404</v>
      </c>
      <c r="G18" s="19">
        <v>174690</v>
      </c>
      <c r="H18" s="19">
        <v>117932</v>
      </c>
      <c r="I18" s="19">
        <v>90843</v>
      </c>
      <c r="J18" s="19" t="s">
        <v>6</v>
      </c>
      <c r="K18" s="19">
        <v>899869</v>
      </c>
    </row>
    <row r="19" spans="1:12">
      <c r="A19" s="2" t="str">
        <f t="shared" si="2"/>
        <v/>
      </c>
      <c r="B19" s="2" t="str">
        <f t="shared" si="5"/>
        <v/>
      </c>
      <c r="C19" s="22">
        <v>42005</v>
      </c>
      <c r="D19" s="23" t="str">
        <f t="shared" si="6"/>
        <v xml:space="preserve"> </v>
      </c>
      <c r="E19" s="23" t="str">
        <f t="shared" si="7"/>
        <v>15</v>
      </c>
      <c r="F19" s="19">
        <v>550000</v>
      </c>
      <c r="G19" s="19">
        <v>201000</v>
      </c>
      <c r="H19" s="19">
        <v>129000</v>
      </c>
      <c r="I19" s="19">
        <v>100000</v>
      </c>
      <c r="J19" s="19" t="s">
        <v>6</v>
      </c>
      <c r="K19" s="19">
        <v>980000</v>
      </c>
    </row>
    <row r="20" spans="1:12">
      <c r="A20" s="2" t="str">
        <f t="shared" si="2"/>
        <v/>
      </c>
      <c r="B20" s="2" t="str">
        <f t="shared" si="5"/>
        <v/>
      </c>
      <c r="C20" s="22">
        <v>42370</v>
      </c>
      <c r="D20" s="23" t="str">
        <f t="shared" si="6"/>
        <v xml:space="preserve"> </v>
      </c>
      <c r="E20" s="23" t="str">
        <f t="shared" si="7"/>
        <v>16</v>
      </c>
      <c r="F20" s="19">
        <v>575000</v>
      </c>
      <c r="G20" s="19">
        <v>214000</v>
      </c>
      <c r="H20" s="19">
        <v>128000</v>
      </c>
      <c r="I20" s="19">
        <v>112000</v>
      </c>
      <c r="J20" s="19" t="s">
        <v>6</v>
      </c>
      <c r="K20" s="19">
        <v>1029000</v>
      </c>
    </row>
    <row r="21" spans="1:12">
      <c r="A21" s="2" t="str">
        <f t="shared" si="2"/>
        <v/>
      </c>
      <c r="B21" s="2" t="str">
        <f t="shared" si="5"/>
        <v/>
      </c>
      <c r="C21" s="22">
        <v>42736</v>
      </c>
      <c r="D21" s="23" t="str">
        <f t="shared" si="6"/>
        <v xml:space="preserve"> </v>
      </c>
      <c r="E21" s="23" t="str">
        <f t="shared" si="7"/>
        <v>17</v>
      </c>
      <c r="F21" s="19">
        <v>589000</v>
      </c>
      <c r="G21" s="19">
        <v>232000</v>
      </c>
      <c r="H21" s="19">
        <v>152000</v>
      </c>
      <c r="I21" s="19">
        <v>118000</v>
      </c>
      <c r="J21" s="19" t="s">
        <v>6</v>
      </c>
      <c r="K21" s="19">
        <v>1091000</v>
      </c>
    </row>
    <row r="22" spans="1:12">
      <c r="A22" s="2" t="str">
        <f t="shared" si="2"/>
        <v/>
      </c>
      <c r="B22" s="2" t="str">
        <f t="shared" si="5"/>
        <v/>
      </c>
      <c r="C22" s="22">
        <v>43101</v>
      </c>
      <c r="D22" s="23" t="str">
        <f t="shared" si="6"/>
        <v xml:space="preserve"> </v>
      </c>
      <c r="E22" s="23" t="str">
        <f t="shared" si="7"/>
        <v>18</v>
      </c>
      <c r="F22" s="19">
        <v>588000</v>
      </c>
      <c r="G22" s="19">
        <v>256000</v>
      </c>
      <c r="H22" s="19">
        <v>161000</v>
      </c>
      <c r="I22" s="19">
        <v>119000</v>
      </c>
      <c r="J22" s="19" t="s">
        <v>6</v>
      </c>
      <c r="K22" s="19">
        <v>1124000</v>
      </c>
    </row>
    <row r="23" spans="1:12">
      <c r="A23" s="2" t="str">
        <f t="shared" si="2"/>
        <v/>
      </c>
      <c r="B23" s="2" t="str">
        <f t="shared" si="5"/>
        <v/>
      </c>
      <c r="C23" s="22">
        <v>43466</v>
      </c>
      <c r="D23" s="23" t="str">
        <f t="shared" si="6"/>
        <v xml:space="preserve"> </v>
      </c>
      <c r="E23" s="23" t="str">
        <f t="shared" si="7"/>
        <v>19</v>
      </c>
      <c r="F23" s="19">
        <v>578000</v>
      </c>
      <c r="G23" s="19">
        <v>260000</v>
      </c>
      <c r="H23" s="19">
        <v>162000</v>
      </c>
      <c r="I23" s="19">
        <v>129000</v>
      </c>
      <c r="J23" s="19">
        <v>0</v>
      </c>
      <c r="K23" s="19">
        <v>1129000</v>
      </c>
    </row>
    <row r="24" spans="1:12">
      <c r="A24" s="2" t="str">
        <f t="shared" si="2"/>
        <v/>
      </c>
      <c r="B24" s="2" t="str">
        <f t="shared" si="5"/>
        <v/>
      </c>
      <c r="C24" s="22">
        <v>43831</v>
      </c>
      <c r="D24" s="23" t="str">
        <f t="shared" si="6"/>
        <v xml:space="preserve"> </v>
      </c>
      <c r="E24" s="23" t="str">
        <f t="shared" si="7"/>
        <v>20</v>
      </c>
      <c r="F24" s="19">
        <v>133000</v>
      </c>
      <c r="G24" s="19">
        <v>92000</v>
      </c>
      <c r="H24" s="19">
        <v>50000</v>
      </c>
      <c r="I24" s="19">
        <v>44000</v>
      </c>
      <c r="J24" s="19">
        <v>15000</v>
      </c>
      <c r="K24" s="19">
        <v>334000</v>
      </c>
    </row>
    <row r="25" spans="1:12">
      <c r="A25" s="2" t="str">
        <f t="shared" si="2"/>
        <v/>
      </c>
      <c r="B25" s="2" t="str">
        <f t="shared" si="5"/>
        <v/>
      </c>
      <c r="C25" s="22">
        <v>44197</v>
      </c>
      <c r="D25" s="23" t="str">
        <f t="shared" si="6"/>
        <v xml:space="preserve"> </v>
      </c>
      <c r="E25" s="23" t="str">
        <f t="shared" si="7"/>
        <v>21</v>
      </c>
      <c r="F25" s="19">
        <v>212000</v>
      </c>
      <c r="G25" s="19">
        <v>128000</v>
      </c>
      <c r="H25" s="19">
        <v>73000</v>
      </c>
      <c r="I25" s="19">
        <v>64000</v>
      </c>
      <c r="J25" s="19">
        <v>21000</v>
      </c>
      <c r="K25" s="19">
        <v>498000</v>
      </c>
      <c r="L25" s="19"/>
    </row>
    <row r="26" spans="1:12">
      <c r="A26" s="2" t="str">
        <f t="shared" si="2"/>
        <v/>
      </c>
      <c r="B26" s="2" t="str">
        <f t="shared" si="5"/>
        <v/>
      </c>
      <c r="C26" s="22">
        <v>44562</v>
      </c>
      <c r="D26" s="23" t="str">
        <f t="shared" ref="D26:D27" si="8">IF(OR(A26=1,B26=1,A26),TEXT(C26,"ge"),TEXT(C26," "))</f>
        <v xml:space="preserve"> </v>
      </c>
      <c r="E26" s="23" t="str">
        <f t="shared" ref="E26:E27" si="9">IF(OR(A26=1,A26),TEXT(C26,"yyyy"),TEXT(C26,"yy"))</f>
        <v>22</v>
      </c>
      <c r="F26" s="19">
        <v>453000</v>
      </c>
      <c r="G26" s="19">
        <v>235000</v>
      </c>
      <c r="H26" s="19">
        <v>137000</v>
      </c>
      <c r="I26" s="19">
        <v>115000</v>
      </c>
      <c r="J26" s="19">
        <v>38000</v>
      </c>
      <c r="K26" s="19">
        <f>SUM(F26:J26)</f>
        <v>978000</v>
      </c>
    </row>
    <row r="27" spans="1:12">
      <c r="A27" s="2" t="str">
        <f t="shared" si="2"/>
        <v/>
      </c>
      <c r="B27" s="2">
        <f t="shared" si="5"/>
        <v>1</v>
      </c>
      <c r="C27" s="22">
        <v>44927</v>
      </c>
      <c r="D27" s="23" t="str">
        <f t="shared" si="8"/>
        <v>R5</v>
      </c>
      <c r="E27" s="23" t="str">
        <f t="shared" si="9"/>
        <v>23</v>
      </c>
      <c r="F27" s="19">
        <v>525000</v>
      </c>
      <c r="G27" s="19">
        <v>297000</v>
      </c>
      <c r="H27" s="19">
        <v>168000</v>
      </c>
      <c r="I27" s="19">
        <v>131000</v>
      </c>
      <c r="J27" s="19">
        <v>33000</v>
      </c>
      <c r="K27" s="19">
        <f>SUM(F27:J27)</f>
        <v>1154000</v>
      </c>
    </row>
    <row r="28" spans="1:12">
      <c r="A28" s="2" t="str">
        <f t="shared" si="2"/>
        <v/>
      </c>
      <c r="B28" s="2" t="str">
        <f t="shared" si="5"/>
        <v/>
      </c>
    </row>
    <row r="29" spans="1:12">
      <c r="A29" s="2" t="str">
        <f t="shared" si="2"/>
        <v/>
      </c>
      <c r="B29" s="2" t="str">
        <f t="shared" si="5"/>
        <v/>
      </c>
    </row>
    <row r="30" spans="1:12">
      <c r="A30" s="2" t="str">
        <f t="shared" si="2"/>
        <v/>
      </c>
      <c r="B30" s="2" t="str">
        <f t="shared" si="5"/>
        <v/>
      </c>
    </row>
    <row r="31" spans="1:12">
      <c r="A31" s="2" t="str">
        <f t="shared" si="2"/>
        <v/>
      </c>
      <c r="B31" s="2" t="str">
        <f t="shared" si="5"/>
        <v/>
      </c>
    </row>
    <row r="32" spans="1:12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0">IF(C74=EDATE($C$5,0),1,"")</f>
        <v/>
      </c>
      <c r="B74" s="2" t="str">
        <f t="shared" si="5"/>
        <v/>
      </c>
    </row>
    <row r="75" spans="1:2">
      <c r="A75" s="2" t="str">
        <f t="shared" si="10"/>
        <v/>
      </c>
      <c r="B75" s="2" t="str">
        <f t="shared" si="5"/>
        <v/>
      </c>
    </row>
    <row r="76" spans="1:2">
      <c r="A76" s="2" t="str">
        <f t="shared" si="10"/>
        <v/>
      </c>
      <c r="B76" s="2" t="str">
        <f t="shared" ref="B76:B109" si="11">IF(OR(A76=1,C76=$E$5),1,"")</f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  <row r="108" spans="1:2">
      <c r="A108" s="2" t="str">
        <f t="shared" si="10"/>
        <v/>
      </c>
      <c r="B108" s="2" t="str">
        <f t="shared" si="11"/>
        <v/>
      </c>
    </row>
    <row r="109" spans="1:2">
      <c r="A109" s="2" t="str">
        <f t="shared" si="10"/>
        <v/>
      </c>
      <c r="B109" s="2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2024-02-13T01:15:00Z</cp:lastPrinted>
  <dcterms:created xsi:type="dcterms:W3CDTF">2023-12-03T00:37:47Z</dcterms:created>
  <dcterms:modified xsi:type="dcterms:W3CDTF">2025-02-14T06:32:29Z</dcterms:modified>
</cp:coreProperties>
</file>