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3)事件・事故\"/>
    </mc:Choice>
  </mc:AlternateContent>
  <xr:revisionPtr revIDLastSave="0" documentId="13_ncr:1_{35F8AA91-7DEF-484A-9B49-BA584D555E47}" xr6:coauthVersionLast="47" xr6:coauthVersionMax="47" xr10:uidLastSave="{00000000-0000-0000-0000-000000000000}"/>
  <bookViews>
    <workbookView xWindow="9510" yWindow="0" windowWidth="9780" windowHeight="11370" xr2:uid="{39B939D4-49AA-469A-8618-4EC9D679C1BB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認知件数子供">OFFSET(データ!$H$9,MATCH(データ!$C$5,データ!$C$9:$C$109,0)-1,0,データ!$B$6,1)</definedName>
    <definedName name="認知件数女性">OFFSET(データ!$G$9,MATCH(データ!$C$5,データ!$C$9:$C$109,0)-1,0,データ!$B$6,1)</definedName>
    <definedName name="被害者数子供">OFFSET(データ!$K$9,MATCH(データ!$C$5,データ!$C$9:$C$109,0)-1,0,データ!$B$6,1)</definedName>
    <definedName name="被害者数女性">OFFSET(データ!$J$9,MATCH(データ!$C$5,データ!$C$9:$C$109,0)-1,0,データ!$B$6,1)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2" l="1"/>
  <c r="F22" i="2"/>
  <c r="I21" i="2"/>
  <c r="F21" i="2"/>
  <c r="I20" i="2"/>
  <c r="F20" i="2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E15" i="2" s="1"/>
  <c r="A14" i="2"/>
  <c r="E14" i="2" s="1"/>
  <c r="A13" i="2"/>
  <c r="E13" i="2" s="1"/>
  <c r="A12" i="2"/>
  <c r="A11" i="2"/>
  <c r="B10" i="2"/>
  <c r="A10" i="2"/>
  <c r="E10" i="2" s="1"/>
  <c r="B9" i="2"/>
  <c r="A9" i="2"/>
  <c r="E9" i="2" s="1"/>
  <c r="B6" i="2"/>
  <c r="E5" i="2"/>
  <c r="B109" i="2" l="1"/>
  <c r="E22" i="2"/>
  <c r="E21" i="2"/>
  <c r="B78" i="2"/>
  <c r="B91" i="2"/>
  <c r="B104" i="2"/>
  <c r="B40" i="2"/>
  <c r="B17" i="2"/>
  <c r="D17" i="2" s="1"/>
  <c r="B65" i="2"/>
  <c r="B33" i="2"/>
  <c r="B46" i="2"/>
  <c r="B59" i="2"/>
  <c r="B72" i="2"/>
  <c r="B25" i="2"/>
  <c r="B97" i="2"/>
  <c r="D9" i="2"/>
  <c r="B18" i="2"/>
  <c r="B26" i="2"/>
  <c r="B34" i="2"/>
  <c r="B47" i="2"/>
  <c r="B53" i="2"/>
  <c r="B60" i="2"/>
  <c r="B66" i="2"/>
  <c r="B79" i="2"/>
  <c r="B85" i="2"/>
  <c r="B92" i="2"/>
  <c r="B98" i="2"/>
  <c r="E17" i="2"/>
  <c r="B11" i="2"/>
  <c r="B19" i="2"/>
  <c r="D19" i="2" s="1"/>
  <c r="B27" i="2"/>
  <c r="B35" i="2"/>
  <c r="B41" i="2"/>
  <c r="B48" i="2"/>
  <c r="B54" i="2"/>
  <c r="B67" i="2"/>
  <c r="B73" i="2"/>
  <c r="B80" i="2"/>
  <c r="B86" i="2"/>
  <c r="B99" i="2"/>
  <c r="B105" i="2"/>
  <c r="D10" i="2"/>
  <c r="D18" i="2"/>
  <c r="B12" i="2"/>
  <c r="D12" i="2" s="1"/>
  <c r="B20" i="2"/>
  <c r="D20" i="2" s="1"/>
  <c r="B28" i="2"/>
  <c r="B36" i="2"/>
  <c r="B42" i="2"/>
  <c r="B55" i="2"/>
  <c r="B61" i="2"/>
  <c r="B68" i="2"/>
  <c r="B74" i="2"/>
  <c r="B87" i="2"/>
  <c r="B93" i="2"/>
  <c r="B100" i="2"/>
  <c r="B106" i="2"/>
  <c r="E18" i="2"/>
  <c r="B13" i="2"/>
  <c r="D13" i="2" s="1"/>
  <c r="B21" i="2"/>
  <c r="D21" i="2" s="1"/>
  <c r="B29" i="2"/>
  <c r="B43" i="2"/>
  <c r="B49" i="2"/>
  <c r="B56" i="2"/>
  <c r="B62" i="2"/>
  <c r="B75" i="2"/>
  <c r="B81" i="2"/>
  <c r="B88" i="2"/>
  <c r="B94" i="2"/>
  <c r="B107" i="2"/>
  <c r="D11" i="2"/>
  <c r="B14" i="2"/>
  <c r="D14" i="2" s="1"/>
  <c r="B22" i="2"/>
  <c r="D22" i="2" s="1"/>
  <c r="B30" i="2"/>
  <c r="B37" i="2"/>
  <c r="B44" i="2"/>
  <c r="B50" i="2"/>
  <c r="B63" i="2"/>
  <c r="B69" i="2"/>
  <c r="B76" i="2"/>
  <c r="B82" i="2"/>
  <c r="B95" i="2"/>
  <c r="B101" i="2"/>
  <c r="B108" i="2"/>
  <c r="E11" i="2"/>
  <c r="E19" i="2"/>
  <c r="B15" i="2"/>
  <c r="D15" i="2" s="1"/>
  <c r="B23" i="2"/>
  <c r="B31" i="2"/>
  <c r="B38" i="2"/>
  <c r="B51" i="2"/>
  <c r="B57" i="2"/>
  <c r="B64" i="2"/>
  <c r="B70" i="2"/>
  <c r="B83" i="2"/>
  <c r="B89" i="2"/>
  <c r="B96" i="2"/>
  <c r="B102" i="2"/>
  <c r="B16" i="2"/>
  <c r="D16" i="2" s="1"/>
  <c r="B24" i="2"/>
  <c r="B32" i="2"/>
  <c r="B39" i="2"/>
  <c r="B45" i="2"/>
  <c r="B52" i="2"/>
  <c r="B58" i="2"/>
  <c r="B71" i="2"/>
  <c r="B77" i="2"/>
  <c r="B84" i="2"/>
  <c r="B90" i="2"/>
  <c r="B103" i="2"/>
  <c r="E12" i="2"/>
  <c r="E16" i="2"/>
  <c r="E2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365822E9-D531-4F8A-A5D3-2984B247C81C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<sst xmlns="http://schemas.openxmlformats.org/spreadsheetml/2006/main" count="21" uniqueCount="21">
  <si>
    <t>認知件数</t>
    <rPh sb="0" eb="2">
      <t>ニンチ</t>
    </rPh>
    <rPh sb="2" eb="4">
      <t>ケンスウ</t>
    </rPh>
    <phoneticPr fontId="2"/>
  </si>
  <si>
    <t>被害者数</t>
    <rPh sb="0" eb="3">
      <t>ヒガイシャ</t>
    </rPh>
    <rPh sb="3" eb="4">
      <t>スウ</t>
    </rPh>
    <phoneticPr fontId="2"/>
  </si>
  <si>
    <t>認知件数(うち女性)</t>
    <rPh sb="0" eb="2">
      <t>ニンチ</t>
    </rPh>
    <rPh sb="2" eb="4">
      <t>ケンスウ</t>
    </rPh>
    <rPh sb="7" eb="9">
      <t>ジョセイ</t>
    </rPh>
    <phoneticPr fontId="2"/>
  </si>
  <si>
    <t>認知件数(うち子供)</t>
    <rPh sb="0" eb="2">
      <t>ニンチ</t>
    </rPh>
    <rPh sb="2" eb="4">
      <t>ケンスウ</t>
    </rPh>
    <rPh sb="7" eb="9">
      <t>コドモ</t>
    </rPh>
    <phoneticPr fontId="2"/>
  </si>
  <si>
    <t>被害者数(うち女性)</t>
    <rPh sb="0" eb="3">
      <t>ヒガイシャ</t>
    </rPh>
    <rPh sb="3" eb="4">
      <t>スウ</t>
    </rPh>
    <rPh sb="7" eb="9">
      <t>ジョセイ</t>
    </rPh>
    <phoneticPr fontId="2"/>
  </si>
  <si>
    <t>被害者数(うち子供)</t>
    <rPh sb="0" eb="3">
      <t>ヒガイシャ</t>
    </rPh>
    <rPh sb="3" eb="4">
      <t>スウ</t>
    </rPh>
    <rPh sb="7" eb="9">
      <t>コドモ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</si>
  <si>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</si>
  <si>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</si>
  <si>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</si>
  <si>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</si>
  <si>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</si>
  <si>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</si>
  <si>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</si>
  <si>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</si>
  <si>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</si>
  <si>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</si>
  <si>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</si>
  <si>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</si>
  <si>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子供及び女性への声掛け事案の認知件数と被害者数（資料：県警察本部）(単位：件、人）</t>
    <rPh sb="24" eb="26">
      <t>シリョウ</t>
    </rPh>
    <rPh sb="27" eb="32">
      <t>ケンケイサツホンブ</t>
    </rPh>
    <rPh sb="34" eb="36">
      <t>タンイ</t>
    </rPh>
    <rPh sb="37" eb="38">
      <t>ケン</t>
    </rPh>
    <rPh sb="39" eb="40">
      <t>ニン</t>
    </rPh>
    <phoneticPr fontId="2"/>
  </si>
  <si>
    <t>※子供＝18歳以下、女性＝19歳以上</t>
    <phoneticPr fontId="2"/>
  </si>
  <si>
    <t>https://www.police.pref.aomori.jp/seianbu/jinan/kojyo_koekakeinfo.html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</si>
</sst>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2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6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6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right"/>
    </xf>
    <xf numFmtId="0" fontId="9" fillId="0" borderId="0" xfId="2" applyAlignment="1">
      <alignment horizontal="left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5050"/>
      <color rgb="FFFF99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子供及び女性への声掛け事案の認知件数と被害者数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3.8958704117717395E-2"/>
          <c:y val="9.0833994407616234E-2"/>
          <c:w val="0.91149096065956747"/>
          <c:h val="0.73097353556469857"/>
        </c:manualLayout>
      </c:layout>
      <c:barChart>
        <c:barDir val="col"/>
        <c:grouping val="stacked"/>
        <c:varyColors val="0"/>
        <c:ser>
          <c:idx val="1"/>
          <c:order val="0"/>
          <c:tx>
            <c:v>認知件数(女性)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[0]!認知件数女性</c:f>
              <c:numCache>
                <c:formatCode>General</c:formatCode>
                <c:ptCount val="10"/>
                <c:pt idx="0">
                  <c:v>59</c:v>
                </c:pt>
                <c:pt idx="1">
                  <c:v>58</c:v>
                </c:pt>
                <c:pt idx="2">
                  <c:v>65</c:v>
                </c:pt>
                <c:pt idx="3">
                  <c:v>96</c:v>
                </c:pt>
                <c:pt idx="4">
                  <c:v>110</c:v>
                </c:pt>
                <c:pt idx="5">
                  <c:v>98</c:v>
                </c:pt>
                <c:pt idx="6">
                  <c:v>97</c:v>
                </c:pt>
                <c:pt idx="7">
                  <c:v>210</c:v>
                </c:pt>
                <c:pt idx="8">
                  <c:v>172</c:v>
                </c:pt>
                <c:pt idx="9">
                  <c:v>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8F-462B-A402-C3480EE69241}"/>
            </c:ext>
          </c:extLst>
        </c:ser>
        <c:ser>
          <c:idx val="2"/>
          <c:order val="1"/>
          <c:tx>
            <c:v>認知件数(子供)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[0]!認知件数子供</c:f>
              <c:numCache>
                <c:formatCode>General</c:formatCode>
                <c:ptCount val="10"/>
                <c:pt idx="0">
                  <c:v>258</c:v>
                </c:pt>
                <c:pt idx="1">
                  <c:v>227</c:v>
                </c:pt>
                <c:pt idx="2">
                  <c:v>318</c:v>
                </c:pt>
                <c:pt idx="3">
                  <c:v>391</c:v>
                </c:pt>
                <c:pt idx="4">
                  <c:v>354</c:v>
                </c:pt>
                <c:pt idx="5">
                  <c:v>292</c:v>
                </c:pt>
                <c:pt idx="6">
                  <c:v>334</c:v>
                </c:pt>
                <c:pt idx="7">
                  <c:v>328</c:v>
                </c:pt>
                <c:pt idx="8">
                  <c:v>310</c:v>
                </c:pt>
                <c:pt idx="9">
                  <c:v>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8F-462B-A402-C3480EE69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852402912"/>
        <c:axId val="852403568"/>
      </c:barChart>
      <c:lineChart>
        <c:grouping val="standard"/>
        <c:varyColors val="0"/>
        <c:ser>
          <c:idx val="4"/>
          <c:order val="2"/>
          <c:tx>
            <c:v>被害者数(女性)</c:v>
          </c:tx>
          <c:spPr>
            <a:ln w="28575" cap="rnd">
              <a:solidFill>
                <a:srgbClr val="FF5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5050"/>
              </a:solidFill>
              <a:ln w="9525">
                <a:solidFill>
                  <a:srgbClr val="FF505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[0]!被害者数女性</c:f>
              <c:numCache>
                <c:formatCode>General</c:formatCode>
                <c:ptCount val="10"/>
                <c:pt idx="0">
                  <c:v>62</c:v>
                </c:pt>
                <c:pt idx="1">
                  <c:v>61</c:v>
                </c:pt>
                <c:pt idx="2">
                  <c:v>66</c:v>
                </c:pt>
                <c:pt idx="3">
                  <c:v>103</c:v>
                </c:pt>
                <c:pt idx="4">
                  <c:v>107</c:v>
                </c:pt>
                <c:pt idx="5">
                  <c:v>103</c:v>
                </c:pt>
                <c:pt idx="6">
                  <c:v>109</c:v>
                </c:pt>
                <c:pt idx="7">
                  <c:v>223</c:v>
                </c:pt>
                <c:pt idx="8">
                  <c:v>178</c:v>
                </c:pt>
                <c:pt idx="9">
                  <c:v>174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8F-462B-A402-C3480EE69241}"/>
            </c:ext>
          </c:extLst>
        </c:ser>
        <c:ser>
          <c:idx val="5"/>
          <c:order val="3"/>
          <c:tx>
            <c:v>被害者数(子供)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[0]!被害者数子供</c:f>
              <c:numCache>
                <c:formatCode>General</c:formatCode>
                <c:ptCount val="10"/>
                <c:pt idx="0">
                  <c:v>383</c:v>
                </c:pt>
                <c:pt idx="1">
                  <c:v>320</c:v>
                </c:pt>
                <c:pt idx="2">
                  <c:v>475</c:v>
                </c:pt>
                <c:pt idx="3">
                  <c:v>605</c:v>
                </c:pt>
                <c:pt idx="4">
                  <c:v>516</c:v>
                </c:pt>
                <c:pt idx="5">
                  <c:v>465</c:v>
                </c:pt>
                <c:pt idx="6">
                  <c:v>559</c:v>
                </c:pt>
                <c:pt idx="7">
                  <c:v>479</c:v>
                </c:pt>
                <c:pt idx="8">
                  <c:v>428</c:v>
                </c:pt>
                <c:pt idx="9">
                  <c:v>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8F-462B-A402-C3480EE69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2402912"/>
        <c:axId val="852403568"/>
      </c:lineChart>
      <c:catAx>
        <c:axId val="85240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52403568"/>
        <c:crosses val="autoZero"/>
        <c:auto val="1"/>
        <c:lblAlgn val="ctr"/>
        <c:lblOffset val="100"/>
        <c:noMultiLvlLbl val="0"/>
      </c:catAx>
      <c:valAx>
        <c:axId val="852403568"/>
        <c:scaling>
          <c:orientation val="minMax"/>
          <c:max val="7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5240291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1084858915342313"/>
          <c:y val="9.2928544616982078E-2"/>
          <c:w val="0.43364752676917961"/>
          <c:h val="0.1022301399395330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B203B8F-049C-415B-BB02-606720E3056E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AF9F81D-E3D4-449F-8AAF-2BC2A9324B6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0.04979</cdr:x>
      <cdr:y>0.89325</cdr:y>
    </cdr:from>
    <cdr:to>
      <cdr:x>0.4534</cdr:x>
      <cdr:y>0.99914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D6D732D-F1EA-4818-8285-9E06943DD993}"/>
            </a:ext>
          </a:extLst>
        </cdr:cNvPr>
        <cdr:cNvSpPr txBox="1"/>
      </cdr:nvSpPr>
      <cdr:spPr>
        <a:xfrm xmlns:a="http://schemas.openxmlformats.org/drawingml/2006/main">
          <a:off x="462683" y="5416199"/>
          <a:ext cx="3750628" cy="6420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子供＝</a:t>
          </a:r>
          <a:r>
            <a:rPr lang="en-US" altLang="ja-JP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18</a:t>
          </a:r>
          <a:r>
            <a:rPr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歳未満の男女、女性＝</a:t>
          </a:r>
          <a:r>
            <a:rPr lang="en-US" altLang="ja-JP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19</a:t>
          </a:r>
          <a:r>
            <a:rPr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歳以上</a:t>
          </a:r>
          <a:endParaRPr lang="en-US" altLang="ja-JP" sz="14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r>
            <a:rPr lang="en-US" altLang="ja-JP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※2024</a:t>
          </a:r>
          <a:r>
            <a:rPr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年は暫定値</a:t>
          </a:r>
        </a:p>
      </cdr:txBody>
    </cdr:sp>
  </cdr:relSizeAnchor>
  <cdr:relSizeAnchor xmlns:cdr="http://schemas.openxmlformats.org/drawingml/2006/chartDrawing">
    <cdr:from>
      <cdr:x>0.02267</cdr:x>
      <cdr:y>0.02439</cdr:y>
    </cdr:from>
    <cdr:to>
      <cdr:x>0.15293</cdr:x>
      <cdr:y>0.09193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ED67816B-F891-4979-B268-721714E62E28}"/>
            </a:ext>
          </a:extLst>
        </cdr:cNvPr>
        <cdr:cNvSpPr txBox="1"/>
      </cdr:nvSpPr>
      <cdr:spPr>
        <a:xfrm xmlns:a="http://schemas.openxmlformats.org/drawingml/2006/main">
          <a:off x="210882" y="148138"/>
          <a:ext cx="1211683" cy="4102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（件、人）</a:t>
          </a:r>
        </a:p>
      </cdr:txBody>
    </cdr:sp>
  </cdr:relSizeAnchor>
  <cdr:relSizeAnchor xmlns:cdr="http://schemas.openxmlformats.org/drawingml/2006/chartDrawing">
    <cdr:from>
      <cdr:x>0.89503</cdr:x>
      <cdr:y>0.85321</cdr:y>
    </cdr:from>
    <cdr:to>
      <cdr:x>0.99335</cdr:x>
      <cdr:y>0.92075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BF9927B-5975-40A2-BC0E-73907DA953B4}"/>
            </a:ext>
          </a:extLst>
        </cdr:cNvPr>
        <cdr:cNvSpPr txBox="1"/>
      </cdr:nvSpPr>
      <cdr:spPr>
        <a:xfrm xmlns:a="http://schemas.openxmlformats.org/drawingml/2006/main">
          <a:off x="8325882" y="5182171"/>
          <a:ext cx="914606" cy="4102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0.7724</cdr:x>
      <cdr:y>0.92896</cdr:y>
    </cdr:from>
    <cdr:to>
      <cdr:x>1</cdr:x>
      <cdr:y>0.98778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FC554D4E-6060-412D-A4DB-ECD25D3C6D2E}"/>
            </a:ext>
          </a:extLst>
        </cdr:cNvPr>
        <cdr:cNvSpPr txBox="1"/>
      </cdr:nvSpPr>
      <cdr:spPr>
        <a:xfrm xmlns:a="http://schemas.openxmlformats.org/drawingml/2006/main">
          <a:off x="7185126" y="5642256"/>
          <a:ext cx="2117212" cy="35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資料：県警察本部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police.pref.aomori.jp/seianbu/jinan/kojyo_koekakeinfo.html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F1859-6F7E-4415-9F35-D1EF7A6A1460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6" style="4" customWidth="1"/>
    <col min="3" max="3" width="9.453125" bestFit="1" customWidth="1"/>
    <col min="4" max="4" width="11.453125" customWidth="1"/>
    <col min="5" max="11" width="9.08984375" bestFit="1" customWidth="1"/>
  </cols>
  <sheetData>
    <row r="1" spans="1:18">
      <c r="A1" s="3" t="s">
        <v>6</v>
      </c>
      <c r="C1" s="1" t="s">
        <v>7</v>
      </c>
      <c r="D1" s="5"/>
      <c r="E1" s="5"/>
      <c r="F1" s="5"/>
      <c r="G1" s="5"/>
      <c r="H1" s="5"/>
      <c r="I1" s="6"/>
      <c r="J1" s="23" t="s">
        <v>20</v>
      </c>
      <c r="K1" s="7"/>
      <c r="L1" s="7"/>
      <c r="M1" s="7"/>
      <c r="N1" s="7"/>
      <c r="O1" s="7"/>
      <c r="P1" s="7"/>
      <c r="Q1" s="7"/>
      <c r="R1" s="7"/>
    </row>
    <row r="2" spans="1:18">
      <c r="A2" s="3" t="s">
        <v>8</v>
      </c>
      <c r="C2" s="8" t="s">
        <v>9</v>
      </c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10</v>
      </c>
      <c r="C3" s="8" t="s">
        <v>17</v>
      </c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11</v>
      </c>
      <c r="I4" s="9"/>
      <c r="J4" s="12"/>
      <c r="K4" s="12"/>
      <c r="L4" s="12"/>
      <c r="M4" s="12"/>
      <c r="N4" s="12"/>
      <c r="O4" s="12"/>
    </row>
    <row r="5" spans="1:18" ht="21" customHeight="1">
      <c r="C5" s="14">
        <v>42005</v>
      </c>
      <c r="D5" s="15" t="s">
        <v>12</v>
      </c>
      <c r="E5" s="16">
        <f>MAX($C$9:$C$109)</f>
        <v>45292</v>
      </c>
      <c r="F5" s="15" t="s">
        <v>13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10</v>
      </c>
    </row>
    <row r="7" spans="1:18">
      <c r="A7" s="18"/>
      <c r="C7" t="s">
        <v>18</v>
      </c>
      <c r="K7" t="s">
        <v>19</v>
      </c>
    </row>
    <row r="8" spans="1:18" s="20" customFormat="1" ht="26">
      <c r="A8" s="19"/>
      <c r="B8" s="19"/>
      <c r="C8" t="s">
        <v>14</v>
      </c>
      <c r="D8" s="20" t="s">
        <v>15</v>
      </c>
      <c r="E8" s="20" t="s">
        <v>16</v>
      </c>
      <c r="F8" s="20" t="s">
        <v>0</v>
      </c>
      <c r="G8" s="20" t="s">
        <v>2</v>
      </c>
      <c r="H8" s="20" t="s">
        <v>3</v>
      </c>
      <c r="I8" s="20" t="s">
        <v>1</v>
      </c>
      <c r="J8" s="20" t="s">
        <v>4</v>
      </c>
      <c r="K8" s="20" t="s">
        <v>5</v>
      </c>
    </row>
    <row r="9" spans="1:18">
      <c r="A9" s="2" t="str">
        <f>IF(C9=EDATE($C$5,0),1,"")</f>
        <v/>
      </c>
      <c r="B9" s="2" t="str">
        <f>IF(C9=EDATE($C$5,0),1,"")</f>
        <v/>
      </c>
      <c r="C9" s="21">
        <v>40544</v>
      </c>
      <c r="D9" s="22" t="str">
        <f t="shared" ref="D9:D20" si="0">IF(OR(A9=1,B9=1,A9),TEXT(C9,"ge"),TEXT(C9," "))</f>
        <v xml:space="preserve"> </v>
      </c>
      <c r="E9" s="22" t="str">
        <f t="shared" ref="E9:E20" si="1">IF(OR(A9=1,A9),TEXT(C9,"yyyy"),TEXT(C9,"yy"))</f>
        <v>11</v>
      </c>
      <c r="F9">
        <v>154</v>
      </c>
      <c r="G9">
        <v>18</v>
      </c>
      <c r="H9">
        <v>136</v>
      </c>
      <c r="I9">
        <v>237</v>
      </c>
      <c r="J9">
        <v>19</v>
      </c>
      <c r="K9">
        <v>218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1">
        <v>40909</v>
      </c>
      <c r="D10" s="22" t="str">
        <f t="shared" si="0"/>
        <v xml:space="preserve"> </v>
      </c>
      <c r="E10" s="22" t="str">
        <f t="shared" si="1"/>
        <v>12</v>
      </c>
      <c r="F10">
        <v>258</v>
      </c>
      <c r="G10">
        <v>27</v>
      </c>
      <c r="H10">
        <v>231</v>
      </c>
      <c r="I10">
        <v>371</v>
      </c>
      <c r="J10">
        <v>29</v>
      </c>
      <c r="K10">
        <v>342</v>
      </c>
    </row>
    <row r="11" spans="1:18">
      <c r="A11" s="2" t="str">
        <f t="shared" si="2"/>
        <v/>
      </c>
      <c r="B11" s="2" t="str">
        <f>IF(OR(A11=1,C11=$E$5),1,"")</f>
        <v/>
      </c>
      <c r="C11" s="21">
        <v>41275</v>
      </c>
      <c r="D11" s="22" t="str">
        <f t="shared" si="0"/>
        <v xml:space="preserve"> </v>
      </c>
      <c r="E11" s="22" t="str">
        <f t="shared" si="1"/>
        <v>13</v>
      </c>
      <c r="F11">
        <v>243</v>
      </c>
      <c r="G11">
        <v>32</v>
      </c>
      <c r="H11">
        <v>211</v>
      </c>
      <c r="I11">
        <v>313</v>
      </c>
      <c r="J11">
        <v>33</v>
      </c>
      <c r="K11">
        <v>280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1">
        <v>41640</v>
      </c>
      <c r="D12" s="22" t="str">
        <f t="shared" si="0"/>
        <v xml:space="preserve"> </v>
      </c>
      <c r="E12" s="22" t="str">
        <f t="shared" si="1"/>
        <v>14</v>
      </c>
      <c r="F12">
        <v>258</v>
      </c>
      <c r="G12">
        <v>30</v>
      </c>
      <c r="H12">
        <v>228</v>
      </c>
      <c r="I12">
        <v>380</v>
      </c>
      <c r="J12">
        <v>30</v>
      </c>
      <c r="K12">
        <v>350</v>
      </c>
    </row>
    <row r="13" spans="1:18">
      <c r="A13" s="2">
        <f t="shared" si="2"/>
        <v>1</v>
      </c>
      <c r="B13" s="2">
        <f t="shared" si="3"/>
        <v>1</v>
      </c>
      <c r="C13" s="21">
        <v>42005</v>
      </c>
      <c r="D13" s="22" t="str">
        <f t="shared" si="0"/>
        <v>H27</v>
      </c>
      <c r="E13" s="22" t="str">
        <f t="shared" si="1"/>
        <v>2015</v>
      </c>
      <c r="F13">
        <v>317</v>
      </c>
      <c r="G13">
        <v>59</v>
      </c>
      <c r="H13">
        <v>258</v>
      </c>
      <c r="I13">
        <v>445</v>
      </c>
      <c r="J13">
        <v>62</v>
      </c>
      <c r="K13">
        <v>383</v>
      </c>
    </row>
    <row r="14" spans="1:18">
      <c r="A14" s="2" t="str">
        <f t="shared" si="2"/>
        <v/>
      </c>
      <c r="B14" s="2" t="str">
        <f t="shared" si="3"/>
        <v/>
      </c>
      <c r="C14" s="21">
        <v>42370</v>
      </c>
      <c r="D14" s="22" t="str">
        <f t="shared" si="0"/>
        <v xml:space="preserve"> </v>
      </c>
      <c r="E14" s="22" t="str">
        <f t="shared" si="1"/>
        <v>16</v>
      </c>
      <c r="F14">
        <v>285</v>
      </c>
      <c r="G14">
        <v>58</v>
      </c>
      <c r="H14">
        <v>227</v>
      </c>
      <c r="I14">
        <v>381</v>
      </c>
      <c r="J14">
        <v>61</v>
      </c>
      <c r="K14">
        <v>320</v>
      </c>
    </row>
    <row r="15" spans="1:18">
      <c r="A15" s="2" t="str">
        <f t="shared" si="2"/>
        <v/>
      </c>
      <c r="B15" s="2" t="str">
        <f t="shared" si="3"/>
        <v/>
      </c>
      <c r="C15" s="21">
        <v>42736</v>
      </c>
      <c r="D15" s="22" t="str">
        <f t="shared" si="0"/>
        <v xml:space="preserve"> </v>
      </c>
      <c r="E15" s="22" t="str">
        <f t="shared" si="1"/>
        <v>17</v>
      </c>
      <c r="F15">
        <v>383</v>
      </c>
      <c r="G15">
        <v>65</v>
      </c>
      <c r="H15">
        <v>318</v>
      </c>
      <c r="I15">
        <v>541</v>
      </c>
      <c r="J15">
        <v>66</v>
      </c>
      <c r="K15">
        <v>475</v>
      </c>
    </row>
    <row r="16" spans="1:18">
      <c r="A16" s="2" t="str">
        <f t="shared" si="2"/>
        <v/>
      </c>
      <c r="B16" s="2" t="str">
        <f t="shared" si="3"/>
        <v/>
      </c>
      <c r="C16" s="21">
        <v>43101</v>
      </c>
      <c r="D16" s="22" t="str">
        <f t="shared" si="0"/>
        <v xml:space="preserve"> </v>
      </c>
      <c r="E16" s="22" t="str">
        <f t="shared" si="1"/>
        <v>18</v>
      </c>
      <c r="F16">
        <v>487</v>
      </c>
      <c r="G16">
        <v>96</v>
      </c>
      <c r="H16">
        <v>391</v>
      </c>
      <c r="I16">
        <v>708</v>
      </c>
      <c r="J16">
        <v>103</v>
      </c>
      <c r="K16">
        <v>605</v>
      </c>
    </row>
    <row r="17" spans="1:11">
      <c r="A17" s="2" t="str">
        <f t="shared" si="2"/>
        <v/>
      </c>
      <c r="B17" s="2" t="str">
        <f t="shared" si="3"/>
        <v/>
      </c>
      <c r="C17" s="21">
        <v>43466</v>
      </c>
      <c r="D17" s="22" t="str">
        <f t="shared" si="0"/>
        <v xml:space="preserve"> </v>
      </c>
      <c r="E17" s="22" t="str">
        <f t="shared" si="1"/>
        <v>19</v>
      </c>
      <c r="F17">
        <v>464</v>
      </c>
      <c r="G17">
        <v>110</v>
      </c>
      <c r="H17">
        <v>354</v>
      </c>
      <c r="I17">
        <v>623</v>
      </c>
      <c r="J17">
        <v>107</v>
      </c>
      <c r="K17">
        <v>516</v>
      </c>
    </row>
    <row r="18" spans="1:11">
      <c r="A18" s="2" t="str">
        <f t="shared" si="2"/>
        <v/>
      </c>
      <c r="B18" s="2" t="str">
        <f t="shared" si="3"/>
        <v/>
      </c>
      <c r="C18" s="21">
        <v>43831</v>
      </c>
      <c r="D18" s="22" t="str">
        <f t="shared" si="0"/>
        <v xml:space="preserve"> </v>
      </c>
      <c r="E18" s="22" t="str">
        <f t="shared" si="1"/>
        <v>20</v>
      </c>
      <c r="F18">
        <v>390</v>
      </c>
      <c r="G18">
        <v>98</v>
      </c>
      <c r="H18">
        <v>292</v>
      </c>
      <c r="I18">
        <v>563</v>
      </c>
      <c r="J18">
        <v>103</v>
      </c>
      <c r="K18">
        <v>465</v>
      </c>
    </row>
    <row r="19" spans="1:11">
      <c r="A19" s="2" t="str">
        <f t="shared" si="2"/>
        <v/>
      </c>
      <c r="B19" s="2" t="str">
        <f t="shared" si="3"/>
        <v/>
      </c>
      <c r="C19" s="21">
        <v>44197</v>
      </c>
      <c r="D19" s="22" t="str">
        <f t="shared" si="0"/>
        <v xml:space="preserve"> </v>
      </c>
      <c r="E19" s="22" t="str">
        <f t="shared" si="1"/>
        <v>21</v>
      </c>
      <c r="F19">
        <v>431</v>
      </c>
      <c r="G19">
        <v>97</v>
      </c>
      <c r="H19">
        <v>334</v>
      </c>
      <c r="I19">
        <v>668</v>
      </c>
      <c r="J19">
        <v>109</v>
      </c>
      <c r="K19">
        <v>559</v>
      </c>
    </row>
    <row r="20" spans="1:11">
      <c r="A20" s="2" t="str">
        <f t="shared" si="2"/>
        <v/>
      </c>
      <c r="B20" s="2" t="str">
        <f t="shared" si="3"/>
        <v/>
      </c>
      <c r="C20" s="21">
        <v>44562</v>
      </c>
      <c r="D20" s="22" t="str">
        <f t="shared" si="0"/>
        <v xml:space="preserve"> </v>
      </c>
      <c r="E20" s="22" t="str">
        <f t="shared" si="1"/>
        <v>22</v>
      </c>
      <c r="F20">
        <f>G20+H20</f>
        <v>538</v>
      </c>
      <c r="G20">
        <v>210</v>
      </c>
      <c r="H20">
        <v>328</v>
      </c>
      <c r="I20">
        <f>J20+K20</f>
        <v>702</v>
      </c>
      <c r="J20">
        <v>223</v>
      </c>
      <c r="K20">
        <v>479</v>
      </c>
    </row>
    <row r="21" spans="1:11">
      <c r="A21" s="2" t="str">
        <f t="shared" si="2"/>
        <v/>
      </c>
      <c r="B21" s="2" t="str">
        <f t="shared" si="3"/>
        <v/>
      </c>
      <c r="C21" s="21">
        <v>44927</v>
      </c>
      <c r="D21" s="22" t="str">
        <f t="shared" ref="D21:D22" si="4">IF(OR(A21=1,B21=1,A21),TEXT(C21,"ge"),TEXT(C21," "))</f>
        <v xml:space="preserve"> </v>
      </c>
      <c r="E21" s="22" t="str">
        <f t="shared" ref="E21:E22" si="5">IF(OR(A21=1,A21),TEXT(C21,"yyyy"),TEXT(C21,"yy"))</f>
        <v>23</v>
      </c>
      <c r="F21">
        <f>G21+H21</f>
        <v>482</v>
      </c>
      <c r="G21">
        <v>172</v>
      </c>
      <c r="H21">
        <v>310</v>
      </c>
      <c r="I21">
        <f>J21+K21</f>
        <v>606</v>
      </c>
      <c r="J21">
        <v>178</v>
      </c>
      <c r="K21">
        <v>428</v>
      </c>
    </row>
    <row r="22" spans="1:11">
      <c r="A22" s="2" t="str">
        <f t="shared" si="2"/>
        <v/>
      </c>
      <c r="B22" s="2">
        <f t="shared" si="3"/>
        <v>1</v>
      </c>
      <c r="C22" s="21">
        <v>45292</v>
      </c>
      <c r="D22" s="22" t="str">
        <f t="shared" si="4"/>
        <v>R6</v>
      </c>
      <c r="E22" s="22" t="str">
        <f t="shared" si="5"/>
        <v>24</v>
      </c>
      <c r="F22">
        <f>G22+H22</f>
        <v>495</v>
      </c>
      <c r="G22">
        <v>161</v>
      </c>
      <c r="H22">
        <v>334</v>
      </c>
      <c r="I22">
        <f>J22+K22</f>
        <v>667</v>
      </c>
      <c r="J22">
        <v>174</v>
      </c>
      <c r="K22">
        <v>493</v>
      </c>
    </row>
    <row r="23" spans="1:11">
      <c r="A23" s="2" t="str">
        <f t="shared" si="2"/>
        <v/>
      </c>
      <c r="B23" s="2" t="str">
        <f t="shared" si="3"/>
        <v/>
      </c>
    </row>
    <row r="24" spans="1:11">
      <c r="A24" s="2" t="str">
        <f t="shared" si="2"/>
        <v/>
      </c>
      <c r="B24" s="2" t="str">
        <f t="shared" si="3"/>
        <v/>
      </c>
    </row>
    <row r="25" spans="1:11">
      <c r="A25" s="2" t="str">
        <f t="shared" si="2"/>
        <v/>
      </c>
      <c r="B25" s="2" t="str">
        <f t="shared" si="3"/>
        <v/>
      </c>
    </row>
    <row r="26" spans="1:11">
      <c r="A26" s="2" t="str">
        <f t="shared" si="2"/>
        <v/>
      </c>
      <c r="B26" s="2" t="str">
        <f t="shared" si="3"/>
        <v/>
      </c>
    </row>
    <row r="27" spans="1:11">
      <c r="A27" s="2" t="str">
        <f t="shared" si="2"/>
        <v/>
      </c>
      <c r="B27" s="2" t="str">
        <f t="shared" si="3"/>
        <v/>
      </c>
    </row>
    <row r="28" spans="1:11">
      <c r="A28" s="2" t="str">
        <f t="shared" si="2"/>
        <v/>
      </c>
      <c r="B28" s="2" t="str">
        <f t="shared" si="3"/>
        <v/>
      </c>
    </row>
    <row r="29" spans="1:11">
      <c r="A29" s="2" t="str">
        <f t="shared" si="2"/>
        <v/>
      </c>
      <c r="B29" s="2" t="str">
        <f t="shared" si="3"/>
        <v/>
      </c>
    </row>
    <row r="30" spans="1:11">
      <c r="A30" s="2" t="str">
        <f t="shared" si="2"/>
        <v/>
      </c>
      <c r="B30" s="2" t="str">
        <f t="shared" si="3"/>
        <v/>
      </c>
    </row>
    <row r="31" spans="1:11">
      <c r="A31" s="2" t="str">
        <f t="shared" si="2"/>
        <v/>
      </c>
      <c r="B31" s="2" t="str">
        <f t="shared" si="3"/>
        <v/>
      </c>
    </row>
    <row r="32" spans="1:11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hyperlinks>
    <hyperlink ref="J1" r:id="rId1" xr:uid="{2E70E512-C9C9-4413-9F26-CD1CB3C0DB9C}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&amp;R&amp;F</oddHead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2023-12-04T04:18:25Z</dcterms:created>
  <dcterms:modified xsi:type="dcterms:W3CDTF">2025-02-14T07:12:21Z</dcterms:modified>
</cp:coreProperties>
</file>