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6_地域社会\(3)事件・事故\"/>
    </mc:Choice>
  </mc:AlternateContent>
  <xr:revisionPtr revIDLastSave="0" documentId="13_ncr:1_{3F9D9EF5-174E-4E0C-B05C-8B8767C6D23D}" xr6:coauthVersionLast="47" xr6:coauthVersionMax="47" xr10:uidLastSave="{00000000-0000-0000-0000-000000000000}"/>
  <bookViews>
    <workbookView xWindow="9510" yWindow="0" windowWidth="9780" windowHeight="11370" xr2:uid="{25E6AB96-B9B3-47A9-9FB1-85AAED75386A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検挙率青森県">OFFSET(データ!$H$9,MATCH(データ!$C$5,データ!$C$9:$C$109,0)-1,0,データ!$B$6,1)</definedName>
    <definedName name="検挙率全国">OFFSET(データ!$G$9,MATCH(データ!$C$5,データ!$C$9:$C$109,0)-1,0,データ!$B$6,1)</definedName>
    <definedName name="認知件数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A15" i="2"/>
  <c r="A14" i="2"/>
  <c r="A13" i="2"/>
  <c r="A12" i="2"/>
  <c r="A11" i="2"/>
  <c r="E11" i="2" s="1"/>
  <c r="B10" i="2"/>
  <c r="A10" i="2"/>
  <c r="D10" i="2" s="1"/>
  <c r="B9" i="2"/>
  <c r="A9" i="2"/>
  <c r="E9" i="2" s="1"/>
  <c r="E10" i="2"/>
  <c r="E5" i="2"/>
  <c r="B109" i="2" s="1"/>
  <c r="E25" i="2" l="1"/>
  <c r="B46" i="2"/>
  <c r="B65" i="2"/>
  <c r="B72" i="2"/>
  <c r="B78" i="2"/>
  <c r="B91" i="2"/>
  <c r="B97" i="2"/>
  <c r="B104" i="2"/>
  <c r="B15" i="2"/>
  <c r="D15" i="2" s="1"/>
  <c r="B21" i="2"/>
  <c r="D21" i="2" s="1"/>
  <c r="B28" i="2"/>
  <c r="B34" i="2"/>
  <c r="B47" i="2"/>
  <c r="B53" i="2"/>
  <c r="B60" i="2"/>
  <c r="B66" i="2"/>
  <c r="B79" i="2"/>
  <c r="B85" i="2"/>
  <c r="B92" i="2"/>
  <c r="B98" i="2"/>
  <c r="B14" i="2"/>
  <c r="D14" i="2" s="1"/>
  <c r="B59" i="2"/>
  <c r="B22" i="2"/>
  <c r="D22" i="2" s="1"/>
  <c r="B35" i="2"/>
  <c r="B41" i="2"/>
  <c r="B48" i="2"/>
  <c r="B73" i="2"/>
  <c r="B80" i="2"/>
  <c r="B86" i="2"/>
  <c r="B105" i="2"/>
  <c r="B23" i="2"/>
  <c r="B29" i="2"/>
  <c r="B36" i="2"/>
  <c r="B42" i="2"/>
  <c r="B55" i="2"/>
  <c r="B61" i="2"/>
  <c r="B68" i="2"/>
  <c r="B74" i="2"/>
  <c r="B87" i="2"/>
  <c r="B93" i="2"/>
  <c r="B100" i="2"/>
  <c r="B106" i="2"/>
  <c r="B24" i="2"/>
  <c r="E24" i="2"/>
  <c r="D24" i="2"/>
  <c r="B30" i="2"/>
  <c r="B43" i="2"/>
  <c r="B49" i="2"/>
  <c r="B56" i="2"/>
  <c r="B62" i="2"/>
  <c r="B75" i="2"/>
  <c r="B81" i="2"/>
  <c r="B88" i="2"/>
  <c r="B94" i="2"/>
  <c r="B107" i="2"/>
  <c r="B27" i="2"/>
  <c r="B40" i="2"/>
  <c r="B16" i="2"/>
  <c r="D16" i="2" s="1"/>
  <c r="B54" i="2"/>
  <c r="B99" i="2"/>
  <c r="B17" i="2"/>
  <c r="D17" i="2" s="1"/>
  <c r="B12" i="2"/>
  <c r="B18" i="2"/>
  <c r="D18" i="2" s="1"/>
  <c r="B31" i="2"/>
  <c r="B37" i="2"/>
  <c r="B44" i="2"/>
  <c r="B50" i="2"/>
  <c r="B63" i="2"/>
  <c r="B69" i="2"/>
  <c r="B76" i="2"/>
  <c r="B82" i="2"/>
  <c r="B95" i="2"/>
  <c r="B101" i="2"/>
  <c r="B108" i="2"/>
  <c r="B19" i="2"/>
  <c r="B25" i="2"/>
  <c r="D25" i="2" s="1"/>
  <c r="B32" i="2"/>
  <c r="B38" i="2"/>
  <c r="B51" i="2"/>
  <c r="B57" i="2"/>
  <c r="B64" i="2"/>
  <c r="B70" i="2"/>
  <c r="B83" i="2"/>
  <c r="B89" i="2"/>
  <c r="B96" i="2"/>
  <c r="B102" i="2"/>
  <c r="B33" i="2"/>
  <c r="B67" i="2"/>
  <c r="B11" i="2"/>
  <c r="B13" i="2"/>
  <c r="D13" i="2" s="1"/>
  <c r="B20" i="2"/>
  <c r="B26" i="2"/>
  <c r="B39" i="2"/>
  <c r="B45" i="2"/>
  <c r="B52" i="2"/>
  <c r="B58" i="2"/>
  <c r="B71" i="2"/>
  <c r="B77" i="2"/>
  <c r="B84" i="2"/>
  <c r="B90" i="2"/>
  <c r="B103" i="2"/>
  <c r="E16" i="2"/>
  <c r="D9" i="2"/>
  <c r="E12" i="2"/>
  <c r="D12" i="2"/>
  <c r="D20" i="2"/>
  <c r="E20" i="2"/>
  <c r="E13" i="2"/>
  <c r="E21" i="2"/>
  <c r="E14" i="2"/>
  <c r="E18" i="2"/>
  <c r="E22" i="2"/>
  <c r="D11" i="2"/>
  <c r="D19" i="2"/>
  <c r="D23" i="2"/>
  <c r="E15" i="2"/>
  <c r="E19" i="2"/>
  <c r="E2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5094341-E48E-4AEB-89F8-AC7E542226D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<sst xmlns="http://schemas.openxmlformats.org/spreadsheetml/2006/main" count="17" uniqueCount="17">
  <si>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検挙率（全国）</t>
    <rPh sb="0" eb="3">
      <t>ケンキョリツ</t>
    </rPh>
    <rPh sb="4" eb="6">
      <t>ゼンコク</t>
    </rPh>
    <phoneticPr fontId="2"/>
  </si>
  <si>
    <t>検挙率（青森県）</t>
    <rPh sb="0" eb="3">
      <t>ケンキョリツ</t>
    </rPh>
    <rPh sb="4" eb="7">
      <t>アオモリケン</t>
    </rPh>
    <phoneticPr fontId="2"/>
  </si>
  <si>
    <t>刑法犯認知件数（青森県）</t>
    <rPh sb="0" eb="3">
      <t>ケイホウハン</t>
    </rPh>
    <rPh sb="3" eb="5">
      <t>ニンチ</t>
    </rPh>
    <rPh sb="5" eb="7">
      <t>ケンスウ</t>
    </rPh>
    <rPh sb="8" eb="11">
      <t>アオモリケン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</si>
  <si>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</si>
  <si>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</si>
  <si>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</si>
  <si>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</si>
  <si>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</si>
  <si>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</si>
  <si>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</si>
  <si>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</si>
  <si>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</si>
  <si>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</si>
  <si>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</si>
  <si>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</si>
  <si>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刑法犯認知件数と検挙率（資料：警察庁、県警察本部）（単位：件、％）</t>
    <rPh sb="15" eb="18">
      <t>ケイサツチョウ</t>
    </rPh>
    <rPh sb="26" eb="28">
      <t>タンイ</t>
    </rPh>
    <rPh sb="29" eb="30">
      <t>ケン</t>
    </rPh>
    <phoneticPr fontId="2"/>
  </si>
  <si>
    <t>https://www.police.pref.aomori.jp/keijibu/soubun/toukei.html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</si>
</sst>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yyyy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9" fillId="0" borderId="0" xfId="2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38" fontId="0" fillId="0" borderId="0" xfId="1" applyFont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刑法犯認知件数</a:t>
            </a:r>
          </a:p>
        </c:rich>
      </c:tx>
      <c:layout>
        <c:manualLayout>
          <c:xMode val="edge"/>
          <c:yMode val="edge"/>
          <c:x val="0.40558130897501748"/>
          <c:y val="3.13226840063108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1939355622611754"/>
          <c:w val="0.85447441287302428"/>
          <c:h val="0.703219284913326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刑法犯認知件数（青森県）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[0]!認知件数</c:f>
              <c:numCache>
                <c:formatCode>#,##0_ </c:formatCode>
                <c:ptCount val="10"/>
                <c:pt idx="0">
                  <c:v>5486</c:v>
                </c:pt>
                <c:pt idx="1">
                  <c:v>5050</c:v>
                </c:pt>
                <c:pt idx="2">
                  <c:v>4608</c:v>
                </c:pt>
                <c:pt idx="3">
                  <c:v>4060</c:v>
                </c:pt>
                <c:pt idx="4">
                  <c:v>3488</c:v>
                </c:pt>
                <c:pt idx="5">
                  <c:v>3409</c:v>
                </c:pt>
                <c:pt idx="6">
                  <c:v>3067</c:v>
                </c:pt>
                <c:pt idx="7">
                  <c:v>3462</c:v>
                </c:pt>
                <c:pt idx="8">
                  <c:v>4815</c:v>
                </c:pt>
                <c:pt idx="9">
                  <c:v>4358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1-4752-B689-238E289FFA0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71737856"/>
        <c:axId val="471734248"/>
      </c:barChart>
      <c:catAx>
        <c:axId val="47173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71734248"/>
        <c:crosses val="autoZero"/>
        <c:auto val="1"/>
        <c:lblAlgn val="ctr"/>
        <c:lblOffset val="100"/>
        <c:noMultiLvlLbl val="0"/>
      </c:catAx>
      <c:valAx>
        <c:axId val="47173424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7173785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2558903-52E9-4366-90A6-8FA53858974D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E085D2F-CD02-45F7-A4CE-29DF4DEC548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0.01997</cdr:x>
      <cdr:y>0.03704</cdr:y>
    </cdr:from>
    <cdr:to>
      <cdr:x>0.16527</cdr:x>
      <cdr:y>0.15904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E5A0C67-DDDE-4281-ACE4-7D49C572E0C0}"/>
            </a:ext>
          </a:extLst>
        </cdr:cNvPr>
        <cdr:cNvSpPr txBox="1"/>
      </cdr:nvSpPr>
      <cdr:spPr>
        <a:xfrm xmlns:a="http://schemas.openxmlformats.org/drawingml/2006/main">
          <a:off x="186035" y="225452"/>
          <a:ext cx="1353603" cy="742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0.87895</cdr:x>
      <cdr:y>0.85374</cdr:y>
    </cdr:from>
    <cdr:to>
      <cdr:x>0.97727</cdr:x>
      <cdr:y>0.92128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271D8C-5A9D-4136-B885-72B6C11CE363}"/>
            </a:ext>
          </a:extLst>
        </cdr:cNvPr>
        <cdr:cNvSpPr txBox="1"/>
      </cdr:nvSpPr>
      <cdr:spPr>
        <a:xfrm xmlns:a="http://schemas.openxmlformats.org/drawingml/2006/main">
          <a:off x="8188216" y="5196477"/>
          <a:ext cx="915941" cy="411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0.65385</cdr:x>
      <cdr:y>0.93246</cdr:y>
    </cdr:from>
    <cdr:to>
      <cdr:x>0.98268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271D8C-5A9D-4136-B885-72B6C11CE363}"/>
            </a:ext>
          </a:extLst>
        </cdr:cNvPr>
        <cdr:cNvSpPr txBox="1"/>
      </cdr:nvSpPr>
      <cdr:spPr>
        <a:xfrm xmlns:a="http://schemas.openxmlformats.org/drawingml/2006/main">
          <a:off x="6091211" y="5675611"/>
          <a:ext cx="3063372" cy="41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資料：警察庁、県警察本部</a:t>
          </a:r>
        </a:p>
      </cdr:txBody>
    </cdr:sp>
  </cdr:relSizeAnchor>
  <cdr:relSizeAnchor xmlns:cdr="http://schemas.openxmlformats.org/drawingml/2006/chartDrawing">
    <cdr:from>
      <cdr:x>0.89441</cdr:x>
      <cdr:y>0.05182</cdr:y>
    </cdr:from>
    <cdr:to>
      <cdr:x>0.95776</cdr:x>
      <cdr:y>0.10911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7B192CF-BF75-42FC-9D6A-F0609F995BCD}"/>
            </a:ext>
          </a:extLst>
        </cdr:cNvPr>
        <cdr:cNvSpPr txBox="1"/>
      </cdr:nvSpPr>
      <cdr:spPr>
        <a:xfrm xmlns:a="http://schemas.openxmlformats.org/drawingml/2006/main">
          <a:off x="8332258" y="315383"/>
          <a:ext cx="590149" cy="348712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lice.pref.aomori.jp/keijibu/soubun/toukei.html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2D432-215D-4DA2-9082-4A04A3454A0B}">
  <dimension ref="A1:R109"/>
  <sheetViews>
    <sheetView tabSelected="1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36328125" customWidth="1"/>
    <col min="5" max="5" width="9.08984375" bestFit="1" customWidth="1"/>
    <col min="6" max="6" width="9.08984375" style="18" bestFit="1" customWidth="1"/>
    <col min="7" max="8" width="9.08984375" style="19" bestFit="1" customWidth="1"/>
  </cols>
  <sheetData>
    <row r="1" spans="1:18">
      <c r="A1" s="3" t="s">
        <v>3</v>
      </c>
      <c r="C1" s="1" t="s">
        <v>4</v>
      </c>
      <c r="D1" s="5"/>
      <c r="E1" s="26"/>
      <c r="F1" s="26"/>
      <c r="G1" s="26"/>
      <c r="H1" s="26"/>
      <c r="I1" s="27"/>
      <c r="J1" s="28" t="s">
        <v>16</v>
      </c>
      <c r="K1" s="6"/>
      <c r="L1" s="6"/>
      <c r="M1" s="6"/>
      <c r="N1" s="6"/>
      <c r="O1" s="6"/>
      <c r="P1" s="6"/>
      <c r="Q1" s="6"/>
      <c r="R1" s="6"/>
    </row>
    <row r="2" spans="1:18">
      <c r="A2" s="3" t="s">
        <v>5</v>
      </c>
      <c r="C2" s="7" t="s">
        <v>6</v>
      </c>
      <c r="E2" s="29"/>
      <c r="F2" s="29"/>
      <c r="G2" s="29"/>
      <c r="H2" s="29"/>
      <c r="I2" s="30"/>
      <c r="J2" s="31"/>
      <c r="K2" s="9"/>
      <c r="L2" s="9"/>
      <c r="M2" s="9"/>
      <c r="N2" s="9"/>
      <c r="O2" s="10"/>
      <c r="Q2" s="10"/>
      <c r="R2" s="10"/>
    </row>
    <row r="3" spans="1:18">
      <c r="A3" s="3" t="s">
        <v>7</v>
      </c>
      <c r="C3" s="7" t="s">
        <v>14</v>
      </c>
      <c r="F3"/>
      <c r="G3"/>
      <c r="H3"/>
      <c r="I3" s="8"/>
      <c r="J3" s="11"/>
      <c r="K3" s="11"/>
      <c r="L3" s="11"/>
      <c r="M3" s="11"/>
      <c r="N3" s="11"/>
      <c r="O3" s="11"/>
    </row>
    <row r="4" spans="1:18">
      <c r="A4" s="3"/>
      <c r="C4" s="12" t="s">
        <v>8</v>
      </c>
      <c r="F4"/>
      <c r="G4"/>
      <c r="H4"/>
      <c r="I4" s="8"/>
      <c r="J4" s="11"/>
      <c r="K4" s="11"/>
      <c r="L4" s="11"/>
      <c r="M4" s="11"/>
      <c r="N4" s="11"/>
      <c r="O4" s="11"/>
    </row>
    <row r="5" spans="1:18" ht="21" customHeight="1">
      <c r="C5" s="13">
        <v>42005</v>
      </c>
      <c r="D5" s="14" t="s">
        <v>9</v>
      </c>
      <c r="E5" s="15">
        <f>MAX($C$11:$C$111)</f>
        <v>45292</v>
      </c>
      <c r="F5" s="14" t="s">
        <v>10</v>
      </c>
      <c r="G5" s="14"/>
      <c r="H5" s="14"/>
      <c r="I5" s="16"/>
      <c r="J5" s="11"/>
      <c r="K5" s="11"/>
      <c r="L5" s="11"/>
      <c r="M5" s="11"/>
      <c r="N5" s="11"/>
      <c r="O5" s="11"/>
    </row>
    <row r="6" spans="1:18">
      <c r="B6" s="4">
        <f>COUNTA(C9:C109)-MATCH(C5,C9:C109,0)+1</f>
        <v>10</v>
      </c>
      <c r="F6"/>
      <c r="G6"/>
      <c r="H6"/>
    </row>
    <row r="7" spans="1:18">
      <c r="A7" s="17"/>
      <c r="C7" t="s">
        <v>15</v>
      </c>
    </row>
    <row r="8" spans="1:18" s="21" customFormat="1" ht="39">
      <c r="A8" s="20"/>
      <c r="B8" s="20"/>
      <c r="C8" t="s">
        <v>11</v>
      </c>
      <c r="D8" s="21" t="s">
        <v>12</v>
      </c>
      <c r="E8" s="21" t="s">
        <v>13</v>
      </c>
      <c r="F8" s="22" t="s">
        <v>2</v>
      </c>
      <c r="G8" s="23" t="s">
        <v>0</v>
      </c>
      <c r="H8" s="23" t="s">
        <v>1</v>
      </c>
    </row>
    <row r="9" spans="1:18">
      <c r="A9" s="2" t="str">
        <f>IF(C9=EDATE($C$5,0),1,"")</f>
        <v/>
      </c>
      <c r="B9" s="2" t="str">
        <f>IF(C9=EDATE($C$5,0),1,"")</f>
        <v/>
      </c>
      <c r="C9" s="24">
        <v>39448</v>
      </c>
      <c r="D9" s="25" t="str">
        <f t="shared" ref="D9:D10" si="0">IF(OR(A9=1,B9=1,A9),TEXT(C9,"ge"),TEXT(C9," "))</f>
        <v xml:space="preserve"> </v>
      </c>
      <c r="E9" s="25" t="str">
        <f t="shared" ref="E9:E10" si="1">IF(OR(A9=1,A9),TEXT(C9,"yyyy"),TEXT(C9,"yy"))</f>
        <v>08</v>
      </c>
      <c r="F9" s="18">
        <v>11015</v>
      </c>
      <c r="G9" s="19">
        <v>31.4</v>
      </c>
      <c r="H9" s="19">
        <v>36.700000000000003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39814</v>
      </c>
      <c r="D10" s="25" t="str">
        <f t="shared" si="0"/>
        <v xml:space="preserve"> </v>
      </c>
      <c r="E10" s="25" t="str">
        <f t="shared" si="1"/>
        <v>09</v>
      </c>
      <c r="F10" s="18">
        <v>9987</v>
      </c>
      <c r="G10" s="19">
        <v>31.8</v>
      </c>
      <c r="H10" s="19">
        <v>40.4</v>
      </c>
    </row>
    <row r="11" spans="1:18">
      <c r="A11" s="2" t="str">
        <f t="shared" si="2"/>
        <v/>
      </c>
      <c r="B11" s="2" t="str">
        <f>IF(OR(A11=1,C11=$E$5),1,"")</f>
        <v/>
      </c>
      <c r="C11" s="24">
        <v>40179</v>
      </c>
      <c r="D11" s="25" t="str">
        <f t="shared" ref="D11:D23" si="3">IF(OR(A11=1,B11=1,A11),TEXT(C11,"ge"),TEXT(C11," "))</f>
        <v xml:space="preserve"> </v>
      </c>
      <c r="E11" s="25" t="str">
        <f t="shared" ref="E11:E23" si="4">IF(OR(A11=1,A11),TEXT(C11,"yyyy"),TEXT(C11,"yy"))</f>
        <v>10</v>
      </c>
      <c r="F11" s="18">
        <v>9943</v>
      </c>
      <c r="G11" s="19">
        <v>31</v>
      </c>
      <c r="H11" s="19">
        <v>39.1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40544</v>
      </c>
      <c r="D12" s="25" t="str">
        <f t="shared" si="3"/>
        <v xml:space="preserve"> </v>
      </c>
      <c r="E12" s="25" t="str">
        <f t="shared" si="4"/>
        <v>11</v>
      </c>
      <c r="F12" s="18">
        <v>8343</v>
      </c>
      <c r="G12" s="19">
        <v>31.2</v>
      </c>
      <c r="H12" s="19">
        <v>43.8</v>
      </c>
    </row>
    <row r="13" spans="1:18">
      <c r="A13" s="2" t="str">
        <f t="shared" si="2"/>
        <v/>
      </c>
      <c r="B13" s="2" t="str">
        <f t="shared" si="5"/>
        <v/>
      </c>
      <c r="C13" s="24">
        <v>40909</v>
      </c>
      <c r="D13" s="25" t="str">
        <f t="shared" si="3"/>
        <v xml:space="preserve"> </v>
      </c>
      <c r="E13" s="25" t="str">
        <f t="shared" si="4"/>
        <v>12</v>
      </c>
      <c r="F13" s="18">
        <v>7424</v>
      </c>
      <c r="G13" s="19">
        <v>31.7</v>
      </c>
      <c r="H13" s="19">
        <v>46</v>
      </c>
    </row>
    <row r="14" spans="1:18">
      <c r="A14" s="2" t="str">
        <f t="shared" si="2"/>
        <v/>
      </c>
      <c r="B14" s="2" t="str">
        <f t="shared" si="5"/>
        <v/>
      </c>
      <c r="C14" s="24">
        <v>41275</v>
      </c>
      <c r="D14" s="25" t="str">
        <f t="shared" si="3"/>
        <v xml:space="preserve"> </v>
      </c>
      <c r="E14" s="25" t="str">
        <f t="shared" si="4"/>
        <v>13</v>
      </c>
      <c r="F14" s="18">
        <v>6515</v>
      </c>
      <c r="G14" s="19">
        <v>29.8</v>
      </c>
      <c r="H14" s="19">
        <v>38.6</v>
      </c>
    </row>
    <row r="15" spans="1:18">
      <c r="A15" s="2" t="str">
        <f t="shared" si="2"/>
        <v/>
      </c>
      <c r="B15" s="2" t="str">
        <f t="shared" si="5"/>
        <v/>
      </c>
      <c r="C15" s="24">
        <v>41640</v>
      </c>
      <c r="D15" s="25" t="str">
        <f t="shared" si="3"/>
        <v xml:space="preserve"> </v>
      </c>
      <c r="E15" s="25" t="str">
        <f t="shared" si="4"/>
        <v>14</v>
      </c>
      <c r="F15" s="18">
        <v>5753</v>
      </c>
      <c r="G15" s="19">
        <v>30.6</v>
      </c>
      <c r="H15" s="19">
        <v>43.5</v>
      </c>
    </row>
    <row r="16" spans="1:18">
      <c r="A16" s="2">
        <f t="shared" si="2"/>
        <v>1</v>
      </c>
      <c r="B16" s="2">
        <f t="shared" si="5"/>
        <v>1</v>
      </c>
      <c r="C16" s="24">
        <v>42005</v>
      </c>
      <c r="D16" s="25" t="str">
        <f t="shared" si="3"/>
        <v>H27</v>
      </c>
      <c r="E16" s="25" t="str">
        <f t="shared" si="4"/>
        <v>2015</v>
      </c>
      <c r="F16" s="18">
        <v>5486</v>
      </c>
      <c r="G16" s="19">
        <v>32.5</v>
      </c>
      <c r="H16" s="19">
        <v>43.6</v>
      </c>
    </row>
    <row r="17" spans="1:8">
      <c r="A17" s="2" t="str">
        <f t="shared" si="2"/>
        <v/>
      </c>
      <c r="B17" s="2" t="str">
        <f t="shared" si="5"/>
        <v/>
      </c>
      <c r="C17" s="24">
        <v>42370</v>
      </c>
      <c r="D17" s="25" t="str">
        <f t="shared" si="3"/>
        <v xml:space="preserve"> </v>
      </c>
      <c r="E17" s="25" t="str">
        <f t="shared" si="4"/>
        <v>16</v>
      </c>
      <c r="F17" s="18">
        <v>5050</v>
      </c>
      <c r="G17" s="19">
        <v>33.799999999999997</v>
      </c>
      <c r="H17" s="19">
        <v>45</v>
      </c>
    </row>
    <row r="18" spans="1:8">
      <c r="A18" s="2" t="str">
        <f t="shared" si="2"/>
        <v/>
      </c>
      <c r="B18" s="2" t="str">
        <f t="shared" si="5"/>
        <v/>
      </c>
      <c r="C18" s="24">
        <v>42736</v>
      </c>
      <c r="D18" s="25" t="str">
        <f t="shared" si="3"/>
        <v xml:space="preserve"> </v>
      </c>
      <c r="E18" s="25" t="str">
        <f t="shared" si="4"/>
        <v>17</v>
      </c>
      <c r="F18" s="18">
        <v>4608</v>
      </c>
      <c r="G18" s="19">
        <v>35.745353765182401</v>
      </c>
      <c r="H18" s="19">
        <v>53.2552083333333</v>
      </c>
    </row>
    <row r="19" spans="1:8">
      <c r="A19" s="2" t="str">
        <f t="shared" si="2"/>
        <v/>
      </c>
      <c r="B19" s="2" t="str">
        <f t="shared" si="5"/>
        <v/>
      </c>
      <c r="C19" s="24">
        <v>43101</v>
      </c>
      <c r="D19" s="25" t="str">
        <f t="shared" si="3"/>
        <v xml:space="preserve"> </v>
      </c>
      <c r="E19" s="25" t="str">
        <f t="shared" si="4"/>
        <v>18</v>
      </c>
      <c r="F19" s="18">
        <v>4060</v>
      </c>
      <c r="G19" s="19">
        <v>37.9</v>
      </c>
      <c r="H19" s="19">
        <v>57.4</v>
      </c>
    </row>
    <row r="20" spans="1:8">
      <c r="A20" s="2" t="str">
        <f t="shared" si="2"/>
        <v/>
      </c>
      <c r="B20" s="2" t="str">
        <f t="shared" si="5"/>
        <v/>
      </c>
      <c r="C20" s="24">
        <v>43466</v>
      </c>
      <c r="D20" s="25" t="str">
        <f t="shared" si="3"/>
        <v xml:space="preserve"> </v>
      </c>
      <c r="E20" s="25" t="str">
        <f t="shared" si="4"/>
        <v>19</v>
      </c>
      <c r="F20" s="18">
        <v>3488</v>
      </c>
      <c r="G20" s="19">
        <v>39.299999999999997</v>
      </c>
      <c r="H20" s="19">
        <v>57</v>
      </c>
    </row>
    <row r="21" spans="1:8">
      <c r="A21" s="2" t="str">
        <f t="shared" si="2"/>
        <v/>
      </c>
      <c r="B21" s="2" t="str">
        <f t="shared" si="5"/>
        <v/>
      </c>
      <c r="C21" s="24">
        <v>43831</v>
      </c>
      <c r="D21" s="25" t="str">
        <f t="shared" si="3"/>
        <v xml:space="preserve"> </v>
      </c>
      <c r="E21" s="25" t="str">
        <f t="shared" si="4"/>
        <v>20</v>
      </c>
      <c r="F21" s="18">
        <v>3409</v>
      </c>
      <c r="G21" s="19">
        <v>45.5</v>
      </c>
      <c r="H21" s="19">
        <v>65</v>
      </c>
    </row>
    <row r="22" spans="1:8">
      <c r="A22" s="2" t="str">
        <f t="shared" si="2"/>
        <v/>
      </c>
      <c r="B22" s="2" t="str">
        <f t="shared" si="5"/>
        <v/>
      </c>
      <c r="C22" s="24">
        <v>44197</v>
      </c>
      <c r="D22" s="25" t="str">
        <f t="shared" si="3"/>
        <v xml:space="preserve"> </v>
      </c>
      <c r="E22" s="25" t="str">
        <f t="shared" si="4"/>
        <v>21</v>
      </c>
      <c r="F22" s="18">
        <v>3067</v>
      </c>
      <c r="G22" s="19">
        <v>46.6</v>
      </c>
      <c r="H22" s="19">
        <v>64.099999999999994</v>
      </c>
    </row>
    <row r="23" spans="1:8">
      <c r="A23" s="2" t="str">
        <f t="shared" si="2"/>
        <v/>
      </c>
      <c r="B23" s="2" t="str">
        <f t="shared" si="5"/>
        <v/>
      </c>
      <c r="C23" s="24">
        <v>44562</v>
      </c>
      <c r="D23" s="25" t="str">
        <f t="shared" si="3"/>
        <v xml:space="preserve"> </v>
      </c>
      <c r="E23" s="25" t="str">
        <f t="shared" si="4"/>
        <v>22</v>
      </c>
      <c r="F23" s="18">
        <v>3462</v>
      </c>
      <c r="G23" s="19">
        <v>41.6</v>
      </c>
      <c r="H23" s="19">
        <v>56.3</v>
      </c>
    </row>
    <row r="24" spans="1:8">
      <c r="A24" s="2" t="str">
        <f t="shared" si="2"/>
        <v/>
      </c>
      <c r="B24" s="2" t="str">
        <f t="shared" si="5"/>
        <v/>
      </c>
      <c r="C24" s="24">
        <v>44927</v>
      </c>
      <c r="D24" s="25" t="str">
        <f t="shared" ref="D24:D25" si="6">IF(OR(A24=1,B24=1,A24),TEXT(C24,"ge"),TEXT(C24," "))</f>
        <v xml:space="preserve"> </v>
      </c>
      <c r="E24" s="25" t="str">
        <f t="shared" ref="E24:E25" si="7">IF(OR(A24=1,A24),TEXT(C24,"yyyy"),TEXT(C24,"yy"))</f>
        <v>23</v>
      </c>
      <c r="F24" s="18">
        <v>4815</v>
      </c>
      <c r="G24" s="19">
        <v>38.299999999999997</v>
      </c>
      <c r="H24" s="19">
        <v>52.9</v>
      </c>
    </row>
    <row r="25" spans="1:8">
      <c r="A25" s="2" t="str">
        <f t="shared" si="2"/>
        <v/>
      </c>
      <c r="B25" s="2">
        <f t="shared" si="5"/>
        <v>1</v>
      </c>
      <c r="C25" s="24">
        <v>45292</v>
      </c>
      <c r="D25" s="25" t="str">
        <f t="shared" si="6"/>
        <v>R6</v>
      </c>
      <c r="E25" s="25" t="str">
        <f t="shared" si="7"/>
        <v>24</v>
      </c>
      <c r="F25" s="18">
        <v>4358</v>
      </c>
      <c r="G25" s="19">
        <v>38.9</v>
      </c>
      <c r="H25" s="19">
        <v>50.3</v>
      </c>
    </row>
    <row r="26" spans="1:8">
      <c r="A26" s="2" t="str">
        <f t="shared" si="2"/>
        <v/>
      </c>
      <c r="B26" s="2" t="str">
        <f t="shared" si="5"/>
        <v/>
      </c>
    </row>
    <row r="27" spans="1:8">
      <c r="A27" s="2" t="str">
        <f t="shared" si="2"/>
        <v/>
      </c>
      <c r="B27" s="2" t="str">
        <f t="shared" si="5"/>
        <v/>
      </c>
    </row>
    <row r="28" spans="1:8">
      <c r="A28" s="2" t="str">
        <f t="shared" si="2"/>
        <v/>
      </c>
      <c r="B28" s="2" t="str">
        <f t="shared" si="5"/>
        <v/>
      </c>
    </row>
    <row r="29" spans="1:8">
      <c r="A29" s="2" t="str">
        <f t="shared" si="2"/>
        <v/>
      </c>
      <c r="B29" s="2" t="str">
        <f t="shared" si="5"/>
        <v/>
      </c>
    </row>
    <row r="30" spans="1:8">
      <c r="A30" s="2" t="str">
        <f t="shared" si="2"/>
        <v/>
      </c>
      <c r="B30" s="2" t="str">
        <f t="shared" si="5"/>
        <v/>
      </c>
    </row>
    <row r="31" spans="1:8">
      <c r="A31" s="2" t="str">
        <f t="shared" si="2"/>
        <v/>
      </c>
      <c r="B31" s="2" t="str">
        <f t="shared" si="5"/>
        <v/>
      </c>
    </row>
    <row r="32" spans="1:8">
      <c r="A32" s="2" t="str">
        <f t="shared" si="2"/>
        <v/>
      </c>
      <c r="B32" s="2" t="str">
        <f t="shared" si="5"/>
        <v/>
      </c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hyperlinks>
    <hyperlink ref="J1" r:id="rId1" xr:uid="{10F08915-5A43-4275-877D-A06B59387AD5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2023-12-04T02:15:08Z</dcterms:created>
  <dcterms:modified xsi:type="dcterms:W3CDTF">2025-02-14T07:10:27Z</dcterms:modified>
</cp:coreProperties>
</file>