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7_社会資本\(3)消防・防災\"/>
    </mc:Choice>
  </mc:AlternateContent>
  <xr:revisionPtr revIDLastSave="0" documentId="13_ncr:1_{C01622AD-CA7E-4905-8F74-838B05351AD1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データ" sheetId="2" r:id="rId1"/>
    <sheet name="グラフ1(救急隊員数)" sheetId="3" r:id="rId2"/>
    <sheet name="グラフ2(救急自動車数)" sheetId="4" r:id="rId3"/>
  </sheets>
  <definedNames>
    <definedName name="その他">OFFSET(データ!$I$9,MATCH(データ!$C$5,データ!$C$9:$C$109,0)-1,0,データ!$B$6,1)</definedName>
    <definedName name="横軸ラベル_西暦">OFFSET(データ!$E$9,MATCH(データ!$C$5,データ!$C$9:$C$109,0)-1,0,データ!$B$6,1)</definedName>
    <definedName name="救急救命士数">OFFSET(データ!$H$9,MATCH(データ!$C$5,データ!$C$9:$C$109,0)-1,0,データ!$B$6,1)</definedName>
    <definedName name="救急自動車数">OFFSET(データ!$J$9,MATCH(データ!$C$5,データ!$C$9:$C$109,0)-1,0,データ!$B$6,1)</definedName>
    <definedName name="救急隊員数">OFFSET(データ!$F$9,MATCH(データ!$C$5,データ!$C$9:$C$109,0)-1,0,データ!$B$6,1)</definedName>
    <definedName name="高規格以外">OFFSET(データ!$L$9,MATCH(データ!$C$5,データ!$C$9:$C$109,0)-1,0,データ!$B$6,1)</definedName>
    <definedName name="高規格救急車数">OFFSET(データ!$K$9,MATCH(データ!$C$5,データ!$C$9:$C$109,0)-1,0,データ!$B$6,1)</definedName>
    <definedName name="専任者数">OFFSET(データ!$G$9,MATCH(データ!$C$5,データ!$C$9:$C$109,0)-1,0,データ!$B$6,1)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4" i="2" l="1"/>
  <c r="I34" i="2"/>
  <c r="L33" i="2"/>
  <c r="I33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9" i="2"/>
  <c r="I32" i="2" l="1"/>
  <c r="I23" i="2"/>
  <c r="I24" i="2"/>
  <c r="I25" i="2"/>
  <c r="I26" i="2"/>
  <c r="I27" i="2"/>
  <c r="I28" i="2"/>
  <c r="I29" i="2"/>
  <c r="I30" i="2"/>
  <c r="I31" i="2"/>
  <c r="I10" i="2"/>
  <c r="I11" i="2"/>
  <c r="I12" i="2"/>
  <c r="I13" i="2"/>
  <c r="I14" i="2"/>
  <c r="I15" i="2"/>
  <c r="I16" i="2"/>
  <c r="I17" i="2"/>
  <c r="I18" i="2"/>
  <c r="I19" i="2"/>
  <c r="I20" i="2"/>
  <c r="I9" i="2"/>
  <c r="I22" i="2"/>
  <c r="I21" i="2"/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E10" i="2" s="1"/>
  <c r="B9" i="2"/>
  <c r="A9" i="2"/>
  <c r="E9" i="2" s="1"/>
  <c r="B6" i="2"/>
  <c r="E5" i="2"/>
  <c r="E34" i="2" l="1"/>
  <c r="E33" i="2"/>
  <c r="E14" i="2"/>
  <c r="E22" i="2"/>
  <c r="E15" i="2"/>
  <c r="E16" i="2"/>
  <c r="E19" i="2"/>
  <c r="E17" i="2"/>
  <c r="E18" i="2"/>
  <c r="E12" i="2"/>
  <c r="E20" i="2"/>
  <c r="E11" i="2"/>
  <c r="E13" i="2"/>
  <c r="E21" i="2"/>
  <c r="E30" i="2"/>
  <c r="E24" i="2"/>
  <c r="E32" i="2"/>
  <c r="E23" i="2"/>
  <c r="E25" i="2"/>
  <c r="E26" i="2"/>
  <c r="E31" i="2"/>
  <c r="E27" i="2"/>
  <c r="E28" i="2"/>
  <c r="E29" i="2"/>
  <c r="B11" i="2"/>
  <c r="D11" i="2" s="1"/>
  <c r="B19" i="2"/>
  <c r="D19" i="2" s="1"/>
  <c r="B27" i="2"/>
  <c r="D27" i="2" s="1"/>
  <c r="B35" i="2"/>
  <c r="B43" i="2"/>
  <c r="B51" i="2"/>
  <c r="B18" i="2"/>
  <c r="D18" i="2" s="1"/>
  <c r="B59" i="2"/>
  <c r="B75" i="2"/>
  <c r="B91" i="2"/>
  <c r="B107" i="2"/>
  <c r="B67" i="2"/>
  <c r="B83" i="2"/>
  <c r="B99" i="2"/>
  <c r="B26" i="2"/>
  <c r="D26" i="2" s="1"/>
  <c r="B34" i="2"/>
  <c r="D34" i="2" s="1"/>
  <c r="B42" i="2"/>
  <c r="B50" i="2"/>
  <c r="B58" i="2"/>
  <c r="B66" i="2"/>
  <c r="B74" i="2"/>
  <c r="B82" i="2"/>
  <c r="B90" i="2"/>
  <c r="B98" i="2"/>
  <c r="B106" i="2"/>
  <c r="B12" i="2"/>
  <c r="D12" i="2" s="1"/>
  <c r="B20" i="2"/>
  <c r="D20" i="2" s="1"/>
  <c r="B28" i="2"/>
  <c r="D28" i="2" s="1"/>
  <c r="B36" i="2"/>
  <c r="B44" i="2"/>
  <c r="B52" i="2"/>
  <c r="B60" i="2"/>
  <c r="B68" i="2"/>
  <c r="B76" i="2"/>
  <c r="B84" i="2"/>
  <c r="B92" i="2"/>
  <c r="B100" i="2"/>
  <c r="B108" i="2"/>
  <c r="B13" i="2"/>
  <c r="D13" i="2" s="1"/>
  <c r="B14" i="2"/>
  <c r="D14" i="2" s="1"/>
  <c r="B22" i="2"/>
  <c r="D22" i="2" s="1"/>
  <c r="B30" i="2"/>
  <c r="D30" i="2" s="1"/>
  <c r="B38" i="2"/>
  <c r="B46" i="2"/>
  <c r="B54" i="2"/>
  <c r="B62" i="2"/>
  <c r="B70" i="2"/>
  <c r="B78" i="2"/>
  <c r="B86" i="2"/>
  <c r="B94" i="2"/>
  <c r="B102" i="2"/>
  <c r="D9" i="2"/>
  <c r="B15" i="2"/>
  <c r="D15" i="2" s="1"/>
  <c r="B23" i="2"/>
  <c r="D23" i="2" s="1"/>
  <c r="B31" i="2"/>
  <c r="D31" i="2" s="1"/>
  <c r="B39" i="2"/>
  <c r="B47" i="2"/>
  <c r="B55" i="2"/>
  <c r="B63" i="2"/>
  <c r="B71" i="2"/>
  <c r="B79" i="2"/>
  <c r="B87" i="2"/>
  <c r="B95" i="2"/>
  <c r="B103" i="2"/>
  <c r="B21" i="2"/>
  <c r="D21" i="2" s="1"/>
  <c r="B29" i="2"/>
  <c r="D29" i="2" s="1"/>
  <c r="B37" i="2"/>
  <c r="B45" i="2"/>
  <c r="B53" i="2"/>
  <c r="B61" i="2"/>
  <c r="B69" i="2"/>
  <c r="B77" i="2"/>
  <c r="B85" i="2"/>
  <c r="B93" i="2"/>
  <c r="B101" i="2"/>
  <c r="B109" i="2"/>
  <c r="B16" i="2"/>
  <c r="D16" i="2" s="1"/>
  <c r="B24" i="2"/>
  <c r="D24" i="2" s="1"/>
  <c r="B32" i="2"/>
  <c r="D32" i="2" s="1"/>
  <c r="B40" i="2"/>
  <c r="B48" i="2"/>
  <c r="B56" i="2"/>
  <c r="B64" i="2"/>
  <c r="B72" i="2"/>
  <c r="B80" i="2"/>
  <c r="B88" i="2"/>
  <c r="B96" i="2"/>
  <c r="B104" i="2"/>
  <c r="D10" i="2"/>
  <c r="B17" i="2"/>
  <c r="D17" i="2" s="1"/>
  <c r="B25" i="2"/>
  <c r="D25" i="2" s="1"/>
  <c r="B33" i="2"/>
  <c r="D33" i="2" s="1"/>
  <c r="B41" i="2"/>
  <c r="B49" i="2"/>
  <c r="B57" i="2"/>
  <c r="B65" i="2"/>
  <c r="B73" i="2"/>
  <c r="B81" i="2"/>
  <c r="B89" i="2"/>
  <c r="B97" i="2"/>
  <c r="B10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AECC8232-05EA-4D77-BFB3-AADC892EA12B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<sst xmlns="http://schemas.openxmlformats.org/spreadsheetml/2006/main" count="20" uniqueCount="20">
  <si>
    <t>救急自動車数（台）</t>
    <rPh sb="0" eb="2">
      <t>キュウキュウ</t>
    </rPh>
    <rPh sb="2" eb="5">
      <t>ジドウシャ</t>
    </rPh>
    <rPh sb="5" eb="6">
      <t>スウ</t>
    </rPh>
    <rPh sb="7" eb="8">
      <t>ダイ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</si>
  <si>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</si>
  <si>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</si>
  <si>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</si>
  <si>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</si>
  <si>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  <scheme val="minor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</si>
  <si>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</si>
  <si>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</si>
  <si>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</si>
  <si>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</si>
  <si>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</si>
  <si>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</si>
  <si>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救急隊員数(人)</t>
    <rPh sb="0" eb="2">
      <t>キュウキュウ</t>
    </rPh>
    <rPh sb="2" eb="4">
      <t>タイイン</t>
    </rPh>
    <rPh sb="4" eb="5">
      <t>スウ</t>
    </rPh>
    <rPh sb="6" eb="7">
      <t>ニン</t>
    </rPh>
    <phoneticPr fontId="2"/>
  </si>
  <si>
    <t>救急隊員数－うち専任者数(人)</t>
    <rPh sb="8" eb="10">
      <t>センニン</t>
    </rPh>
    <rPh sb="10" eb="11">
      <t>シャ</t>
    </rPh>
    <rPh sb="11" eb="12">
      <t>スウ</t>
    </rPh>
    <phoneticPr fontId="2"/>
  </si>
  <si>
    <t>救急隊員数－うち救急救命士数(人)</t>
    <rPh sb="8" eb="10">
      <t>キュウキュウ</t>
    </rPh>
    <rPh sb="10" eb="13">
      <t>キュウメイシ</t>
    </rPh>
    <rPh sb="13" eb="14">
      <t>スウ</t>
    </rPh>
    <phoneticPr fontId="2"/>
  </si>
  <si>
    <t>救急隊員数－その他の救急隊員(人)</t>
    <rPh sb="8" eb="9">
      <t>タ</t>
    </rPh>
    <rPh sb="10" eb="12">
      <t>キュウキュウ</t>
    </rPh>
    <rPh sb="12" eb="14">
      <t>タイイン</t>
    </rPh>
    <phoneticPr fontId="2"/>
  </si>
  <si>
    <t>救急自動車数－うち高規格救急自動車数（台）</t>
    <rPh sb="9" eb="12">
      <t>コウキカク</t>
    </rPh>
    <rPh sb="12" eb="14">
      <t>キュウキュウ</t>
    </rPh>
    <rPh sb="14" eb="17">
      <t>ジドウシャ</t>
    </rPh>
    <rPh sb="17" eb="18">
      <t>スウ</t>
    </rPh>
    <phoneticPr fontId="2"/>
  </si>
  <si>
    <t>【「グラフ1」「グラフ2」シートにデータが反映されます】</t>
    <rPh sb="21" eb="23">
      <t>ハンエイ</t>
    </rPh>
    <phoneticPr fontId="2"/>
  </si>
  <si>
    <t>高規格救急自動車以外</t>
    <rPh sb="0" eb="3">
      <t>コウキカク</t>
    </rPh>
    <rPh sb="3" eb="5">
      <t>キュウキュウ</t>
    </rPh>
    <rPh sb="5" eb="8">
      <t>ジドウシャ</t>
    </rPh>
    <rPh sb="8" eb="10">
      <t>イガイ</t>
    </rPh>
    <phoneticPr fontId="2"/>
  </si>
  <si>
    <t>救急隊員数と救急自動車数（資料：県危機管理局）（単位：人、台）</t>
    <rPh sb="24" eb="26">
      <t>タンイ</t>
    </rPh>
    <rPh sb="27" eb="28">
      <t>ニン</t>
    </rPh>
    <rPh sb="29" eb="30">
      <t>ダイ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</si>
</sst>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yyyy"/>
    <numFmt numFmtId="177" formatCode="#,##0_ "/>
    <numFmt numFmtId="178" formatCode="#,##0_);[Red]\(#,##0\)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u/>
      <sz val="10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0" fillId="2" borderId="0" xfId="0" applyFill="1">
      <alignment vertical="center"/>
    </xf>
    <xf numFmtId="0" fontId="4" fillId="0" borderId="1" xfId="0" applyFont="1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5" fillId="0" borderId="4" xfId="0" applyFont="1" applyBorder="1">
      <alignment vertical="center"/>
    </xf>
    <xf numFmtId="38" fontId="7" fillId="0" borderId="0" xfId="1" applyFont="1">
      <alignment vertical="center"/>
    </xf>
    <xf numFmtId="38" fontId="7" fillId="0" borderId="0" xfId="1" applyFont="1" applyFill="1">
      <alignment vertical="center"/>
    </xf>
    <xf numFmtId="38" fontId="6" fillId="0" borderId="0" xfId="1" applyFont="1">
      <alignment vertical="center"/>
    </xf>
    <xf numFmtId="0" fontId="9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6" fontId="0" fillId="0" borderId="7" xfId="0" applyNumberFormat="1" applyBorder="1" applyAlignment="1">
      <alignment horizontal="center" vertical="center"/>
    </xf>
    <xf numFmtId="176" fontId="0" fillId="2" borderId="0" xfId="0" applyNumberFormat="1" applyFill="1">
      <alignment vertical="center"/>
    </xf>
    <xf numFmtId="0" fontId="10" fillId="2" borderId="0" xfId="0" applyFont="1" applyFill="1" applyAlignment="1"/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1" fillId="0" borderId="0" xfId="0" applyFont="1" applyAlignment="1">
      <alignment horizontal="right"/>
    </xf>
    <xf numFmtId="177" fontId="0" fillId="0" borderId="2" xfId="0" applyNumberFormat="1" applyBorder="1">
      <alignment vertical="center"/>
    </xf>
    <xf numFmtId="177" fontId="0" fillId="0" borderId="0" xfId="0" applyNumberFormat="1">
      <alignment vertical="center"/>
    </xf>
    <xf numFmtId="177" fontId="0" fillId="0" borderId="7" xfId="0" applyNumberFormat="1" applyBorder="1">
      <alignment vertical="center"/>
    </xf>
    <xf numFmtId="177" fontId="0" fillId="0" borderId="0" xfId="0" applyNumberFormat="1" applyAlignment="1">
      <alignment vertical="center" wrapText="1"/>
    </xf>
    <xf numFmtId="178" fontId="0" fillId="0" borderId="2" xfId="0" applyNumberFormat="1" applyBorder="1">
      <alignment vertical="center"/>
    </xf>
    <xf numFmtId="178" fontId="0" fillId="0" borderId="3" xfId="0" applyNumberFormat="1" applyBorder="1">
      <alignment vertical="center"/>
    </xf>
    <xf numFmtId="178" fontId="0" fillId="0" borderId="0" xfId="0" applyNumberFormat="1" applyAlignment="1">
      <alignment horizontal="center" vertical="center"/>
    </xf>
    <xf numFmtId="178" fontId="0" fillId="0" borderId="0" xfId="0" applyNumberFormat="1">
      <alignment vertical="center"/>
    </xf>
    <xf numFmtId="178" fontId="0" fillId="0" borderId="5" xfId="0" applyNumberFormat="1" applyBorder="1">
      <alignment vertical="center"/>
    </xf>
    <xf numFmtId="178" fontId="7" fillId="0" borderId="0" xfId="1" applyNumberFormat="1" applyFont="1">
      <alignment vertical="center"/>
    </xf>
    <xf numFmtId="178" fontId="6" fillId="0" borderId="0" xfId="1" applyNumberFormat="1" applyFont="1">
      <alignment vertical="center"/>
    </xf>
    <xf numFmtId="178" fontId="0" fillId="0" borderId="7" xfId="0" applyNumberFormat="1" applyBorder="1">
      <alignment vertical="center"/>
    </xf>
    <xf numFmtId="178" fontId="0" fillId="0" borderId="8" xfId="0" applyNumberFormat="1" applyBorder="1">
      <alignment vertical="center"/>
    </xf>
    <xf numFmtId="178" fontId="0" fillId="0" borderId="0" xfId="0" applyNumberFormat="1" applyAlignment="1">
      <alignment vertical="center" wrapText="1"/>
    </xf>
    <xf numFmtId="178" fontId="0" fillId="4" borderId="0" xfId="0" applyNumberFormat="1" applyFill="1" applyAlignment="1">
      <alignment vertical="center" wrapText="1"/>
    </xf>
    <xf numFmtId="178" fontId="0" fillId="4" borderId="0" xfId="0" applyNumberForma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66FFFF"/>
      <color rgb="FFFF9999"/>
      <color rgb="FFFFCC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救急隊員数の推移</a:t>
            </a:r>
          </a:p>
        </c:rich>
      </c:tx>
      <c:layout>
        <c:manualLayout>
          <c:xMode val="edge"/>
          <c:yMode val="edge"/>
          <c:x val="0.38712558025701177"/>
          <c:y val="1.46055987252220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9185243519857409E-2"/>
          <c:y val="0.10684453558495481"/>
          <c:w val="0.87811095313772192"/>
          <c:h val="0.72089232429765415"/>
        </c:manualLayout>
      </c:layout>
      <c:barChart>
        <c:barDir val="col"/>
        <c:grouping val="stacked"/>
        <c:varyColors val="0"/>
        <c:ser>
          <c:idx val="1"/>
          <c:order val="0"/>
          <c:tx>
            <c:v>専任者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[0]!専任者数</c:f>
              <c:numCache>
                <c:formatCode>#,##0_);[Red]\(#,##0\)</c:formatCode>
                <c:ptCount val="10"/>
                <c:pt idx="0">
                  <c:v>362</c:v>
                </c:pt>
                <c:pt idx="1">
                  <c:v>366</c:v>
                </c:pt>
                <c:pt idx="2">
                  <c:v>215</c:v>
                </c:pt>
                <c:pt idx="3">
                  <c:v>236</c:v>
                </c:pt>
                <c:pt idx="4">
                  <c:v>224</c:v>
                </c:pt>
                <c:pt idx="5">
                  <c:v>194</c:v>
                </c:pt>
                <c:pt idx="6">
                  <c:v>233</c:v>
                </c:pt>
                <c:pt idx="7">
                  <c:v>222</c:v>
                </c:pt>
                <c:pt idx="8">
                  <c:v>223</c:v>
                </c:pt>
                <c:pt idx="9">
                  <c:v>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26-4606-A4DD-EECE4A7BA9F8}"/>
            </c:ext>
          </c:extLst>
        </c:ser>
        <c:ser>
          <c:idx val="2"/>
          <c:order val="1"/>
          <c:tx>
            <c:v>救急救命士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[0]!救急救命士数</c:f>
              <c:numCache>
                <c:formatCode>#,##0_);[Red]\(#,##0\)</c:formatCode>
                <c:ptCount val="10"/>
                <c:pt idx="0">
                  <c:v>427</c:v>
                </c:pt>
                <c:pt idx="1">
                  <c:v>422</c:v>
                </c:pt>
                <c:pt idx="2">
                  <c:v>447</c:v>
                </c:pt>
                <c:pt idx="3">
                  <c:v>465</c:v>
                </c:pt>
                <c:pt idx="4">
                  <c:v>494</c:v>
                </c:pt>
                <c:pt idx="5">
                  <c:v>521</c:v>
                </c:pt>
                <c:pt idx="6">
                  <c:v>514</c:v>
                </c:pt>
                <c:pt idx="7">
                  <c:v>534</c:v>
                </c:pt>
                <c:pt idx="8">
                  <c:v>552</c:v>
                </c:pt>
                <c:pt idx="9">
                  <c:v>556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26-4606-A4DD-EECE4A7BA9F8}"/>
            </c:ext>
          </c:extLst>
        </c:ser>
        <c:ser>
          <c:idx val="3"/>
          <c:order val="2"/>
          <c:tx>
            <c:v>その他の救急隊員</c:v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[0]!その他</c:f>
              <c:numCache>
                <c:formatCode>#,##0_);[Red]\(#,##0\)</c:formatCode>
                <c:ptCount val="10"/>
                <c:pt idx="0">
                  <c:v>572</c:v>
                </c:pt>
                <c:pt idx="1">
                  <c:v>497</c:v>
                </c:pt>
                <c:pt idx="2">
                  <c:v>668</c:v>
                </c:pt>
                <c:pt idx="3">
                  <c:v>701</c:v>
                </c:pt>
                <c:pt idx="4">
                  <c:v>645</c:v>
                </c:pt>
                <c:pt idx="5">
                  <c:v>661</c:v>
                </c:pt>
                <c:pt idx="6">
                  <c:v>639</c:v>
                </c:pt>
                <c:pt idx="7">
                  <c:v>583</c:v>
                </c:pt>
                <c:pt idx="8">
                  <c:v>584</c:v>
                </c:pt>
                <c:pt idx="9">
                  <c:v>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26-4606-A4DD-EECE4A7BA9F8}"/>
            </c:ext>
          </c:extLst>
        </c:ser>
        <c:ser>
          <c:idx val="0"/>
          <c:order val="3"/>
          <c:tx>
            <c:strRef>
              <c:f>データ!$F$8</c:f>
              <c:strCache>
                <c:ptCount val="1"/>
                <c:pt idx="0">
                  <c:v>救急隊員数(人)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[0]!救急隊員数</c:f>
              <c:numCache>
                <c:formatCode>#,##0_ </c:formatCode>
                <c:ptCount val="10"/>
                <c:pt idx="0">
                  <c:v>1361</c:v>
                </c:pt>
                <c:pt idx="1">
                  <c:v>1285</c:v>
                </c:pt>
                <c:pt idx="2">
                  <c:v>1330</c:v>
                </c:pt>
                <c:pt idx="3">
                  <c:v>1402</c:v>
                </c:pt>
                <c:pt idx="4">
                  <c:v>1363</c:v>
                </c:pt>
                <c:pt idx="5">
                  <c:v>1376</c:v>
                </c:pt>
                <c:pt idx="6">
                  <c:v>1386</c:v>
                </c:pt>
                <c:pt idx="7">
                  <c:v>1339</c:v>
                </c:pt>
                <c:pt idx="8">
                  <c:v>1359</c:v>
                </c:pt>
                <c:pt idx="9">
                  <c:v>1374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26-4606-A4DD-EECE4A7BA9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0317736"/>
        <c:axId val="540318720"/>
      </c:barChart>
      <c:catAx>
        <c:axId val="540317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40318720"/>
        <c:crosses val="autoZero"/>
        <c:auto val="1"/>
        <c:lblAlgn val="ctr"/>
        <c:lblOffset val="100"/>
        <c:noMultiLvlLbl val="0"/>
      </c:catAx>
      <c:valAx>
        <c:axId val="540318720"/>
        <c:scaling>
          <c:orientation val="minMax"/>
          <c:max val="18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4031773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9583175673028363"/>
          <c:y val="0.10475302984027324"/>
          <c:w val="0.57520098699971522"/>
          <c:h val="4.9560726637700718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400"/>
              <a:t>救急自動車数の推移</a:t>
            </a:r>
          </a:p>
        </c:rich>
      </c:tx>
      <c:layout>
        <c:manualLayout>
          <c:xMode val="edge"/>
          <c:yMode val="edge"/>
          <c:x val="0.37894602945604378"/>
          <c:y val="1.877862693242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4491257823541282E-2"/>
          <c:y val="0.10684453558495481"/>
          <c:w val="0.90501298047481094"/>
          <c:h val="0.72089232429765415"/>
        </c:manualLayout>
      </c:layout>
      <c:barChart>
        <c:barDir val="col"/>
        <c:grouping val="stacked"/>
        <c:varyColors val="0"/>
        <c:ser>
          <c:idx val="1"/>
          <c:order val="0"/>
          <c:tx>
            <c:v>高規格救急自動車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[0]!高規格救急車数</c:f>
              <c:numCache>
                <c:formatCode>#,##0_);[Red]\(#,##0\)</c:formatCode>
                <c:ptCount val="10"/>
                <c:pt idx="0">
                  <c:v>80</c:v>
                </c:pt>
                <c:pt idx="1">
                  <c:v>83</c:v>
                </c:pt>
                <c:pt idx="2">
                  <c:v>82</c:v>
                </c:pt>
                <c:pt idx="3">
                  <c:v>89</c:v>
                </c:pt>
                <c:pt idx="4">
                  <c:v>92</c:v>
                </c:pt>
                <c:pt idx="5">
                  <c:v>93</c:v>
                </c:pt>
                <c:pt idx="6">
                  <c:v>93</c:v>
                </c:pt>
                <c:pt idx="7">
                  <c:v>98</c:v>
                </c:pt>
                <c:pt idx="8">
                  <c:v>97</c:v>
                </c:pt>
                <c:pt idx="9">
                  <c:v>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622-4349-A9EF-C85B7DD17838}"/>
            </c:ext>
          </c:extLst>
        </c:ser>
        <c:ser>
          <c:idx val="2"/>
          <c:order val="1"/>
          <c:tx>
            <c:strRef>
              <c:f>データ!$L$8</c:f>
              <c:strCache>
                <c:ptCount val="1"/>
                <c:pt idx="0">
                  <c:v>高規格救急自動車以外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[0]!高規格以外</c:f>
              <c:numCache>
                <c:formatCode>#,##0_);[Red]\(#,##0\)</c:formatCode>
                <c:ptCount val="10"/>
                <c:pt idx="0">
                  <c:v>31</c:v>
                </c:pt>
                <c:pt idx="1">
                  <c:v>30</c:v>
                </c:pt>
                <c:pt idx="2">
                  <c:v>31</c:v>
                </c:pt>
                <c:pt idx="3">
                  <c:v>25</c:v>
                </c:pt>
                <c:pt idx="4">
                  <c:v>22</c:v>
                </c:pt>
                <c:pt idx="5">
                  <c:v>20</c:v>
                </c:pt>
                <c:pt idx="6">
                  <c:v>16</c:v>
                </c:pt>
                <c:pt idx="7">
                  <c:v>13</c:v>
                </c:pt>
                <c:pt idx="8">
                  <c:v>14</c:v>
                </c:pt>
                <c:pt idx="9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11-4832-8773-B74F53AFBD39}"/>
            </c:ext>
          </c:extLst>
        </c:ser>
        <c:ser>
          <c:idx val="0"/>
          <c:order val="2"/>
          <c:tx>
            <c:v>救急自動車数</c:v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</c:strCache>
            </c:strRef>
          </c:cat>
          <c:val>
            <c:numRef>
              <c:f>[0]!救急自動車数</c:f>
              <c:numCache>
                <c:formatCode>#,##0_);[Red]\(#,##0\)</c:formatCode>
                <c:ptCount val="10"/>
                <c:pt idx="0">
                  <c:v>111</c:v>
                </c:pt>
                <c:pt idx="1">
                  <c:v>113</c:v>
                </c:pt>
                <c:pt idx="2">
                  <c:v>113</c:v>
                </c:pt>
                <c:pt idx="3">
                  <c:v>114</c:v>
                </c:pt>
                <c:pt idx="4">
                  <c:v>114</c:v>
                </c:pt>
                <c:pt idx="5">
                  <c:v>113</c:v>
                </c:pt>
                <c:pt idx="6">
                  <c:v>109</c:v>
                </c:pt>
                <c:pt idx="7">
                  <c:v>111</c:v>
                </c:pt>
                <c:pt idx="8">
                  <c:v>111</c:v>
                </c:pt>
                <c:pt idx="9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22-4349-A9EF-C85B7DD178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0959872"/>
        <c:axId val="440961184"/>
      </c:barChart>
      <c:catAx>
        <c:axId val="440959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40961184"/>
        <c:crosses val="autoZero"/>
        <c:auto val="1"/>
        <c:lblAlgn val="ctr"/>
        <c:lblOffset val="100"/>
        <c:noMultiLvlLbl val="0"/>
      </c:catAx>
      <c:valAx>
        <c:axId val="440961184"/>
        <c:scaling>
          <c:orientation val="minMax"/>
          <c:max val="14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4095987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22005439079253084"/>
          <c:y val="0.10475795861374632"/>
          <c:w val="0.62679543555302941"/>
          <c:h val="5.9739527465343743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4DF1CF8B-118F-4CB7-95C5-D2DAA632C51F}">
  <sheetPr/>
  <sheetViews>
    <sheetView zoomScale="7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30B2C9CF-4D19-4B3B-A44E-465489D9BA35}">
  <sheetPr/>
  <sheetViews>
    <sheetView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311" cy="606682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724AA65-2A3D-4ECB-9F5D-E8DA515951D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0.0512</cdr:x>
      <cdr:y>0.03707</cdr:y>
    </cdr:from>
    <cdr:to>
      <cdr:x>0.13086</cdr:x>
      <cdr:y>0.10679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FCA360A-4DA6-4536-94CE-06053ADD9F9B}"/>
            </a:ext>
          </a:extLst>
        </cdr:cNvPr>
        <cdr:cNvSpPr txBox="1"/>
      </cdr:nvSpPr>
      <cdr:spPr>
        <a:xfrm xmlns:a="http://schemas.openxmlformats.org/drawingml/2006/main">
          <a:off x="476977" y="225630"/>
          <a:ext cx="742106" cy="4243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0.9175</cdr:x>
      <cdr:y>0.86029</cdr:y>
    </cdr:from>
    <cdr:to>
      <cdr:x>0.99716</cdr:x>
      <cdr:y>0.93001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4362665-8C6C-4250-B5A2-8F10AA826B15}"/>
            </a:ext>
          </a:extLst>
        </cdr:cNvPr>
        <cdr:cNvSpPr txBox="1"/>
      </cdr:nvSpPr>
      <cdr:spPr>
        <a:xfrm xmlns:a="http://schemas.openxmlformats.org/drawingml/2006/main">
          <a:off x="8547350" y="5236344"/>
          <a:ext cx="742106" cy="4243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0.74608</cdr:x>
      <cdr:y>0.93682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F4A50D12-2A9A-45BA-A6E7-D6FEA9D68EDA}"/>
            </a:ext>
          </a:extLst>
        </cdr:cNvPr>
        <cdr:cNvSpPr txBox="1"/>
      </cdr:nvSpPr>
      <cdr:spPr>
        <a:xfrm xmlns:a="http://schemas.openxmlformats.org/drawingml/2006/main">
          <a:off x="6933513" y="5683522"/>
          <a:ext cx="2359797" cy="3833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資料：県危機管理局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3175" cy="6067778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9FDC0F9-09C9-4554-8B82-CAA87A95CA1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0.91574</cdr:x>
      <cdr:y>0.86896</cdr:y>
    </cdr:from>
    <cdr:to>
      <cdr:x>0.9954</cdr:x>
      <cdr:y>0.93868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0E40182-0FDC-4A59-8AF4-E2E946302DC1}"/>
            </a:ext>
          </a:extLst>
        </cdr:cNvPr>
        <cdr:cNvSpPr txBox="1"/>
      </cdr:nvSpPr>
      <cdr:spPr>
        <a:xfrm xmlns:a="http://schemas.openxmlformats.org/drawingml/2006/main">
          <a:off x="8530955" y="5289120"/>
          <a:ext cx="742106" cy="4243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0.74701</cdr:x>
      <cdr:y>0.93682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593CDC0-067C-4E13-873F-431061140628}"/>
            </a:ext>
          </a:extLst>
        </cdr:cNvPr>
        <cdr:cNvSpPr txBox="1"/>
      </cdr:nvSpPr>
      <cdr:spPr>
        <a:xfrm xmlns:a="http://schemas.openxmlformats.org/drawingml/2006/main">
          <a:off x="6942095" y="5684416"/>
          <a:ext cx="2351080" cy="3833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資料：県危機管理局</a:t>
          </a:r>
        </a:p>
      </cdr:txBody>
    </cdr:sp>
  </cdr:relSizeAnchor>
  <cdr:relSizeAnchor xmlns:cdr="http://schemas.openxmlformats.org/drawingml/2006/chartDrawing">
    <cdr:from>
      <cdr:x>0.03538</cdr:x>
      <cdr:y>0.0454</cdr:y>
    </cdr:from>
    <cdr:to>
      <cdr:x>0.11504</cdr:x>
      <cdr:y>0.11512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A1F0ED3-53ED-4431-866A-9734CBA42D48}"/>
            </a:ext>
          </a:extLst>
        </cdr:cNvPr>
        <cdr:cNvSpPr txBox="1"/>
      </cdr:nvSpPr>
      <cdr:spPr>
        <a:xfrm xmlns:a="http://schemas.openxmlformats.org/drawingml/2006/main">
          <a:off x="328613" y="275696"/>
          <a:ext cx="739792" cy="4233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（台）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72E1A-6D7A-4FB0-A34E-30BB577021F7}">
  <dimension ref="A1:R109"/>
  <sheetViews>
    <sheetView tabSelected="1" view="pageBreakPreview" zoomScaleNormal="100" zoomScaleSheetLayoutView="100" workbookViewId="0">
      <pane ySplit="8" topLeftCell="A30" activePane="bottomLeft" state="frozen"/>
      <selection pane="bottomLeft" activeCell="K5" sqref="K5"/>
    </sheetView>
  </sheetViews>
  <sheetFormatPr defaultRowHeight="13"/>
  <cols>
    <col min="1" max="2" width="6" style="2" customWidth="1"/>
    <col min="3" max="3" width="9.453125" bestFit="1" customWidth="1"/>
    <col min="4" max="4" width="11.453125" customWidth="1"/>
    <col min="6" max="6" width="9" style="21"/>
    <col min="7" max="11" width="9" style="27"/>
  </cols>
  <sheetData>
    <row r="1" spans="1:18">
      <c r="A1" s="1" t="s">
        <v>1</v>
      </c>
      <c r="C1" s="3" t="s">
        <v>17</v>
      </c>
      <c r="D1" s="4"/>
      <c r="E1" s="4"/>
      <c r="F1" s="20"/>
      <c r="G1" s="24"/>
      <c r="H1" s="24"/>
      <c r="I1" s="25"/>
      <c r="J1" s="26"/>
      <c r="K1" s="26"/>
      <c r="L1" s="5"/>
      <c r="M1" s="5"/>
      <c r="N1" s="5"/>
      <c r="O1" s="5"/>
      <c r="P1" s="5"/>
      <c r="Q1" s="5"/>
      <c r="R1" s="5"/>
    </row>
    <row r="2" spans="1:18">
      <c r="A2" s="1" t="s">
        <v>2</v>
      </c>
      <c r="C2" s="6" t="s">
        <v>3</v>
      </c>
      <c r="I2" s="28"/>
      <c r="J2" s="29"/>
      <c r="K2" s="29"/>
      <c r="L2" s="7"/>
      <c r="M2" s="7"/>
      <c r="N2" s="7"/>
      <c r="O2" s="8"/>
      <c r="Q2" s="8"/>
      <c r="R2" s="8"/>
    </row>
    <row r="3" spans="1:18">
      <c r="A3" s="1" t="s">
        <v>4</v>
      </c>
      <c r="C3" s="6" t="s">
        <v>5</v>
      </c>
      <c r="I3" s="28"/>
      <c r="J3" s="30"/>
      <c r="K3" s="30"/>
      <c r="L3" s="9"/>
      <c r="M3" s="9"/>
      <c r="N3" s="9"/>
      <c r="O3" s="9"/>
    </row>
    <row r="4" spans="1:18">
      <c r="A4" s="1"/>
      <c r="C4" s="10" t="s">
        <v>6</v>
      </c>
      <c r="I4" s="28"/>
      <c r="J4" s="30"/>
      <c r="K4" s="30"/>
      <c r="L4" s="9"/>
      <c r="M4" s="9"/>
      <c r="N4" s="9"/>
      <c r="O4" s="9"/>
    </row>
    <row r="5" spans="1:18" ht="21" customHeight="1">
      <c r="C5" s="11">
        <v>42005</v>
      </c>
      <c r="D5" s="12" t="s">
        <v>7</v>
      </c>
      <c r="E5" s="13">
        <f>MAX($C$9:$C$109)</f>
        <v>45292</v>
      </c>
      <c r="F5" s="22" t="s">
        <v>8</v>
      </c>
      <c r="G5" s="31"/>
      <c r="H5" s="31"/>
      <c r="I5" s="32"/>
      <c r="J5" s="30"/>
      <c r="K5" s="30"/>
      <c r="L5" s="9"/>
      <c r="M5" s="9"/>
      <c r="N5" s="9"/>
      <c r="O5" s="9"/>
    </row>
    <row r="6" spans="1:18">
      <c r="B6" s="2">
        <f>COUNTA(C9:C109)-MATCH(C5,C9:C109,0)+1</f>
        <v>10</v>
      </c>
    </row>
    <row r="7" spans="1:18">
      <c r="A7" s="14"/>
      <c r="C7" t="s">
        <v>19</v>
      </c>
    </row>
    <row r="8" spans="1:18" s="17" customFormat="1" ht="65">
      <c r="A8" s="16"/>
      <c r="B8" s="16"/>
      <c r="C8" t="s">
        <v>9</v>
      </c>
      <c r="D8" s="17" t="s">
        <v>10</v>
      </c>
      <c r="E8" s="17" t="s">
        <v>11</v>
      </c>
      <c r="F8" s="23" t="s">
        <v>12</v>
      </c>
      <c r="G8" s="33" t="s">
        <v>13</v>
      </c>
      <c r="H8" s="33" t="s">
        <v>14</v>
      </c>
      <c r="I8" s="34" t="s">
        <v>15</v>
      </c>
      <c r="J8" s="33" t="s">
        <v>0</v>
      </c>
      <c r="K8" s="33" t="s">
        <v>16</v>
      </c>
      <c r="L8" s="34" t="s">
        <v>18</v>
      </c>
    </row>
    <row r="9" spans="1:18">
      <c r="A9" s="15" t="str">
        <f>IF(C9=EDATE($C$5,0),1,"")</f>
        <v/>
      </c>
      <c r="B9" s="15" t="str">
        <f>IF(C9=EDATE($C$5,0),1,"")</f>
        <v/>
      </c>
      <c r="C9" s="18">
        <v>36161</v>
      </c>
      <c r="D9" s="19" t="str">
        <f t="shared" ref="D9:D10" si="0">IF(OR(A9=1,B9=1,A9),TEXT(C9,"ge"),TEXT(C9," "))</f>
        <v xml:space="preserve"> </v>
      </c>
      <c r="E9" s="19" t="str">
        <f t="shared" ref="E9:E10" si="1">IF(OR(A9=1,A9),TEXT(C9,"yyyy"),TEXT(C9,"yy"))</f>
        <v>99</v>
      </c>
      <c r="F9" s="21">
        <v>1192</v>
      </c>
      <c r="G9" s="27">
        <v>331</v>
      </c>
      <c r="H9" s="27">
        <v>65</v>
      </c>
      <c r="I9" s="35">
        <f t="shared" ref="I9:I20" si="2">F9-SUM(G9:H9)</f>
        <v>796</v>
      </c>
      <c r="J9" s="27">
        <v>100</v>
      </c>
      <c r="K9" s="27">
        <v>25</v>
      </c>
      <c r="L9" s="35">
        <f>J9-K9</f>
        <v>75</v>
      </c>
    </row>
    <row r="10" spans="1:18">
      <c r="A10" s="15" t="str">
        <f t="shared" ref="A10:A73" si="3">IF(C10=EDATE($C$5,0),1,"")</f>
        <v/>
      </c>
      <c r="B10" s="15" t="str">
        <f>IF(C10=EDATE($C$5,0),1,"")</f>
        <v/>
      </c>
      <c r="C10" s="18">
        <v>36526</v>
      </c>
      <c r="D10" s="19" t="str">
        <f t="shared" si="0"/>
        <v xml:space="preserve"> </v>
      </c>
      <c r="E10" s="19" t="str">
        <f t="shared" si="1"/>
        <v>00</v>
      </c>
      <c r="F10" s="21">
        <v>1245</v>
      </c>
      <c r="G10" s="27">
        <v>342</v>
      </c>
      <c r="H10" s="27">
        <v>104</v>
      </c>
      <c r="I10" s="35">
        <f t="shared" si="2"/>
        <v>799</v>
      </c>
      <c r="J10" s="27">
        <v>106</v>
      </c>
      <c r="K10" s="27">
        <v>29</v>
      </c>
      <c r="L10" s="35">
        <f t="shared" ref="L10:L34" si="4">J10-K10</f>
        <v>77</v>
      </c>
    </row>
    <row r="11" spans="1:18">
      <c r="A11" s="15" t="str">
        <f t="shared" si="3"/>
        <v/>
      </c>
      <c r="B11" s="15" t="str">
        <f>IF(OR(A11=1,C11=$E$5),1,"")</f>
        <v/>
      </c>
      <c r="C11" s="18">
        <v>36892</v>
      </c>
      <c r="D11" s="19" t="str">
        <f t="shared" ref="D11:D22" si="5">IF(OR(A11=1,B11=1,A11),TEXT(C11,"ge"),TEXT(C11," "))</f>
        <v xml:space="preserve"> </v>
      </c>
      <c r="E11" s="19" t="str">
        <f t="shared" ref="E11:E22" si="6">IF(OR(A11=1,A11),TEXT(C11,"yyyy"),TEXT(C11,"yy"))</f>
        <v>01</v>
      </c>
      <c r="F11" s="21">
        <v>1284</v>
      </c>
      <c r="G11" s="27">
        <v>336</v>
      </c>
      <c r="H11" s="27">
        <v>131</v>
      </c>
      <c r="I11" s="35">
        <f t="shared" si="2"/>
        <v>817</v>
      </c>
      <c r="J11" s="27">
        <v>105</v>
      </c>
      <c r="K11" s="27">
        <v>33</v>
      </c>
      <c r="L11" s="35">
        <f t="shared" si="4"/>
        <v>72</v>
      </c>
    </row>
    <row r="12" spans="1:18">
      <c r="A12" s="15" t="str">
        <f t="shared" si="3"/>
        <v/>
      </c>
      <c r="B12" s="15" t="str">
        <f t="shared" ref="B12:B75" si="7">IF(OR(A12=1,C12=$E$5),1,"")</f>
        <v/>
      </c>
      <c r="C12" s="18">
        <v>37257</v>
      </c>
      <c r="D12" s="19" t="str">
        <f t="shared" si="5"/>
        <v xml:space="preserve"> </v>
      </c>
      <c r="E12" s="19" t="str">
        <f t="shared" si="6"/>
        <v>02</v>
      </c>
      <c r="F12" s="21">
        <v>1300</v>
      </c>
      <c r="G12" s="27">
        <v>343</v>
      </c>
      <c r="H12" s="27">
        <v>146</v>
      </c>
      <c r="I12" s="35">
        <f t="shared" si="2"/>
        <v>811</v>
      </c>
      <c r="J12" s="27">
        <v>105</v>
      </c>
      <c r="K12" s="27">
        <v>37</v>
      </c>
      <c r="L12" s="35">
        <f t="shared" si="4"/>
        <v>68</v>
      </c>
    </row>
    <row r="13" spans="1:18">
      <c r="A13" s="15" t="str">
        <f t="shared" si="3"/>
        <v/>
      </c>
      <c r="B13" s="15" t="str">
        <f t="shared" si="7"/>
        <v/>
      </c>
      <c r="C13" s="18">
        <v>37622</v>
      </c>
      <c r="D13" s="19" t="str">
        <f t="shared" si="5"/>
        <v xml:space="preserve"> </v>
      </c>
      <c r="E13" s="19" t="str">
        <f t="shared" si="6"/>
        <v>03</v>
      </c>
      <c r="F13" s="21">
        <v>1353</v>
      </c>
      <c r="G13" s="27">
        <v>338</v>
      </c>
      <c r="H13" s="27">
        <v>171</v>
      </c>
      <c r="I13" s="35">
        <f t="shared" si="2"/>
        <v>844</v>
      </c>
      <c r="J13" s="27">
        <v>105</v>
      </c>
      <c r="K13" s="27">
        <v>41</v>
      </c>
      <c r="L13" s="35">
        <f t="shared" si="4"/>
        <v>64</v>
      </c>
    </row>
    <row r="14" spans="1:18">
      <c r="A14" s="15" t="str">
        <f t="shared" si="3"/>
        <v/>
      </c>
      <c r="B14" s="15" t="str">
        <f t="shared" si="7"/>
        <v/>
      </c>
      <c r="C14" s="18">
        <v>37987</v>
      </c>
      <c r="D14" s="19" t="str">
        <f t="shared" si="5"/>
        <v xml:space="preserve"> </v>
      </c>
      <c r="E14" s="19" t="str">
        <f t="shared" si="6"/>
        <v>04</v>
      </c>
      <c r="F14" s="21">
        <v>1342</v>
      </c>
      <c r="G14" s="27">
        <v>344</v>
      </c>
      <c r="H14" s="27">
        <v>187</v>
      </c>
      <c r="I14" s="35">
        <f t="shared" si="2"/>
        <v>811</v>
      </c>
      <c r="J14" s="27">
        <v>106</v>
      </c>
      <c r="K14" s="27">
        <v>47</v>
      </c>
      <c r="L14" s="35">
        <f t="shared" si="4"/>
        <v>59</v>
      </c>
    </row>
    <row r="15" spans="1:18">
      <c r="A15" s="15" t="str">
        <f t="shared" si="3"/>
        <v/>
      </c>
      <c r="B15" s="15" t="str">
        <f t="shared" si="7"/>
        <v/>
      </c>
      <c r="C15" s="18">
        <v>38353</v>
      </c>
      <c r="D15" s="19" t="str">
        <f t="shared" si="5"/>
        <v xml:space="preserve"> </v>
      </c>
      <c r="E15" s="19" t="str">
        <f t="shared" si="6"/>
        <v>05</v>
      </c>
      <c r="F15" s="21">
        <v>1361</v>
      </c>
      <c r="G15" s="27">
        <v>350</v>
      </c>
      <c r="H15" s="27">
        <v>208</v>
      </c>
      <c r="I15" s="35">
        <f t="shared" si="2"/>
        <v>803</v>
      </c>
      <c r="J15" s="27">
        <v>108</v>
      </c>
      <c r="K15" s="27">
        <v>52</v>
      </c>
      <c r="L15" s="35">
        <f t="shared" si="4"/>
        <v>56</v>
      </c>
    </row>
    <row r="16" spans="1:18">
      <c r="A16" s="15" t="str">
        <f t="shared" si="3"/>
        <v/>
      </c>
      <c r="B16" s="15" t="str">
        <f t="shared" si="7"/>
        <v/>
      </c>
      <c r="C16" s="18">
        <v>38718</v>
      </c>
      <c r="D16" s="19" t="str">
        <f t="shared" si="5"/>
        <v xml:space="preserve"> </v>
      </c>
      <c r="E16" s="19" t="str">
        <f t="shared" si="6"/>
        <v>06</v>
      </c>
      <c r="F16" s="21">
        <v>1331</v>
      </c>
      <c r="G16" s="27">
        <v>357</v>
      </c>
      <c r="H16" s="27">
        <v>227</v>
      </c>
      <c r="I16" s="35">
        <f t="shared" si="2"/>
        <v>747</v>
      </c>
      <c r="J16" s="27">
        <v>108</v>
      </c>
      <c r="K16" s="27">
        <v>57</v>
      </c>
      <c r="L16" s="35">
        <f t="shared" si="4"/>
        <v>51</v>
      </c>
    </row>
    <row r="17" spans="1:12">
      <c r="A17" s="15" t="str">
        <f t="shared" si="3"/>
        <v/>
      </c>
      <c r="B17" s="15" t="str">
        <f t="shared" si="7"/>
        <v/>
      </c>
      <c r="C17" s="18">
        <v>39083</v>
      </c>
      <c r="D17" s="19" t="str">
        <f t="shared" si="5"/>
        <v xml:space="preserve"> </v>
      </c>
      <c r="E17" s="19" t="str">
        <f t="shared" si="6"/>
        <v>07</v>
      </c>
      <c r="F17" s="21">
        <v>1366</v>
      </c>
      <c r="G17" s="27">
        <v>336</v>
      </c>
      <c r="H17" s="27">
        <v>238</v>
      </c>
      <c r="I17" s="35">
        <f t="shared" si="2"/>
        <v>792</v>
      </c>
      <c r="J17" s="27">
        <v>108</v>
      </c>
      <c r="K17" s="27">
        <v>59</v>
      </c>
      <c r="L17" s="35">
        <f t="shared" si="4"/>
        <v>49</v>
      </c>
    </row>
    <row r="18" spans="1:12">
      <c r="A18" s="15" t="str">
        <f t="shared" si="3"/>
        <v/>
      </c>
      <c r="B18" s="15" t="str">
        <f t="shared" si="7"/>
        <v/>
      </c>
      <c r="C18" s="18">
        <v>39448</v>
      </c>
      <c r="D18" s="19" t="str">
        <f t="shared" si="5"/>
        <v xml:space="preserve"> </v>
      </c>
      <c r="E18" s="19" t="str">
        <f t="shared" si="6"/>
        <v>08</v>
      </c>
      <c r="F18" s="21">
        <v>1363</v>
      </c>
      <c r="G18" s="27">
        <v>342</v>
      </c>
      <c r="H18" s="27">
        <v>274</v>
      </c>
      <c r="I18" s="35">
        <f t="shared" si="2"/>
        <v>747</v>
      </c>
      <c r="J18" s="27">
        <v>109</v>
      </c>
      <c r="K18" s="27">
        <v>62</v>
      </c>
      <c r="L18" s="35">
        <f t="shared" si="4"/>
        <v>47</v>
      </c>
    </row>
    <row r="19" spans="1:12">
      <c r="A19" s="15" t="str">
        <f t="shared" si="3"/>
        <v/>
      </c>
      <c r="B19" s="15" t="str">
        <f t="shared" si="7"/>
        <v/>
      </c>
      <c r="C19" s="18">
        <v>39814</v>
      </c>
      <c r="D19" s="19" t="str">
        <f t="shared" si="5"/>
        <v xml:space="preserve"> </v>
      </c>
      <c r="E19" s="19" t="str">
        <f t="shared" si="6"/>
        <v>09</v>
      </c>
      <c r="F19" s="21">
        <v>1373</v>
      </c>
      <c r="G19" s="27">
        <v>357</v>
      </c>
      <c r="H19" s="27">
        <v>278</v>
      </c>
      <c r="I19" s="35">
        <f t="shared" si="2"/>
        <v>738</v>
      </c>
      <c r="J19" s="27">
        <v>109</v>
      </c>
      <c r="K19" s="27">
        <v>66</v>
      </c>
      <c r="L19" s="35">
        <f t="shared" si="4"/>
        <v>43</v>
      </c>
    </row>
    <row r="20" spans="1:12">
      <c r="A20" s="15" t="str">
        <f t="shared" si="3"/>
        <v/>
      </c>
      <c r="B20" s="15" t="str">
        <f t="shared" si="7"/>
        <v/>
      </c>
      <c r="C20" s="18">
        <v>40179</v>
      </c>
      <c r="D20" s="19" t="str">
        <f t="shared" si="5"/>
        <v xml:space="preserve"> </v>
      </c>
      <c r="E20" s="19" t="str">
        <f t="shared" si="6"/>
        <v>10</v>
      </c>
      <c r="F20" s="21">
        <v>1305</v>
      </c>
      <c r="G20" s="27">
        <v>339</v>
      </c>
      <c r="H20" s="27">
        <v>307</v>
      </c>
      <c r="I20" s="35">
        <f t="shared" si="2"/>
        <v>659</v>
      </c>
      <c r="J20" s="27">
        <v>110</v>
      </c>
      <c r="K20" s="27">
        <v>72</v>
      </c>
      <c r="L20" s="35">
        <f t="shared" si="4"/>
        <v>38</v>
      </c>
    </row>
    <row r="21" spans="1:12">
      <c r="A21" s="15" t="str">
        <f t="shared" si="3"/>
        <v/>
      </c>
      <c r="B21" s="15" t="str">
        <f t="shared" si="7"/>
        <v/>
      </c>
      <c r="C21" s="18">
        <v>40544</v>
      </c>
      <c r="D21" s="19" t="str">
        <f t="shared" si="5"/>
        <v xml:space="preserve"> </v>
      </c>
      <c r="E21" s="19" t="str">
        <f t="shared" si="6"/>
        <v>11</v>
      </c>
      <c r="F21" s="21">
        <v>1317</v>
      </c>
      <c r="G21" s="27">
        <v>359</v>
      </c>
      <c r="H21" s="27">
        <v>341</v>
      </c>
      <c r="I21" s="35">
        <f t="shared" ref="I21:I22" si="8">F21-SUM(G21:H21)</f>
        <v>617</v>
      </c>
      <c r="J21" s="27">
        <v>110</v>
      </c>
      <c r="K21" s="27">
        <v>77</v>
      </c>
      <c r="L21" s="35">
        <f t="shared" si="4"/>
        <v>33</v>
      </c>
    </row>
    <row r="22" spans="1:12">
      <c r="A22" s="15" t="str">
        <f t="shared" si="3"/>
        <v/>
      </c>
      <c r="B22" s="15" t="str">
        <f t="shared" si="7"/>
        <v/>
      </c>
      <c r="C22" s="18">
        <v>40909</v>
      </c>
      <c r="D22" s="19" t="str">
        <f t="shared" si="5"/>
        <v xml:space="preserve"> </v>
      </c>
      <c r="E22" s="19" t="str">
        <f t="shared" si="6"/>
        <v>12</v>
      </c>
      <c r="F22" s="21">
        <v>1318</v>
      </c>
      <c r="G22" s="27">
        <v>344</v>
      </c>
      <c r="H22" s="27">
        <v>357</v>
      </c>
      <c r="I22" s="35">
        <f t="shared" si="8"/>
        <v>617</v>
      </c>
      <c r="J22" s="27">
        <v>110</v>
      </c>
      <c r="K22" s="27">
        <v>78</v>
      </c>
      <c r="L22" s="35">
        <f t="shared" si="4"/>
        <v>32</v>
      </c>
    </row>
    <row r="23" spans="1:12">
      <c r="A23" s="15" t="str">
        <f t="shared" si="3"/>
        <v/>
      </c>
      <c r="B23" s="15" t="str">
        <f t="shared" si="7"/>
        <v/>
      </c>
      <c r="C23" s="18">
        <v>41275</v>
      </c>
      <c r="D23" s="19" t="str">
        <f t="shared" ref="D23:D32" si="9">IF(OR(A23=1,B23=1,A23),TEXT(C23,"ge"),TEXT(C23," "))</f>
        <v xml:space="preserve"> </v>
      </c>
      <c r="E23" s="19" t="str">
        <f t="shared" ref="E23:E32" si="10">IF(OR(A23=1,A23),TEXT(C23,"yyyy"),TEXT(C23,"yy"))</f>
        <v>13</v>
      </c>
      <c r="F23" s="21">
        <v>1312</v>
      </c>
      <c r="G23" s="27">
        <v>318</v>
      </c>
      <c r="H23" s="27">
        <v>366</v>
      </c>
      <c r="I23" s="35">
        <f t="shared" ref="I23:I34" si="11">F23-SUM(G23:H23)</f>
        <v>628</v>
      </c>
      <c r="J23" s="27">
        <v>111</v>
      </c>
      <c r="K23" s="27">
        <v>78</v>
      </c>
      <c r="L23" s="35">
        <f t="shared" si="4"/>
        <v>33</v>
      </c>
    </row>
    <row r="24" spans="1:12">
      <c r="A24" s="15" t="str">
        <f t="shared" si="3"/>
        <v/>
      </c>
      <c r="B24" s="15" t="str">
        <f t="shared" si="7"/>
        <v/>
      </c>
      <c r="C24" s="18">
        <v>41640</v>
      </c>
      <c r="D24" s="19" t="str">
        <f t="shared" si="9"/>
        <v xml:space="preserve"> </v>
      </c>
      <c r="E24" s="19" t="str">
        <f t="shared" si="10"/>
        <v>14</v>
      </c>
      <c r="F24" s="21">
        <v>1265</v>
      </c>
      <c r="G24" s="27">
        <v>336</v>
      </c>
      <c r="H24" s="27">
        <v>399</v>
      </c>
      <c r="I24" s="35">
        <f t="shared" si="11"/>
        <v>530</v>
      </c>
      <c r="J24" s="27">
        <v>110</v>
      </c>
      <c r="K24" s="27">
        <v>80</v>
      </c>
      <c r="L24" s="35">
        <f t="shared" si="4"/>
        <v>30</v>
      </c>
    </row>
    <row r="25" spans="1:12">
      <c r="A25" s="15">
        <f t="shared" si="3"/>
        <v>1</v>
      </c>
      <c r="B25" s="15">
        <f t="shared" si="7"/>
        <v>1</v>
      </c>
      <c r="C25" s="18">
        <v>42005</v>
      </c>
      <c r="D25" s="19" t="str">
        <f t="shared" si="9"/>
        <v>H27</v>
      </c>
      <c r="E25" s="19" t="str">
        <f t="shared" si="10"/>
        <v>2015</v>
      </c>
      <c r="F25" s="21">
        <v>1361</v>
      </c>
      <c r="G25" s="27">
        <v>362</v>
      </c>
      <c r="H25" s="27">
        <v>427</v>
      </c>
      <c r="I25" s="35">
        <f t="shared" si="11"/>
        <v>572</v>
      </c>
      <c r="J25" s="27">
        <v>111</v>
      </c>
      <c r="K25" s="27">
        <v>80</v>
      </c>
      <c r="L25" s="35">
        <f t="shared" si="4"/>
        <v>31</v>
      </c>
    </row>
    <row r="26" spans="1:12">
      <c r="A26" s="15" t="str">
        <f t="shared" si="3"/>
        <v/>
      </c>
      <c r="B26" s="15" t="str">
        <f t="shared" si="7"/>
        <v/>
      </c>
      <c r="C26" s="18">
        <v>42370</v>
      </c>
      <c r="D26" s="19" t="str">
        <f t="shared" si="9"/>
        <v xml:space="preserve"> </v>
      </c>
      <c r="E26" s="19" t="str">
        <f t="shared" si="10"/>
        <v>16</v>
      </c>
      <c r="F26" s="21">
        <v>1285</v>
      </c>
      <c r="G26" s="27">
        <v>366</v>
      </c>
      <c r="H26" s="27">
        <v>422</v>
      </c>
      <c r="I26" s="35">
        <f t="shared" si="11"/>
        <v>497</v>
      </c>
      <c r="J26" s="27">
        <v>113</v>
      </c>
      <c r="K26" s="27">
        <v>83</v>
      </c>
      <c r="L26" s="35">
        <f t="shared" si="4"/>
        <v>30</v>
      </c>
    </row>
    <row r="27" spans="1:12">
      <c r="A27" s="15" t="str">
        <f t="shared" si="3"/>
        <v/>
      </c>
      <c r="B27" s="15" t="str">
        <f t="shared" si="7"/>
        <v/>
      </c>
      <c r="C27" s="18">
        <v>42736</v>
      </c>
      <c r="D27" s="19" t="str">
        <f t="shared" si="9"/>
        <v xml:space="preserve"> </v>
      </c>
      <c r="E27" s="19" t="str">
        <f t="shared" si="10"/>
        <v>17</v>
      </c>
      <c r="F27" s="21">
        <v>1330</v>
      </c>
      <c r="G27" s="27">
        <v>215</v>
      </c>
      <c r="H27" s="27">
        <v>447</v>
      </c>
      <c r="I27" s="35">
        <f t="shared" si="11"/>
        <v>668</v>
      </c>
      <c r="J27" s="27">
        <v>113</v>
      </c>
      <c r="K27" s="27">
        <v>82</v>
      </c>
      <c r="L27" s="35">
        <f t="shared" si="4"/>
        <v>31</v>
      </c>
    </row>
    <row r="28" spans="1:12">
      <c r="A28" s="15" t="str">
        <f t="shared" si="3"/>
        <v/>
      </c>
      <c r="B28" s="15" t="str">
        <f t="shared" si="7"/>
        <v/>
      </c>
      <c r="C28" s="18">
        <v>43101</v>
      </c>
      <c r="D28" s="19" t="str">
        <f t="shared" si="9"/>
        <v xml:space="preserve"> </v>
      </c>
      <c r="E28" s="19" t="str">
        <f t="shared" si="10"/>
        <v>18</v>
      </c>
      <c r="F28" s="21">
        <v>1402</v>
      </c>
      <c r="G28" s="27">
        <v>236</v>
      </c>
      <c r="H28" s="27">
        <v>465</v>
      </c>
      <c r="I28" s="35">
        <f t="shared" si="11"/>
        <v>701</v>
      </c>
      <c r="J28" s="27">
        <v>114</v>
      </c>
      <c r="K28" s="27">
        <v>89</v>
      </c>
      <c r="L28" s="35">
        <f t="shared" si="4"/>
        <v>25</v>
      </c>
    </row>
    <row r="29" spans="1:12">
      <c r="A29" s="15" t="str">
        <f t="shared" si="3"/>
        <v/>
      </c>
      <c r="B29" s="15" t="str">
        <f t="shared" si="7"/>
        <v/>
      </c>
      <c r="C29" s="18">
        <v>43466</v>
      </c>
      <c r="D29" s="19" t="str">
        <f t="shared" si="9"/>
        <v xml:space="preserve"> </v>
      </c>
      <c r="E29" s="19" t="str">
        <f t="shared" si="10"/>
        <v>19</v>
      </c>
      <c r="F29" s="21">
        <v>1363</v>
      </c>
      <c r="G29" s="27">
        <v>224</v>
      </c>
      <c r="H29" s="27">
        <v>494</v>
      </c>
      <c r="I29" s="35">
        <f t="shared" si="11"/>
        <v>645</v>
      </c>
      <c r="J29" s="27">
        <v>114</v>
      </c>
      <c r="K29" s="27">
        <v>92</v>
      </c>
      <c r="L29" s="35">
        <f t="shared" si="4"/>
        <v>22</v>
      </c>
    </row>
    <row r="30" spans="1:12">
      <c r="A30" s="15" t="str">
        <f t="shared" si="3"/>
        <v/>
      </c>
      <c r="B30" s="15" t="str">
        <f t="shared" si="7"/>
        <v/>
      </c>
      <c r="C30" s="18">
        <v>43831</v>
      </c>
      <c r="D30" s="19" t="str">
        <f t="shared" si="9"/>
        <v xml:space="preserve"> </v>
      </c>
      <c r="E30" s="19" t="str">
        <f t="shared" si="10"/>
        <v>20</v>
      </c>
      <c r="F30" s="21">
        <v>1376</v>
      </c>
      <c r="G30" s="27">
        <v>194</v>
      </c>
      <c r="H30" s="27">
        <v>521</v>
      </c>
      <c r="I30" s="35">
        <f t="shared" si="11"/>
        <v>661</v>
      </c>
      <c r="J30" s="27">
        <v>113</v>
      </c>
      <c r="K30" s="27">
        <v>93</v>
      </c>
      <c r="L30" s="35">
        <f t="shared" si="4"/>
        <v>20</v>
      </c>
    </row>
    <row r="31" spans="1:12">
      <c r="A31" s="15" t="str">
        <f t="shared" si="3"/>
        <v/>
      </c>
      <c r="B31" s="15" t="str">
        <f t="shared" si="7"/>
        <v/>
      </c>
      <c r="C31" s="18">
        <v>44197</v>
      </c>
      <c r="D31" s="19" t="str">
        <f t="shared" si="9"/>
        <v xml:space="preserve"> </v>
      </c>
      <c r="E31" s="19" t="str">
        <f t="shared" si="10"/>
        <v>21</v>
      </c>
      <c r="F31" s="21">
        <v>1386</v>
      </c>
      <c r="G31" s="27">
        <v>233</v>
      </c>
      <c r="H31" s="27">
        <v>514</v>
      </c>
      <c r="I31" s="35">
        <f t="shared" si="11"/>
        <v>639</v>
      </c>
      <c r="J31" s="27">
        <v>109</v>
      </c>
      <c r="K31" s="27">
        <v>93</v>
      </c>
      <c r="L31" s="35">
        <f t="shared" si="4"/>
        <v>16</v>
      </c>
    </row>
    <row r="32" spans="1:12">
      <c r="A32" s="15" t="str">
        <f t="shared" si="3"/>
        <v/>
      </c>
      <c r="B32" s="15" t="str">
        <f t="shared" si="7"/>
        <v/>
      </c>
      <c r="C32" s="18">
        <v>44562</v>
      </c>
      <c r="D32" s="19" t="str">
        <f t="shared" si="9"/>
        <v xml:space="preserve"> </v>
      </c>
      <c r="E32" s="19" t="str">
        <f t="shared" si="10"/>
        <v>22</v>
      </c>
      <c r="F32" s="21">
        <v>1339</v>
      </c>
      <c r="G32" s="27">
        <v>222</v>
      </c>
      <c r="H32" s="27">
        <v>534</v>
      </c>
      <c r="I32" s="35">
        <f t="shared" si="11"/>
        <v>583</v>
      </c>
      <c r="J32" s="27">
        <v>111</v>
      </c>
      <c r="K32" s="27">
        <v>98</v>
      </c>
      <c r="L32" s="35">
        <f t="shared" si="4"/>
        <v>13</v>
      </c>
    </row>
    <row r="33" spans="1:12">
      <c r="A33" s="15" t="str">
        <f t="shared" si="3"/>
        <v/>
      </c>
      <c r="B33" s="15" t="str">
        <f t="shared" si="7"/>
        <v/>
      </c>
      <c r="C33" s="18">
        <v>44927</v>
      </c>
      <c r="D33" s="19" t="str">
        <f t="shared" ref="D33:D34" si="12">IF(OR(A33=1,B33=1,A33),TEXT(C33,"ge"),TEXT(C33," "))</f>
        <v xml:space="preserve"> </v>
      </c>
      <c r="E33" s="19" t="str">
        <f t="shared" ref="E33:E34" si="13">IF(OR(A33=1,A33),TEXT(C33,"yyyy"),TEXT(C33,"yy"))</f>
        <v>23</v>
      </c>
      <c r="F33" s="21">
        <v>1359</v>
      </c>
      <c r="G33" s="27">
        <v>223</v>
      </c>
      <c r="H33" s="27">
        <v>552</v>
      </c>
      <c r="I33" s="35">
        <f t="shared" si="11"/>
        <v>584</v>
      </c>
      <c r="J33" s="27">
        <v>111</v>
      </c>
      <c r="K33" s="27">
        <v>97</v>
      </c>
      <c r="L33" s="35">
        <f t="shared" si="4"/>
        <v>14</v>
      </c>
    </row>
    <row r="34" spans="1:12">
      <c r="A34" s="15" t="str">
        <f t="shared" si="3"/>
        <v/>
      </c>
      <c r="B34" s="15">
        <f t="shared" si="7"/>
        <v>1</v>
      </c>
      <c r="C34" s="18">
        <v>45292</v>
      </c>
      <c r="D34" s="19" t="str">
        <f t="shared" si="12"/>
        <v>R6</v>
      </c>
      <c r="E34" s="19" t="str">
        <f t="shared" si="13"/>
        <v>24</v>
      </c>
      <c r="F34" s="21">
        <v>1374</v>
      </c>
      <c r="G34" s="27">
        <v>234</v>
      </c>
      <c r="H34" s="27">
        <v>556</v>
      </c>
      <c r="I34" s="35">
        <f t="shared" si="11"/>
        <v>584</v>
      </c>
      <c r="J34" s="27">
        <v>112</v>
      </c>
      <c r="K34" s="27">
        <v>99</v>
      </c>
      <c r="L34" s="35">
        <f t="shared" si="4"/>
        <v>13</v>
      </c>
    </row>
    <row r="35" spans="1:12">
      <c r="A35" s="15" t="str">
        <f t="shared" si="3"/>
        <v/>
      </c>
      <c r="B35" s="15" t="str">
        <f t="shared" si="7"/>
        <v/>
      </c>
    </row>
    <row r="36" spans="1:12">
      <c r="A36" s="15" t="str">
        <f t="shared" si="3"/>
        <v/>
      </c>
      <c r="B36" s="15" t="str">
        <f t="shared" si="7"/>
        <v/>
      </c>
    </row>
    <row r="37" spans="1:12">
      <c r="A37" s="15" t="str">
        <f t="shared" si="3"/>
        <v/>
      </c>
      <c r="B37" s="15" t="str">
        <f t="shared" si="7"/>
        <v/>
      </c>
    </row>
    <row r="38" spans="1:12">
      <c r="A38" s="15" t="str">
        <f t="shared" si="3"/>
        <v/>
      </c>
      <c r="B38" s="15" t="str">
        <f t="shared" si="7"/>
        <v/>
      </c>
    </row>
    <row r="39" spans="1:12">
      <c r="A39" s="15" t="str">
        <f t="shared" si="3"/>
        <v/>
      </c>
      <c r="B39" s="15" t="str">
        <f t="shared" si="7"/>
        <v/>
      </c>
    </row>
    <row r="40" spans="1:12">
      <c r="A40" s="15" t="str">
        <f t="shared" si="3"/>
        <v/>
      </c>
      <c r="B40" s="15" t="str">
        <f t="shared" si="7"/>
        <v/>
      </c>
    </row>
    <row r="41" spans="1:12">
      <c r="A41" s="15" t="str">
        <f t="shared" si="3"/>
        <v/>
      </c>
      <c r="B41" s="15" t="str">
        <f t="shared" si="7"/>
        <v/>
      </c>
    </row>
    <row r="42" spans="1:12">
      <c r="A42" s="15" t="str">
        <f t="shared" si="3"/>
        <v/>
      </c>
      <c r="B42" s="15" t="str">
        <f t="shared" si="7"/>
        <v/>
      </c>
    </row>
    <row r="43" spans="1:12">
      <c r="A43" s="15" t="str">
        <f t="shared" si="3"/>
        <v/>
      </c>
      <c r="B43" s="15" t="str">
        <f t="shared" si="7"/>
        <v/>
      </c>
    </row>
    <row r="44" spans="1:12">
      <c r="A44" s="15" t="str">
        <f t="shared" si="3"/>
        <v/>
      </c>
      <c r="B44" s="15" t="str">
        <f t="shared" si="7"/>
        <v/>
      </c>
    </row>
    <row r="45" spans="1:12">
      <c r="A45" s="15" t="str">
        <f t="shared" si="3"/>
        <v/>
      </c>
      <c r="B45" s="15" t="str">
        <f t="shared" si="7"/>
        <v/>
      </c>
    </row>
    <row r="46" spans="1:12">
      <c r="A46" s="15" t="str">
        <f t="shared" si="3"/>
        <v/>
      </c>
      <c r="B46" s="15" t="str">
        <f t="shared" si="7"/>
        <v/>
      </c>
    </row>
    <row r="47" spans="1:12">
      <c r="A47" s="15" t="str">
        <f t="shared" si="3"/>
        <v/>
      </c>
      <c r="B47" s="15" t="str">
        <f t="shared" si="7"/>
        <v/>
      </c>
    </row>
    <row r="48" spans="1:12">
      <c r="A48" s="15" t="str">
        <f t="shared" si="3"/>
        <v/>
      </c>
      <c r="B48" s="15" t="str">
        <f t="shared" si="7"/>
        <v/>
      </c>
    </row>
    <row r="49" spans="1:2">
      <c r="A49" s="15" t="str">
        <f t="shared" si="3"/>
        <v/>
      </c>
      <c r="B49" s="15" t="str">
        <f t="shared" si="7"/>
        <v/>
      </c>
    </row>
    <row r="50" spans="1:2">
      <c r="A50" s="15" t="str">
        <f t="shared" si="3"/>
        <v/>
      </c>
      <c r="B50" s="15" t="str">
        <f t="shared" si="7"/>
        <v/>
      </c>
    </row>
    <row r="51" spans="1:2">
      <c r="A51" s="15" t="str">
        <f t="shared" si="3"/>
        <v/>
      </c>
      <c r="B51" s="15" t="str">
        <f t="shared" si="7"/>
        <v/>
      </c>
    </row>
    <row r="52" spans="1:2">
      <c r="A52" s="15" t="str">
        <f t="shared" si="3"/>
        <v/>
      </c>
      <c r="B52" s="15" t="str">
        <f t="shared" si="7"/>
        <v/>
      </c>
    </row>
    <row r="53" spans="1:2">
      <c r="A53" s="15" t="str">
        <f t="shared" si="3"/>
        <v/>
      </c>
      <c r="B53" s="15" t="str">
        <f t="shared" si="7"/>
        <v/>
      </c>
    </row>
    <row r="54" spans="1:2">
      <c r="A54" s="15" t="str">
        <f t="shared" si="3"/>
        <v/>
      </c>
      <c r="B54" s="15" t="str">
        <f t="shared" si="7"/>
        <v/>
      </c>
    </row>
    <row r="55" spans="1:2">
      <c r="A55" s="15" t="str">
        <f t="shared" si="3"/>
        <v/>
      </c>
      <c r="B55" s="15" t="str">
        <f t="shared" si="7"/>
        <v/>
      </c>
    </row>
    <row r="56" spans="1:2">
      <c r="A56" s="15" t="str">
        <f t="shared" si="3"/>
        <v/>
      </c>
      <c r="B56" s="15" t="str">
        <f t="shared" si="7"/>
        <v/>
      </c>
    </row>
    <row r="57" spans="1:2">
      <c r="A57" s="15" t="str">
        <f t="shared" si="3"/>
        <v/>
      </c>
      <c r="B57" s="15" t="str">
        <f t="shared" si="7"/>
        <v/>
      </c>
    </row>
    <row r="58" spans="1:2">
      <c r="A58" s="15" t="str">
        <f t="shared" si="3"/>
        <v/>
      </c>
      <c r="B58" s="15" t="str">
        <f t="shared" si="7"/>
        <v/>
      </c>
    </row>
    <row r="59" spans="1:2">
      <c r="A59" s="15" t="str">
        <f t="shared" si="3"/>
        <v/>
      </c>
      <c r="B59" s="15" t="str">
        <f t="shared" si="7"/>
        <v/>
      </c>
    </row>
    <row r="60" spans="1:2">
      <c r="A60" s="15" t="str">
        <f t="shared" si="3"/>
        <v/>
      </c>
      <c r="B60" s="15" t="str">
        <f t="shared" si="7"/>
        <v/>
      </c>
    </row>
    <row r="61" spans="1:2">
      <c r="A61" s="15" t="str">
        <f t="shared" si="3"/>
        <v/>
      </c>
      <c r="B61" s="15" t="str">
        <f t="shared" si="7"/>
        <v/>
      </c>
    </row>
    <row r="62" spans="1:2">
      <c r="A62" s="15" t="str">
        <f t="shared" si="3"/>
        <v/>
      </c>
      <c r="B62" s="15" t="str">
        <f t="shared" si="7"/>
        <v/>
      </c>
    </row>
    <row r="63" spans="1:2">
      <c r="A63" s="15" t="str">
        <f t="shared" si="3"/>
        <v/>
      </c>
      <c r="B63" s="15" t="str">
        <f t="shared" si="7"/>
        <v/>
      </c>
    </row>
    <row r="64" spans="1:2">
      <c r="A64" s="15" t="str">
        <f t="shared" si="3"/>
        <v/>
      </c>
      <c r="B64" s="15" t="str">
        <f t="shared" si="7"/>
        <v/>
      </c>
    </row>
    <row r="65" spans="1:2">
      <c r="A65" s="15" t="str">
        <f t="shared" si="3"/>
        <v/>
      </c>
      <c r="B65" s="15" t="str">
        <f t="shared" si="7"/>
        <v/>
      </c>
    </row>
    <row r="66" spans="1:2">
      <c r="A66" s="15" t="str">
        <f t="shared" si="3"/>
        <v/>
      </c>
      <c r="B66" s="15" t="str">
        <f t="shared" si="7"/>
        <v/>
      </c>
    </row>
    <row r="67" spans="1:2">
      <c r="A67" s="15" t="str">
        <f t="shared" si="3"/>
        <v/>
      </c>
      <c r="B67" s="15" t="str">
        <f t="shared" si="7"/>
        <v/>
      </c>
    </row>
    <row r="68" spans="1:2">
      <c r="A68" s="15" t="str">
        <f t="shared" si="3"/>
        <v/>
      </c>
      <c r="B68" s="15" t="str">
        <f t="shared" si="7"/>
        <v/>
      </c>
    </row>
    <row r="69" spans="1:2">
      <c r="A69" s="15" t="str">
        <f t="shared" si="3"/>
        <v/>
      </c>
      <c r="B69" s="15" t="str">
        <f t="shared" si="7"/>
        <v/>
      </c>
    </row>
    <row r="70" spans="1:2">
      <c r="A70" s="15" t="str">
        <f t="shared" si="3"/>
        <v/>
      </c>
      <c r="B70" s="15" t="str">
        <f t="shared" si="7"/>
        <v/>
      </c>
    </row>
    <row r="71" spans="1:2">
      <c r="A71" s="15" t="str">
        <f t="shared" si="3"/>
        <v/>
      </c>
      <c r="B71" s="15" t="str">
        <f t="shared" si="7"/>
        <v/>
      </c>
    </row>
    <row r="72" spans="1:2">
      <c r="A72" s="15" t="str">
        <f t="shared" si="3"/>
        <v/>
      </c>
      <c r="B72" s="15" t="str">
        <f t="shared" si="7"/>
        <v/>
      </c>
    </row>
    <row r="73" spans="1:2">
      <c r="A73" s="15" t="str">
        <f t="shared" si="3"/>
        <v/>
      </c>
      <c r="B73" s="15" t="str">
        <f t="shared" si="7"/>
        <v/>
      </c>
    </row>
    <row r="74" spans="1:2">
      <c r="A74" s="15" t="str">
        <f t="shared" ref="A74:A109" si="14">IF(C74=EDATE($C$5,0),1,"")</f>
        <v/>
      </c>
      <c r="B74" s="15" t="str">
        <f t="shared" si="7"/>
        <v/>
      </c>
    </row>
    <row r="75" spans="1:2">
      <c r="A75" s="15" t="str">
        <f t="shared" si="14"/>
        <v/>
      </c>
      <c r="B75" s="15" t="str">
        <f t="shared" si="7"/>
        <v/>
      </c>
    </row>
    <row r="76" spans="1:2">
      <c r="A76" s="15" t="str">
        <f t="shared" si="14"/>
        <v/>
      </c>
      <c r="B76" s="15" t="str">
        <f t="shared" ref="B76:B109" si="15">IF(OR(A76=1,C76=$E$5),1,"")</f>
        <v/>
      </c>
    </row>
    <row r="77" spans="1:2">
      <c r="A77" s="15" t="str">
        <f t="shared" si="14"/>
        <v/>
      </c>
      <c r="B77" s="15" t="str">
        <f t="shared" si="15"/>
        <v/>
      </c>
    </row>
    <row r="78" spans="1:2">
      <c r="A78" s="15" t="str">
        <f t="shared" si="14"/>
        <v/>
      </c>
      <c r="B78" s="15" t="str">
        <f t="shared" si="15"/>
        <v/>
      </c>
    </row>
    <row r="79" spans="1:2">
      <c r="A79" s="15" t="str">
        <f t="shared" si="14"/>
        <v/>
      </c>
      <c r="B79" s="15" t="str">
        <f t="shared" si="15"/>
        <v/>
      </c>
    </row>
    <row r="80" spans="1:2">
      <c r="A80" s="15" t="str">
        <f t="shared" si="14"/>
        <v/>
      </c>
      <c r="B80" s="15" t="str">
        <f t="shared" si="15"/>
        <v/>
      </c>
    </row>
    <row r="81" spans="1:2">
      <c r="A81" s="15" t="str">
        <f t="shared" si="14"/>
        <v/>
      </c>
      <c r="B81" s="15" t="str">
        <f t="shared" si="15"/>
        <v/>
      </c>
    </row>
    <row r="82" spans="1:2">
      <c r="A82" s="15" t="str">
        <f t="shared" si="14"/>
        <v/>
      </c>
      <c r="B82" s="15" t="str">
        <f t="shared" si="15"/>
        <v/>
      </c>
    </row>
    <row r="83" spans="1:2">
      <c r="A83" s="15" t="str">
        <f t="shared" si="14"/>
        <v/>
      </c>
      <c r="B83" s="15" t="str">
        <f t="shared" si="15"/>
        <v/>
      </c>
    </row>
    <row r="84" spans="1:2">
      <c r="A84" s="15" t="str">
        <f t="shared" si="14"/>
        <v/>
      </c>
      <c r="B84" s="15" t="str">
        <f t="shared" si="15"/>
        <v/>
      </c>
    </row>
    <row r="85" spans="1:2">
      <c r="A85" s="15" t="str">
        <f t="shared" si="14"/>
        <v/>
      </c>
      <c r="B85" s="15" t="str">
        <f t="shared" si="15"/>
        <v/>
      </c>
    </row>
    <row r="86" spans="1:2">
      <c r="A86" s="15" t="str">
        <f t="shared" si="14"/>
        <v/>
      </c>
      <c r="B86" s="15" t="str">
        <f t="shared" si="15"/>
        <v/>
      </c>
    </row>
    <row r="87" spans="1:2">
      <c r="A87" s="15" t="str">
        <f t="shared" si="14"/>
        <v/>
      </c>
      <c r="B87" s="15" t="str">
        <f t="shared" si="15"/>
        <v/>
      </c>
    </row>
    <row r="88" spans="1:2">
      <c r="A88" s="15" t="str">
        <f t="shared" si="14"/>
        <v/>
      </c>
      <c r="B88" s="15" t="str">
        <f t="shared" si="15"/>
        <v/>
      </c>
    </row>
    <row r="89" spans="1:2">
      <c r="A89" s="15" t="str">
        <f t="shared" si="14"/>
        <v/>
      </c>
      <c r="B89" s="15" t="str">
        <f t="shared" si="15"/>
        <v/>
      </c>
    </row>
    <row r="90" spans="1:2">
      <c r="A90" s="15" t="str">
        <f t="shared" si="14"/>
        <v/>
      </c>
      <c r="B90" s="15" t="str">
        <f t="shared" si="15"/>
        <v/>
      </c>
    </row>
    <row r="91" spans="1:2">
      <c r="A91" s="15" t="str">
        <f t="shared" si="14"/>
        <v/>
      </c>
      <c r="B91" s="15" t="str">
        <f t="shared" si="15"/>
        <v/>
      </c>
    </row>
    <row r="92" spans="1:2">
      <c r="A92" s="15" t="str">
        <f t="shared" si="14"/>
        <v/>
      </c>
      <c r="B92" s="15" t="str">
        <f t="shared" si="15"/>
        <v/>
      </c>
    </row>
    <row r="93" spans="1:2">
      <c r="A93" s="15" t="str">
        <f t="shared" si="14"/>
        <v/>
      </c>
      <c r="B93" s="15" t="str">
        <f t="shared" si="15"/>
        <v/>
      </c>
    </row>
    <row r="94" spans="1:2">
      <c r="A94" s="15" t="str">
        <f t="shared" si="14"/>
        <v/>
      </c>
      <c r="B94" s="15" t="str">
        <f t="shared" si="15"/>
        <v/>
      </c>
    </row>
    <row r="95" spans="1:2">
      <c r="A95" s="15" t="str">
        <f t="shared" si="14"/>
        <v/>
      </c>
      <c r="B95" s="15" t="str">
        <f t="shared" si="15"/>
        <v/>
      </c>
    </row>
    <row r="96" spans="1:2">
      <c r="A96" s="15" t="str">
        <f t="shared" si="14"/>
        <v/>
      </c>
      <c r="B96" s="15" t="str">
        <f t="shared" si="15"/>
        <v/>
      </c>
    </row>
    <row r="97" spans="1:2">
      <c r="A97" s="15" t="str">
        <f t="shared" si="14"/>
        <v/>
      </c>
      <c r="B97" s="15" t="str">
        <f t="shared" si="15"/>
        <v/>
      </c>
    </row>
    <row r="98" spans="1:2">
      <c r="A98" s="15" t="str">
        <f t="shared" si="14"/>
        <v/>
      </c>
      <c r="B98" s="15" t="str">
        <f t="shared" si="15"/>
        <v/>
      </c>
    </row>
    <row r="99" spans="1:2">
      <c r="A99" s="15" t="str">
        <f t="shared" si="14"/>
        <v/>
      </c>
      <c r="B99" s="15" t="str">
        <f t="shared" si="15"/>
        <v/>
      </c>
    </row>
    <row r="100" spans="1:2">
      <c r="A100" s="15" t="str">
        <f t="shared" si="14"/>
        <v/>
      </c>
      <c r="B100" s="15" t="str">
        <f t="shared" si="15"/>
        <v/>
      </c>
    </row>
    <row r="101" spans="1:2">
      <c r="A101" s="15" t="str">
        <f t="shared" si="14"/>
        <v/>
      </c>
      <c r="B101" s="15" t="str">
        <f t="shared" si="15"/>
        <v/>
      </c>
    </row>
    <row r="102" spans="1:2">
      <c r="A102" s="15" t="str">
        <f t="shared" si="14"/>
        <v/>
      </c>
      <c r="B102" s="15" t="str">
        <f t="shared" si="15"/>
        <v/>
      </c>
    </row>
    <row r="103" spans="1:2">
      <c r="A103" s="15" t="str">
        <f t="shared" si="14"/>
        <v/>
      </c>
      <c r="B103" s="15" t="str">
        <f t="shared" si="15"/>
        <v/>
      </c>
    </row>
    <row r="104" spans="1:2">
      <c r="A104" s="15" t="str">
        <f t="shared" si="14"/>
        <v/>
      </c>
      <c r="B104" s="15" t="str">
        <f t="shared" si="15"/>
        <v/>
      </c>
    </row>
    <row r="105" spans="1:2">
      <c r="A105" s="15" t="str">
        <f t="shared" si="14"/>
        <v/>
      </c>
      <c r="B105" s="15" t="str">
        <f t="shared" si="15"/>
        <v/>
      </c>
    </row>
    <row r="106" spans="1:2">
      <c r="A106" s="15" t="str">
        <f t="shared" si="14"/>
        <v/>
      </c>
      <c r="B106" s="15" t="str">
        <f t="shared" si="15"/>
        <v/>
      </c>
    </row>
    <row r="107" spans="1:2">
      <c r="A107" s="15" t="str">
        <f t="shared" si="14"/>
        <v/>
      </c>
      <c r="B107" s="15" t="str">
        <f t="shared" si="15"/>
        <v/>
      </c>
    </row>
    <row r="108" spans="1:2">
      <c r="A108" s="15" t="str">
        <f t="shared" si="14"/>
        <v/>
      </c>
      <c r="B108" s="15" t="str">
        <f t="shared" si="15"/>
        <v/>
      </c>
    </row>
    <row r="109" spans="1:2">
      <c r="A109" s="15" t="str">
        <f t="shared" si="14"/>
        <v/>
      </c>
      <c r="B109" s="15" t="str">
        <f t="shared" si="1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2</vt:i4>
      </vt:variant>
    </vt:vector>
  </HeadingPairs>
  <TitlesOfParts>
    <vt:vector size="3" baseType="lpstr">
      <vt:lpstr>データ</vt:lpstr>
      <vt:lpstr>グラフ1(救急隊員数)</vt:lpstr>
      <vt:lpstr>グラフ2(救急自動車数)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hinou</dc:creator>
  <cp:lastModifiedBy>福士　聡子</cp:lastModifiedBy>
  <cp:lastPrinted>2025-01-24T01:15:36Z</cp:lastPrinted>
  <dcterms:created xsi:type="dcterms:W3CDTF">2009-01-07T02:03:24Z</dcterms:created>
  <dcterms:modified xsi:type="dcterms:W3CDTF">2025-03-12T00:57:39Z</dcterms:modified>
</cp:coreProperties>
</file>