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FAE6430F-17D2-47F7-9152-AB0E4B031535}" xr6:coauthVersionLast="47" xr6:coauthVersionMax="47" xr10:uidLastSave="{00000000-0000-0000-0000-000000000000}"/>
  <bookViews>
    <workbookView xWindow="9510" yWindow="0" windowWidth="9780" windowHeight="11370" xr2:uid="{3164283B-EB6F-497F-9DB7-DFA7D6229C73}"/>
  </bookViews>
  <sheets>
    <sheet name="データ" sheetId="2" r:id="rId1"/>
    <sheet name="グラフ1" sheetId="3" r:id="rId2"/>
  </sheets>
  <definedNames>
    <definedName name="その他">OFFSET(データ!$R$9,MATCH(データ!$C$5,データ!$C$9:$C$109,0)-1,0,データ!$B$6,1)</definedName>
    <definedName name="横軸ラベル_西暦">OFFSET(データ!$E$9,MATCH(データ!$C$5,データ!$C$9:$C$109,0)-1,0,データ!$B$6,1)</definedName>
    <definedName name="下水道・公園">OFFSET(データ!$K$9,MATCH(データ!$C$5,データ!$C$9:$C$109,0)-1,0,データ!$B$6,1)</definedName>
    <definedName name="学校・病院">OFFSET(データ!$O$9,MATCH(データ!$C$5,データ!$C$9:$C$109,0)-1,0,データ!$B$6,1)</definedName>
    <definedName name="工業用水">OFFSET(データ!$P$9,MATCH(データ!$C$5,データ!$C$9:$C$109,0)-1,0,データ!$B$6,1)</definedName>
    <definedName name="工事費総額">OFFSET(データ!$F$9,MATCH(データ!$C$5,データ!$C$9:$C$109,0)-1,0,データ!$B$6,1)</definedName>
    <definedName name="港湾・空港">OFFSET(データ!$J$9,MATCH(データ!$C$5,データ!$C$9:$C$109,0)-1,0,データ!$B$6,1)</definedName>
    <definedName name="災害復旧">OFFSET(データ!$Q$9,MATCH(データ!$C$5,データ!$C$9:$C$109,0)-1,0,データ!$B$6,1)</definedName>
    <definedName name="治山治水">OFFSET(データ!$G$9,MATCH(データ!$C$5,データ!$C$9:$C$109,0)-1,0,データ!$B$6,1)</definedName>
    <definedName name="住宅">OFFSET(データ!$L$9,MATCH(データ!$C$5,データ!$C$9:$C$109,0)-1,0,データ!$B$6,1)</definedName>
    <definedName name="庁舎">OFFSET(データ!$M$9,MATCH(データ!$C$5,データ!$C$9:$C$109,0)-1,0,データ!$B$6,1)</definedName>
    <definedName name="道路">OFFSET(データ!$I$9,MATCH(データ!$C$5,データ!$C$9:$C$109,0)-1,0,データ!$B$6,1)</definedName>
    <definedName name="農林水産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21" i="2"/>
  <c r="E21" i="2" s="1"/>
  <c r="A20" i="2"/>
  <c r="A19" i="2"/>
  <c r="A18" i="2"/>
  <c r="A17" i="2"/>
  <c r="A16" i="2"/>
  <c r="A15" i="2"/>
  <c r="E15" i="2" s="1"/>
  <c r="A14" i="2"/>
  <c r="E14" i="2" s="1"/>
  <c r="A13" i="2"/>
  <c r="E13" i="2" s="1"/>
  <c r="A12" i="2"/>
  <c r="A11" i="2"/>
  <c r="B10" i="2"/>
  <c r="A10" i="2"/>
  <c r="E10" i="2" s="1"/>
  <c r="B9" i="2"/>
  <c r="A9" i="2"/>
  <c r="B6" i="2"/>
  <c r="E5" i="2"/>
  <c r="B109" i="2" s="1"/>
  <c r="D9" i="2" l="1"/>
  <c r="B40" i="2"/>
  <c r="B18" i="2"/>
  <c r="D18" i="2" s="1"/>
  <c r="B53" i="2"/>
  <c r="B46" i="2"/>
  <c r="B78" i="2"/>
  <c r="B47" i="2"/>
  <c r="B79" i="2"/>
  <c r="B72" i="2"/>
  <c r="B104" i="2"/>
  <c r="B33" i="2"/>
  <c r="B65" i="2"/>
  <c r="B97" i="2"/>
  <c r="B98" i="2"/>
  <c r="B91" i="2"/>
  <c r="B34" i="2"/>
  <c r="B66" i="2"/>
  <c r="B59" i="2"/>
  <c r="B17" i="2"/>
  <c r="D17" i="2" s="1"/>
  <c r="B60" i="2"/>
  <c r="B92" i="2"/>
  <c r="B85" i="2"/>
  <c r="E9" i="2"/>
  <c r="E17" i="2"/>
  <c r="B11" i="2"/>
  <c r="D11" i="2" s="1"/>
  <c r="B19" i="2"/>
  <c r="B35" i="2"/>
  <c r="B41" i="2"/>
  <c r="B48" i="2"/>
  <c r="B54" i="2"/>
  <c r="B67" i="2"/>
  <c r="B73" i="2"/>
  <c r="B80" i="2"/>
  <c r="B86" i="2"/>
  <c r="B99" i="2"/>
  <c r="B105" i="2"/>
  <c r="D10" i="2"/>
  <c r="B12" i="2"/>
  <c r="B20" i="2"/>
  <c r="D20" i="2" s="1"/>
  <c r="B36" i="2"/>
  <c r="B42" i="2"/>
  <c r="B55" i="2"/>
  <c r="B61" i="2"/>
  <c r="B68" i="2"/>
  <c r="B74" i="2"/>
  <c r="B87" i="2"/>
  <c r="B93" i="2"/>
  <c r="B100" i="2"/>
  <c r="B106" i="2"/>
  <c r="E18" i="2"/>
  <c r="B13" i="2"/>
  <c r="D13" i="2" s="1"/>
  <c r="B21" i="2"/>
  <c r="D21" i="2" s="1"/>
  <c r="B43" i="2"/>
  <c r="B49" i="2"/>
  <c r="B56" i="2"/>
  <c r="B62" i="2"/>
  <c r="B75" i="2"/>
  <c r="B81" i="2"/>
  <c r="B88" i="2"/>
  <c r="B94" i="2"/>
  <c r="B107" i="2"/>
  <c r="D19" i="2"/>
  <c r="B14" i="2"/>
  <c r="D14" i="2" s="1"/>
  <c r="B37" i="2"/>
  <c r="B44" i="2"/>
  <c r="B50" i="2"/>
  <c r="B63" i="2"/>
  <c r="B69" i="2"/>
  <c r="B76" i="2"/>
  <c r="B82" i="2"/>
  <c r="B95" i="2"/>
  <c r="B101" i="2"/>
  <c r="B108" i="2"/>
  <c r="E11" i="2"/>
  <c r="E19" i="2"/>
  <c r="B15" i="2"/>
  <c r="D15" i="2" s="1"/>
  <c r="B38" i="2"/>
  <c r="B51" i="2"/>
  <c r="B57" i="2"/>
  <c r="B64" i="2"/>
  <c r="B70" i="2"/>
  <c r="B83" i="2"/>
  <c r="B89" i="2"/>
  <c r="B96" i="2"/>
  <c r="B102" i="2"/>
  <c r="D12" i="2"/>
  <c r="B16" i="2"/>
  <c r="D16" i="2" s="1"/>
  <c r="B39" i="2"/>
  <c r="B45" i="2"/>
  <c r="B52" i="2"/>
  <c r="B58" i="2"/>
  <c r="B71" i="2"/>
  <c r="B77" i="2"/>
  <c r="B84" i="2"/>
  <c r="B90" i="2"/>
  <c r="B103" i="2"/>
  <c r="E12" i="2"/>
  <c r="E16" i="2"/>
  <c r="E2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A610DF1-5D52-4C56-B183-6288FCE5C359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<sst xmlns="http://schemas.openxmlformats.org/spreadsheetml/2006/main" count="38" uniqueCount="28">
  <si>
    <t>工事費総額</t>
    <rPh sb="0" eb="3">
      <t>コウジヒ</t>
    </rPh>
    <rPh sb="3" eb="5">
      <t>ソウガク</t>
    </rPh>
    <phoneticPr fontId="2"/>
  </si>
  <si>
    <t>治山・治水</t>
    <rPh sb="0" eb="2">
      <t>チサン</t>
    </rPh>
    <rPh sb="3" eb="5">
      <t>チスイ</t>
    </rPh>
    <phoneticPr fontId="2"/>
  </si>
  <si>
    <t>農林・水産</t>
    <rPh sb="0" eb="2">
      <t>ノウリン</t>
    </rPh>
    <rPh sb="3" eb="5">
      <t>スイサン</t>
    </rPh>
    <phoneticPr fontId="2"/>
  </si>
  <si>
    <t>道路</t>
    <rPh sb="0" eb="2">
      <t>ドウロ</t>
    </rPh>
    <phoneticPr fontId="2"/>
  </si>
  <si>
    <t>港湾・空港</t>
    <rPh sb="0" eb="2">
      <t>コウワン</t>
    </rPh>
    <rPh sb="3" eb="5">
      <t>クウコウ</t>
    </rPh>
    <phoneticPr fontId="2"/>
  </si>
  <si>
    <t>下水道・公園</t>
    <rPh sb="0" eb="3">
      <t>ゲスイドウ</t>
    </rPh>
    <rPh sb="4" eb="6">
      <t>コウエン</t>
    </rPh>
    <phoneticPr fontId="2"/>
  </si>
  <si>
    <t>住宅</t>
    <rPh sb="0" eb="2">
      <t>ジュウタク</t>
    </rPh>
    <phoneticPr fontId="2"/>
  </si>
  <si>
    <t>庁舎</t>
    <rPh sb="0" eb="2">
      <t>チョウシャ</t>
    </rPh>
    <phoneticPr fontId="2"/>
  </si>
  <si>
    <t>土地造成</t>
    <rPh sb="0" eb="2">
      <t>トチ</t>
    </rPh>
    <rPh sb="2" eb="4">
      <t>ゾウセイ</t>
    </rPh>
    <phoneticPr fontId="2"/>
  </si>
  <si>
    <t>-</t>
  </si>
  <si>
    <t>学校・病院</t>
    <rPh sb="0" eb="2">
      <t>ガッコウ</t>
    </rPh>
    <rPh sb="3" eb="5">
      <t>ビョウイン</t>
    </rPh>
    <phoneticPr fontId="2"/>
  </si>
  <si>
    <t>工業用水・上水道等</t>
    <rPh sb="0" eb="2">
      <t>コウギョウ</t>
    </rPh>
    <rPh sb="2" eb="4">
      <t>ヨウスイ</t>
    </rPh>
    <rPh sb="5" eb="6">
      <t>ウエ</t>
    </rPh>
    <rPh sb="6" eb="7">
      <t>スイ</t>
    </rPh>
    <rPh sb="7" eb="8">
      <t>ミチ</t>
    </rPh>
    <rPh sb="8" eb="9">
      <t>トウ</t>
    </rPh>
    <phoneticPr fontId="2"/>
  </si>
  <si>
    <t>災害復旧</t>
    <rPh sb="0" eb="2">
      <t>サイガイ</t>
    </rPh>
    <rPh sb="2" eb="4">
      <t>フッキュウ</t>
    </rPh>
    <phoneticPr fontId="2"/>
  </si>
  <si>
    <t>その他</t>
    <rPh sb="2" eb="3">
      <t>タ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</si>
  <si>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</si>
  <si>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</si>
  <si>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</si>
  <si>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</si>
  <si>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</si>
  <si>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</si>
  <si>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</si>
  <si>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</si>
  <si>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</si>
  <si>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</si>
  <si>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</si>
  <si>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</si>
  <si>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-</t>
    <phoneticPr fontId="1"/>
  </si>
  <si>
    <t>公共事業等施行状況（本工事費）の推移（資料：県財務部「公共事業等施行状況調」）（単位：百万円）　※「治山・治水」以降のデータは内数。</t>
    <rPh sb="23" eb="25">
      <t>ザイム</t>
    </rPh>
    <rPh sb="25" eb="26">
      <t>ブ</t>
    </rPh>
    <rPh sb="40" eb="42">
      <t>タンイ</t>
    </rPh>
    <rPh sb="43" eb="46">
      <t>ヒャクマンエン</t>
    </rPh>
    <rPh sb="50" eb="52">
      <t>チサン</t>
    </rPh>
    <rPh sb="53" eb="55">
      <t>チスイ</t>
    </rPh>
    <rPh sb="56" eb="58">
      <t>イコウ</t>
    </rPh>
    <rPh sb="63" eb="65">
      <t>ウチスウ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</si>
</sst>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_ "/>
    <numFmt numFmtId="177" formatCode="yyyy"/>
    <numFmt numFmtId="178" formatCode="#,##0_);[Red]\(#,##0\)"/>
  </numFmts>
  <fonts count="13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  <xf numFmtId="178" fontId="4" fillId="0" borderId="2" xfId="0" applyNumberFormat="1" applyFont="1" applyBorder="1">
      <alignment vertical="center"/>
    </xf>
    <xf numFmtId="178" fontId="4" fillId="0" borderId="3" xfId="0" applyNumberFormat="1" applyFont="1" applyBorder="1">
      <alignment vertical="center"/>
    </xf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>
      <alignment vertical="center"/>
    </xf>
    <xf numFmtId="178" fontId="4" fillId="0" borderId="5" xfId="0" applyNumberFormat="1" applyFont="1" applyBorder="1">
      <alignment vertical="center"/>
    </xf>
    <xf numFmtId="178" fontId="6" fillId="0" borderId="0" xfId="1" applyNumberFormat="1" applyFont="1">
      <alignment vertical="center"/>
    </xf>
    <xf numFmtId="178" fontId="6" fillId="0" borderId="0" xfId="1" applyNumberFormat="1" applyFont="1" applyFill="1">
      <alignment vertical="center"/>
    </xf>
    <xf numFmtId="178" fontId="4" fillId="0" borderId="0" xfId="1" applyNumberFormat="1" applyFont="1">
      <alignment vertical="center"/>
    </xf>
    <xf numFmtId="178" fontId="4" fillId="0" borderId="7" xfId="0" applyNumberFormat="1" applyFont="1" applyBorder="1">
      <alignment vertical="center"/>
    </xf>
    <xf numFmtId="178" fontId="4" fillId="0" borderId="8" xfId="0" applyNumberFormat="1" applyFont="1" applyBorder="1">
      <alignment vertical="center"/>
    </xf>
    <xf numFmtId="178" fontId="4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FF00"/>
      <color rgb="FFFF6600"/>
      <color rgb="FFFFFF66"/>
      <color rgb="FFCC99FF"/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 sz="2160"/>
              <a:t>公共事業等施行状況（本工事費）の推移</a:t>
            </a:r>
          </a:p>
        </c:rich>
      </c:tx>
      <c:layout>
        <c:manualLayout>
          <c:xMode val="edge"/>
          <c:yMode val="edge"/>
          <c:x val="0.25718915027435307"/>
          <c:y val="2.0871700833257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7837645005072981E-2"/>
          <c:y val="9.848287386557375E-2"/>
          <c:w val="0.86814803361338755"/>
          <c:h val="0.63415784131812802"/>
        </c:manualLayout>
      </c:layout>
      <c:barChart>
        <c:barDir val="bar"/>
        <c:grouping val="stacked"/>
        <c:varyColors val="0"/>
        <c:ser>
          <c:idx val="1"/>
          <c:order val="0"/>
          <c:tx>
            <c:strRef>
              <c:f>データ!$G$8</c:f>
              <c:strCache>
                <c:ptCount val="1"/>
                <c:pt idx="0">
                  <c:v>治山・治水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[0]!治山治水</c:f>
              <c:numCache>
                <c:formatCode>#,##0_);[Red]\(#,##0\)</c:formatCode>
                <c:ptCount val="6"/>
                <c:pt idx="0">
                  <c:v>15978</c:v>
                </c:pt>
                <c:pt idx="1">
                  <c:v>18681</c:v>
                </c:pt>
                <c:pt idx="2">
                  <c:v>22700</c:v>
                </c:pt>
                <c:pt idx="3">
                  <c:v>22705</c:v>
                </c:pt>
                <c:pt idx="4">
                  <c:v>22773</c:v>
                </c:pt>
                <c:pt idx="5">
                  <c:v>21996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E1-4F03-8152-B0022AB21B11}"/>
            </c:ext>
          </c:extLst>
        </c:ser>
        <c:ser>
          <c:idx val="2"/>
          <c:order val="1"/>
          <c:tx>
            <c:strRef>
              <c:f>データ!$H$8</c:f>
              <c:strCache>
                <c:ptCount val="1"/>
                <c:pt idx="0">
                  <c:v>農林・水産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[0]!農林水産</c:f>
              <c:numCache>
                <c:formatCode>#,##0_);[Red]\(#,##0\)</c:formatCode>
                <c:ptCount val="6"/>
                <c:pt idx="0">
                  <c:v>22246</c:v>
                </c:pt>
                <c:pt idx="1">
                  <c:v>27866.000000000004</c:v>
                </c:pt>
                <c:pt idx="2">
                  <c:v>32539</c:v>
                </c:pt>
                <c:pt idx="3">
                  <c:v>32269</c:v>
                </c:pt>
                <c:pt idx="4">
                  <c:v>31922</c:v>
                </c:pt>
                <c:pt idx="5">
                  <c:v>30139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E1-4F03-8152-B0022AB21B11}"/>
            </c:ext>
          </c:extLst>
        </c:ser>
        <c:ser>
          <c:idx val="3"/>
          <c:order val="2"/>
          <c:tx>
            <c:strRef>
              <c:f>データ!$I$8</c:f>
              <c:strCache>
                <c:ptCount val="1"/>
                <c:pt idx="0">
                  <c:v>道路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[0]!道路</c:f>
              <c:numCache>
                <c:formatCode>#,##0_);[Red]\(#,##0\)</c:formatCode>
                <c:ptCount val="6"/>
                <c:pt idx="0">
                  <c:v>29105</c:v>
                </c:pt>
                <c:pt idx="1">
                  <c:v>38062</c:v>
                </c:pt>
                <c:pt idx="2">
                  <c:v>51346</c:v>
                </c:pt>
                <c:pt idx="3">
                  <c:v>48124</c:v>
                </c:pt>
                <c:pt idx="4">
                  <c:v>48586</c:v>
                </c:pt>
                <c:pt idx="5">
                  <c:v>39235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E1-4F03-8152-B0022AB21B11}"/>
            </c:ext>
          </c:extLst>
        </c:ser>
        <c:ser>
          <c:idx val="4"/>
          <c:order val="3"/>
          <c:tx>
            <c:strRef>
              <c:f>データ!$J$8</c:f>
              <c:strCache>
                <c:ptCount val="1"/>
                <c:pt idx="0">
                  <c:v>港湾・空港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1.3638187267989736E-3"/>
                  <c:y val="6.5737640419708541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D54-4C2D-A74A-0B7797532D3F}"/>
                </c:ext>
              </c:extLst>
            </c:dLbl>
            <c:dLbl>
              <c:idx val="2"/>
              <c:layout>
                <c:manualLayout>
                  <c:x val="-5.4552749071959941E-3"/>
                  <c:y val="1.64344101049271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735-4DF0-BCA0-F5E36D82EEDA}"/>
                </c:ext>
              </c:extLst>
            </c:dLbl>
            <c:dLbl>
              <c:idx val="3"/>
              <c:layout>
                <c:manualLayout>
                  <c:x val="-2.7276374535979472E-3"/>
                  <c:y val="3.28688202098542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735-4DF0-BCA0-F5E36D82EEDA}"/>
                </c:ext>
              </c:extLst>
            </c:dLbl>
            <c:dLbl>
              <c:idx val="4"/>
              <c:layout>
                <c:manualLayout>
                  <c:x val="-2.7276374535979472E-3"/>
                  <c:y val="4.9303230314781408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735-4DF0-BCA0-F5E36D82EEDA}"/>
                </c:ext>
              </c:extLst>
            </c:dLbl>
            <c:dLbl>
              <c:idx val="5"/>
              <c:layout>
                <c:manualLayout>
                  <c:x val="-4.0914561803970205E-3"/>
                  <c:y val="3.286882020985427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735-4DF0-BCA0-F5E36D82EED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[0]!港湾・空港</c:f>
              <c:numCache>
                <c:formatCode>#,##0_);[Red]\(#,##0\)</c:formatCode>
                <c:ptCount val="6"/>
                <c:pt idx="0">
                  <c:v>3032</c:v>
                </c:pt>
                <c:pt idx="1">
                  <c:v>3507</c:v>
                </c:pt>
                <c:pt idx="2">
                  <c:v>5199</c:v>
                </c:pt>
                <c:pt idx="3">
                  <c:v>4451</c:v>
                </c:pt>
                <c:pt idx="4">
                  <c:v>4748</c:v>
                </c:pt>
                <c:pt idx="5">
                  <c:v>5418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E1-4F03-8152-B0022AB21B11}"/>
            </c:ext>
          </c:extLst>
        </c:ser>
        <c:ser>
          <c:idx val="5"/>
          <c:order val="4"/>
          <c:tx>
            <c:strRef>
              <c:f>データ!$K$8</c:f>
              <c:strCache>
                <c:ptCount val="1"/>
                <c:pt idx="0">
                  <c:v>下水道・公園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[0]!下水道・公園</c:f>
              <c:numCache>
                <c:formatCode>#,##0_);[Red]\(#,##0\)</c:formatCode>
                <c:ptCount val="6"/>
                <c:pt idx="0">
                  <c:v>8713</c:v>
                </c:pt>
                <c:pt idx="1">
                  <c:v>3651</c:v>
                </c:pt>
                <c:pt idx="2">
                  <c:v>2547</c:v>
                </c:pt>
                <c:pt idx="3">
                  <c:v>2548</c:v>
                </c:pt>
                <c:pt idx="4">
                  <c:v>2329</c:v>
                </c:pt>
                <c:pt idx="5">
                  <c:v>2520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EE1-4F03-8152-B0022AB21B11}"/>
            </c:ext>
          </c:extLst>
        </c:ser>
        <c:ser>
          <c:idx val="6"/>
          <c:order val="5"/>
          <c:tx>
            <c:strRef>
              <c:f>データ!$L$8</c:f>
              <c:strCache>
                <c:ptCount val="1"/>
                <c:pt idx="0">
                  <c:v>住宅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6900003755240524E-6"/>
                  <c:y val="3.973957888777096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F6-433C-9B0B-CB4D6DAE7B3C}"/>
                </c:ext>
              </c:extLst>
            </c:dLbl>
            <c:dLbl>
              <c:idx val="1"/>
              <c:layout>
                <c:manualLayout>
                  <c:x val="-2.0500492861868905E-2"/>
                  <c:y val="4.606769788883641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F6-433C-9B0B-CB4D6DAE7B3C}"/>
                </c:ext>
              </c:extLst>
            </c:dLbl>
            <c:dLbl>
              <c:idx val="2"/>
              <c:layout>
                <c:manualLayout>
                  <c:x val="-1.7743134876941628E-2"/>
                  <c:y val="4.3968431248028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F6-433C-9B0B-CB4D6DAE7B3C}"/>
                </c:ext>
              </c:extLst>
            </c:dLbl>
            <c:dLbl>
              <c:idx val="3"/>
              <c:layout>
                <c:manualLayout>
                  <c:x val="-1.0001221794891527E-16"/>
                  <c:y val="4.39464343410804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F6-433C-9B0B-CB4D6DAE7B3C}"/>
                </c:ext>
              </c:extLst>
            </c:dLbl>
            <c:dLbl>
              <c:idx val="4"/>
              <c:layout>
                <c:manualLayout>
                  <c:x val="-2.1856253051132927E-2"/>
                  <c:y val="4.608401087136702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0F6-433C-9B0B-CB4D6DAE7B3C}"/>
                </c:ext>
              </c:extLst>
            </c:dLbl>
            <c:dLbl>
              <c:idx val="5"/>
              <c:layout>
                <c:manualLayout>
                  <c:x val="-2.0457237655830376E-2"/>
                  <c:y val="4.801685213484219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[0]!住宅</c:f>
              <c:numCache>
                <c:formatCode>#,##0_);[Red]\(#,##0\)</c:formatCode>
                <c:ptCount val="6"/>
                <c:pt idx="0">
                  <c:v>701</c:v>
                </c:pt>
                <c:pt idx="1">
                  <c:v>1100</c:v>
                </c:pt>
                <c:pt idx="2">
                  <c:v>1684</c:v>
                </c:pt>
                <c:pt idx="3">
                  <c:v>1373</c:v>
                </c:pt>
                <c:pt idx="4">
                  <c:v>1050</c:v>
                </c:pt>
                <c:pt idx="5">
                  <c:v>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EE1-4F03-8152-B0022AB21B11}"/>
            </c:ext>
          </c:extLst>
        </c:ser>
        <c:ser>
          <c:idx val="7"/>
          <c:order val="6"/>
          <c:tx>
            <c:strRef>
              <c:f>データ!$M$8</c:f>
              <c:strCache>
                <c:ptCount val="1"/>
                <c:pt idx="0">
                  <c:v>庁舎</c:v>
                </c:pt>
              </c:strCache>
            </c:strRef>
          </c:tx>
          <c:spPr>
            <a:solidFill>
              <a:srgbClr val="CC99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3638187267989736E-3"/>
                  <c:y val="1.6434410104927135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D54-4C2D-A74A-0B7797532D3F}"/>
                </c:ext>
              </c:extLst>
            </c:dLbl>
            <c:dLbl>
              <c:idx val="1"/>
              <c:layout>
                <c:manualLayout>
                  <c:x val="9.568331335739054E-3"/>
                  <c:y val="4.606160111758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F82-41F8-BCF6-437F4361A78C}"/>
                </c:ext>
              </c:extLst>
            </c:dLbl>
            <c:dLbl>
              <c:idx val="2"/>
              <c:layout>
                <c:manualLayout>
                  <c:x val="2.0527500465638965E-2"/>
                  <c:y val="4.6061930672790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0F6-433C-9B0B-CB4D6DAE7B3C}"/>
                </c:ext>
              </c:extLst>
            </c:dLbl>
            <c:dLbl>
              <c:idx val="4"/>
              <c:layout>
                <c:manualLayout>
                  <c:x val="1.0867601517016961E-5"/>
                  <c:y val="4.81607029807939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D54-4C2D-A74A-0B7797532D3F}"/>
                </c:ext>
              </c:extLst>
            </c:dLbl>
            <c:dLbl>
              <c:idx val="5"/>
              <c:layout>
                <c:manualLayout>
                  <c:x val="0"/>
                  <c:y val="4.80166873572408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50F6-433C-9B0B-CB4D6DAE7B3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[0]!庁舎</c:f>
              <c:numCache>
                <c:formatCode>#,##0_);[Red]\(#,##0\)</c:formatCode>
                <c:ptCount val="6"/>
                <c:pt idx="0">
                  <c:v>3251</c:v>
                </c:pt>
                <c:pt idx="1">
                  <c:v>601</c:v>
                </c:pt>
                <c:pt idx="2">
                  <c:v>1332</c:v>
                </c:pt>
                <c:pt idx="3">
                  <c:v>3249</c:v>
                </c:pt>
                <c:pt idx="4">
                  <c:v>2226</c:v>
                </c:pt>
                <c:pt idx="5">
                  <c:v>2838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EE1-4F03-8152-B0022AB21B11}"/>
            </c:ext>
          </c:extLst>
        </c:ser>
        <c:ser>
          <c:idx val="9"/>
          <c:order val="7"/>
          <c:tx>
            <c:strRef>
              <c:f>データ!$O$8</c:f>
              <c:strCache>
                <c:ptCount val="1"/>
                <c:pt idx="0">
                  <c:v>学校・病院</c:v>
                </c:pt>
              </c:strCache>
            </c:strRef>
          </c:tx>
          <c:spPr>
            <a:solidFill>
              <a:srgbClr val="FFFF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[0]!学校・病院</c:f>
              <c:numCache>
                <c:formatCode>#,##0_);[Red]\(#,##0\)</c:formatCode>
                <c:ptCount val="6"/>
                <c:pt idx="0">
                  <c:v>4754</c:v>
                </c:pt>
                <c:pt idx="1">
                  <c:v>7468.0000000000009</c:v>
                </c:pt>
                <c:pt idx="2">
                  <c:v>14916</c:v>
                </c:pt>
                <c:pt idx="3">
                  <c:v>17297</c:v>
                </c:pt>
                <c:pt idx="4">
                  <c:v>2780</c:v>
                </c:pt>
                <c:pt idx="5">
                  <c:v>3963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EE1-4F03-8152-B0022AB21B11}"/>
            </c:ext>
          </c:extLst>
        </c:ser>
        <c:ser>
          <c:idx val="10"/>
          <c:order val="8"/>
          <c:tx>
            <c:strRef>
              <c:f>データ!$P$8</c:f>
              <c:strCache>
                <c:ptCount val="1"/>
                <c:pt idx="0">
                  <c:v>工業用水・上水道等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0929471525754225E-2"/>
                  <c:y val="3.9767261524792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50F6-433C-9B0B-CB4D6DAE7B3C}"/>
                </c:ext>
              </c:extLst>
            </c:dLbl>
            <c:dLbl>
              <c:idx val="1"/>
              <c:layout>
                <c:manualLayout>
                  <c:x val="-1.0924080614358555E-2"/>
                  <c:y val="4.39740441500566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50F6-433C-9B0B-CB4D6DAE7B3C}"/>
                </c:ext>
              </c:extLst>
            </c:dLbl>
            <c:dLbl>
              <c:idx val="2"/>
              <c:layout>
                <c:manualLayout>
                  <c:x val="-1.5050552101057173E-2"/>
                  <c:y val="4.39855681185660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0F6-433C-9B0B-CB4D6DAE7B3C}"/>
                </c:ext>
              </c:extLst>
            </c:dLbl>
            <c:dLbl>
              <c:idx val="3"/>
              <c:layout>
                <c:manualLayout>
                  <c:x val="-1.0934851526505272E-2"/>
                  <c:y val="4.81544414319437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50F6-433C-9B0B-CB4D6DAE7B3C}"/>
                </c:ext>
              </c:extLst>
            </c:dLbl>
            <c:dLbl>
              <c:idx val="4"/>
              <c:layout>
                <c:manualLayout>
                  <c:x val="0"/>
                  <c:y val="4.80170169124435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50F6-433C-9B0B-CB4D6DAE7B3C}"/>
                </c:ext>
              </c:extLst>
            </c:dLbl>
            <c:dLbl>
              <c:idx val="5"/>
              <c:layout>
                <c:manualLayout>
                  <c:x val="0"/>
                  <c:y val="4.80166873572408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F82-41F8-BCF6-437F4361A7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[0]!工業用水</c:f>
              <c:numCache>
                <c:formatCode>#,##0_);[Red]\(#,##0\)</c:formatCode>
                <c:ptCount val="6"/>
                <c:pt idx="0">
                  <c:v>68</c:v>
                </c:pt>
                <c:pt idx="1">
                  <c:v>134</c:v>
                </c:pt>
                <c:pt idx="2">
                  <c:v>89</c:v>
                </c:pt>
                <c:pt idx="3">
                  <c:v>106</c:v>
                </c:pt>
                <c:pt idx="4">
                  <c:v>83</c:v>
                </c:pt>
                <c:pt idx="5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EE1-4F03-8152-B0022AB21B11}"/>
            </c:ext>
          </c:extLst>
        </c:ser>
        <c:ser>
          <c:idx val="11"/>
          <c:order val="9"/>
          <c:tx>
            <c:strRef>
              <c:f>データ!$Q$8</c:f>
              <c:strCache>
                <c:ptCount val="1"/>
                <c:pt idx="0">
                  <c:v>災害復旧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9.5683313357389551E-3"/>
                  <c:y val="3.97369424461498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EE1-4F03-8152-B0022AB21B11}"/>
                </c:ext>
              </c:extLst>
            </c:dLbl>
            <c:dLbl>
              <c:idx val="1"/>
              <c:layout>
                <c:manualLayout>
                  <c:x val="1.0929127817520526E-2"/>
                  <c:y val="4.39419970503520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EE1-4F03-8152-B0022AB21B11}"/>
                </c:ext>
              </c:extLst>
            </c:dLbl>
            <c:dLbl>
              <c:idx val="2"/>
              <c:layout>
                <c:manualLayout>
                  <c:x val="1.091322392348606E-2"/>
                  <c:y val="4.39656300288064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8EE1-4F03-8152-B0022AB21B11}"/>
                </c:ext>
              </c:extLst>
            </c:dLbl>
            <c:dLbl>
              <c:idx val="3"/>
              <c:layout>
                <c:manualLayout>
                  <c:x val="1.636757628491365E-2"/>
                  <c:y val="4.6028316042121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8EE1-4F03-8152-B0022AB21B11}"/>
                </c:ext>
              </c:extLst>
            </c:dLbl>
            <c:dLbl>
              <c:idx val="4"/>
              <c:layout>
                <c:manualLayout>
                  <c:x val="2.047886525884959E-2"/>
                  <c:y val="4.6072970772078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EE1-4F03-8152-B0022AB21B1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[0]!災害復旧</c:f>
              <c:numCache>
                <c:formatCode>#,##0_);[Red]\(#,##0\)</c:formatCode>
                <c:ptCount val="6"/>
                <c:pt idx="0">
                  <c:v>366</c:v>
                </c:pt>
                <c:pt idx="1">
                  <c:v>88</c:v>
                </c:pt>
                <c:pt idx="2">
                  <c:v>336</c:v>
                </c:pt>
                <c:pt idx="3">
                  <c:v>1788</c:v>
                </c:pt>
                <c:pt idx="4">
                  <c:v>809</c:v>
                </c:pt>
                <c:pt idx="5">
                  <c:v>4849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EE1-4F03-8152-B0022AB21B11}"/>
            </c:ext>
          </c:extLst>
        </c:ser>
        <c:ser>
          <c:idx val="12"/>
          <c:order val="10"/>
          <c:tx>
            <c:strRef>
              <c:f>データ!$R$8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6"/>
                <c:pt idx="0">
                  <c:v>3858</c:v>
                </c:pt>
                <c:pt idx="1">
                  <c:v>4478</c:v>
                </c:pt>
                <c:pt idx="2">
                  <c:v>8600</c:v>
                </c:pt>
                <c:pt idx="3">
                  <c:v>6251</c:v>
                </c:pt>
                <c:pt idx="4">
                  <c:v>3970</c:v>
                </c:pt>
                <c:pt idx="5">
                  <c:v>4572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EE1-4F03-8152-B0022AB21B11}"/>
            </c:ext>
          </c:extLst>
        </c:ser>
        <c:ser>
          <c:idx val="0"/>
          <c:order val="11"/>
          <c:tx>
            <c:strRef>
              <c:f>データ!$F$8</c:f>
              <c:strCache>
                <c:ptCount val="1"/>
                <c:pt idx="0">
                  <c:v>工事費総額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accent1">
                        <a:lumMod val="7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[0]!工事費総額</c:f>
              <c:numCache>
                <c:formatCode>#,##0_);[Red]\(#,##0\)</c:formatCode>
                <c:ptCount val="6"/>
                <c:pt idx="0">
                  <c:v>92073</c:v>
                </c:pt>
                <c:pt idx="1">
                  <c:v>105635</c:v>
                </c:pt>
                <c:pt idx="2">
                  <c:v>141287</c:v>
                </c:pt>
                <c:pt idx="3">
                  <c:v>140161</c:v>
                </c:pt>
                <c:pt idx="4">
                  <c:v>121276</c:v>
                </c:pt>
                <c:pt idx="5">
                  <c:v>117280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EE1-4F03-8152-B0022AB21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494603528"/>
        <c:axId val="494600904"/>
      </c:barChart>
      <c:catAx>
        <c:axId val="494603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4600904"/>
        <c:crosses val="autoZero"/>
        <c:auto val="1"/>
        <c:lblAlgn val="ctr"/>
        <c:lblOffset val="100"/>
        <c:noMultiLvlLbl val="0"/>
      </c:catAx>
      <c:valAx>
        <c:axId val="494600904"/>
        <c:scaling>
          <c:orientation val="minMax"/>
          <c:max val="150000"/>
          <c:min val="0"/>
        </c:scaling>
        <c:delete val="0"/>
        <c:axPos val="t"/>
        <c:numFmt formatCode="#,##0_);[Red]\(#,##0\)" sourceLinked="1"/>
        <c:majorTickMark val="none"/>
        <c:minorTickMark val="none"/>
        <c:tickLblPos val="high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4603528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b"/>
      <c:legendEntry>
        <c:idx val="11"/>
        <c:delete val="1"/>
      </c:legendEntry>
      <c:layout>
        <c:manualLayout>
          <c:xMode val="edge"/>
          <c:yMode val="edge"/>
          <c:x val="5.1817915154497192E-2"/>
          <c:y val="0.81578037698773109"/>
          <c:w val="0.91548223546747409"/>
          <c:h val="0.111017002605486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E382081-0109-4F4C-A3E1-F49554AEC8E8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B37F853-10AC-4912-AA12-71F5F5E26BA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0.00963</cdr:x>
      <cdr:y>0.70363</cdr:y>
    </cdr:from>
    <cdr:to>
      <cdr:x>0.10795</cdr:x>
      <cdr:y>0.76463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D3C021A-7C9C-4F24-9CBE-7BBADC056A1D}"/>
            </a:ext>
          </a:extLst>
        </cdr:cNvPr>
        <cdr:cNvSpPr txBox="1"/>
      </cdr:nvSpPr>
      <cdr:spPr>
        <a:xfrm xmlns:a="http://schemas.openxmlformats.org/drawingml/2006/main">
          <a:off x="89647" y="4281416"/>
          <a:ext cx="915564" cy="3711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0.89309</cdr:x>
      <cdr:y>0.77406</cdr:y>
    </cdr:from>
    <cdr:to>
      <cdr:x>0.99141</cdr:x>
      <cdr:y>0.83506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AE02B7B4-FE03-498D-8514-4F5A87930893}"/>
            </a:ext>
          </a:extLst>
        </cdr:cNvPr>
        <cdr:cNvSpPr txBox="1"/>
      </cdr:nvSpPr>
      <cdr:spPr>
        <a:xfrm xmlns:a="http://schemas.openxmlformats.org/drawingml/2006/main">
          <a:off x="8300092" y="4697600"/>
          <a:ext cx="913754" cy="3701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0.53843</cdr:x>
      <cdr:y>0.93725</cdr:y>
    </cdr:from>
    <cdr:to>
      <cdr:x>0.99346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D1875516-8CF4-4CC4-BCBE-3CF21A8327A8}"/>
            </a:ext>
          </a:extLst>
        </cdr:cNvPr>
        <cdr:cNvSpPr txBox="1"/>
      </cdr:nvSpPr>
      <cdr:spPr>
        <a:xfrm xmlns:a="http://schemas.openxmlformats.org/drawingml/2006/main">
          <a:off x="5007428" y="5691187"/>
          <a:ext cx="4231822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資料：県財務部「公共事業等施行状況調」</a:t>
          </a:r>
        </a:p>
      </cdr:txBody>
    </cdr:sp>
  </cdr:relSizeAnchor>
  <cdr:relSizeAnchor xmlns:cdr="http://schemas.openxmlformats.org/drawingml/2006/chartDrawing">
    <cdr:from>
      <cdr:x>0.64948</cdr:x>
      <cdr:y>0.6473</cdr:y>
    </cdr:from>
    <cdr:to>
      <cdr:x>0.65791</cdr:x>
      <cdr:y>0.6606</cdr:y>
    </cdr:to>
    <cdr:cxnSp macro="">
      <cdr:nvCxnSpPr>
        <cdr:cNvPr id="6" name="直線コネクタ 5">
          <a:extLst xmlns:a="http://schemas.openxmlformats.org/drawingml/2006/main">
            <a:ext uri="{FF2B5EF4-FFF2-40B4-BE49-F238E27FC236}">
              <a16:creationId xmlns:a16="http://schemas.microsoft.com/office/drawing/2014/main" id="{4596B0CC-1541-4D00-BFEE-3293371C562E}"/>
            </a:ext>
          </a:extLst>
        </cdr:cNvPr>
        <cdr:cNvCxnSpPr/>
      </cdr:nvCxnSpPr>
      <cdr:spPr>
        <a:xfrm xmlns:a="http://schemas.openxmlformats.org/drawingml/2006/main">
          <a:off x="6036065" y="3928335"/>
          <a:ext cx="78345" cy="80714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0.67162</cdr:x>
      <cdr:y>0.64504</cdr:y>
    </cdr:from>
    <cdr:to>
      <cdr:x>0.67174</cdr:x>
      <cdr:y>0.6611</cdr:y>
    </cdr:to>
    <cdr:cxnSp macro="">
      <cdr:nvCxnSpPr>
        <cdr:cNvPr id="18" name="直線コネクタ 17">
          <a:extLst xmlns:a="http://schemas.openxmlformats.org/drawingml/2006/main">
            <a:ext uri="{FF2B5EF4-FFF2-40B4-BE49-F238E27FC236}">
              <a16:creationId xmlns:a16="http://schemas.microsoft.com/office/drawing/2014/main" id="{C2CE261B-8E7E-4A95-9F20-A366AE00D8FB}"/>
            </a:ext>
          </a:extLst>
        </cdr:cNvPr>
        <cdr:cNvCxnSpPr/>
      </cdr:nvCxnSpPr>
      <cdr:spPr>
        <a:xfrm xmlns:a="http://schemas.openxmlformats.org/drawingml/2006/main" flipH="1">
          <a:off x="6241824" y="3914611"/>
          <a:ext cx="1115" cy="9746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0.58248</cdr:x>
      <cdr:y>0.12474</cdr:y>
    </cdr:from>
    <cdr:to>
      <cdr:x>0.58767</cdr:x>
      <cdr:y>0.13191</cdr:y>
    </cdr:to>
    <cdr:cxnSp macro="">
      <cdr:nvCxnSpPr>
        <cdr:cNvPr id="21" name="直線コネクタ 20">
          <a:extLst xmlns:a="http://schemas.openxmlformats.org/drawingml/2006/main">
            <a:ext uri="{FF2B5EF4-FFF2-40B4-BE49-F238E27FC236}">
              <a16:creationId xmlns:a16="http://schemas.microsoft.com/office/drawing/2014/main" id="{C6AE25D2-7140-4F00-AC38-D2CD333ED745}"/>
            </a:ext>
          </a:extLst>
        </cdr:cNvPr>
        <cdr:cNvCxnSpPr/>
      </cdr:nvCxnSpPr>
      <cdr:spPr>
        <a:xfrm xmlns:a="http://schemas.openxmlformats.org/drawingml/2006/main" flipH="1" flipV="1">
          <a:off x="5413395" y="757008"/>
          <a:ext cx="48234" cy="4351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0.59029</cdr:x>
      <cdr:y>0.12313</cdr:y>
    </cdr:from>
    <cdr:to>
      <cdr:x>0.59689</cdr:x>
      <cdr:y>0.13172</cdr:y>
    </cdr:to>
    <cdr:cxnSp macro="">
      <cdr:nvCxnSpPr>
        <cdr:cNvPr id="28" name="直線コネクタ 27">
          <a:extLst xmlns:a="http://schemas.openxmlformats.org/drawingml/2006/main">
            <a:ext uri="{FF2B5EF4-FFF2-40B4-BE49-F238E27FC236}">
              <a16:creationId xmlns:a16="http://schemas.microsoft.com/office/drawing/2014/main" id="{4D63F954-FB52-496D-9F6B-9B22863E2037}"/>
            </a:ext>
          </a:extLst>
        </cdr:cNvPr>
        <cdr:cNvCxnSpPr/>
      </cdr:nvCxnSpPr>
      <cdr:spPr>
        <a:xfrm xmlns:a="http://schemas.openxmlformats.org/drawingml/2006/main" flipV="1">
          <a:off x="5485981" y="747264"/>
          <a:ext cx="61339" cy="5213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0.60694</cdr:x>
      <cdr:y>0.22426</cdr:y>
    </cdr:from>
    <cdr:to>
      <cdr:x>0.61222</cdr:x>
      <cdr:y>0.2384</cdr:y>
    </cdr:to>
    <cdr:cxnSp macro="">
      <cdr:nvCxnSpPr>
        <cdr:cNvPr id="34" name="直線コネクタ 33">
          <a:extLst xmlns:a="http://schemas.openxmlformats.org/drawingml/2006/main">
            <a:ext uri="{FF2B5EF4-FFF2-40B4-BE49-F238E27FC236}">
              <a16:creationId xmlns:a16="http://schemas.microsoft.com/office/drawing/2014/main" id="{0D0E3FBD-0EC6-4CA7-BDC9-3A55015E3BDE}"/>
            </a:ext>
          </a:extLst>
        </cdr:cNvPr>
        <cdr:cNvCxnSpPr/>
      </cdr:nvCxnSpPr>
      <cdr:spPr>
        <a:xfrm xmlns:a="http://schemas.openxmlformats.org/drawingml/2006/main" flipH="1" flipV="1">
          <a:off x="5640688" y="1360987"/>
          <a:ext cx="49071" cy="8581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0.62026</cdr:x>
      <cdr:y>0.2232</cdr:y>
    </cdr:from>
    <cdr:to>
      <cdr:x>0.62379</cdr:x>
      <cdr:y>0.23734</cdr:y>
    </cdr:to>
    <cdr:cxnSp macro="">
      <cdr:nvCxnSpPr>
        <cdr:cNvPr id="37" name="直線コネクタ 36">
          <a:extLst xmlns:a="http://schemas.openxmlformats.org/drawingml/2006/main">
            <a:ext uri="{FF2B5EF4-FFF2-40B4-BE49-F238E27FC236}">
              <a16:creationId xmlns:a16="http://schemas.microsoft.com/office/drawing/2014/main" id="{485BE33C-71CE-4CA3-8BEC-40BA7FC27F68}"/>
            </a:ext>
          </a:extLst>
        </cdr:cNvPr>
        <cdr:cNvCxnSpPr/>
      </cdr:nvCxnSpPr>
      <cdr:spPr>
        <a:xfrm xmlns:a="http://schemas.openxmlformats.org/drawingml/2006/main" flipV="1">
          <a:off x="5764474" y="1354554"/>
          <a:ext cx="32806" cy="85813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0.65944</cdr:x>
      <cdr:y>0.22483</cdr:y>
    </cdr:from>
    <cdr:to>
      <cdr:x>0.66302</cdr:x>
      <cdr:y>0.23774</cdr:y>
    </cdr:to>
    <cdr:cxnSp macro="">
      <cdr:nvCxnSpPr>
        <cdr:cNvPr id="43" name="直線コネクタ 42">
          <a:extLst xmlns:a="http://schemas.openxmlformats.org/drawingml/2006/main">
            <a:ext uri="{FF2B5EF4-FFF2-40B4-BE49-F238E27FC236}">
              <a16:creationId xmlns:a16="http://schemas.microsoft.com/office/drawing/2014/main" id="{BA7CC1A0-93B3-4495-BF2F-09CA7EB41A87}"/>
            </a:ext>
          </a:extLst>
        </cdr:cNvPr>
        <cdr:cNvCxnSpPr/>
      </cdr:nvCxnSpPr>
      <cdr:spPr>
        <a:xfrm xmlns:a="http://schemas.openxmlformats.org/drawingml/2006/main" flipH="1" flipV="1">
          <a:off x="6128581" y="1364433"/>
          <a:ext cx="33272" cy="7834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0.66597</cdr:x>
      <cdr:y>0.22619</cdr:y>
    </cdr:from>
    <cdr:to>
      <cdr:x>0.67083</cdr:x>
      <cdr:y>0.23871</cdr:y>
    </cdr:to>
    <cdr:cxnSp macro="">
      <cdr:nvCxnSpPr>
        <cdr:cNvPr id="45" name="直線コネクタ 44">
          <a:extLst xmlns:a="http://schemas.openxmlformats.org/drawingml/2006/main">
            <a:ext uri="{FF2B5EF4-FFF2-40B4-BE49-F238E27FC236}">
              <a16:creationId xmlns:a16="http://schemas.microsoft.com/office/drawing/2014/main" id="{73099520-D47E-4BE3-ADBC-3F3254AB1BED}"/>
            </a:ext>
          </a:extLst>
        </cdr:cNvPr>
        <cdr:cNvCxnSpPr/>
      </cdr:nvCxnSpPr>
      <cdr:spPr>
        <a:xfrm xmlns:a="http://schemas.openxmlformats.org/drawingml/2006/main" flipV="1">
          <a:off x="6189272" y="1372694"/>
          <a:ext cx="45168" cy="7598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0.73804</cdr:x>
      <cdr:y>0.33205</cdr:y>
    </cdr:from>
    <cdr:to>
      <cdr:x>0.74417</cdr:x>
      <cdr:y>0.34457</cdr:y>
    </cdr:to>
    <cdr:cxnSp macro="">
      <cdr:nvCxnSpPr>
        <cdr:cNvPr id="48" name="直線コネクタ 47">
          <a:extLst xmlns:a="http://schemas.openxmlformats.org/drawingml/2006/main">
            <a:ext uri="{FF2B5EF4-FFF2-40B4-BE49-F238E27FC236}">
              <a16:creationId xmlns:a16="http://schemas.microsoft.com/office/drawing/2014/main" id="{6D660032-C560-49BA-A384-EBCB6DBBE7DE}"/>
            </a:ext>
          </a:extLst>
        </cdr:cNvPr>
        <cdr:cNvCxnSpPr/>
      </cdr:nvCxnSpPr>
      <cdr:spPr>
        <a:xfrm xmlns:a="http://schemas.openxmlformats.org/drawingml/2006/main" flipH="1" flipV="1">
          <a:off x="6859122" y="2015137"/>
          <a:ext cx="56971" cy="7598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0.75405</cdr:x>
      <cdr:y>0.33089</cdr:y>
    </cdr:from>
    <cdr:to>
      <cdr:x>0.7607</cdr:x>
      <cdr:y>0.34419</cdr:y>
    </cdr:to>
    <cdr:cxnSp macro="">
      <cdr:nvCxnSpPr>
        <cdr:cNvPr id="50" name="直線コネクタ 49">
          <a:extLst xmlns:a="http://schemas.openxmlformats.org/drawingml/2006/main">
            <a:ext uri="{FF2B5EF4-FFF2-40B4-BE49-F238E27FC236}">
              <a16:creationId xmlns:a16="http://schemas.microsoft.com/office/drawing/2014/main" id="{BBF6C8B8-7A0E-4F72-A2FD-BABDF5F8AE6E}"/>
            </a:ext>
          </a:extLst>
        </cdr:cNvPr>
        <cdr:cNvCxnSpPr/>
      </cdr:nvCxnSpPr>
      <cdr:spPr>
        <a:xfrm xmlns:a="http://schemas.openxmlformats.org/drawingml/2006/main" flipV="1">
          <a:off x="7007908" y="2008124"/>
          <a:ext cx="61803" cy="8071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0.83692</cdr:x>
      <cdr:y>0.43602</cdr:y>
    </cdr:from>
    <cdr:to>
      <cdr:x>0.83999</cdr:x>
      <cdr:y>0.44932</cdr:y>
    </cdr:to>
    <cdr:cxnSp macro="">
      <cdr:nvCxnSpPr>
        <cdr:cNvPr id="55" name="直線コネクタ 54">
          <a:extLst xmlns:a="http://schemas.openxmlformats.org/drawingml/2006/main">
            <a:ext uri="{FF2B5EF4-FFF2-40B4-BE49-F238E27FC236}">
              <a16:creationId xmlns:a16="http://schemas.microsoft.com/office/drawing/2014/main" id="{626D255B-901B-4B98-9C05-3A6527BDD6BF}"/>
            </a:ext>
          </a:extLst>
        </cdr:cNvPr>
        <cdr:cNvCxnSpPr/>
      </cdr:nvCxnSpPr>
      <cdr:spPr>
        <a:xfrm xmlns:a="http://schemas.openxmlformats.org/drawingml/2006/main" flipH="1" flipV="1">
          <a:off x="7778067" y="2646142"/>
          <a:ext cx="28532" cy="8071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0.84839</cdr:x>
      <cdr:y>0.43602</cdr:y>
    </cdr:from>
    <cdr:to>
      <cdr:x>0.85121</cdr:x>
      <cdr:y>0.44893</cdr:y>
    </cdr:to>
    <cdr:cxnSp macro="">
      <cdr:nvCxnSpPr>
        <cdr:cNvPr id="58" name="直線コネクタ 57">
          <a:extLst xmlns:a="http://schemas.openxmlformats.org/drawingml/2006/main">
            <a:ext uri="{FF2B5EF4-FFF2-40B4-BE49-F238E27FC236}">
              <a16:creationId xmlns:a16="http://schemas.microsoft.com/office/drawing/2014/main" id="{90F639BE-85AC-4869-858C-9B44EB33F0A4}"/>
            </a:ext>
          </a:extLst>
        </cdr:cNvPr>
        <cdr:cNvCxnSpPr/>
      </cdr:nvCxnSpPr>
      <cdr:spPr>
        <a:xfrm xmlns:a="http://schemas.openxmlformats.org/drawingml/2006/main" flipH="1">
          <a:off x="7884665" y="2646141"/>
          <a:ext cx="26208" cy="7834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0.83485</cdr:x>
      <cdr:y>0.3317</cdr:y>
    </cdr:from>
    <cdr:to>
      <cdr:x>0.8415</cdr:x>
      <cdr:y>0.34461</cdr:y>
    </cdr:to>
    <cdr:cxnSp macro="">
      <cdr:nvCxnSpPr>
        <cdr:cNvPr id="61" name="直線コネクタ 60">
          <a:extLst xmlns:a="http://schemas.openxmlformats.org/drawingml/2006/main">
            <a:ext uri="{FF2B5EF4-FFF2-40B4-BE49-F238E27FC236}">
              <a16:creationId xmlns:a16="http://schemas.microsoft.com/office/drawing/2014/main" id="{445FE448-F346-4F52-B05E-0B41B8B453B0}"/>
            </a:ext>
          </a:extLst>
        </cdr:cNvPr>
        <cdr:cNvCxnSpPr/>
      </cdr:nvCxnSpPr>
      <cdr:spPr>
        <a:xfrm xmlns:a="http://schemas.openxmlformats.org/drawingml/2006/main" flipH="1" flipV="1">
          <a:off x="7758830" y="2012991"/>
          <a:ext cx="61803" cy="78348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0.84565</cdr:x>
      <cdr:y>0.33209</cdr:y>
    </cdr:from>
    <cdr:to>
      <cdr:x>0.84923</cdr:x>
      <cdr:y>0.34461</cdr:y>
    </cdr:to>
    <cdr:cxnSp macro="">
      <cdr:nvCxnSpPr>
        <cdr:cNvPr id="63" name="直線コネクタ 62">
          <a:extLst xmlns:a="http://schemas.openxmlformats.org/drawingml/2006/main">
            <a:ext uri="{FF2B5EF4-FFF2-40B4-BE49-F238E27FC236}">
              <a16:creationId xmlns:a16="http://schemas.microsoft.com/office/drawing/2014/main" id="{8E9A45FC-0ED2-490A-8EB3-F5D3017B20DC}"/>
            </a:ext>
          </a:extLst>
        </cdr:cNvPr>
        <cdr:cNvCxnSpPr/>
      </cdr:nvCxnSpPr>
      <cdr:spPr>
        <a:xfrm xmlns:a="http://schemas.openxmlformats.org/drawingml/2006/main" flipV="1">
          <a:off x="7859201" y="2015359"/>
          <a:ext cx="33272" cy="7598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0.71259</cdr:x>
      <cdr:y>0.54125</cdr:y>
    </cdr:from>
    <cdr:to>
      <cdr:x>0.72077</cdr:x>
      <cdr:y>0.55495</cdr:y>
    </cdr:to>
    <cdr:cxnSp macro="">
      <cdr:nvCxnSpPr>
        <cdr:cNvPr id="79" name="直線コネクタ 78">
          <a:extLst xmlns:a="http://schemas.openxmlformats.org/drawingml/2006/main">
            <a:ext uri="{FF2B5EF4-FFF2-40B4-BE49-F238E27FC236}">
              <a16:creationId xmlns:a16="http://schemas.microsoft.com/office/drawing/2014/main" id="{4895910E-1502-4F24-A10E-C04551728765}"/>
            </a:ext>
          </a:extLst>
        </cdr:cNvPr>
        <cdr:cNvCxnSpPr/>
      </cdr:nvCxnSpPr>
      <cdr:spPr>
        <a:xfrm xmlns:a="http://schemas.openxmlformats.org/drawingml/2006/main" flipH="1" flipV="1">
          <a:off x="6622585" y="3284726"/>
          <a:ext cx="76022" cy="83142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0.75225</cdr:x>
      <cdr:y>0.542</cdr:y>
    </cdr:from>
    <cdr:to>
      <cdr:x>0.75225</cdr:x>
      <cdr:y>0.5553</cdr:y>
    </cdr:to>
    <cdr:cxnSp macro="">
      <cdr:nvCxnSpPr>
        <cdr:cNvPr id="81" name="直線コネクタ 80">
          <a:extLst xmlns:a="http://schemas.openxmlformats.org/drawingml/2006/main">
            <a:ext uri="{FF2B5EF4-FFF2-40B4-BE49-F238E27FC236}">
              <a16:creationId xmlns:a16="http://schemas.microsoft.com/office/drawing/2014/main" id="{7C019F90-9B14-4355-ABCD-C8431AEB7C27}"/>
            </a:ext>
          </a:extLst>
        </cdr:cNvPr>
        <cdr:cNvCxnSpPr/>
      </cdr:nvCxnSpPr>
      <cdr:spPr>
        <a:xfrm xmlns:a="http://schemas.openxmlformats.org/drawingml/2006/main" flipV="1">
          <a:off x="6991150" y="3289284"/>
          <a:ext cx="0" cy="8071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0.72921</cdr:x>
      <cdr:y>0.54234</cdr:y>
    </cdr:from>
    <cdr:to>
      <cdr:x>0.72921</cdr:x>
      <cdr:y>0.55603</cdr:y>
    </cdr:to>
    <cdr:cxnSp macro="">
      <cdr:nvCxnSpPr>
        <cdr:cNvPr id="83" name="直線コネクタ 82">
          <a:extLst xmlns:a="http://schemas.openxmlformats.org/drawingml/2006/main">
            <a:ext uri="{FF2B5EF4-FFF2-40B4-BE49-F238E27FC236}">
              <a16:creationId xmlns:a16="http://schemas.microsoft.com/office/drawing/2014/main" id="{5E2B5AF0-BB0F-46C0-9D8D-530E89F704D9}"/>
            </a:ext>
          </a:extLst>
        </cdr:cNvPr>
        <cdr:cNvCxnSpPr/>
      </cdr:nvCxnSpPr>
      <cdr:spPr>
        <a:xfrm xmlns:a="http://schemas.openxmlformats.org/drawingml/2006/main" flipV="1">
          <a:off x="6777070" y="3291348"/>
          <a:ext cx="0" cy="83081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0.75774</cdr:x>
      <cdr:y>0.53953</cdr:y>
    </cdr:from>
    <cdr:to>
      <cdr:x>0.76746</cdr:x>
      <cdr:y>0.55284</cdr:y>
    </cdr:to>
    <cdr:cxnSp macro="">
      <cdr:nvCxnSpPr>
        <cdr:cNvPr id="85" name="直線コネクタ 84">
          <a:extLst xmlns:a="http://schemas.openxmlformats.org/drawingml/2006/main">
            <a:ext uri="{FF2B5EF4-FFF2-40B4-BE49-F238E27FC236}">
              <a16:creationId xmlns:a16="http://schemas.microsoft.com/office/drawing/2014/main" id="{1D657AB9-F6D7-4770-BBBF-5311F57E2180}"/>
            </a:ext>
          </a:extLst>
        </cdr:cNvPr>
        <cdr:cNvCxnSpPr/>
      </cdr:nvCxnSpPr>
      <cdr:spPr>
        <a:xfrm xmlns:a="http://schemas.openxmlformats.org/drawingml/2006/main" flipV="1">
          <a:off x="7042195" y="3274314"/>
          <a:ext cx="90334" cy="8077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chemeClr val="accent3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D8F15F-36B8-4BB4-8873-73829F2B3B03}">
  <dimension ref="A1:S109"/>
  <sheetViews>
    <sheetView tabSelected="1" zoomScaleNormal="100" workbookViewId="0">
      <selection activeCell="C8" sqref="C8"/>
    </sheetView>
  </sheetViews>
  <sheetFormatPr defaultColWidth="9" defaultRowHeight="13"/>
  <cols>
    <col min="1" max="2" width="6" style="5" customWidth="1"/>
    <col min="3" max="3" width="9.5" style="7" bestFit="1" customWidth="1"/>
    <col min="4" max="4" width="12.08203125" style="7" customWidth="1"/>
    <col min="5" max="5" width="9.08203125" style="7" bestFit="1" customWidth="1"/>
    <col min="6" max="6" width="9.83203125" style="21" bestFit="1" customWidth="1"/>
    <col min="7" max="7" width="11" style="21" bestFit="1" customWidth="1"/>
    <col min="8" max="13" width="9.08203125" style="21" bestFit="1" customWidth="1"/>
    <col min="14" max="14" width="9" style="21"/>
    <col min="15" max="18" width="9.08203125" style="21" bestFit="1" customWidth="1"/>
    <col min="19" max="16384" width="9" style="7"/>
  </cols>
  <sheetData>
    <row r="1" spans="1:18">
      <c r="A1" s="4" t="s">
        <v>14</v>
      </c>
      <c r="C1" s="1" t="s">
        <v>15</v>
      </c>
      <c r="D1" s="6"/>
      <c r="E1" s="6"/>
      <c r="F1" s="18"/>
      <c r="G1" s="18"/>
      <c r="H1" s="18"/>
      <c r="I1" s="19"/>
      <c r="J1" s="20"/>
      <c r="K1" s="20"/>
      <c r="L1" s="20"/>
      <c r="M1" s="20"/>
      <c r="N1" s="20"/>
      <c r="O1" s="20"/>
      <c r="P1" s="20"/>
      <c r="Q1" s="20"/>
      <c r="R1" s="20"/>
    </row>
    <row r="2" spans="1:18">
      <c r="A2" s="4" t="s">
        <v>16</v>
      </c>
      <c r="C2" s="8" t="s">
        <v>17</v>
      </c>
      <c r="I2" s="22"/>
      <c r="J2" s="23"/>
      <c r="K2" s="23"/>
      <c r="L2" s="23"/>
      <c r="M2" s="23"/>
      <c r="N2" s="23"/>
      <c r="O2" s="24"/>
      <c r="Q2" s="24"/>
      <c r="R2" s="24"/>
    </row>
    <row r="3" spans="1:18">
      <c r="A3" s="4" t="s">
        <v>18</v>
      </c>
      <c r="C3" s="8" t="s">
        <v>25</v>
      </c>
      <c r="I3" s="22"/>
      <c r="J3" s="25"/>
      <c r="K3" s="25"/>
      <c r="L3" s="25"/>
      <c r="M3" s="25"/>
      <c r="N3" s="25"/>
      <c r="O3" s="25"/>
    </row>
    <row r="4" spans="1:18">
      <c r="A4" s="4"/>
      <c r="C4" s="9" t="s">
        <v>19</v>
      </c>
      <c r="I4" s="22"/>
      <c r="J4" s="25"/>
      <c r="K4" s="25"/>
      <c r="L4" s="25"/>
      <c r="M4" s="25"/>
      <c r="N4" s="25"/>
      <c r="O4" s="25"/>
    </row>
    <row r="5" spans="1:18" ht="21" customHeight="1">
      <c r="C5" s="10">
        <v>43101</v>
      </c>
      <c r="D5" s="11" t="s">
        <v>20</v>
      </c>
      <c r="E5" s="12">
        <f>MAX($C$9:$C$110)</f>
        <v>44927</v>
      </c>
      <c r="F5" s="26" t="s">
        <v>21</v>
      </c>
      <c r="G5" s="26"/>
      <c r="H5" s="26"/>
      <c r="I5" s="27"/>
      <c r="J5" s="25"/>
      <c r="K5" s="25"/>
      <c r="L5" s="25"/>
      <c r="M5" s="25"/>
      <c r="N5" s="25"/>
      <c r="O5" s="25"/>
    </row>
    <row r="6" spans="1:18">
      <c r="B6" s="5">
        <f>COUNTA(C9:C109)-MATCH(C5,C9:C109,0)+1</f>
        <v>6</v>
      </c>
    </row>
    <row r="7" spans="1:18">
      <c r="A7" s="13"/>
      <c r="C7" s="7" t="s">
        <v>27</v>
      </c>
    </row>
    <row r="8" spans="1:18" s="16" customFormat="1" ht="26">
      <c r="A8" s="15"/>
      <c r="B8" s="15"/>
      <c r="C8" s="7" t="s">
        <v>22</v>
      </c>
      <c r="D8" s="16" t="s">
        <v>23</v>
      </c>
      <c r="E8" s="16" t="s">
        <v>24</v>
      </c>
      <c r="F8" s="28" t="s">
        <v>0</v>
      </c>
      <c r="G8" s="28" t="s">
        <v>1</v>
      </c>
      <c r="H8" s="28" t="s">
        <v>2</v>
      </c>
      <c r="I8" s="28" t="s">
        <v>3</v>
      </c>
      <c r="J8" s="28" t="s">
        <v>4</v>
      </c>
      <c r="K8" s="28" t="s">
        <v>5</v>
      </c>
      <c r="L8" s="28" t="s">
        <v>6</v>
      </c>
      <c r="M8" s="28" t="s">
        <v>7</v>
      </c>
      <c r="N8" s="28" t="s">
        <v>8</v>
      </c>
      <c r="O8" s="28" t="s">
        <v>10</v>
      </c>
      <c r="P8" s="28" t="s">
        <v>11</v>
      </c>
      <c r="Q8" s="28" t="s">
        <v>12</v>
      </c>
      <c r="R8" s="28" t="s">
        <v>13</v>
      </c>
    </row>
    <row r="9" spans="1:18">
      <c r="A9" s="2" t="str">
        <f>IF(C9=EDATE($C$5,0),1,"")</f>
        <v/>
      </c>
      <c r="B9" s="2" t="str">
        <f>IF(C9=EDATE($C$5,0),1,"")</f>
        <v/>
      </c>
      <c r="C9" s="17">
        <v>40544</v>
      </c>
      <c r="D9" s="3" t="str">
        <f t="shared" ref="D9:D20" si="0">IF(OR(A9=1,B9=1,A9),TEXT(C9,"ge"),TEXT(C9," "))</f>
        <v xml:space="preserve"> </v>
      </c>
      <c r="E9" s="3" t="str">
        <f t="shared" ref="E9:E20" si="1">IF(OR(A9=1,A9),TEXT(C9,"yyyy"),TEXT(C9,"yy"))</f>
        <v>11</v>
      </c>
      <c r="F9" s="21">
        <v>88020</v>
      </c>
      <c r="G9" s="21">
        <v>153600</v>
      </c>
      <c r="H9" s="21">
        <v>20070</v>
      </c>
      <c r="I9" s="21">
        <v>26010.000000000004</v>
      </c>
      <c r="J9" s="21">
        <v>3479.9999999999995</v>
      </c>
      <c r="K9" s="21">
        <v>1120</v>
      </c>
      <c r="L9" s="21">
        <v>1010</v>
      </c>
      <c r="M9" s="21">
        <v>1070</v>
      </c>
      <c r="N9" s="21" t="s">
        <v>9</v>
      </c>
      <c r="O9" s="21">
        <v>2220</v>
      </c>
      <c r="P9" s="21">
        <v>160</v>
      </c>
      <c r="Q9" s="21">
        <v>10250</v>
      </c>
      <c r="R9" s="21">
        <v>7270</v>
      </c>
    </row>
    <row r="10" spans="1:18">
      <c r="A10" s="2" t="str">
        <f t="shared" ref="A10:A73" si="2">IF(C10=EDATE($C$5,0),1,"")</f>
        <v/>
      </c>
      <c r="B10" s="2" t="str">
        <f>IF(C10=EDATE($C$5,0),1,"")</f>
        <v/>
      </c>
      <c r="C10" s="17">
        <v>40909</v>
      </c>
      <c r="D10" s="3" t="str">
        <f t="shared" si="0"/>
        <v xml:space="preserve"> </v>
      </c>
      <c r="E10" s="3" t="str">
        <f t="shared" si="1"/>
        <v>12</v>
      </c>
      <c r="F10" s="21">
        <v>95100</v>
      </c>
      <c r="G10" s="21">
        <v>194600</v>
      </c>
      <c r="H10" s="21">
        <v>28730</v>
      </c>
      <c r="I10" s="21">
        <v>28270</v>
      </c>
      <c r="J10" s="21">
        <v>4150</v>
      </c>
      <c r="K10" s="21">
        <v>1410</v>
      </c>
      <c r="L10" s="21">
        <v>1330</v>
      </c>
      <c r="M10" s="21">
        <v>1500</v>
      </c>
      <c r="O10" s="21">
        <v>3130</v>
      </c>
      <c r="P10" s="21">
        <v>420</v>
      </c>
      <c r="Q10" s="21">
        <v>2580</v>
      </c>
      <c r="R10" s="21">
        <v>4120</v>
      </c>
    </row>
    <row r="11" spans="1:18">
      <c r="A11" s="2" t="str">
        <f t="shared" si="2"/>
        <v/>
      </c>
      <c r="B11" s="2" t="str">
        <f>IF(OR(A11=1,C11=$E$5),1,"")</f>
        <v/>
      </c>
      <c r="C11" s="17">
        <v>41275</v>
      </c>
      <c r="D11" s="3" t="str">
        <f t="shared" si="0"/>
        <v xml:space="preserve"> </v>
      </c>
      <c r="E11" s="3" t="str">
        <f t="shared" si="1"/>
        <v>13</v>
      </c>
      <c r="F11" s="21">
        <v>102210</v>
      </c>
      <c r="G11" s="21">
        <v>19440</v>
      </c>
      <c r="H11" s="21">
        <v>32960</v>
      </c>
      <c r="I11" s="21">
        <v>29000</v>
      </c>
      <c r="J11" s="21">
        <v>4330</v>
      </c>
      <c r="K11" s="21">
        <v>1330</v>
      </c>
      <c r="L11" s="21">
        <v>1470</v>
      </c>
      <c r="M11" s="21">
        <v>650</v>
      </c>
      <c r="N11" s="21" t="s">
        <v>9</v>
      </c>
      <c r="O11" s="21">
        <v>3550</v>
      </c>
      <c r="P11" s="21">
        <v>180</v>
      </c>
      <c r="Q11" s="21">
        <v>2630</v>
      </c>
      <c r="R11" s="21">
        <v>6700</v>
      </c>
    </row>
    <row r="12" spans="1:18">
      <c r="A12" s="2" t="str">
        <f t="shared" si="2"/>
        <v/>
      </c>
      <c r="B12" s="2" t="str">
        <f t="shared" ref="B12:B75" si="3">IF(OR(A12=1,C12=$E$5),1,"")</f>
        <v/>
      </c>
      <c r="C12" s="17">
        <v>41640</v>
      </c>
      <c r="D12" s="3" t="str">
        <f t="shared" si="0"/>
        <v xml:space="preserve"> </v>
      </c>
      <c r="E12" s="3" t="str">
        <f t="shared" si="1"/>
        <v>14</v>
      </c>
      <c r="F12" s="21">
        <v>89710</v>
      </c>
      <c r="G12" s="21">
        <v>17030</v>
      </c>
      <c r="H12" s="21">
        <v>21260</v>
      </c>
      <c r="I12" s="21">
        <v>27289.999999999996</v>
      </c>
      <c r="J12" s="21">
        <v>3650</v>
      </c>
      <c r="K12" s="21">
        <v>1980</v>
      </c>
      <c r="L12" s="21">
        <v>1480</v>
      </c>
      <c r="M12" s="21">
        <v>3440</v>
      </c>
      <c r="N12" s="21" t="s">
        <v>9</v>
      </c>
      <c r="O12" s="21">
        <v>5360</v>
      </c>
      <c r="P12" s="21">
        <v>570</v>
      </c>
      <c r="Q12" s="21">
        <v>3040</v>
      </c>
      <c r="R12" s="21">
        <v>4610</v>
      </c>
    </row>
    <row r="13" spans="1:18">
      <c r="A13" s="2" t="str">
        <f t="shared" si="2"/>
        <v/>
      </c>
      <c r="B13" s="2" t="str">
        <f t="shared" si="3"/>
        <v/>
      </c>
      <c r="C13" s="17">
        <v>42005</v>
      </c>
      <c r="D13" s="3" t="str">
        <f t="shared" si="0"/>
        <v xml:space="preserve"> </v>
      </c>
      <c r="E13" s="3" t="str">
        <f t="shared" si="1"/>
        <v>15</v>
      </c>
      <c r="F13" s="21">
        <v>98330</v>
      </c>
      <c r="G13" s="21">
        <v>18080</v>
      </c>
      <c r="H13" s="21">
        <v>22790</v>
      </c>
      <c r="I13" s="21">
        <v>30720</v>
      </c>
      <c r="J13" s="21">
        <v>5040</v>
      </c>
      <c r="K13" s="21">
        <v>2460</v>
      </c>
      <c r="L13" s="21">
        <v>2340</v>
      </c>
      <c r="M13" s="21">
        <v>2100</v>
      </c>
      <c r="N13" s="21" t="s">
        <v>9</v>
      </c>
      <c r="O13" s="21">
        <v>8280</v>
      </c>
      <c r="P13" s="21">
        <v>180</v>
      </c>
      <c r="Q13" s="21">
        <v>1340</v>
      </c>
      <c r="R13" s="21">
        <v>5010</v>
      </c>
    </row>
    <row r="14" spans="1:18">
      <c r="A14" s="2" t="str">
        <f t="shared" si="2"/>
        <v/>
      </c>
      <c r="B14" s="2" t="str">
        <f t="shared" si="3"/>
        <v/>
      </c>
      <c r="C14" s="17">
        <v>42370</v>
      </c>
      <c r="D14" s="3" t="str">
        <f t="shared" si="0"/>
        <v xml:space="preserve"> </v>
      </c>
      <c r="E14" s="3" t="str">
        <f t="shared" si="1"/>
        <v>16</v>
      </c>
      <c r="F14" s="21">
        <v>102000</v>
      </c>
      <c r="G14" s="21">
        <v>14350</v>
      </c>
      <c r="H14" s="21">
        <v>25730</v>
      </c>
      <c r="I14" s="21">
        <v>29939.999999999996</v>
      </c>
      <c r="J14" s="21">
        <v>4480</v>
      </c>
      <c r="K14" s="21">
        <v>6240</v>
      </c>
      <c r="L14" s="21">
        <v>1443</v>
      </c>
      <c r="M14" s="21">
        <v>3014</v>
      </c>
      <c r="N14" s="21" t="s">
        <v>9</v>
      </c>
      <c r="O14" s="21">
        <v>8690</v>
      </c>
      <c r="P14" s="21">
        <v>90</v>
      </c>
      <c r="Q14" s="21">
        <v>1916</v>
      </c>
      <c r="R14" s="21">
        <v>6124</v>
      </c>
    </row>
    <row r="15" spans="1:18">
      <c r="A15" s="2" t="str">
        <f t="shared" si="2"/>
        <v/>
      </c>
      <c r="B15" s="2" t="str">
        <f t="shared" si="3"/>
        <v/>
      </c>
      <c r="C15" s="17">
        <v>42736</v>
      </c>
      <c r="D15" s="3" t="str">
        <f t="shared" si="0"/>
        <v xml:space="preserve"> </v>
      </c>
      <c r="E15" s="3" t="str">
        <f t="shared" si="1"/>
        <v>17</v>
      </c>
      <c r="F15" s="21">
        <v>96481</v>
      </c>
      <c r="G15" s="21">
        <v>15624</v>
      </c>
      <c r="H15" s="21">
        <v>22774</v>
      </c>
      <c r="I15" s="21">
        <v>25272</v>
      </c>
      <c r="J15" s="21">
        <v>3924</v>
      </c>
      <c r="K15" s="21">
        <v>9973</v>
      </c>
      <c r="L15" s="21">
        <v>1346</v>
      </c>
      <c r="M15" s="21">
        <v>4678</v>
      </c>
      <c r="N15" s="21" t="s">
        <v>9</v>
      </c>
      <c r="O15" s="21">
        <v>5331</v>
      </c>
      <c r="P15" s="21">
        <v>78</v>
      </c>
      <c r="Q15" s="21">
        <v>844</v>
      </c>
      <c r="R15" s="21">
        <v>6637</v>
      </c>
    </row>
    <row r="16" spans="1:18">
      <c r="A16" s="2">
        <f t="shared" si="2"/>
        <v>1</v>
      </c>
      <c r="B16" s="2">
        <f t="shared" si="3"/>
        <v>1</v>
      </c>
      <c r="C16" s="17">
        <v>43101</v>
      </c>
      <c r="D16" s="3" t="str">
        <f t="shared" si="0"/>
        <v>H30</v>
      </c>
      <c r="E16" s="3" t="str">
        <f t="shared" si="1"/>
        <v>2018</v>
      </c>
      <c r="F16" s="21">
        <v>92073</v>
      </c>
      <c r="G16" s="21">
        <v>15978</v>
      </c>
      <c r="H16" s="21">
        <v>22246</v>
      </c>
      <c r="I16" s="21">
        <v>29105</v>
      </c>
      <c r="J16" s="21">
        <v>3032</v>
      </c>
      <c r="K16" s="21">
        <v>8713</v>
      </c>
      <c r="L16" s="21">
        <v>701</v>
      </c>
      <c r="M16" s="21">
        <v>3251</v>
      </c>
      <c r="N16" s="21" t="s">
        <v>9</v>
      </c>
      <c r="O16" s="21">
        <v>4754</v>
      </c>
      <c r="P16" s="21">
        <v>68</v>
      </c>
      <c r="Q16" s="21">
        <v>366</v>
      </c>
      <c r="R16" s="21">
        <v>3858</v>
      </c>
    </row>
    <row r="17" spans="1:19">
      <c r="A17" s="2" t="str">
        <f t="shared" si="2"/>
        <v/>
      </c>
      <c r="B17" s="2" t="str">
        <f t="shared" si="3"/>
        <v/>
      </c>
      <c r="C17" s="17">
        <v>43466</v>
      </c>
      <c r="D17" s="3" t="str">
        <f t="shared" si="0"/>
        <v xml:space="preserve"> </v>
      </c>
      <c r="E17" s="3" t="str">
        <f t="shared" si="1"/>
        <v>19</v>
      </c>
      <c r="F17" s="21">
        <v>105635</v>
      </c>
      <c r="G17" s="21">
        <v>18681</v>
      </c>
      <c r="H17" s="21">
        <v>27866.000000000004</v>
      </c>
      <c r="I17" s="21">
        <v>38062</v>
      </c>
      <c r="J17" s="21">
        <v>3507</v>
      </c>
      <c r="K17" s="21">
        <v>3651</v>
      </c>
      <c r="L17" s="21">
        <v>1100</v>
      </c>
      <c r="M17" s="21">
        <v>601</v>
      </c>
      <c r="N17" s="21" t="s">
        <v>9</v>
      </c>
      <c r="O17" s="21">
        <v>7468.0000000000009</v>
      </c>
      <c r="P17" s="21">
        <v>134</v>
      </c>
      <c r="Q17" s="21">
        <v>88</v>
      </c>
      <c r="R17" s="21">
        <v>4478</v>
      </c>
    </row>
    <row r="18" spans="1:19">
      <c r="A18" s="2" t="str">
        <f t="shared" si="2"/>
        <v/>
      </c>
      <c r="B18" s="2" t="str">
        <f t="shared" si="3"/>
        <v/>
      </c>
      <c r="C18" s="17">
        <v>43831</v>
      </c>
      <c r="D18" s="3" t="str">
        <f t="shared" si="0"/>
        <v xml:space="preserve"> </v>
      </c>
      <c r="E18" s="3" t="str">
        <f t="shared" si="1"/>
        <v>20</v>
      </c>
      <c r="F18" s="21">
        <v>141287</v>
      </c>
      <c r="G18" s="21">
        <v>22700</v>
      </c>
      <c r="H18" s="21">
        <v>32539</v>
      </c>
      <c r="I18" s="21">
        <v>51346</v>
      </c>
      <c r="J18" s="21">
        <v>5199</v>
      </c>
      <c r="K18" s="21">
        <v>2547</v>
      </c>
      <c r="L18" s="21">
        <v>1684</v>
      </c>
      <c r="M18" s="21">
        <v>1332</v>
      </c>
      <c r="N18" s="21" t="s">
        <v>9</v>
      </c>
      <c r="O18" s="21">
        <v>14916</v>
      </c>
      <c r="P18" s="21">
        <v>89</v>
      </c>
      <c r="Q18" s="21">
        <v>336</v>
      </c>
      <c r="R18" s="21">
        <v>8600</v>
      </c>
    </row>
    <row r="19" spans="1:19">
      <c r="A19" s="2" t="str">
        <f t="shared" si="2"/>
        <v/>
      </c>
      <c r="B19" s="2" t="str">
        <f t="shared" si="3"/>
        <v/>
      </c>
      <c r="C19" s="17">
        <v>44197</v>
      </c>
      <c r="D19" s="3" t="str">
        <f t="shared" si="0"/>
        <v xml:space="preserve"> </v>
      </c>
      <c r="E19" s="3" t="str">
        <f t="shared" si="1"/>
        <v>21</v>
      </c>
      <c r="F19" s="21">
        <v>140161</v>
      </c>
      <c r="G19" s="21">
        <v>22705</v>
      </c>
      <c r="H19" s="21">
        <v>32269</v>
      </c>
      <c r="I19" s="21">
        <v>48124</v>
      </c>
      <c r="J19" s="21">
        <v>4451</v>
      </c>
      <c r="K19" s="21">
        <v>2548</v>
      </c>
      <c r="L19" s="21">
        <v>1373</v>
      </c>
      <c r="M19" s="21">
        <v>3249</v>
      </c>
      <c r="N19" s="21" t="s">
        <v>9</v>
      </c>
      <c r="O19" s="21">
        <v>17297</v>
      </c>
      <c r="P19" s="21">
        <v>106</v>
      </c>
      <c r="Q19" s="21">
        <v>1788</v>
      </c>
      <c r="R19" s="21">
        <v>6251</v>
      </c>
      <c r="S19" s="14"/>
    </row>
    <row r="20" spans="1:19">
      <c r="A20" s="2" t="str">
        <f t="shared" si="2"/>
        <v/>
      </c>
      <c r="B20" s="2" t="str">
        <f t="shared" si="3"/>
        <v/>
      </c>
      <c r="C20" s="17">
        <v>44562</v>
      </c>
      <c r="D20" s="3" t="str">
        <f t="shared" si="0"/>
        <v xml:space="preserve"> </v>
      </c>
      <c r="E20" s="3" t="str">
        <f t="shared" si="1"/>
        <v>22</v>
      </c>
      <c r="F20" s="21">
        <v>121276</v>
      </c>
      <c r="G20" s="21">
        <v>22773</v>
      </c>
      <c r="H20" s="21">
        <v>31922</v>
      </c>
      <c r="I20" s="21">
        <v>48586</v>
      </c>
      <c r="J20" s="21">
        <v>4748</v>
      </c>
      <c r="K20" s="21">
        <v>2329</v>
      </c>
      <c r="L20" s="21">
        <v>1050</v>
      </c>
      <c r="M20" s="21">
        <v>2226</v>
      </c>
      <c r="N20" s="21" t="s">
        <v>9</v>
      </c>
      <c r="O20" s="21">
        <v>2780</v>
      </c>
      <c r="P20" s="21">
        <v>83</v>
      </c>
      <c r="Q20" s="21">
        <v>809</v>
      </c>
      <c r="R20" s="21">
        <v>3970</v>
      </c>
    </row>
    <row r="21" spans="1:19">
      <c r="A21" s="2" t="str">
        <f t="shared" si="2"/>
        <v/>
      </c>
      <c r="B21" s="2">
        <f t="shared" si="3"/>
        <v>1</v>
      </c>
      <c r="C21" s="17">
        <v>44927</v>
      </c>
      <c r="D21" s="3" t="str">
        <f t="shared" ref="D21" si="4">IF(OR(A21=1,B21=1,A21),TEXT(C21,"ge"),TEXT(C21," "))</f>
        <v>R5</v>
      </c>
      <c r="E21" s="3" t="str">
        <f t="shared" ref="E21" si="5">IF(OR(A21=1,A21),TEXT(C21,"yyyy"),TEXT(C21,"yy"))</f>
        <v>23</v>
      </c>
      <c r="F21" s="21">
        <v>117280</v>
      </c>
      <c r="G21" s="21">
        <v>21996</v>
      </c>
      <c r="H21" s="21">
        <v>30139</v>
      </c>
      <c r="I21" s="21">
        <v>39235</v>
      </c>
      <c r="J21" s="21">
        <v>5418</v>
      </c>
      <c r="K21" s="21">
        <v>2520</v>
      </c>
      <c r="L21" s="21">
        <v>1404</v>
      </c>
      <c r="M21" s="21">
        <v>2838</v>
      </c>
      <c r="N21" s="21" t="s">
        <v>26</v>
      </c>
      <c r="O21" s="21">
        <v>3963</v>
      </c>
      <c r="P21" s="21">
        <v>344</v>
      </c>
      <c r="Q21" s="21">
        <v>4849</v>
      </c>
      <c r="R21" s="21">
        <v>4572</v>
      </c>
    </row>
    <row r="22" spans="1:19">
      <c r="A22" s="2"/>
      <c r="B22" s="2"/>
    </row>
    <row r="23" spans="1:19">
      <c r="A23" s="2"/>
      <c r="B23" s="2"/>
    </row>
    <row r="24" spans="1:19">
      <c r="A24" s="2"/>
      <c r="B24" s="2"/>
    </row>
    <row r="25" spans="1:19">
      <c r="A25" s="2"/>
      <c r="B25" s="2"/>
    </row>
    <row r="26" spans="1:19">
      <c r="A26" s="2"/>
      <c r="B26" s="2"/>
    </row>
    <row r="27" spans="1:19">
      <c r="A27" s="2"/>
      <c r="B27" s="2"/>
    </row>
    <row r="28" spans="1:19">
      <c r="A28" s="2"/>
      <c r="B28" s="2"/>
    </row>
    <row r="29" spans="1:19">
      <c r="A29" s="2"/>
      <c r="B29" s="2"/>
    </row>
    <row r="30" spans="1:19">
      <c r="A30" s="2"/>
      <c r="B30" s="2"/>
    </row>
    <row r="31" spans="1:19">
      <c r="A31" s="2"/>
      <c r="B31" s="2"/>
    </row>
    <row r="32" spans="1:19">
      <c r="A32" s="2"/>
      <c r="B32" s="2"/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1"/>
  <pageMargins left="0.7" right="0.7" top="0.75" bottom="0.75" header="0.3" footer="0.3"/>
  <pageSetup paperSize="9" scale="7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2023-12-28T04:57:05Z</cp:lastPrinted>
  <dcterms:created xsi:type="dcterms:W3CDTF">2023-12-07T07:31:14Z</dcterms:created>
  <dcterms:modified xsi:type="dcterms:W3CDTF">2025-02-14T07:17:32Z</dcterms:modified>
</cp:coreProperties>
</file>